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ggroup-my.sharepoint.com/personal/mateusz_pompa_miggroup_com/Documents/Pulpit/"/>
    </mc:Choice>
  </mc:AlternateContent>
  <xr:revisionPtr revIDLastSave="137" documentId="8_{1F900E02-948F-4EC9-AED2-D133179CD608}" xr6:coauthVersionLast="47" xr6:coauthVersionMax="47" xr10:uidLastSave="{510887F7-E017-4E92-8BFB-63D2B4DB141B}"/>
  <bookViews>
    <workbookView xWindow="-110" yWindow="-110" windowWidth="19420" windowHeight="10300" activeTab="2" xr2:uid="{CBBD60D9-EEFA-450E-BB3B-B6A8BD13C8AB}"/>
  </bookViews>
  <sheets>
    <sheet name="Data" sheetId="1" r:id="rId1"/>
    <sheet name="Analyze" sheetId="2" r:id="rId2"/>
    <sheet name="Dashboard" sheetId="3" r:id="rId3"/>
  </sheets>
  <definedNames>
    <definedName name="_xlchart.v5.0" hidden="1">Analyze!$E$29</definedName>
    <definedName name="_xlchart.v5.1" hidden="1">Analyze!$E$30:$E$46</definedName>
    <definedName name="_xlchart.v5.2" hidden="1">Analyze!$F$29</definedName>
    <definedName name="_xlchart.v5.3" hidden="1">Analyze!$F$30:$F$46</definedName>
    <definedName name="Fragmentator_Customer_Type">#N/A</definedName>
    <definedName name="Fragmentator_Region">#N/A</definedName>
    <definedName name="Fragmentator_Sales_Channel">#N/A</definedName>
    <definedName name="NatywnaOśCzasu_Order_Date">#N/A</definedName>
  </definedNames>
  <calcPr calcId="191029"/>
  <pivotCaches>
    <pivotCache cacheId="16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8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1" i="2" l="1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F30" i="2"/>
  <c r="E30" i="2"/>
  <c r="T2708" i="1"/>
  <c r="S2708" i="1"/>
  <c r="R2708" i="1"/>
  <c r="Q2708" i="1"/>
  <c r="N2708" i="1"/>
  <c r="M2708" i="1"/>
  <c r="O2708" i="1" s="1"/>
  <c r="P2708" i="1" s="1"/>
  <c r="T2707" i="1"/>
  <c r="S2707" i="1"/>
  <c r="R2707" i="1"/>
  <c r="Q2707" i="1"/>
  <c r="N2707" i="1"/>
  <c r="M2707" i="1"/>
  <c r="T2706" i="1"/>
  <c r="S2706" i="1"/>
  <c r="R2706" i="1"/>
  <c r="Q2706" i="1"/>
  <c r="N2706" i="1"/>
  <c r="M2706" i="1"/>
  <c r="O2706" i="1" s="1"/>
  <c r="P2706" i="1" s="1"/>
  <c r="T2705" i="1"/>
  <c r="S2705" i="1"/>
  <c r="R2705" i="1"/>
  <c r="Q2705" i="1"/>
  <c r="N2705" i="1"/>
  <c r="M2705" i="1"/>
  <c r="T2704" i="1"/>
  <c r="S2704" i="1"/>
  <c r="R2704" i="1"/>
  <c r="Q2704" i="1"/>
  <c r="N2704" i="1"/>
  <c r="M2704" i="1"/>
  <c r="T2703" i="1"/>
  <c r="S2703" i="1"/>
  <c r="R2703" i="1"/>
  <c r="Q2703" i="1"/>
  <c r="N2703" i="1"/>
  <c r="M2703" i="1"/>
  <c r="T2702" i="1"/>
  <c r="S2702" i="1"/>
  <c r="R2702" i="1"/>
  <c r="Q2702" i="1"/>
  <c r="N2702" i="1"/>
  <c r="M2702" i="1"/>
  <c r="T2701" i="1"/>
  <c r="S2701" i="1"/>
  <c r="R2701" i="1"/>
  <c r="Q2701" i="1"/>
  <c r="N2701" i="1"/>
  <c r="M2701" i="1"/>
  <c r="T2700" i="1"/>
  <c r="S2700" i="1"/>
  <c r="R2700" i="1"/>
  <c r="Q2700" i="1"/>
  <c r="N2700" i="1"/>
  <c r="M2700" i="1"/>
  <c r="T2699" i="1"/>
  <c r="S2699" i="1"/>
  <c r="R2699" i="1"/>
  <c r="Q2699" i="1"/>
  <c r="N2699" i="1"/>
  <c r="M2699" i="1"/>
  <c r="O2699" i="1" s="1"/>
  <c r="P2699" i="1" s="1"/>
  <c r="T2698" i="1"/>
  <c r="S2698" i="1"/>
  <c r="R2698" i="1"/>
  <c r="Q2698" i="1"/>
  <c r="N2698" i="1"/>
  <c r="M2698" i="1"/>
  <c r="T2697" i="1"/>
  <c r="S2697" i="1"/>
  <c r="R2697" i="1"/>
  <c r="Q2697" i="1"/>
  <c r="N2697" i="1"/>
  <c r="M2697" i="1"/>
  <c r="T2696" i="1"/>
  <c r="S2696" i="1"/>
  <c r="R2696" i="1"/>
  <c r="Q2696" i="1"/>
  <c r="N2696" i="1"/>
  <c r="M2696" i="1"/>
  <c r="O2696" i="1" s="1"/>
  <c r="P2696" i="1" s="1"/>
  <c r="T2695" i="1"/>
  <c r="S2695" i="1"/>
  <c r="R2695" i="1"/>
  <c r="Q2695" i="1"/>
  <c r="N2695" i="1"/>
  <c r="M2695" i="1"/>
  <c r="T2694" i="1"/>
  <c r="S2694" i="1"/>
  <c r="R2694" i="1"/>
  <c r="Q2694" i="1"/>
  <c r="N2694" i="1"/>
  <c r="M2694" i="1"/>
  <c r="T2693" i="1"/>
  <c r="S2693" i="1"/>
  <c r="R2693" i="1"/>
  <c r="Q2693" i="1"/>
  <c r="N2693" i="1"/>
  <c r="M2693" i="1"/>
  <c r="T2692" i="1"/>
  <c r="S2692" i="1"/>
  <c r="R2692" i="1"/>
  <c r="Q2692" i="1"/>
  <c r="N2692" i="1"/>
  <c r="M2692" i="1"/>
  <c r="O2692" i="1" s="1"/>
  <c r="P2692" i="1" s="1"/>
  <c r="T2691" i="1"/>
  <c r="S2691" i="1"/>
  <c r="R2691" i="1"/>
  <c r="Q2691" i="1"/>
  <c r="N2691" i="1"/>
  <c r="M2691" i="1"/>
  <c r="T2690" i="1"/>
  <c r="S2690" i="1"/>
  <c r="R2690" i="1"/>
  <c r="Q2690" i="1"/>
  <c r="N2690" i="1"/>
  <c r="M2690" i="1"/>
  <c r="T2689" i="1"/>
  <c r="S2689" i="1"/>
  <c r="R2689" i="1"/>
  <c r="Q2689" i="1"/>
  <c r="N2689" i="1"/>
  <c r="M2689" i="1"/>
  <c r="T2688" i="1"/>
  <c r="S2688" i="1"/>
  <c r="R2688" i="1"/>
  <c r="Q2688" i="1"/>
  <c r="N2688" i="1"/>
  <c r="M2688" i="1"/>
  <c r="T2687" i="1"/>
  <c r="S2687" i="1"/>
  <c r="R2687" i="1"/>
  <c r="Q2687" i="1"/>
  <c r="N2687" i="1"/>
  <c r="M2687" i="1"/>
  <c r="T2686" i="1"/>
  <c r="S2686" i="1"/>
  <c r="R2686" i="1"/>
  <c r="Q2686" i="1"/>
  <c r="N2686" i="1"/>
  <c r="M2686" i="1"/>
  <c r="T2685" i="1"/>
  <c r="S2685" i="1"/>
  <c r="R2685" i="1"/>
  <c r="Q2685" i="1"/>
  <c r="N2685" i="1"/>
  <c r="M2685" i="1"/>
  <c r="O2685" i="1" s="1"/>
  <c r="P2685" i="1" s="1"/>
  <c r="T2684" i="1"/>
  <c r="S2684" i="1"/>
  <c r="R2684" i="1"/>
  <c r="Q2684" i="1"/>
  <c r="N2684" i="1"/>
  <c r="M2684" i="1"/>
  <c r="O2684" i="1" s="1"/>
  <c r="P2684" i="1" s="1"/>
  <c r="T2683" i="1"/>
  <c r="S2683" i="1"/>
  <c r="R2683" i="1"/>
  <c r="Q2683" i="1"/>
  <c r="N2683" i="1"/>
  <c r="M2683" i="1"/>
  <c r="T2682" i="1"/>
  <c r="S2682" i="1"/>
  <c r="R2682" i="1"/>
  <c r="Q2682" i="1"/>
  <c r="N2682" i="1"/>
  <c r="M2682" i="1"/>
  <c r="T2681" i="1"/>
  <c r="S2681" i="1"/>
  <c r="R2681" i="1"/>
  <c r="Q2681" i="1"/>
  <c r="N2681" i="1"/>
  <c r="M2681" i="1"/>
  <c r="T2680" i="1"/>
  <c r="S2680" i="1"/>
  <c r="R2680" i="1"/>
  <c r="Q2680" i="1"/>
  <c r="N2680" i="1"/>
  <c r="M2680" i="1"/>
  <c r="T2679" i="1"/>
  <c r="S2679" i="1"/>
  <c r="R2679" i="1"/>
  <c r="Q2679" i="1"/>
  <c r="N2679" i="1"/>
  <c r="M2679" i="1"/>
  <c r="O2679" i="1" s="1"/>
  <c r="P2679" i="1" s="1"/>
  <c r="T2678" i="1"/>
  <c r="S2678" i="1"/>
  <c r="R2678" i="1"/>
  <c r="Q2678" i="1"/>
  <c r="N2678" i="1"/>
  <c r="M2678" i="1"/>
  <c r="T2677" i="1"/>
  <c r="S2677" i="1"/>
  <c r="R2677" i="1"/>
  <c r="Q2677" i="1"/>
  <c r="N2677" i="1"/>
  <c r="M2677" i="1"/>
  <c r="T2676" i="1"/>
  <c r="S2676" i="1"/>
  <c r="R2676" i="1"/>
  <c r="Q2676" i="1"/>
  <c r="N2676" i="1"/>
  <c r="M2676" i="1"/>
  <c r="O2676" i="1" s="1"/>
  <c r="P2676" i="1" s="1"/>
  <c r="T2675" i="1"/>
  <c r="S2675" i="1"/>
  <c r="R2675" i="1"/>
  <c r="Q2675" i="1"/>
  <c r="N2675" i="1"/>
  <c r="M2675" i="1"/>
  <c r="T2674" i="1"/>
  <c r="S2674" i="1"/>
  <c r="R2674" i="1"/>
  <c r="Q2674" i="1"/>
  <c r="N2674" i="1"/>
  <c r="M2674" i="1"/>
  <c r="T2673" i="1"/>
  <c r="S2673" i="1"/>
  <c r="R2673" i="1"/>
  <c r="Q2673" i="1"/>
  <c r="N2673" i="1"/>
  <c r="M2673" i="1"/>
  <c r="T2672" i="1"/>
  <c r="S2672" i="1"/>
  <c r="R2672" i="1"/>
  <c r="Q2672" i="1"/>
  <c r="N2672" i="1"/>
  <c r="M2672" i="1"/>
  <c r="T2671" i="1"/>
  <c r="S2671" i="1"/>
  <c r="R2671" i="1"/>
  <c r="Q2671" i="1"/>
  <c r="N2671" i="1"/>
  <c r="M2671" i="1"/>
  <c r="O2671" i="1" s="1"/>
  <c r="P2671" i="1" s="1"/>
  <c r="T2670" i="1"/>
  <c r="S2670" i="1"/>
  <c r="R2670" i="1"/>
  <c r="Q2670" i="1"/>
  <c r="N2670" i="1"/>
  <c r="M2670" i="1"/>
  <c r="T2669" i="1"/>
  <c r="S2669" i="1"/>
  <c r="R2669" i="1"/>
  <c r="Q2669" i="1"/>
  <c r="N2669" i="1"/>
  <c r="M2669" i="1"/>
  <c r="O2669" i="1" s="1"/>
  <c r="P2669" i="1" s="1"/>
  <c r="T2668" i="1"/>
  <c r="S2668" i="1"/>
  <c r="R2668" i="1"/>
  <c r="Q2668" i="1"/>
  <c r="N2668" i="1"/>
  <c r="M2668" i="1"/>
  <c r="T2667" i="1"/>
  <c r="S2667" i="1"/>
  <c r="R2667" i="1"/>
  <c r="Q2667" i="1"/>
  <c r="N2667" i="1"/>
  <c r="M2667" i="1"/>
  <c r="T2666" i="1"/>
  <c r="S2666" i="1"/>
  <c r="R2666" i="1"/>
  <c r="Q2666" i="1"/>
  <c r="N2666" i="1"/>
  <c r="M2666" i="1"/>
  <c r="O2666" i="1" s="1"/>
  <c r="P2666" i="1" s="1"/>
  <c r="T2665" i="1"/>
  <c r="S2665" i="1"/>
  <c r="R2665" i="1"/>
  <c r="Q2665" i="1"/>
  <c r="N2665" i="1"/>
  <c r="M2665" i="1"/>
  <c r="T2664" i="1"/>
  <c r="S2664" i="1"/>
  <c r="R2664" i="1"/>
  <c r="Q2664" i="1"/>
  <c r="N2664" i="1"/>
  <c r="M2664" i="1"/>
  <c r="O2664" i="1" s="1"/>
  <c r="P2664" i="1" s="1"/>
  <c r="T2663" i="1"/>
  <c r="S2663" i="1"/>
  <c r="R2663" i="1"/>
  <c r="Q2663" i="1"/>
  <c r="N2663" i="1"/>
  <c r="M2663" i="1"/>
  <c r="T2662" i="1"/>
  <c r="S2662" i="1"/>
  <c r="R2662" i="1"/>
  <c r="Q2662" i="1"/>
  <c r="N2662" i="1"/>
  <c r="M2662" i="1"/>
  <c r="T2661" i="1"/>
  <c r="S2661" i="1"/>
  <c r="R2661" i="1"/>
  <c r="Q2661" i="1"/>
  <c r="N2661" i="1"/>
  <c r="M2661" i="1"/>
  <c r="T2660" i="1"/>
  <c r="S2660" i="1"/>
  <c r="R2660" i="1"/>
  <c r="Q2660" i="1"/>
  <c r="N2660" i="1"/>
  <c r="M2660" i="1"/>
  <c r="O2660" i="1" s="1"/>
  <c r="P2660" i="1" s="1"/>
  <c r="T2659" i="1"/>
  <c r="S2659" i="1"/>
  <c r="R2659" i="1"/>
  <c r="Q2659" i="1"/>
  <c r="N2659" i="1"/>
  <c r="M2659" i="1"/>
  <c r="T2658" i="1"/>
  <c r="S2658" i="1"/>
  <c r="R2658" i="1"/>
  <c r="Q2658" i="1"/>
  <c r="N2658" i="1"/>
  <c r="M2658" i="1"/>
  <c r="T2657" i="1"/>
  <c r="S2657" i="1"/>
  <c r="R2657" i="1"/>
  <c r="Q2657" i="1"/>
  <c r="N2657" i="1"/>
  <c r="M2657" i="1"/>
  <c r="T2656" i="1"/>
  <c r="S2656" i="1"/>
  <c r="R2656" i="1"/>
  <c r="Q2656" i="1"/>
  <c r="N2656" i="1"/>
  <c r="M2656" i="1"/>
  <c r="T2655" i="1"/>
  <c r="S2655" i="1"/>
  <c r="R2655" i="1"/>
  <c r="Q2655" i="1"/>
  <c r="N2655" i="1"/>
  <c r="M2655" i="1"/>
  <c r="O2655" i="1" s="1"/>
  <c r="P2655" i="1" s="1"/>
  <c r="T2654" i="1"/>
  <c r="S2654" i="1"/>
  <c r="R2654" i="1"/>
  <c r="Q2654" i="1"/>
  <c r="N2654" i="1"/>
  <c r="M2654" i="1"/>
  <c r="T2653" i="1"/>
  <c r="S2653" i="1"/>
  <c r="R2653" i="1"/>
  <c r="Q2653" i="1"/>
  <c r="N2653" i="1"/>
  <c r="M2653" i="1"/>
  <c r="O2653" i="1" s="1"/>
  <c r="P2653" i="1" s="1"/>
  <c r="T2652" i="1"/>
  <c r="S2652" i="1"/>
  <c r="R2652" i="1"/>
  <c r="Q2652" i="1"/>
  <c r="N2652" i="1"/>
  <c r="M2652" i="1"/>
  <c r="T2651" i="1"/>
  <c r="S2651" i="1"/>
  <c r="R2651" i="1"/>
  <c r="Q2651" i="1"/>
  <c r="N2651" i="1"/>
  <c r="M2651" i="1"/>
  <c r="T2650" i="1"/>
  <c r="S2650" i="1"/>
  <c r="R2650" i="1"/>
  <c r="Q2650" i="1"/>
  <c r="P2650" i="1"/>
  <c r="N2650" i="1"/>
  <c r="M2650" i="1"/>
  <c r="O2650" i="1" s="1"/>
  <c r="T2649" i="1"/>
  <c r="S2649" i="1"/>
  <c r="R2649" i="1"/>
  <c r="Q2649" i="1"/>
  <c r="N2649" i="1"/>
  <c r="M2649" i="1"/>
  <c r="T2648" i="1"/>
  <c r="S2648" i="1"/>
  <c r="R2648" i="1"/>
  <c r="Q2648" i="1"/>
  <c r="N2648" i="1"/>
  <c r="M2648" i="1"/>
  <c r="T2647" i="1"/>
  <c r="S2647" i="1"/>
  <c r="R2647" i="1"/>
  <c r="Q2647" i="1"/>
  <c r="N2647" i="1"/>
  <c r="M2647" i="1"/>
  <c r="T2646" i="1"/>
  <c r="S2646" i="1"/>
  <c r="R2646" i="1"/>
  <c r="Q2646" i="1"/>
  <c r="N2646" i="1"/>
  <c r="M2646" i="1"/>
  <c r="T2645" i="1"/>
  <c r="S2645" i="1"/>
  <c r="R2645" i="1"/>
  <c r="Q2645" i="1"/>
  <c r="N2645" i="1"/>
  <c r="M2645" i="1"/>
  <c r="T2644" i="1"/>
  <c r="S2644" i="1"/>
  <c r="R2644" i="1"/>
  <c r="Q2644" i="1"/>
  <c r="N2644" i="1"/>
  <c r="M2644" i="1"/>
  <c r="O2644" i="1" s="1"/>
  <c r="P2644" i="1" s="1"/>
  <c r="T2643" i="1"/>
  <c r="S2643" i="1"/>
  <c r="R2643" i="1"/>
  <c r="Q2643" i="1"/>
  <c r="N2643" i="1"/>
  <c r="M2643" i="1"/>
  <c r="T2642" i="1"/>
  <c r="S2642" i="1"/>
  <c r="R2642" i="1"/>
  <c r="Q2642" i="1"/>
  <c r="N2642" i="1"/>
  <c r="M2642" i="1"/>
  <c r="O2642" i="1" s="1"/>
  <c r="P2642" i="1" s="1"/>
  <c r="T2641" i="1"/>
  <c r="S2641" i="1"/>
  <c r="R2641" i="1"/>
  <c r="Q2641" i="1"/>
  <c r="N2641" i="1"/>
  <c r="M2641" i="1"/>
  <c r="T2640" i="1"/>
  <c r="S2640" i="1"/>
  <c r="R2640" i="1"/>
  <c r="Q2640" i="1"/>
  <c r="N2640" i="1"/>
  <c r="M2640" i="1"/>
  <c r="T2639" i="1"/>
  <c r="S2639" i="1"/>
  <c r="R2639" i="1"/>
  <c r="Q2639" i="1"/>
  <c r="N2639" i="1"/>
  <c r="M2639" i="1"/>
  <c r="T2638" i="1"/>
  <c r="S2638" i="1"/>
  <c r="R2638" i="1"/>
  <c r="Q2638" i="1"/>
  <c r="N2638" i="1"/>
  <c r="M2638" i="1"/>
  <c r="T2637" i="1"/>
  <c r="S2637" i="1"/>
  <c r="R2637" i="1"/>
  <c r="Q2637" i="1"/>
  <c r="N2637" i="1"/>
  <c r="M2637" i="1"/>
  <c r="T2636" i="1"/>
  <c r="S2636" i="1"/>
  <c r="R2636" i="1"/>
  <c r="Q2636" i="1"/>
  <c r="N2636" i="1"/>
  <c r="M2636" i="1"/>
  <c r="O2636" i="1" s="1"/>
  <c r="P2636" i="1" s="1"/>
  <c r="T2635" i="1"/>
  <c r="S2635" i="1"/>
  <c r="R2635" i="1"/>
  <c r="Q2635" i="1"/>
  <c r="N2635" i="1"/>
  <c r="M2635" i="1"/>
  <c r="T2634" i="1"/>
  <c r="S2634" i="1"/>
  <c r="R2634" i="1"/>
  <c r="Q2634" i="1"/>
  <c r="N2634" i="1"/>
  <c r="M2634" i="1"/>
  <c r="T2633" i="1"/>
  <c r="S2633" i="1"/>
  <c r="R2633" i="1"/>
  <c r="Q2633" i="1"/>
  <c r="N2633" i="1"/>
  <c r="M2633" i="1"/>
  <c r="T2632" i="1"/>
  <c r="S2632" i="1"/>
  <c r="R2632" i="1"/>
  <c r="Q2632" i="1"/>
  <c r="N2632" i="1"/>
  <c r="M2632" i="1"/>
  <c r="T2631" i="1"/>
  <c r="S2631" i="1"/>
  <c r="R2631" i="1"/>
  <c r="Q2631" i="1"/>
  <c r="N2631" i="1"/>
  <c r="M2631" i="1"/>
  <c r="O2631" i="1" s="1"/>
  <c r="P2631" i="1" s="1"/>
  <c r="T2630" i="1"/>
  <c r="S2630" i="1"/>
  <c r="R2630" i="1"/>
  <c r="Q2630" i="1"/>
  <c r="N2630" i="1"/>
  <c r="M2630" i="1"/>
  <c r="T2629" i="1"/>
  <c r="S2629" i="1"/>
  <c r="R2629" i="1"/>
  <c r="Q2629" i="1"/>
  <c r="N2629" i="1"/>
  <c r="M2629" i="1"/>
  <c r="T2628" i="1"/>
  <c r="S2628" i="1"/>
  <c r="R2628" i="1"/>
  <c r="Q2628" i="1"/>
  <c r="N2628" i="1"/>
  <c r="M2628" i="1"/>
  <c r="T2627" i="1"/>
  <c r="S2627" i="1"/>
  <c r="R2627" i="1"/>
  <c r="Q2627" i="1"/>
  <c r="N2627" i="1"/>
  <c r="M2627" i="1"/>
  <c r="T2626" i="1"/>
  <c r="S2626" i="1"/>
  <c r="R2626" i="1"/>
  <c r="Q2626" i="1"/>
  <c r="N2626" i="1"/>
  <c r="M2626" i="1"/>
  <c r="O2626" i="1" s="1"/>
  <c r="P2626" i="1" s="1"/>
  <c r="T2625" i="1"/>
  <c r="S2625" i="1"/>
  <c r="R2625" i="1"/>
  <c r="Q2625" i="1"/>
  <c r="N2625" i="1"/>
  <c r="M2625" i="1"/>
  <c r="T2624" i="1"/>
  <c r="S2624" i="1"/>
  <c r="R2624" i="1"/>
  <c r="Q2624" i="1"/>
  <c r="N2624" i="1"/>
  <c r="M2624" i="1"/>
  <c r="T2623" i="1"/>
  <c r="S2623" i="1"/>
  <c r="R2623" i="1"/>
  <c r="Q2623" i="1"/>
  <c r="N2623" i="1"/>
  <c r="M2623" i="1"/>
  <c r="T2622" i="1"/>
  <c r="S2622" i="1"/>
  <c r="R2622" i="1"/>
  <c r="Q2622" i="1"/>
  <c r="N2622" i="1"/>
  <c r="M2622" i="1"/>
  <c r="O2622" i="1" s="1"/>
  <c r="P2622" i="1" s="1"/>
  <c r="T2621" i="1"/>
  <c r="S2621" i="1"/>
  <c r="R2621" i="1"/>
  <c r="Q2621" i="1"/>
  <c r="N2621" i="1"/>
  <c r="M2621" i="1"/>
  <c r="T2620" i="1"/>
  <c r="S2620" i="1"/>
  <c r="R2620" i="1"/>
  <c r="Q2620" i="1"/>
  <c r="N2620" i="1"/>
  <c r="M2620" i="1"/>
  <c r="O2620" i="1" s="1"/>
  <c r="P2620" i="1" s="1"/>
  <c r="T2619" i="1"/>
  <c r="S2619" i="1"/>
  <c r="R2619" i="1"/>
  <c r="Q2619" i="1"/>
  <c r="N2619" i="1"/>
  <c r="M2619" i="1"/>
  <c r="T2618" i="1"/>
  <c r="S2618" i="1"/>
  <c r="R2618" i="1"/>
  <c r="Q2618" i="1"/>
  <c r="N2618" i="1"/>
  <c r="M2618" i="1"/>
  <c r="T2617" i="1"/>
  <c r="S2617" i="1"/>
  <c r="R2617" i="1"/>
  <c r="Q2617" i="1"/>
  <c r="N2617" i="1"/>
  <c r="M2617" i="1"/>
  <c r="T2616" i="1"/>
  <c r="S2616" i="1"/>
  <c r="R2616" i="1"/>
  <c r="Q2616" i="1"/>
  <c r="N2616" i="1"/>
  <c r="M2616" i="1"/>
  <c r="T2615" i="1"/>
  <c r="S2615" i="1"/>
  <c r="R2615" i="1"/>
  <c r="Q2615" i="1"/>
  <c r="N2615" i="1"/>
  <c r="M2615" i="1"/>
  <c r="T2614" i="1"/>
  <c r="S2614" i="1"/>
  <c r="R2614" i="1"/>
  <c r="Q2614" i="1"/>
  <c r="N2614" i="1"/>
  <c r="M2614" i="1"/>
  <c r="O2614" i="1" s="1"/>
  <c r="P2614" i="1" s="1"/>
  <c r="T2613" i="1"/>
  <c r="S2613" i="1"/>
  <c r="R2613" i="1"/>
  <c r="Q2613" i="1"/>
  <c r="N2613" i="1"/>
  <c r="M2613" i="1"/>
  <c r="T2612" i="1"/>
  <c r="S2612" i="1"/>
  <c r="R2612" i="1"/>
  <c r="Q2612" i="1"/>
  <c r="N2612" i="1"/>
  <c r="M2612" i="1"/>
  <c r="O2612" i="1" s="1"/>
  <c r="P2612" i="1" s="1"/>
  <c r="T2611" i="1"/>
  <c r="S2611" i="1"/>
  <c r="R2611" i="1"/>
  <c r="Q2611" i="1"/>
  <c r="N2611" i="1"/>
  <c r="M2611" i="1"/>
  <c r="T2610" i="1"/>
  <c r="S2610" i="1"/>
  <c r="R2610" i="1"/>
  <c r="Q2610" i="1"/>
  <c r="N2610" i="1"/>
  <c r="M2610" i="1"/>
  <c r="T2609" i="1"/>
  <c r="S2609" i="1"/>
  <c r="R2609" i="1"/>
  <c r="Q2609" i="1"/>
  <c r="N2609" i="1"/>
  <c r="M2609" i="1"/>
  <c r="O2609" i="1" s="1"/>
  <c r="P2609" i="1" s="1"/>
  <c r="T2608" i="1"/>
  <c r="S2608" i="1"/>
  <c r="R2608" i="1"/>
  <c r="Q2608" i="1"/>
  <c r="N2608" i="1"/>
  <c r="M2608" i="1"/>
  <c r="T2607" i="1"/>
  <c r="S2607" i="1"/>
  <c r="R2607" i="1"/>
  <c r="Q2607" i="1"/>
  <c r="N2607" i="1"/>
  <c r="M2607" i="1"/>
  <c r="O2607" i="1" s="1"/>
  <c r="P2607" i="1" s="1"/>
  <c r="T2606" i="1"/>
  <c r="S2606" i="1"/>
  <c r="R2606" i="1"/>
  <c r="Q2606" i="1"/>
  <c r="N2606" i="1"/>
  <c r="M2606" i="1"/>
  <c r="T2605" i="1"/>
  <c r="S2605" i="1"/>
  <c r="R2605" i="1"/>
  <c r="Q2605" i="1"/>
  <c r="N2605" i="1"/>
  <c r="M2605" i="1"/>
  <c r="O2605" i="1" s="1"/>
  <c r="P2605" i="1" s="1"/>
  <c r="T2604" i="1"/>
  <c r="S2604" i="1"/>
  <c r="R2604" i="1"/>
  <c r="Q2604" i="1"/>
  <c r="N2604" i="1"/>
  <c r="M2604" i="1"/>
  <c r="T2603" i="1"/>
  <c r="S2603" i="1"/>
  <c r="R2603" i="1"/>
  <c r="Q2603" i="1"/>
  <c r="N2603" i="1"/>
  <c r="M2603" i="1"/>
  <c r="T2602" i="1"/>
  <c r="S2602" i="1"/>
  <c r="R2602" i="1"/>
  <c r="Q2602" i="1"/>
  <c r="N2602" i="1"/>
  <c r="M2602" i="1"/>
  <c r="T2601" i="1"/>
  <c r="S2601" i="1"/>
  <c r="R2601" i="1"/>
  <c r="Q2601" i="1"/>
  <c r="N2601" i="1"/>
  <c r="M2601" i="1"/>
  <c r="O2601" i="1" s="1"/>
  <c r="P2601" i="1" s="1"/>
  <c r="T2600" i="1"/>
  <c r="S2600" i="1"/>
  <c r="R2600" i="1"/>
  <c r="Q2600" i="1"/>
  <c r="N2600" i="1"/>
  <c r="M2600" i="1"/>
  <c r="T2599" i="1"/>
  <c r="S2599" i="1"/>
  <c r="R2599" i="1"/>
  <c r="Q2599" i="1"/>
  <c r="N2599" i="1"/>
  <c r="M2599" i="1"/>
  <c r="T2598" i="1"/>
  <c r="S2598" i="1"/>
  <c r="R2598" i="1"/>
  <c r="Q2598" i="1"/>
  <c r="N2598" i="1"/>
  <c r="M2598" i="1"/>
  <c r="T2597" i="1"/>
  <c r="S2597" i="1"/>
  <c r="R2597" i="1"/>
  <c r="Q2597" i="1"/>
  <c r="N2597" i="1"/>
  <c r="M2597" i="1"/>
  <c r="O2597" i="1" s="1"/>
  <c r="P2597" i="1" s="1"/>
  <c r="T2596" i="1"/>
  <c r="S2596" i="1"/>
  <c r="R2596" i="1"/>
  <c r="Q2596" i="1"/>
  <c r="N2596" i="1"/>
  <c r="M2596" i="1"/>
  <c r="T2595" i="1"/>
  <c r="S2595" i="1"/>
  <c r="R2595" i="1"/>
  <c r="Q2595" i="1"/>
  <c r="N2595" i="1"/>
  <c r="M2595" i="1"/>
  <c r="T2594" i="1"/>
  <c r="S2594" i="1"/>
  <c r="R2594" i="1"/>
  <c r="Q2594" i="1"/>
  <c r="N2594" i="1"/>
  <c r="M2594" i="1"/>
  <c r="T2593" i="1"/>
  <c r="S2593" i="1"/>
  <c r="R2593" i="1"/>
  <c r="Q2593" i="1"/>
  <c r="N2593" i="1"/>
  <c r="M2593" i="1"/>
  <c r="T2592" i="1"/>
  <c r="S2592" i="1"/>
  <c r="R2592" i="1"/>
  <c r="Q2592" i="1"/>
  <c r="N2592" i="1"/>
  <c r="M2592" i="1"/>
  <c r="T2591" i="1"/>
  <c r="S2591" i="1"/>
  <c r="R2591" i="1"/>
  <c r="Q2591" i="1"/>
  <c r="N2591" i="1"/>
  <c r="M2591" i="1"/>
  <c r="T2590" i="1"/>
  <c r="S2590" i="1"/>
  <c r="R2590" i="1"/>
  <c r="Q2590" i="1"/>
  <c r="N2590" i="1"/>
  <c r="M2590" i="1"/>
  <c r="O2590" i="1" s="1"/>
  <c r="P2590" i="1" s="1"/>
  <c r="T2589" i="1"/>
  <c r="S2589" i="1"/>
  <c r="R2589" i="1"/>
  <c r="Q2589" i="1"/>
  <c r="N2589" i="1"/>
  <c r="M2589" i="1"/>
  <c r="T2588" i="1"/>
  <c r="S2588" i="1"/>
  <c r="R2588" i="1"/>
  <c r="Q2588" i="1"/>
  <c r="N2588" i="1"/>
  <c r="M2588" i="1"/>
  <c r="O2588" i="1" s="1"/>
  <c r="P2588" i="1" s="1"/>
  <c r="T2587" i="1"/>
  <c r="S2587" i="1"/>
  <c r="R2587" i="1"/>
  <c r="Q2587" i="1"/>
  <c r="N2587" i="1"/>
  <c r="M2587" i="1"/>
  <c r="T2586" i="1"/>
  <c r="S2586" i="1"/>
  <c r="R2586" i="1"/>
  <c r="Q2586" i="1"/>
  <c r="N2586" i="1"/>
  <c r="M2586" i="1"/>
  <c r="T2585" i="1"/>
  <c r="S2585" i="1"/>
  <c r="R2585" i="1"/>
  <c r="Q2585" i="1"/>
  <c r="N2585" i="1"/>
  <c r="M2585" i="1"/>
  <c r="T2584" i="1"/>
  <c r="S2584" i="1"/>
  <c r="R2584" i="1"/>
  <c r="Q2584" i="1"/>
  <c r="N2584" i="1"/>
  <c r="M2584" i="1"/>
  <c r="T2583" i="1"/>
  <c r="S2583" i="1"/>
  <c r="R2583" i="1"/>
  <c r="Q2583" i="1"/>
  <c r="N2583" i="1"/>
  <c r="M2583" i="1"/>
  <c r="T2582" i="1"/>
  <c r="S2582" i="1"/>
  <c r="R2582" i="1"/>
  <c r="Q2582" i="1"/>
  <c r="N2582" i="1"/>
  <c r="M2582" i="1"/>
  <c r="O2582" i="1" s="1"/>
  <c r="P2582" i="1" s="1"/>
  <c r="T2581" i="1"/>
  <c r="S2581" i="1"/>
  <c r="R2581" i="1"/>
  <c r="Q2581" i="1"/>
  <c r="N2581" i="1"/>
  <c r="M2581" i="1"/>
  <c r="T2580" i="1"/>
  <c r="S2580" i="1"/>
  <c r="R2580" i="1"/>
  <c r="Q2580" i="1"/>
  <c r="N2580" i="1"/>
  <c r="M2580" i="1"/>
  <c r="O2580" i="1" s="1"/>
  <c r="P2580" i="1" s="1"/>
  <c r="T2579" i="1"/>
  <c r="S2579" i="1"/>
  <c r="R2579" i="1"/>
  <c r="Q2579" i="1"/>
  <c r="N2579" i="1"/>
  <c r="M2579" i="1"/>
  <c r="T2578" i="1"/>
  <c r="S2578" i="1"/>
  <c r="R2578" i="1"/>
  <c r="Q2578" i="1"/>
  <c r="N2578" i="1"/>
  <c r="M2578" i="1"/>
  <c r="T2577" i="1"/>
  <c r="S2577" i="1"/>
  <c r="R2577" i="1"/>
  <c r="Q2577" i="1"/>
  <c r="N2577" i="1"/>
  <c r="M2577" i="1"/>
  <c r="O2577" i="1" s="1"/>
  <c r="P2577" i="1" s="1"/>
  <c r="T2576" i="1"/>
  <c r="S2576" i="1"/>
  <c r="R2576" i="1"/>
  <c r="Q2576" i="1"/>
  <c r="N2576" i="1"/>
  <c r="M2576" i="1"/>
  <c r="T2575" i="1"/>
  <c r="S2575" i="1"/>
  <c r="R2575" i="1"/>
  <c r="Q2575" i="1"/>
  <c r="N2575" i="1"/>
  <c r="M2575" i="1"/>
  <c r="O2575" i="1" s="1"/>
  <c r="P2575" i="1" s="1"/>
  <c r="T2574" i="1"/>
  <c r="S2574" i="1"/>
  <c r="R2574" i="1"/>
  <c r="Q2574" i="1"/>
  <c r="N2574" i="1"/>
  <c r="M2574" i="1"/>
  <c r="T2573" i="1"/>
  <c r="S2573" i="1"/>
  <c r="R2573" i="1"/>
  <c r="Q2573" i="1"/>
  <c r="N2573" i="1"/>
  <c r="M2573" i="1"/>
  <c r="O2573" i="1" s="1"/>
  <c r="P2573" i="1" s="1"/>
  <c r="T2572" i="1"/>
  <c r="S2572" i="1"/>
  <c r="R2572" i="1"/>
  <c r="Q2572" i="1"/>
  <c r="N2572" i="1"/>
  <c r="M2572" i="1"/>
  <c r="T2571" i="1"/>
  <c r="S2571" i="1"/>
  <c r="R2571" i="1"/>
  <c r="Q2571" i="1"/>
  <c r="N2571" i="1"/>
  <c r="M2571" i="1"/>
  <c r="T2570" i="1"/>
  <c r="S2570" i="1"/>
  <c r="R2570" i="1"/>
  <c r="Q2570" i="1"/>
  <c r="N2570" i="1"/>
  <c r="M2570" i="1"/>
  <c r="T2569" i="1"/>
  <c r="S2569" i="1"/>
  <c r="R2569" i="1"/>
  <c r="Q2569" i="1"/>
  <c r="N2569" i="1"/>
  <c r="M2569" i="1"/>
  <c r="O2569" i="1" s="1"/>
  <c r="P2569" i="1" s="1"/>
  <c r="T2568" i="1"/>
  <c r="S2568" i="1"/>
  <c r="R2568" i="1"/>
  <c r="Q2568" i="1"/>
  <c r="N2568" i="1"/>
  <c r="M2568" i="1"/>
  <c r="T2567" i="1"/>
  <c r="S2567" i="1"/>
  <c r="R2567" i="1"/>
  <c r="Q2567" i="1"/>
  <c r="N2567" i="1"/>
  <c r="M2567" i="1"/>
  <c r="O2567" i="1" s="1"/>
  <c r="P2567" i="1" s="1"/>
  <c r="T2566" i="1"/>
  <c r="S2566" i="1"/>
  <c r="R2566" i="1"/>
  <c r="Q2566" i="1"/>
  <c r="N2566" i="1"/>
  <c r="M2566" i="1"/>
  <c r="T2565" i="1"/>
  <c r="S2565" i="1"/>
  <c r="R2565" i="1"/>
  <c r="Q2565" i="1"/>
  <c r="N2565" i="1"/>
  <c r="M2565" i="1"/>
  <c r="O2565" i="1" s="1"/>
  <c r="P2565" i="1" s="1"/>
  <c r="T2564" i="1"/>
  <c r="S2564" i="1"/>
  <c r="R2564" i="1"/>
  <c r="Q2564" i="1"/>
  <c r="N2564" i="1"/>
  <c r="M2564" i="1"/>
  <c r="T2563" i="1"/>
  <c r="S2563" i="1"/>
  <c r="R2563" i="1"/>
  <c r="Q2563" i="1"/>
  <c r="N2563" i="1"/>
  <c r="M2563" i="1"/>
  <c r="T2562" i="1"/>
  <c r="S2562" i="1"/>
  <c r="R2562" i="1"/>
  <c r="Q2562" i="1"/>
  <c r="N2562" i="1"/>
  <c r="M2562" i="1"/>
  <c r="T2561" i="1"/>
  <c r="S2561" i="1"/>
  <c r="R2561" i="1"/>
  <c r="Q2561" i="1"/>
  <c r="N2561" i="1"/>
  <c r="M2561" i="1"/>
  <c r="T2560" i="1"/>
  <c r="S2560" i="1"/>
  <c r="R2560" i="1"/>
  <c r="Q2560" i="1"/>
  <c r="N2560" i="1"/>
  <c r="M2560" i="1"/>
  <c r="T2559" i="1"/>
  <c r="S2559" i="1"/>
  <c r="R2559" i="1"/>
  <c r="Q2559" i="1"/>
  <c r="O2559" i="1"/>
  <c r="P2559" i="1" s="1"/>
  <c r="N2559" i="1"/>
  <c r="M2559" i="1"/>
  <c r="T2558" i="1"/>
  <c r="S2558" i="1"/>
  <c r="R2558" i="1"/>
  <c r="Q2558" i="1"/>
  <c r="N2558" i="1"/>
  <c r="M2558" i="1"/>
  <c r="T2557" i="1"/>
  <c r="S2557" i="1"/>
  <c r="R2557" i="1"/>
  <c r="Q2557" i="1"/>
  <c r="O2557" i="1"/>
  <c r="P2557" i="1" s="1"/>
  <c r="N2557" i="1"/>
  <c r="M2557" i="1"/>
  <c r="T2556" i="1"/>
  <c r="S2556" i="1"/>
  <c r="R2556" i="1"/>
  <c r="Q2556" i="1"/>
  <c r="O2556" i="1"/>
  <c r="P2556" i="1" s="1"/>
  <c r="N2556" i="1"/>
  <c r="M2556" i="1"/>
  <c r="T2555" i="1"/>
  <c r="S2555" i="1"/>
  <c r="R2555" i="1"/>
  <c r="Q2555" i="1"/>
  <c r="N2555" i="1"/>
  <c r="O2555" i="1" s="1"/>
  <c r="P2555" i="1" s="1"/>
  <c r="M2555" i="1"/>
  <c r="T2554" i="1"/>
  <c r="S2554" i="1"/>
  <c r="R2554" i="1"/>
  <c r="Q2554" i="1"/>
  <c r="N2554" i="1"/>
  <c r="M2554" i="1"/>
  <c r="T2553" i="1"/>
  <c r="S2553" i="1"/>
  <c r="R2553" i="1"/>
  <c r="Q2553" i="1"/>
  <c r="N2553" i="1"/>
  <c r="O2553" i="1" s="1"/>
  <c r="P2553" i="1" s="1"/>
  <c r="M2553" i="1"/>
  <c r="T2552" i="1"/>
  <c r="S2552" i="1"/>
  <c r="R2552" i="1"/>
  <c r="Q2552" i="1"/>
  <c r="N2552" i="1"/>
  <c r="M2552" i="1"/>
  <c r="T2551" i="1"/>
  <c r="S2551" i="1"/>
  <c r="R2551" i="1"/>
  <c r="Q2551" i="1"/>
  <c r="O2551" i="1"/>
  <c r="P2551" i="1" s="1"/>
  <c r="N2551" i="1"/>
  <c r="M2551" i="1"/>
  <c r="T2550" i="1"/>
  <c r="S2550" i="1"/>
  <c r="R2550" i="1"/>
  <c r="Q2550" i="1"/>
  <c r="N2550" i="1"/>
  <c r="O2550" i="1" s="1"/>
  <c r="P2550" i="1" s="1"/>
  <c r="M2550" i="1"/>
  <c r="T2549" i="1"/>
  <c r="S2549" i="1"/>
  <c r="R2549" i="1"/>
  <c r="Q2549" i="1"/>
  <c r="N2549" i="1"/>
  <c r="M2549" i="1"/>
  <c r="T2548" i="1"/>
  <c r="S2548" i="1"/>
  <c r="R2548" i="1"/>
  <c r="Q2548" i="1"/>
  <c r="N2548" i="1"/>
  <c r="O2548" i="1" s="1"/>
  <c r="P2548" i="1" s="1"/>
  <c r="M2548" i="1"/>
  <c r="T2547" i="1"/>
  <c r="S2547" i="1"/>
  <c r="R2547" i="1"/>
  <c r="Q2547" i="1"/>
  <c r="N2547" i="1"/>
  <c r="M2547" i="1"/>
  <c r="O2547" i="1" s="1"/>
  <c r="P2547" i="1" s="1"/>
  <c r="T2546" i="1"/>
  <c r="S2546" i="1"/>
  <c r="R2546" i="1"/>
  <c r="Q2546" i="1"/>
  <c r="N2546" i="1"/>
  <c r="O2546" i="1" s="1"/>
  <c r="P2546" i="1" s="1"/>
  <c r="M2546" i="1"/>
  <c r="T2545" i="1"/>
  <c r="S2545" i="1"/>
  <c r="R2545" i="1"/>
  <c r="Q2545" i="1"/>
  <c r="N2545" i="1"/>
  <c r="M2545" i="1"/>
  <c r="T2544" i="1"/>
  <c r="S2544" i="1"/>
  <c r="R2544" i="1"/>
  <c r="Q2544" i="1"/>
  <c r="N2544" i="1"/>
  <c r="O2544" i="1" s="1"/>
  <c r="P2544" i="1" s="1"/>
  <c r="M2544" i="1"/>
  <c r="T2543" i="1"/>
  <c r="S2543" i="1"/>
  <c r="R2543" i="1"/>
  <c r="Q2543" i="1"/>
  <c r="N2543" i="1"/>
  <c r="O2543" i="1" s="1"/>
  <c r="P2543" i="1" s="1"/>
  <c r="M2543" i="1"/>
  <c r="T2542" i="1"/>
  <c r="S2542" i="1"/>
  <c r="R2542" i="1"/>
  <c r="Q2542" i="1"/>
  <c r="N2542" i="1"/>
  <c r="M2542" i="1"/>
  <c r="O2542" i="1" s="1"/>
  <c r="P2542" i="1" s="1"/>
  <c r="T2541" i="1"/>
  <c r="S2541" i="1"/>
  <c r="R2541" i="1"/>
  <c r="Q2541" i="1"/>
  <c r="N2541" i="1"/>
  <c r="O2541" i="1" s="1"/>
  <c r="P2541" i="1" s="1"/>
  <c r="M2541" i="1"/>
  <c r="T2540" i="1"/>
  <c r="S2540" i="1"/>
  <c r="R2540" i="1"/>
  <c r="Q2540" i="1"/>
  <c r="N2540" i="1"/>
  <c r="M2540" i="1"/>
  <c r="T2539" i="1"/>
  <c r="S2539" i="1"/>
  <c r="R2539" i="1"/>
  <c r="Q2539" i="1"/>
  <c r="N2539" i="1"/>
  <c r="M2539" i="1"/>
  <c r="O2539" i="1" s="1"/>
  <c r="P2539" i="1" s="1"/>
  <c r="T2538" i="1"/>
  <c r="S2538" i="1"/>
  <c r="R2538" i="1"/>
  <c r="Q2538" i="1"/>
  <c r="N2538" i="1"/>
  <c r="O2538" i="1" s="1"/>
  <c r="P2538" i="1" s="1"/>
  <c r="M2538" i="1"/>
  <c r="T2537" i="1"/>
  <c r="S2537" i="1"/>
  <c r="R2537" i="1"/>
  <c r="Q2537" i="1"/>
  <c r="N2537" i="1"/>
  <c r="M2537" i="1"/>
  <c r="T2536" i="1"/>
  <c r="S2536" i="1"/>
  <c r="R2536" i="1"/>
  <c r="Q2536" i="1"/>
  <c r="N2536" i="1"/>
  <c r="O2536" i="1" s="1"/>
  <c r="P2536" i="1" s="1"/>
  <c r="M2536" i="1"/>
  <c r="T2535" i="1"/>
  <c r="S2535" i="1"/>
  <c r="R2535" i="1"/>
  <c r="Q2535" i="1"/>
  <c r="N2535" i="1"/>
  <c r="M2535" i="1"/>
  <c r="O2535" i="1" s="1"/>
  <c r="P2535" i="1" s="1"/>
  <c r="T2534" i="1"/>
  <c r="S2534" i="1"/>
  <c r="R2534" i="1"/>
  <c r="Q2534" i="1"/>
  <c r="N2534" i="1"/>
  <c r="M2534" i="1"/>
  <c r="O2534" i="1" s="1"/>
  <c r="P2534" i="1" s="1"/>
  <c r="T2533" i="1"/>
  <c r="S2533" i="1"/>
  <c r="R2533" i="1"/>
  <c r="Q2533" i="1"/>
  <c r="O2533" i="1"/>
  <c r="P2533" i="1" s="1"/>
  <c r="N2533" i="1"/>
  <c r="M2533" i="1"/>
  <c r="T2532" i="1"/>
  <c r="S2532" i="1"/>
  <c r="R2532" i="1"/>
  <c r="Q2532" i="1"/>
  <c r="N2532" i="1"/>
  <c r="O2532" i="1" s="1"/>
  <c r="P2532" i="1" s="1"/>
  <c r="M2532" i="1"/>
  <c r="T2531" i="1"/>
  <c r="S2531" i="1"/>
  <c r="R2531" i="1"/>
  <c r="Q2531" i="1"/>
  <c r="N2531" i="1"/>
  <c r="M2531" i="1"/>
  <c r="T2530" i="1"/>
  <c r="S2530" i="1"/>
  <c r="R2530" i="1"/>
  <c r="Q2530" i="1"/>
  <c r="N2530" i="1"/>
  <c r="O2530" i="1" s="1"/>
  <c r="P2530" i="1" s="1"/>
  <c r="M2530" i="1"/>
  <c r="T2529" i="1"/>
  <c r="S2529" i="1"/>
  <c r="R2529" i="1"/>
  <c r="Q2529" i="1"/>
  <c r="N2529" i="1"/>
  <c r="M2529" i="1"/>
  <c r="T2528" i="1"/>
  <c r="S2528" i="1"/>
  <c r="R2528" i="1"/>
  <c r="Q2528" i="1"/>
  <c r="N2528" i="1"/>
  <c r="O2528" i="1" s="1"/>
  <c r="P2528" i="1" s="1"/>
  <c r="M2528" i="1"/>
  <c r="T2527" i="1"/>
  <c r="S2527" i="1"/>
  <c r="R2527" i="1"/>
  <c r="Q2527" i="1"/>
  <c r="N2527" i="1"/>
  <c r="M2527" i="1"/>
  <c r="O2527" i="1" s="1"/>
  <c r="P2527" i="1" s="1"/>
  <c r="T2526" i="1"/>
  <c r="S2526" i="1"/>
  <c r="R2526" i="1"/>
  <c r="Q2526" i="1"/>
  <c r="N2526" i="1"/>
  <c r="O2526" i="1" s="1"/>
  <c r="P2526" i="1" s="1"/>
  <c r="M2526" i="1"/>
  <c r="T2525" i="1"/>
  <c r="S2525" i="1"/>
  <c r="R2525" i="1"/>
  <c r="Q2525" i="1"/>
  <c r="N2525" i="1"/>
  <c r="M2525" i="1"/>
  <c r="T2524" i="1"/>
  <c r="S2524" i="1"/>
  <c r="R2524" i="1"/>
  <c r="Q2524" i="1"/>
  <c r="N2524" i="1"/>
  <c r="M2524" i="1"/>
  <c r="O2524" i="1" s="1"/>
  <c r="P2524" i="1" s="1"/>
  <c r="T2523" i="1"/>
  <c r="S2523" i="1"/>
  <c r="R2523" i="1"/>
  <c r="Q2523" i="1"/>
  <c r="N2523" i="1"/>
  <c r="O2523" i="1" s="1"/>
  <c r="P2523" i="1" s="1"/>
  <c r="M2523" i="1"/>
  <c r="T2522" i="1"/>
  <c r="S2522" i="1"/>
  <c r="R2522" i="1"/>
  <c r="Q2522" i="1"/>
  <c r="N2522" i="1"/>
  <c r="M2522" i="1"/>
  <c r="T2521" i="1"/>
  <c r="S2521" i="1"/>
  <c r="R2521" i="1"/>
  <c r="Q2521" i="1"/>
  <c r="N2521" i="1"/>
  <c r="O2521" i="1" s="1"/>
  <c r="P2521" i="1" s="1"/>
  <c r="M2521" i="1"/>
  <c r="T2520" i="1"/>
  <c r="S2520" i="1"/>
  <c r="R2520" i="1"/>
  <c r="Q2520" i="1"/>
  <c r="N2520" i="1"/>
  <c r="M2520" i="1"/>
  <c r="T2519" i="1"/>
  <c r="S2519" i="1"/>
  <c r="R2519" i="1"/>
  <c r="Q2519" i="1"/>
  <c r="O2519" i="1"/>
  <c r="P2519" i="1" s="1"/>
  <c r="N2519" i="1"/>
  <c r="M2519" i="1"/>
  <c r="T2518" i="1"/>
  <c r="S2518" i="1"/>
  <c r="R2518" i="1"/>
  <c r="Q2518" i="1"/>
  <c r="N2518" i="1"/>
  <c r="M2518" i="1"/>
  <c r="T2517" i="1"/>
  <c r="S2517" i="1"/>
  <c r="R2517" i="1"/>
  <c r="Q2517" i="1"/>
  <c r="N2517" i="1"/>
  <c r="O2517" i="1" s="1"/>
  <c r="P2517" i="1" s="1"/>
  <c r="M2517" i="1"/>
  <c r="T2516" i="1"/>
  <c r="S2516" i="1"/>
  <c r="R2516" i="1"/>
  <c r="Q2516" i="1"/>
  <c r="N2516" i="1"/>
  <c r="M2516" i="1"/>
  <c r="O2516" i="1" s="1"/>
  <c r="P2516" i="1" s="1"/>
  <c r="T2515" i="1"/>
  <c r="S2515" i="1"/>
  <c r="R2515" i="1"/>
  <c r="Q2515" i="1"/>
  <c r="N2515" i="1"/>
  <c r="M2515" i="1"/>
  <c r="O2515" i="1" s="1"/>
  <c r="P2515" i="1" s="1"/>
  <c r="T2514" i="1"/>
  <c r="S2514" i="1"/>
  <c r="R2514" i="1"/>
  <c r="Q2514" i="1"/>
  <c r="N2514" i="1"/>
  <c r="O2514" i="1" s="1"/>
  <c r="P2514" i="1" s="1"/>
  <c r="M2514" i="1"/>
  <c r="T2513" i="1"/>
  <c r="S2513" i="1"/>
  <c r="R2513" i="1"/>
  <c r="Q2513" i="1"/>
  <c r="N2513" i="1"/>
  <c r="M2513" i="1"/>
  <c r="T2512" i="1"/>
  <c r="S2512" i="1"/>
  <c r="R2512" i="1"/>
  <c r="Q2512" i="1"/>
  <c r="N2512" i="1"/>
  <c r="O2512" i="1" s="1"/>
  <c r="P2512" i="1" s="1"/>
  <c r="M2512" i="1"/>
  <c r="T2511" i="1"/>
  <c r="S2511" i="1"/>
  <c r="R2511" i="1"/>
  <c r="Q2511" i="1"/>
  <c r="N2511" i="1"/>
  <c r="M2511" i="1"/>
  <c r="O2511" i="1" s="1"/>
  <c r="P2511" i="1" s="1"/>
  <c r="T2510" i="1"/>
  <c r="S2510" i="1"/>
  <c r="R2510" i="1"/>
  <c r="Q2510" i="1"/>
  <c r="N2510" i="1"/>
  <c r="M2510" i="1"/>
  <c r="O2510" i="1" s="1"/>
  <c r="P2510" i="1" s="1"/>
  <c r="T2509" i="1"/>
  <c r="S2509" i="1"/>
  <c r="R2509" i="1"/>
  <c r="Q2509" i="1"/>
  <c r="N2509" i="1"/>
  <c r="M2509" i="1"/>
  <c r="O2509" i="1" s="1"/>
  <c r="P2509" i="1" s="1"/>
  <c r="T2508" i="1"/>
  <c r="S2508" i="1"/>
  <c r="R2508" i="1"/>
  <c r="Q2508" i="1"/>
  <c r="N2508" i="1"/>
  <c r="O2508" i="1" s="1"/>
  <c r="P2508" i="1" s="1"/>
  <c r="M2508" i="1"/>
  <c r="T2507" i="1"/>
  <c r="S2507" i="1"/>
  <c r="R2507" i="1"/>
  <c r="Q2507" i="1"/>
  <c r="N2507" i="1"/>
  <c r="M2507" i="1"/>
  <c r="T2506" i="1"/>
  <c r="S2506" i="1"/>
  <c r="R2506" i="1"/>
  <c r="Q2506" i="1"/>
  <c r="N2506" i="1"/>
  <c r="O2506" i="1" s="1"/>
  <c r="P2506" i="1" s="1"/>
  <c r="M2506" i="1"/>
  <c r="T2505" i="1"/>
  <c r="S2505" i="1"/>
  <c r="R2505" i="1"/>
  <c r="Q2505" i="1"/>
  <c r="N2505" i="1"/>
  <c r="M2505" i="1"/>
  <c r="T2504" i="1"/>
  <c r="S2504" i="1"/>
  <c r="R2504" i="1"/>
  <c r="Q2504" i="1"/>
  <c r="N2504" i="1"/>
  <c r="O2504" i="1" s="1"/>
  <c r="P2504" i="1" s="1"/>
  <c r="M2504" i="1"/>
  <c r="T2503" i="1"/>
  <c r="S2503" i="1"/>
  <c r="R2503" i="1"/>
  <c r="Q2503" i="1"/>
  <c r="N2503" i="1"/>
  <c r="M2503" i="1"/>
  <c r="O2503" i="1" s="1"/>
  <c r="P2503" i="1" s="1"/>
  <c r="T2502" i="1"/>
  <c r="S2502" i="1"/>
  <c r="R2502" i="1"/>
  <c r="Q2502" i="1"/>
  <c r="N2502" i="1"/>
  <c r="O2502" i="1" s="1"/>
  <c r="P2502" i="1" s="1"/>
  <c r="M2502" i="1"/>
  <c r="T2501" i="1"/>
  <c r="S2501" i="1"/>
  <c r="R2501" i="1"/>
  <c r="Q2501" i="1"/>
  <c r="N2501" i="1"/>
  <c r="M2501" i="1"/>
  <c r="O2501" i="1" s="1"/>
  <c r="P2501" i="1" s="1"/>
  <c r="T2500" i="1"/>
  <c r="S2500" i="1"/>
  <c r="R2500" i="1"/>
  <c r="Q2500" i="1"/>
  <c r="N2500" i="1"/>
  <c r="M2500" i="1"/>
  <c r="T2499" i="1"/>
  <c r="S2499" i="1"/>
  <c r="R2499" i="1"/>
  <c r="Q2499" i="1"/>
  <c r="N2499" i="1"/>
  <c r="O2499" i="1" s="1"/>
  <c r="P2499" i="1" s="1"/>
  <c r="M2499" i="1"/>
  <c r="T2498" i="1"/>
  <c r="S2498" i="1"/>
  <c r="R2498" i="1"/>
  <c r="Q2498" i="1"/>
  <c r="N2498" i="1"/>
  <c r="M2498" i="1"/>
  <c r="T2497" i="1"/>
  <c r="S2497" i="1"/>
  <c r="R2497" i="1"/>
  <c r="Q2497" i="1"/>
  <c r="N2497" i="1"/>
  <c r="O2497" i="1" s="1"/>
  <c r="P2497" i="1" s="1"/>
  <c r="M2497" i="1"/>
  <c r="T2496" i="1"/>
  <c r="S2496" i="1"/>
  <c r="R2496" i="1"/>
  <c r="Q2496" i="1"/>
  <c r="N2496" i="1"/>
  <c r="O2496" i="1" s="1"/>
  <c r="P2496" i="1" s="1"/>
  <c r="M2496" i="1"/>
  <c r="T2495" i="1"/>
  <c r="S2495" i="1"/>
  <c r="R2495" i="1"/>
  <c r="Q2495" i="1"/>
  <c r="O2495" i="1"/>
  <c r="P2495" i="1" s="1"/>
  <c r="N2495" i="1"/>
  <c r="M2495" i="1"/>
  <c r="T2494" i="1"/>
  <c r="S2494" i="1"/>
  <c r="R2494" i="1"/>
  <c r="Q2494" i="1"/>
  <c r="N2494" i="1"/>
  <c r="M2494" i="1"/>
  <c r="T2493" i="1"/>
  <c r="S2493" i="1"/>
  <c r="R2493" i="1"/>
  <c r="Q2493" i="1"/>
  <c r="N2493" i="1"/>
  <c r="O2493" i="1" s="1"/>
  <c r="P2493" i="1" s="1"/>
  <c r="M2493" i="1"/>
  <c r="T2492" i="1"/>
  <c r="S2492" i="1"/>
  <c r="R2492" i="1"/>
  <c r="Q2492" i="1"/>
  <c r="O2492" i="1"/>
  <c r="P2492" i="1" s="1"/>
  <c r="N2492" i="1"/>
  <c r="M2492" i="1"/>
  <c r="T2491" i="1"/>
  <c r="S2491" i="1"/>
  <c r="R2491" i="1"/>
  <c r="Q2491" i="1"/>
  <c r="N2491" i="1"/>
  <c r="M2491" i="1"/>
  <c r="O2491" i="1" s="1"/>
  <c r="P2491" i="1" s="1"/>
  <c r="T2490" i="1"/>
  <c r="S2490" i="1"/>
  <c r="R2490" i="1"/>
  <c r="Q2490" i="1"/>
  <c r="N2490" i="1"/>
  <c r="O2490" i="1" s="1"/>
  <c r="P2490" i="1" s="1"/>
  <c r="M2490" i="1"/>
  <c r="T2489" i="1"/>
  <c r="S2489" i="1"/>
  <c r="R2489" i="1"/>
  <c r="Q2489" i="1"/>
  <c r="N2489" i="1"/>
  <c r="O2489" i="1" s="1"/>
  <c r="P2489" i="1" s="1"/>
  <c r="M2489" i="1"/>
  <c r="T2488" i="1"/>
  <c r="S2488" i="1"/>
  <c r="R2488" i="1"/>
  <c r="Q2488" i="1"/>
  <c r="N2488" i="1"/>
  <c r="O2488" i="1" s="1"/>
  <c r="P2488" i="1" s="1"/>
  <c r="M2488" i="1"/>
  <c r="T2487" i="1"/>
  <c r="S2487" i="1"/>
  <c r="R2487" i="1"/>
  <c r="Q2487" i="1"/>
  <c r="N2487" i="1"/>
  <c r="O2487" i="1" s="1"/>
  <c r="P2487" i="1" s="1"/>
  <c r="M2487" i="1"/>
  <c r="T2486" i="1"/>
  <c r="S2486" i="1"/>
  <c r="R2486" i="1"/>
  <c r="Q2486" i="1"/>
  <c r="N2486" i="1"/>
  <c r="O2486" i="1" s="1"/>
  <c r="P2486" i="1" s="1"/>
  <c r="M2486" i="1"/>
  <c r="T2485" i="1"/>
  <c r="S2485" i="1"/>
  <c r="R2485" i="1"/>
  <c r="Q2485" i="1"/>
  <c r="N2485" i="1"/>
  <c r="O2485" i="1" s="1"/>
  <c r="P2485" i="1" s="1"/>
  <c r="M2485" i="1"/>
  <c r="T2484" i="1"/>
  <c r="S2484" i="1"/>
  <c r="R2484" i="1"/>
  <c r="Q2484" i="1"/>
  <c r="N2484" i="1"/>
  <c r="O2484" i="1" s="1"/>
  <c r="P2484" i="1" s="1"/>
  <c r="M2484" i="1"/>
  <c r="T2483" i="1"/>
  <c r="S2483" i="1"/>
  <c r="R2483" i="1"/>
  <c r="Q2483" i="1"/>
  <c r="N2483" i="1"/>
  <c r="O2483" i="1" s="1"/>
  <c r="P2483" i="1" s="1"/>
  <c r="M2483" i="1"/>
  <c r="T2482" i="1"/>
  <c r="S2482" i="1"/>
  <c r="R2482" i="1"/>
  <c r="Q2482" i="1"/>
  <c r="N2482" i="1"/>
  <c r="O2482" i="1" s="1"/>
  <c r="P2482" i="1" s="1"/>
  <c r="M2482" i="1"/>
  <c r="T2481" i="1"/>
  <c r="S2481" i="1"/>
  <c r="R2481" i="1"/>
  <c r="Q2481" i="1"/>
  <c r="N2481" i="1"/>
  <c r="O2481" i="1" s="1"/>
  <c r="P2481" i="1" s="1"/>
  <c r="M2481" i="1"/>
  <c r="T2480" i="1"/>
  <c r="S2480" i="1"/>
  <c r="R2480" i="1"/>
  <c r="Q2480" i="1"/>
  <c r="N2480" i="1"/>
  <c r="O2480" i="1" s="1"/>
  <c r="P2480" i="1" s="1"/>
  <c r="M2480" i="1"/>
  <c r="T2479" i="1"/>
  <c r="S2479" i="1"/>
  <c r="R2479" i="1"/>
  <c r="Q2479" i="1"/>
  <c r="N2479" i="1"/>
  <c r="O2479" i="1" s="1"/>
  <c r="P2479" i="1" s="1"/>
  <c r="M2479" i="1"/>
  <c r="T2478" i="1"/>
  <c r="S2478" i="1"/>
  <c r="R2478" i="1"/>
  <c r="Q2478" i="1"/>
  <c r="N2478" i="1"/>
  <c r="O2478" i="1" s="1"/>
  <c r="P2478" i="1" s="1"/>
  <c r="M2478" i="1"/>
  <c r="T2477" i="1"/>
  <c r="S2477" i="1"/>
  <c r="R2477" i="1"/>
  <c r="Q2477" i="1"/>
  <c r="N2477" i="1"/>
  <c r="O2477" i="1" s="1"/>
  <c r="P2477" i="1" s="1"/>
  <c r="M2477" i="1"/>
  <c r="T2476" i="1"/>
  <c r="S2476" i="1"/>
  <c r="R2476" i="1"/>
  <c r="Q2476" i="1"/>
  <c r="N2476" i="1"/>
  <c r="O2476" i="1" s="1"/>
  <c r="P2476" i="1" s="1"/>
  <c r="M2476" i="1"/>
  <c r="T2475" i="1"/>
  <c r="S2475" i="1"/>
  <c r="R2475" i="1"/>
  <c r="Q2475" i="1"/>
  <c r="N2475" i="1"/>
  <c r="O2475" i="1" s="1"/>
  <c r="P2475" i="1" s="1"/>
  <c r="M2475" i="1"/>
  <c r="T2474" i="1"/>
  <c r="S2474" i="1"/>
  <c r="R2474" i="1"/>
  <c r="Q2474" i="1"/>
  <c r="N2474" i="1"/>
  <c r="O2474" i="1" s="1"/>
  <c r="P2474" i="1" s="1"/>
  <c r="M2474" i="1"/>
  <c r="T2473" i="1"/>
  <c r="S2473" i="1"/>
  <c r="R2473" i="1"/>
  <c r="Q2473" i="1"/>
  <c r="N2473" i="1"/>
  <c r="O2473" i="1" s="1"/>
  <c r="P2473" i="1" s="1"/>
  <c r="M2473" i="1"/>
  <c r="T2472" i="1"/>
  <c r="S2472" i="1"/>
  <c r="R2472" i="1"/>
  <c r="Q2472" i="1"/>
  <c r="N2472" i="1"/>
  <c r="O2472" i="1" s="1"/>
  <c r="P2472" i="1" s="1"/>
  <c r="M2472" i="1"/>
  <c r="T2471" i="1"/>
  <c r="S2471" i="1"/>
  <c r="R2471" i="1"/>
  <c r="Q2471" i="1"/>
  <c r="N2471" i="1"/>
  <c r="O2471" i="1" s="1"/>
  <c r="P2471" i="1" s="1"/>
  <c r="M2471" i="1"/>
  <c r="T2470" i="1"/>
  <c r="S2470" i="1"/>
  <c r="R2470" i="1"/>
  <c r="Q2470" i="1"/>
  <c r="N2470" i="1"/>
  <c r="O2470" i="1" s="1"/>
  <c r="P2470" i="1" s="1"/>
  <c r="M2470" i="1"/>
  <c r="T2469" i="1"/>
  <c r="S2469" i="1"/>
  <c r="R2469" i="1"/>
  <c r="Q2469" i="1"/>
  <c r="N2469" i="1"/>
  <c r="O2469" i="1" s="1"/>
  <c r="P2469" i="1" s="1"/>
  <c r="M2469" i="1"/>
  <c r="T2468" i="1"/>
  <c r="S2468" i="1"/>
  <c r="R2468" i="1"/>
  <c r="Q2468" i="1"/>
  <c r="N2468" i="1"/>
  <c r="O2468" i="1" s="1"/>
  <c r="P2468" i="1" s="1"/>
  <c r="M2468" i="1"/>
  <c r="T2467" i="1"/>
  <c r="S2467" i="1"/>
  <c r="R2467" i="1"/>
  <c r="Q2467" i="1"/>
  <c r="N2467" i="1"/>
  <c r="O2467" i="1" s="1"/>
  <c r="P2467" i="1" s="1"/>
  <c r="M2467" i="1"/>
  <c r="T2466" i="1"/>
  <c r="S2466" i="1"/>
  <c r="R2466" i="1"/>
  <c r="Q2466" i="1"/>
  <c r="N2466" i="1"/>
  <c r="O2466" i="1" s="1"/>
  <c r="P2466" i="1" s="1"/>
  <c r="M2466" i="1"/>
  <c r="T2465" i="1"/>
  <c r="S2465" i="1"/>
  <c r="R2465" i="1"/>
  <c r="Q2465" i="1"/>
  <c r="N2465" i="1"/>
  <c r="O2465" i="1" s="1"/>
  <c r="P2465" i="1" s="1"/>
  <c r="M2465" i="1"/>
  <c r="T2464" i="1"/>
  <c r="S2464" i="1"/>
  <c r="R2464" i="1"/>
  <c r="Q2464" i="1"/>
  <c r="N2464" i="1"/>
  <c r="O2464" i="1" s="1"/>
  <c r="P2464" i="1" s="1"/>
  <c r="M2464" i="1"/>
  <c r="T2463" i="1"/>
  <c r="S2463" i="1"/>
  <c r="R2463" i="1"/>
  <c r="Q2463" i="1"/>
  <c r="N2463" i="1"/>
  <c r="O2463" i="1" s="1"/>
  <c r="P2463" i="1" s="1"/>
  <c r="M2463" i="1"/>
  <c r="T2462" i="1"/>
  <c r="S2462" i="1"/>
  <c r="R2462" i="1"/>
  <c r="Q2462" i="1"/>
  <c r="N2462" i="1"/>
  <c r="O2462" i="1" s="1"/>
  <c r="P2462" i="1" s="1"/>
  <c r="M2462" i="1"/>
  <c r="T2461" i="1"/>
  <c r="S2461" i="1"/>
  <c r="R2461" i="1"/>
  <c r="Q2461" i="1"/>
  <c r="N2461" i="1"/>
  <c r="O2461" i="1" s="1"/>
  <c r="P2461" i="1" s="1"/>
  <c r="M2461" i="1"/>
  <c r="T2460" i="1"/>
  <c r="S2460" i="1"/>
  <c r="R2460" i="1"/>
  <c r="Q2460" i="1"/>
  <c r="N2460" i="1"/>
  <c r="O2460" i="1" s="1"/>
  <c r="P2460" i="1" s="1"/>
  <c r="M2460" i="1"/>
  <c r="T2459" i="1"/>
  <c r="S2459" i="1"/>
  <c r="R2459" i="1"/>
  <c r="Q2459" i="1"/>
  <c r="N2459" i="1"/>
  <c r="O2459" i="1" s="1"/>
  <c r="P2459" i="1" s="1"/>
  <c r="M2459" i="1"/>
  <c r="T2458" i="1"/>
  <c r="S2458" i="1"/>
  <c r="R2458" i="1"/>
  <c r="Q2458" i="1"/>
  <c r="N2458" i="1"/>
  <c r="O2458" i="1" s="1"/>
  <c r="P2458" i="1" s="1"/>
  <c r="M2458" i="1"/>
  <c r="T2457" i="1"/>
  <c r="S2457" i="1"/>
  <c r="R2457" i="1"/>
  <c r="Q2457" i="1"/>
  <c r="N2457" i="1"/>
  <c r="O2457" i="1" s="1"/>
  <c r="P2457" i="1" s="1"/>
  <c r="M2457" i="1"/>
  <c r="T2456" i="1"/>
  <c r="S2456" i="1"/>
  <c r="R2456" i="1"/>
  <c r="Q2456" i="1"/>
  <c r="N2456" i="1"/>
  <c r="O2456" i="1" s="1"/>
  <c r="P2456" i="1" s="1"/>
  <c r="M2456" i="1"/>
  <c r="T2455" i="1"/>
  <c r="S2455" i="1"/>
  <c r="R2455" i="1"/>
  <c r="Q2455" i="1"/>
  <c r="N2455" i="1"/>
  <c r="O2455" i="1" s="1"/>
  <c r="P2455" i="1" s="1"/>
  <c r="M2455" i="1"/>
  <c r="T2454" i="1"/>
  <c r="S2454" i="1"/>
  <c r="R2454" i="1"/>
  <c r="Q2454" i="1"/>
  <c r="N2454" i="1"/>
  <c r="O2454" i="1" s="1"/>
  <c r="P2454" i="1" s="1"/>
  <c r="M2454" i="1"/>
  <c r="T2453" i="1"/>
  <c r="S2453" i="1"/>
  <c r="R2453" i="1"/>
  <c r="Q2453" i="1"/>
  <c r="N2453" i="1"/>
  <c r="O2453" i="1" s="1"/>
  <c r="P2453" i="1" s="1"/>
  <c r="M2453" i="1"/>
  <c r="T2452" i="1"/>
  <c r="S2452" i="1"/>
  <c r="R2452" i="1"/>
  <c r="Q2452" i="1"/>
  <c r="N2452" i="1"/>
  <c r="O2452" i="1" s="1"/>
  <c r="P2452" i="1" s="1"/>
  <c r="M2452" i="1"/>
  <c r="T2451" i="1"/>
  <c r="S2451" i="1"/>
  <c r="R2451" i="1"/>
  <c r="Q2451" i="1"/>
  <c r="N2451" i="1"/>
  <c r="O2451" i="1" s="1"/>
  <c r="P2451" i="1" s="1"/>
  <c r="M2451" i="1"/>
  <c r="T2450" i="1"/>
  <c r="S2450" i="1"/>
  <c r="R2450" i="1"/>
  <c r="Q2450" i="1"/>
  <c r="N2450" i="1"/>
  <c r="O2450" i="1" s="1"/>
  <c r="P2450" i="1" s="1"/>
  <c r="M2450" i="1"/>
  <c r="T2449" i="1"/>
  <c r="S2449" i="1"/>
  <c r="R2449" i="1"/>
  <c r="Q2449" i="1"/>
  <c r="N2449" i="1"/>
  <c r="O2449" i="1" s="1"/>
  <c r="P2449" i="1" s="1"/>
  <c r="M2449" i="1"/>
  <c r="T2448" i="1"/>
  <c r="S2448" i="1"/>
  <c r="R2448" i="1"/>
  <c r="Q2448" i="1"/>
  <c r="N2448" i="1"/>
  <c r="O2448" i="1" s="1"/>
  <c r="P2448" i="1" s="1"/>
  <c r="M2448" i="1"/>
  <c r="T2447" i="1"/>
  <c r="S2447" i="1"/>
  <c r="R2447" i="1"/>
  <c r="Q2447" i="1"/>
  <c r="N2447" i="1"/>
  <c r="O2447" i="1" s="1"/>
  <c r="P2447" i="1" s="1"/>
  <c r="M2447" i="1"/>
  <c r="T2446" i="1"/>
  <c r="S2446" i="1"/>
  <c r="R2446" i="1"/>
  <c r="Q2446" i="1"/>
  <c r="N2446" i="1"/>
  <c r="O2446" i="1" s="1"/>
  <c r="P2446" i="1" s="1"/>
  <c r="M2446" i="1"/>
  <c r="T2445" i="1"/>
  <c r="S2445" i="1"/>
  <c r="R2445" i="1"/>
  <c r="Q2445" i="1"/>
  <c r="N2445" i="1"/>
  <c r="O2445" i="1" s="1"/>
  <c r="P2445" i="1" s="1"/>
  <c r="M2445" i="1"/>
  <c r="T2444" i="1"/>
  <c r="S2444" i="1"/>
  <c r="R2444" i="1"/>
  <c r="Q2444" i="1"/>
  <c r="N2444" i="1"/>
  <c r="O2444" i="1" s="1"/>
  <c r="P2444" i="1" s="1"/>
  <c r="M2444" i="1"/>
  <c r="T2443" i="1"/>
  <c r="S2443" i="1"/>
  <c r="R2443" i="1"/>
  <c r="Q2443" i="1"/>
  <c r="N2443" i="1"/>
  <c r="O2443" i="1" s="1"/>
  <c r="P2443" i="1" s="1"/>
  <c r="M2443" i="1"/>
  <c r="T2442" i="1"/>
  <c r="S2442" i="1"/>
  <c r="R2442" i="1"/>
  <c r="Q2442" i="1"/>
  <c r="N2442" i="1"/>
  <c r="O2442" i="1" s="1"/>
  <c r="P2442" i="1" s="1"/>
  <c r="M2442" i="1"/>
  <c r="T2441" i="1"/>
  <c r="S2441" i="1"/>
  <c r="R2441" i="1"/>
  <c r="Q2441" i="1"/>
  <c r="N2441" i="1"/>
  <c r="O2441" i="1" s="1"/>
  <c r="P2441" i="1" s="1"/>
  <c r="M2441" i="1"/>
  <c r="T2440" i="1"/>
  <c r="S2440" i="1"/>
  <c r="R2440" i="1"/>
  <c r="Q2440" i="1"/>
  <c r="N2440" i="1"/>
  <c r="O2440" i="1" s="1"/>
  <c r="P2440" i="1" s="1"/>
  <c r="M2440" i="1"/>
  <c r="T2439" i="1"/>
  <c r="S2439" i="1"/>
  <c r="R2439" i="1"/>
  <c r="Q2439" i="1"/>
  <c r="N2439" i="1"/>
  <c r="O2439" i="1" s="1"/>
  <c r="P2439" i="1" s="1"/>
  <c r="M2439" i="1"/>
  <c r="T2438" i="1"/>
  <c r="S2438" i="1"/>
  <c r="R2438" i="1"/>
  <c r="Q2438" i="1"/>
  <c r="N2438" i="1"/>
  <c r="O2438" i="1" s="1"/>
  <c r="P2438" i="1" s="1"/>
  <c r="M2438" i="1"/>
  <c r="T2437" i="1"/>
  <c r="S2437" i="1"/>
  <c r="R2437" i="1"/>
  <c r="Q2437" i="1"/>
  <c r="N2437" i="1"/>
  <c r="O2437" i="1" s="1"/>
  <c r="P2437" i="1" s="1"/>
  <c r="M2437" i="1"/>
  <c r="T2436" i="1"/>
  <c r="S2436" i="1"/>
  <c r="R2436" i="1"/>
  <c r="Q2436" i="1"/>
  <c r="N2436" i="1"/>
  <c r="O2436" i="1" s="1"/>
  <c r="P2436" i="1" s="1"/>
  <c r="M2436" i="1"/>
  <c r="T2435" i="1"/>
  <c r="S2435" i="1"/>
  <c r="R2435" i="1"/>
  <c r="Q2435" i="1"/>
  <c r="N2435" i="1"/>
  <c r="O2435" i="1" s="1"/>
  <c r="P2435" i="1" s="1"/>
  <c r="M2435" i="1"/>
  <c r="T2434" i="1"/>
  <c r="S2434" i="1"/>
  <c r="R2434" i="1"/>
  <c r="Q2434" i="1"/>
  <c r="N2434" i="1"/>
  <c r="O2434" i="1" s="1"/>
  <c r="P2434" i="1" s="1"/>
  <c r="M2434" i="1"/>
  <c r="T2433" i="1"/>
  <c r="S2433" i="1"/>
  <c r="R2433" i="1"/>
  <c r="Q2433" i="1"/>
  <c r="N2433" i="1"/>
  <c r="O2433" i="1" s="1"/>
  <c r="P2433" i="1" s="1"/>
  <c r="M2433" i="1"/>
  <c r="T2432" i="1"/>
  <c r="S2432" i="1"/>
  <c r="R2432" i="1"/>
  <c r="Q2432" i="1"/>
  <c r="N2432" i="1"/>
  <c r="O2432" i="1" s="1"/>
  <c r="P2432" i="1" s="1"/>
  <c r="M2432" i="1"/>
  <c r="T2431" i="1"/>
  <c r="S2431" i="1"/>
  <c r="R2431" i="1"/>
  <c r="Q2431" i="1"/>
  <c r="N2431" i="1"/>
  <c r="O2431" i="1" s="1"/>
  <c r="P2431" i="1" s="1"/>
  <c r="M2431" i="1"/>
  <c r="T2430" i="1"/>
  <c r="S2430" i="1"/>
  <c r="R2430" i="1"/>
  <c r="Q2430" i="1"/>
  <c r="N2430" i="1"/>
  <c r="O2430" i="1" s="1"/>
  <c r="P2430" i="1" s="1"/>
  <c r="M2430" i="1"/>
  <c r="T2429" i="1"/>
  <c r="S2429" i="1"/>
  <c r="R2429" i="1"/>
  <c r="Q2429" i="1"/>
  <c r="N2429" i="1"/>
  <c r="O2429" i="1" s="1"/>
  <c r="P2429" i="1" s="1"/>
  <c r="M2429" i="1"/>
  <c r="T2428" i="1"/>
  <c r="S2428" i="1"/>
  <c r="R2428" i="1"/>
  <c r="Q2428" i="1"/>
  <c r="N2428" i="1"/>
  <c r="O2428" i="1" s="1"/>
  <c r="P2428" i="1" s="1"/>
  <c r="M2428" i="1"/>
  <c r="T2427" i="1"/>
  <c r="S2427" i="1"/>
  <c r="R2427" i="1"/>
  <c r="Q2427" i="1"/>
  <c r="N2427" i="1"/>
  <c r="O2427" i="1" s="1"/>
  <c r="P2427" i="1" s="1"/>
  <c r="M2427" i="1"/>
  <c r="T2426" i="1"/>
  <c r="S2426" i="1"/>
  <c r="R2426" i="1"/>
  <c r="Q2426" i="1"/>
  <c r="N2426" i="1"/>
  <c r="O2426" i="1" s="1"/>
  <c r="P2426" i="1" s="1"/>
  <c r="M2426" i="1"/>
  <c r="T2425" i="1"/>
  <c r="S2425" i="1"/>
  <c r="R2425" i="1"/>
  <c r="Q2425" i="1"/>
  <c r="N2425" i="1"/>
  <c r="O2425" i="1" s="1"/>
  <c r="P2425" i="1" s="1"/>
  <c r="M2425" i="1"/>
  <c r="T2424" i="1"/>
  <c r="S2424" i="1"/>
  <c r="R2424" i="1"/>
  <c r="Q2424" i="1"/>
  <c r="N2424" i="1"/>
  <c r="O2424" i="1" s="1"/>
  <c r="P2424" i="1" s="1"/>
  <c r="M2424" i="1"/>
  <c r="T2423" i="1"/>
  <c r="S2423" i="1"/>
  <c r="R2423" i="1"/>
  <c r="Q2423" i="1"/>
  <c r="N2423" i="1"/>
  <c r="O2423" i="1" s="1"/>
  <c r="P2423" i="1" s="1"/>
  <c r="M2423" i="1"/>
  <c r="T2422" i="1"/>
  <c r="S2422" i="1"/>
  <c r="R2422" i="1"/>
  <c r="Q2422" i="1"/>
  <c r="N2422" i="1"/>
  <c r="O2422" i="1" s="1"/>
  <c r="P2422" i="1" s="1"/>
  <c r="M2422" i="1"/>
  <c r="T2421" i="1"/>
  <c r="S2421" i="1"/>
  <c r="R2421" i="1"/>
  <c r="Q2421" i="1"/>
  <c r="N2421" i="1"/>
  <c r="O2421" i="1" s="1"/>
  <c r="P2421" i="1" s="1"/>
  <c r="M2421" i="1"/>
  <c r="T2420" i="1"/>
  <c r="S2420" i="1"/>
  <c r="R2420" i="1"/>
  <c r="Q2420" i="1"/>
  <c r="N2420" i="1"/>
  <c r="O2420" i="1" s="1"/>
  <c r="P2420" i="1" s="1"/>
  <c r="M2420" i="1"/>
  <c r="T2419" i="1"/>
  <c r="S2419" i="1"/>
  <c r="R2419" i="1"/>
  <c r="Q2419" i="1"/>
  <c r="N2419" i="1"/>
  <c r="O2419" i="1" s="1"/>
  <c r="P2419" i="1" s="1"/>
  <c r="M2419" i="1"/>
  <c r="T2418" i="1"/>
  <c r="S2418" i="1"/>
  <c r="R2418" i="1"/>
  <c r="Q2418" i="1"/>
  <c r="N2418" i="1"/>
  <c r="O2418" i="1" s="1"/>
  <c r="P2418" i="1" s="1"/>
  <c r="M2418" i="1"/>
  <c r="T2417" i="1"/>
  <c r="S2417" i="1"/>
  <c r="R2417" i="1"/>
  <c r="Q2417" i="1"/>
  <c r="N2417" i="1"/>
  <c r="O2417" i="1" s="1"/>
  <c r="P2417" i="1" s="1"/>
  <c r="M2417" i="1"/>
  <c r="T2416" i="1"/>
  <c r="S2416" i="1"/>
  <c r="R2416" i="1"/>
  <c r="Q2416" i="1"/>
  <c r="N2416" i="1"/>
  <c r="O2416" i="1" s="1"/>
  <c r="P2416" i="1" s="1"/>
  <c r="M2416" i="1"/>
  <c r="T2415" i="1"/>
  <c r="S2415" i="1"/>
  <c r="R2415" i="1"/>
  <c r="Q2415" i="1"/>
  <c r="N2415" i="1"/>
  <c r="O2415" i="1" s="1"/>
  <c r="P2415" i="1" s="1"/>
  <c r="M2415" i="1"/>
  <c r="T2414" i="1"/>
  <c r="S2414" i="1"/>
  <c r="R2414" i="1"/>
  <c r="Q2414" i="1"/>
  <c r="N2414" i="1"/>
  <c r="O2414" i="1" s="1"/>
  <c r="P2414" i="1" s="1"/>
  <c r="M2414" i="1"/>
  <c r="T2413" i="1"/>
  <c r="S2413" i="1"/>
  <c r="R2413" i="1"/>
  <c r="Q2413" i="1"/>
  <c r="N2413" i="1"/>
  <c r="O2413" i="1" s="1"/>
  <c r="P2413" i="1" s="1"/>
  <c r="M2413" i="1"/>
  <c r="T2412" i="1"/>
  <c r="S2412" i="1"/>
  <c r="R2412" i="1"/>
  <c r="Q2412" i="1"/>
  <c r="N2412" i="1"/>
  <c r="M2412" i="1"/>
  <c r="O2412" i="1" s="1"/>
  <c r="P2412" i="1" s="1"/>
  <c r="T2411" i="1"/>
  <c r="S2411" i="1"/>
  <c r="R2411" i="1"/>
  <c r="Q2411" i="1"/>
  <c r="N2411" i="1"/>
  <c r="M2411" i="1"/>
  <c r="O2411" i="1" s="1"/>
  <c r="P2411" i="1" s="1"/>
  <c r="T2410" i="1"/>
  <c r="S2410" i="1"/>
  <c r="R2410" i="1"/>
  <c r="Q2410" i="1"/>
  <c r="N2410" i="1"/>
  <c r="M2410" i="1"/>
  <c r="O2410" i="1" s="1"/>
  <c r="P2410" i="1" s="1"/>
  <c r="T2409" i="1"/>
  <c r="S2409" i="1"/>
  <c r="R2409" i="1"/>
  <c r="Q2409" i="1"/>
  <c r="N2409" i="1"/>
  <c r="M2409" i="1"/>
  <c r="O2409" i="1" s="1"/>
  <c r="P2409" i="1" s="1"/>
  <c r="T2408" i="1"/>
  <c r="S2408" i="1"/>
  <c r="R2408" i="1"/>
  <c r="Q2408" i="1"/>
  <c r="P2408" i="1"/>
  <c r="N2408" i="1"/>
  <c r="M2408" i="1"/>
  <c r="O2408" i="1" s="1"/>
  <c r="T2407" i="1"/>
  <c r="S2407" i="1"/>
  <c r="R2407" i="1"/>
  <c r="Q2407" i="1"/>
  <c r="P2407" i="1"/>
  <c r="N2407" i="1"/>
  <c r="M2407" i="1"/>
  <c r="O2407" i="1" s="1"/>
  <c r="T2406" i="1"/>
  <c r="S2406" i="1"/>
  <c r="R2406" i="1"/>
  <c r="Q2406" i="1"/>
  <c r="N2406" i="1"/>
  <c r="M2406" i="1"/>
  <c r="O2406" i="1" s="1"/>
  <c r="P2406" i="1" s="1"/>
  <c r="T2405" i="1"/>
  <c r="S2405" i="1"/>
  <c r="R2405" i="1"/>
  <c r="Q2405" i="1"/>
  <c r="P2405" i="1"/>
  <c r="N2405" i="1"/>
  <c r="M2405" i="1"/>
  <c r="O2405" i="1" s="1"/>
  <c r="T2404" i="1"/>
  <c r="S2404" i="1"/>
  <c r="R2404" i="1"/>
  <c r="Q2404" i="1"/>
  <c r="P2404" i="1"/>
  <c r="N2404" i="1"/>
  <c r="M2404" i="1"/>
  <c r="O2404" i="1" s="1"/>
  <c r="T2403" i="1"/>
  <c r="S2403" i="1"/>
  <c r="R2403" i="1"/>
  <c r="Q2403" i="1"/>
  <c r="N2403" i="1"/>
  <c r="M2403" i="1"/>
  <c r="O2403" i="1" s="1"/>
  <c r="P2403" i="1" s="1"/>
  <c r="T2402" i="1"/>
  <c r="S2402" i="1"/>
  <c r="R2402" i="1"/>
  <c r="Q2402" i="1"/>
  <c r="N2402" i="1"/>
  <c r="M2402" i="1"/>
  <c r="O2402" i="1" s="1"/>
  <c r="P2402" i="1" s="1"/>
  <c r="T2401" i="1"/>
  <c r="S2401" i="1"/>
  <c r="R2401" i="1"/>
  <c r="Q2401" i="1"/>
  <c r="N2401" i="1"/>
  <c r="M2401" i="1"/>
  <c r="O2401" i="1" s="1"/>
  <c r="P2401" i="1" s="1"/>
  <c r="T2400" i="1"/>
  <c r="S2400" i="1"/>
  <c r="R2400" i="1"/>
  <c r="Q2400" i="1"/>
  <c r="P2400" i="1"/>
  <c r="N2400" i="1"/>
  <c r="M2400" i="1"/>
  <c r="O2400" i="1" s="1"/>
  <c r="T2399" i="1"/>
  <c r="S2399" i="1"/>
  <c r="R2399" i="1"/>
  <c r="Q2399" i="1"/>
  <c r="P2399" i="1"/>
  <c r="N2399" i="1"/>
  <c r="M2399" i="1"/>
  <c r="O2399" i="1" s="1"/>
  <c r="T2398" i="1"/>
  <c r="S2398" i="1"/>
  <c r="R2398" i="1"/>
  <c r="Q2398" i="1"/>
  <c r="N2398" i="1"/>
  <c r="M2398" i="1"/>
  <c r="O2398" i="1" s="1"/>
  <c r="P2398" i="1" s="1"/>
  <c r="T2397" i="1"/>
  <c r="S2397" i="1"/>
  <c r="R2397" i="1"/>
  <c r="Q2397" i="1"/>
  <c r="P2397" i="1"/>
  <c r="N2397" i="1"/>
  <c r="M2397" i="1"/>
  <c r="O2397" i="1" s="1"/>
  <c r="T2396" i="1"/>
  <c r="S2396" i="1"/>
  <c r="R2396" i="1"/>
  <c r="Q2396" i="1"/>
  <c r="P2396" i="1"/>
  <c r="N2396" i="1"/>
  <c r="M2396" i="1"/>
  <c r="O2396" i="1" s="1"/>
  <c r="T2395" i="1"/>
  <c r="S2395" i="1"/>
  <c r="R2395" i="1"/>
  <c r="Q2395" i="1"/>
  <c r="P2395" i="1"/>
  <c r="N2395" i="1"/>
  <c r="M2395" i="1"/>
  <c r="O2395" i="1" s="1"/>
  <c r="T2394" i="1"/>
  <c r="S2394" i="1"/>
  <c r="R2394" i="1"/>
  <c r="Q2394" i="1"/>
  <c r="N2394" i="1"/>
  <c r="M2394" i="1"/>
  <c r="O2394" i="1" s="1"/>
  <c r="P2394" i="1" s="1"/>
  <c r="T2393" i="1"/>
  <c r="S2393" i="1"/>
  <c r="R2393" i="1"/>
  <c r="Q2393" i="1"/>
  <c r="N2393" i="1"/>
  <c r="M2393" i="1"/>
  <c r="O2393" i="1" s="1"/>
  <c r="P2393" i="1" s="1"/>
  <c r="T2392" i="1"/>
  <c r="S2392" i="1"/>
  <c r="R2392" i="1"/>
  <c r="Q2392" i="1"/>
  <c r="P2392" i="1"/>
  <c r="N2392" i="1"/>
  <c r="M2392" i="1"/>
  <c r="O2392" i="1" s="1"/>
  <c r="T2391" i="1"/>
  <c r="S2391" i="1"/>
  <c r="R2391" i="1"/>
  <c r="Q2391" i="1"/>
  <c r="P2391" i="1"/>
  <c r="N2391" i="1"/>
  <c r="M2391" i="1"/>
  <c r="O2391" i="1" s="1"/>
  <c r="T2390" i="1"/>
  <c r="S2390" i="1"/>
  <c r="R2390" i="1"/>
  <c r="Q2390" i="1"/>
  <c r="N2390" i="1"/>
  <c r="M2390" i="1"/>
  <c r="O2390" i="1" s="1"/>
  <c r="P2390" i="1" s="1"/>
  <c r="T2389" i="1"/>
  <c r="S2389" i="1"/>
  <c r="R2389" i="1"/>
  <c r="Q2389" i="1"/>
  <c r="P2389" i="1"/>
  <c r="N2389" i="1"/>
  <c r="M2389" i="1"/>
  <c r="O2389" i="1" s="1"/>
  <c r="T2388" i="1"/>
  <c r="S2388" i="1"/>
  <c r="R2388" i="1"/>
  <c r="Q2388" i="1"/>
  <c r="P2388" i="1"/>
  <c r="N2388" i="1"/>
  <c r="M2388" i="1"/>
  <c r="O2388" i="1" s="1"/>
  <c r="T2387" i="1"/>
  <c r="S2387" i="1"/>
  <c r="R2387" i="1"/>
  <c r="Q2387" i="1"/>
  <c r="P2387" i="1"/>
  <c r="N2387" i="1"/>
  <c r="M2387" i="1"/>
  <c r="O2387" i="1" s="1"/>
  <c r="T2386" i="1"/>
  <c r="S2386" i="1"/>
  <c r="R2386" i="1"/>
  <c r="Q2386" i="1"/>
  <c r="N2386" i="1"/>
  <c r="M2386" i="1"/>
  <c r="O2386" i="1" s="1"/>
  <c r="P2386" i="1" s="1"/>
  <c r="T2385" i="1"/>
  <c r="S2385" i="1"/>
  <c r="R2385" i="1"/>
  <c r="Q2385" i="1"/>
  <c r="N2385" i="1"/>
  <c r="M2385" i="1"/>
  <c r="O2385" i="1" s="1"/>
  <c r="P2385" i="1" s="1"/>
  <c r="T2384" i="1"/>
  <c r="S2384" i="1"/>
  <c r="R2384" i="1"/>
  <c r="Q2384" i="1"/>
  <c r="P2384" i="1"/>
  <c r="N2384" i="1"/>
  <c r="M2384" i="1"/>
  <c r="O2384" i="1" s="1"/>
  <c r="T2383" i="1"/>
  <c r="S2383" i="1"/>
  <c r="R2383" i="1"/>
  <c r="Q2383" i="1"/>
  <c r="N2383" i="1"/>
  <c r="O2383" i="1" s="1"/>
  <c r="P2383" i="1" s="1"/>
  <c r="M2383" i="1"/>
  <c r="T2382" i="1"/>
  <c r="S2382" i="1"/>
  <c r="R2382" i="1"/>
  <c r="Q2382" i="1"/>
  <c r="N2382" i="1"/>
  <c r="O2382" i="1" s="1"/>
  <c r="P2382" i="1" s="1"/>
  <c r="M2382" i="1"/>
  <c r="T2381" i="1"/>
  <c r="S2381" i="1"/>
  <c r="R2381" i="1"/>
  <c r="Q2381" i="1"/>
  <c r="N2381" i="1"/>
  <c r="O2381" i="1" s="1"/>
  <c r="P2381" i="1" s="1"/>
  <c r="M2381" i="1"/>
  <c r="T2380" i="1"/>
  <c r="S2380" i="1"/>
  <c r="R2380" i="1"/>
  <c r="Q2380" i="1"/>
  <c r="N2380" i="1"/>
  <c r="M2380" i="1"/>
  <c r="O2380" i="1" s="1"/>
  <c r="P2380" i="1" s="1"/>
  <c r="T2379" i="1"/>
  <c r="S2379" i="1"/>
  <c r="R2379" i="1"/>
  <c r="Q2379" i="1"/>
  <c r="N2379" i="1"/>
  <c r="O2379" i="1" s="1"/>
  <c r="P2379" i="1" s="1"/>
  <c r="M2379" i="1"/>
  <c r="T2378" i="1"/>
  <c r="S2378" i="1"/>
  <c r="R2378" i="1"/>
  <c r="Q2378" i="1"/>
  <c r="N2378" i="1"/>
  <c r="M2378" i="1"/>
  <c r="O2378" i="1" s="1"/>
  <c r="P2378" i="1" s="1"/>
  <c r="T2377" i="1"/>
  <c r="S2377" i="1"/>
  <c r="R2377" i="1"/>
  <c r="Q2377" i="1"/>
  <c r="N2377" i="1"/>
  <c r="M2377" i="1"/>
  <c r="O2377" i="1" s="1"/>
  <c r="P2377" i="1" s="1"/>
  <c r="T2376" i="1"/>
  <c r="S2376" i="1"/>
  <c r="R2376" i="1"/>
  <c r="Q2376" i="1"/>
  <c r="N2376" i="1"/>
  <c r="M2376" i="1"/>
  <c r="O2376" i="1" s="1"/>
  <c r="P2376" i="1" s="1"/>
  <c r="T2375" i="1"/>
  <c r="S2375" i="1"/>
  <c r="R2375" i="1"/>
  <c r="Q2375" i="1"/>
  <c r="N2375" i="1"/>
  <c r="M2375" i="1"/>
  <c r="O2375" i="1" s="1"/>
  <c r="P2375" i="1" s="1"/>
  <c r="T2374" i="1"/>
  <c r="S2374" i="1"/>
  <c r="R2374" i="1"/>
  <c r="Q2374" i="1"/>
  <c r="N2374" i="1"/>
  <c r="M2374" i="1"/>
  <c r="O2374" i="1" s="1"/>
  <c r="P2374" i="1" s="1"/>
  <c r="T2373" i="1"/>
  <c r="S2373" i="1"/>
  <c r="R2373" i="1"/>
  <c r="Q2373" i="1"/>
  <c r="N2373" i="1"/>
  <c r="M2373" i="1"/>
  <c r="O2373" i="1" s="1"/>
  <c r="P2373" i="1" s="1"/>
  <c r="T2372" i="1"/>
  <c r="S2372" i="1"/>
  <c r="R2372" i="1"/>
  <c r="Q2372" i="1"/>
  <c r="N2372" i="1"/>
  <c r="M2372" i="1"/>
  <c r="O2372" i="1" s="1"/>
  <c r="P2372" i="1" s="1"/>
  <c r="T2371" i="1"/>
  <c r="S2371" i="1"/>
  <c r="R2371" i="1"/>
  <c r="Q2371" i="1"/>
  <c r="N2371" i="1"/>
  <c r="M2371" i="1"/>
  <c r="O2371" i="1" s="1"/>
  <c r="P2371" i="1" s="1"/>
  <c r="T2370" i="1"/>
  <c r="S2370" i="1"/>
  <c r="R2370" i="1"/>
  <c r="Q2370" i="1"/>
  <c r="N2370" i="1"/>
  <c r="M2370" i="1"/>
  <c r="O2370" i="1" s="1"/>
  <c r="P2370" i="1" s="1"/>
  <c r="T2369" i="1"/>
  <c r="S2369" i="1"/>
  <c r="R2369" i="1"/>
  <c r="Q2369" i="1"/>
  <c r="N2369" i="1"/>
  <c r="M2369" i="1"/>
  <c r="O2369" i="1" s="1"/>
  <c r="P2369" i="1" s="1"/>
  <c r="T2368" i="1"/>
  <c r="S2368" i="1"/>
  <c r="R2368" i="1"/>
  <c r="Q2368" i="1"/>
  <c r="N2368" i="1"/>
  <c r="O2368" i="1" s="1"/>
  <c r="P2368" i="1" s="1"/>
  <c r="M2368" i="1"/>
  <c r="T2367" i="1"/>
  <c r="S2367" i="1"/>
  <c r="R2367" i="1"/>
  <c r="Q2367" i="1"/>
  <c r="P2367" i="1"/>
  <c r="N2367" i="1"/>
  <c r="O2367" i="1" s="1"/>
  <c r="M2367" i="1"/>
  <c r="T2366" i="1"/>
  <c r="S2366" i="1"/>
  <c r="R2366" i="1"/>
  <c r="Q2366" i="1"/>
  <c r="N2366" i="1"/>
  <c r="O2366" i="1" s="1"/>
  <c r="P2366" i="1" s="1"/>
  <c r="M2366" i="1"/>
  <c r="T2365" i="1"/>
  <c r="S2365" i="1"/>
  <c r="R2365" i="1"/>
  <c r="Q2365" i="1"/>
  <c r="N2365" i="1"/>
  <c r="O2365" i="1" s="1"/>
  <c r="P2365" i="1" s="1"/>
  <c r="M2365" i="1"/>
  <c r="T2364" i="1"/>
  <c r="S2364" i="1"/>
  <c r="R2364" i="1"/>
  <c r="Q2364" i="1"/>
  <c r="N2364" i="1"/>
  <c r="O2364" i="1" s="1"/>
  <c r="P2364" i="1" s="1"/>
  <c r="M2364" i="1"/>
  <c r="T2363" i="1"/>
  <c r="S2363" i="1"/>
  <c r="R2363" i="1"/>
  <c r="Q2363" i="1"/>
  <c r="N2363" i="1"/>
  <c r="O2363" i="1" s="1"/>
  <c r="P2363" i="1" s="1"/>
  <c r="M2363" i="1"/>
  <c r="T2362" i="1"/>
  <c r="S2362" i="1"/>
  <c r="R2362" i="1"/>
  <c r="Q2362" i="1"/>
  <c r="N2362" i="1"/>
  <c r="O2362" i="1" s="1"/>
  <c r="P2362" i="1" s="1"/>
  <c r="M2362" i="1"/>
  <c r="T2361" i="1"/>
  <c r="S2361" i="1"/>
  <c r="R2361" i="1"/>
  <c r="Q2361" i="1"/>
  <c r="N2361" i="1"/>
  <c r="O2361" i="1" s="1"/>
  <c r="P2361" i="1" s="1"/>
  <c r="M2361" i="1"/>
  <c r="T2360" i="1"/>
  <c r="S2360" i="1"/>
  <c r="R2360" i="1"/>
  <c r="Q2360" i="1"/>
  <c r="N2360" i="1"/>
  <c r="O2360" i="1" s="1"/>
  <c r="P2360" i="1" s="1"/>
  <c r="M2360" i="1"/>
  <c r="T2359" i="1"/>
  <c r="S2359" i="1"/>
  <c r="R2359" i="1"/>
  <c r="Q2359" i="1"/>
  <c r="N2359" i="1"/>
  <c r="O2359" i="1" s="1"/>
  <c r="P2359" i="1" s="1"/>
  <c r="M2359" i="1"/>
  <c r="T2358" i="1"/>
  <c r="S2358" i="1"/>
  <c r="R2358" i="1"/>
  <c r="Q2358" i="1"/>
  <c r="N2358" i="1"/>
  <c r="O2358" i="1" s="1"/>
  <c r="P2358" i="1" s="1"/>
  <c r="M2358" i="1"/>
  <c r="T2357" i="1"/>
  <c r="S2357" i="1"/>
  <c r="R2357" i="1"/>
  <c r="Q2357" i="1"/>
  <c r="N2357" i="1"/>
  <c r="O2357" i="1" s="1"/>
  <c r="P2357" i="1" s="1"/>
  <c r="M2357" i="1"/>
  <c r="T2356" i="1"/>
  <c r="S2356" i="1"/>
  <c r="R2356" i="1"/>
  <c r="Q2356" i="1"/>
  <c r="N2356" i="1"/>
  <c r="O2356" i="1" s="1"/>
  <c r="P2356" i="1" s="1"/>
  <c r="M2356" i="1"/>
  <c r="T2355" i="1"/>
  <c r="S2355" i="1"/>
  <c r="R2355" i="1"/>
  <c r="Q2355" i="1"/>
  <c r="N2355" i="1"/>
  <c r="O2355" i="1" s="1"/>
  <c r="P2355" i="1" s="1"/>
  <c r="M2355" i="1"/>
  <c r="T2354" i="1"/>
  <c r="S2354" i="1"/>
  <c r="R2354" i="1"/>
  <c r="Q2354" i="1"/>
  <c r="N2354" i="1"/>
  <c r="O2354" i="1" s="1"/>
  <c r="P2354" i="1" s="1"/>
  <c r="M2354" i="1"/>
  <c r="T2353" i="1"/>
  <c r="S2353" i="1"/>
  <c r="R2353" i="1"/>
  <c r="Q2353" i="1"/>
  <c r="N2353" i="1"/>
  <c r="O2353" i="1" s="1"/>
  <c r="P2353" i="1" s="1"/>
  <c r="M2353" i="1"/>
  <c r="T2352" i="1"/>
  <c r="S2352" i="1"/>
  <c r="R2352" i="1"/>
  <c r="Q2352" i="1"/>
  <c r="N2352" i="1"/>
  <c r="O2352" i="1" s="1"/>
  <c r="P2352" i="1" s="1"/>
  <c r="M2352" i="1"/>
  <c r="T2351" i="1"/>
  <c r="S2351" i="1"/>
  <c r="R2351" i="1"/>
  <c r="Q2351" i="1"/>
  <c r="N2351" i="1"/>
  <c r="O2351" i="1" s="1"/>
  <c r="P2351" i="1" s="1"/>
  <c r="M2351" i="1"/>
  <c r="T2350" i="1"/>
  <c r="S2350" i="1"/>
  <c r="R2350" i="1"/>
  <c r="Q2350" i="1"/>
  <c r="N2350" i="1"/>
  <c r="M2350" i="1"/>
  <c r="O2350" i="1" s="1"/>
  <c r="P2350" i="1" s="1"/>
  <c r="T2349" i="1"/>
  <c r="S2349" i="1"/>
  <c r="R2349" i="1"/>
  <c r="Q2349" i="1"/>
  <c r="N2349" i="1"/>
  <c r="M2349" i="1"/>
  <c r="O2349" i="1" s="1"/>
  <c r="P2349" i="1" s="1"/>
  <c r="T2348" i="1"/>
  <c r="S2348" i="1"/>
  <c r="R2348" i="1"/>
  <c r="Q2348" i="1"/>
  <c r="N2348" i="1"/>
  <c r="M2348" i="1"/>
  <c r="O2348" i="1" s="1"/>
  <c r="P2348" i="1" s="1"/>
  <c r="T2347" i="1"/>
  <c r="S2347" i="1"/>
  <c r="R2347" i="1"/>
  <c r="Q2347" i="1"/>
  <c r="N2347" i="1"/>
  <c r="O2347" i="1" s="1"/>
  <c r="P2347" i="1" s="1"/>
  <c r="M2347" i="1"/>
  <c r="T2346" i="1"/>
  <c r="S2346" i="1"/>
  <c r="R2346" i="1"/>
  <c r="Q2346" i="1"/>
  <c r="N2346" i="1"/>
  <c r="M2346" i="1"/>
  <c r="O2346" i="1" s="1"/>
  <c r="P2346" i="1" s="1"/>
  <c r="T2345" i="1"/>
  <c r="S2345" i="1"/>
  <c r="R2345" i="1"/>
  <c r="Q2345" i="1"/>
  <c r="N2345" i="1"/>
  <c r="M2345" i="1"/>
  <c r="O2345" i="1" s="1"/>
  <c r="P2345" i="1" s="1"/>
  <c r="T2344" i="1"/>
  <c r="S2344" i="1"/>
  <c r="R2344" i="1"/>
  <c r="Q2344" i="1"/>
  <c r="N2344" i="1"/>
  <c r="M2344" i="1"/>
  <c r="O2344" i="1" s="1"/>
  <c r="P2344" i="1" s="1"/>
  <c r="T2343" i="1"/>
  <c r="S2343" i="1"/>
  <c r="R2343" i="1"/>
  <c r="Q2343" i="1"/>
  <c r="N2343" i="1"/>
  <c r="M2343" i="1"/>
  <c r="O2343" i="1" s="1"/>
  <c r="P2343" i="1" s="1"/>
  <c r="T2342" i="1"/>
  <c r="S2342" i="1"/>
  <c r="R2342" i="1"/>
  <c r="Q2342" i="1"/>
  <c r="N2342" i="1"/>
  <c r="M2342" i="1"/>
  <c r="O2342" i="1" s="1"/>
  <c r="P2342" i="1" s="1"/>
  <c r="T2341" i="1"/>
  <c r="S2341" i="1"/>
  <c r="R2341" i="1"/>
  <c r="Q2341" i="1"/>
  <c r="N2341" i="1"/>
  <c r="M2341" i="1"/>
  <c r="O2341" i="1" s="1"/>
  <c r="P2341" i="1" s="1"/>
  <c r="T2340" i="1"/>
  <c r="S2340" i="1"/>
  <c r="R2340" i="1"/>
  <c r="Q2340" i="1"/>
  <c r="N2340" i="1"/>
  <c r="M2340" i="1"/>
  <c r="O2340" i="1" s="1"/>
  <c r="P2340" i="1" s="1"/>
  <c r="T2339" i="1"/>
  <c r="S2339" i="1"/>
  <c r="R2339" i="1"/>
  <c r="Q2339" i="1"/>
  <c r="N2339" i="1"/>
  <c r="M2339" i="1"/>
  <c r="O2339" i="1" s="1"/>
  <c r="P2339" i="1" s="1"/>
  <c r="T2338" i="1"/>
  <c r="S2338" i="1"/>
  <c r="R2338" i="1"/>
  <c r="Q2338" i="1"/>
  <c r="N2338" i="1"/>
  <c r="M2338" i="1"/>
  <c r="O2338" i="1" s="1"/>
  <c r="P2338" i="1" s="1"/>
  <c r="T2337" i="1"/>
  <c r="S2337" i="1"/>
  <c r="R2337" i="1"/>
  <c r="Q2337" i="1"/>
  <c r="N2337" i="1"/>
  <c r="M2337" i="1"/>
  <c r="O2337" i="1" s="1"/>
  <c r="P2337" i="1" s="1"/>
  <c r="T2336" i="1"/>
  <c r="S2336" i="1"/>
  <c r="R2336" i="1"/>
  <c r="Q2336" i="1"/>
  <c r="N2336" i="1"/>
  <c r="M2336" i="1"/>
  <c r="O2336" i="1" s="1"/>
  <c r="P2336" i="1" s="1"/>
  <c r="T2335" i="1"/>
  <c r="S2335" i="1"/>
  <c r="R2335" i="1"/>
  <c r="Q2335" i="1"/>
  <c r="N2335" i="1"/>
  <c r="O2335" i="1" s="1"/>
  <c r="P2335" i="1" s="1"/>
  <c r="M2335" i="1"/>
  <c r="T2334" i="1"/>
  <c r="S2334" i="1"/>
  <c r="R2334" i="1"/>
  <c r="Q2334" i="1"/>
  <c r="N2334" i="1"/>
  <c r="O2334" i="1" s="1"/>
  <c r="P2334" i="1" s="1"/>
  <c r="M2334" i="1"/>
  <c r="T2333" i="1"/>
  <c r="S2333" i="1"/>
  <c r="R2333" i="1"/>
  <c r="Q2333" i="1"/>
  <c r="N2333" i="1"/>
  <c r="O2333" i="1" s="1"/>
  <c r="P2333" i="1" s="1"/>
  <c r="M2333" i="1"/>
  <c r="T2332" i="1"/>
  <c r="S2332" i="1"/>
  <c r="R2332" i="1"/>
  <c r="Q2332" i="1"/>
  <c r="N2332" i="1"/>
  <c r="O2332" i="1" s="1"/>
  <c r="P2332" i="1" s="1"/>
  <c r="M2332" i="1"/>
  <c r="T2331" i="1"/>
  <c r="S2331" i="1"/>
  <c r="R2331" i="1"/>
  <c r="Q2331" i="1"/>
  <c r="N2331" i="1"/>
  <c r="O2331" i="1" s="1"/>
  <c r="P2331" i="1" s="1"/>
  <c r="M2331" i="1"/>
  <c r="T2330" i="1"/>
  <c r="S2330" i="1"/>
  <c r="R2330" i="1"/>
  <c r="Q2330" i="1"/>
  <c r="N2330" i="1"/>
  <c r="O2330" i="1" s="1"/>
  <c r="P2330" i="1" s="1"/>
  <c r="M2330" i="1"/>
  <c r="T2329" i="1"/>
  <c r="S2329" i="1"/>
  <c r="R2329" i="1"/>
  <c r="Q2329" i="1"/>
  <c r="N2329" i="1"/>
  <c r="O2329" i="1" s="1"/>
  <c r="P2329" i="1" s="1"/>
  <c r="M2329" i="1"/>
  <c r="T2328" i="1"/>
  <c r="S2328" i="1"/>
  <c r="R2328" i="1"/>
  <c r="Q2328" i="1"/>
  <c r="N2328" i="1"/>
  <c r="O2328" i="1" s="1"/>
  <c r="P2328" i="1" s="1"/>
  <c r="M2328" i="1"/>
  <c r="T2327" i="1"/>
  <c r="S2327" i="1"/>
  <c r="R2327" i="1"/>
  <c r="Q2327" i="1"/>
  <c r="N2327" i="1"/>
  <c r="O2327" i="1" s="1"/>
  <c r="P2327" i="1" s="1"/>
  <c r="M2327" i="1"/>
  <c r="T2326" i="1"/>
  <c r="S2326" i="1"/>
  <c r="R2326" i="1"/>
  <c r="Q2326" i="1"/>
  <c r="N2326" i="1"/>
  <c r="O2326" i="1" s="1"/>
  <c r="P2326" i="1" s="1"/>
  <c r="M2326" i="1"/>
  <c r="T2325" i="1"/>
  <c r="S2325" i="1"/>
  <c r="R2325" i="1"/>
  <c r="Q2325" i="1"/>
  <c r="N2325" i="1"/>
  <c r="O2325" i="1" s="1"/>
  <c r="P2325" i="1" s="1"/>
  <c r="M2325" i="1"/>
  <c r="T2324" i="1"/>
  <c r="S2324" i="1"/>
  <c r="R2324" i="1"/>
  <c r="Q2324" i="1"/>
  <c r="N2324" i="1"/>
  <c r="O2324" i="1" s="1"/>
  <c r="P2324" i="1" s="1"/>
  <c r="M2324" i="1"/>
  <c r="T2323" i="1"/>
  <c r="S2323" i="1"/>
  <c r="R2323" i="1"/>
  <c r="Q2323" i="1"/>
  <c r="N2323" i="1"/>
  <c r="O2323" i="1" s="1"/>
  <c r="P2323" i="1" s="1"/>
  <c r="M2323" i="1"/>
  <c r="T2322" i="1"/>
  <c r="S2322" i="1"/>
  <c r="R2322" i="1"/>
  <c r="Q2322" i="1"/>
  <c r="N2322" i="1"/>
  <c r="O2322" i="1" s="1"/>
  <c r="P2322" i="1" s="1"/>
  <c r="M2322" i="1"/>
  <c r="T2321" i="1"/>
  <c r="S2321" i="1"/>
  <c r="R2321" i="1"/>
  <c r="Q2321" i="1"/>
  <c r="N2321" i="1"/>
  <c r="O2321" i="1" s="1"/>
  <c r="P2321" i="1" s="1"/>
  <c r="M2321" i="1"/>
  <c r="T2320" i="1"/>
  <c r="S2320" i="1"/>
  <c r="R2320" i="1"/>
  <c r="Q2320" i="1"/>
  <c r="N2320" i="1"/>
  <c r="O2320" i="1" s="1"/>
  <c r="P2320" i="1" s="1"/>
  <c r="M2320" i="1"/>
  <c r="T2319" i="1"/>
  <c r="S2319" i="1"/>
  <c r="R2319" i="1"/>
  <c r="Q2319" i="1"/>
  <c r="N2319" i="1"/>
  <c r="O2319" i="1" s="1"/>
  <c r="P2319" i="1" s="1"/>
  <c r="M2319" i="1"/>
  <c r="T2318" i="1"/>
  <c r="S2318" i="1"/>
  <c r="R2318" i="1"/>
  <c r="Q2318" i="1"/>
  <c r="N2318" i="1"/>
  <c r="O2318" i="1" s="1"/>
  <c r="P2318" i="1" s="1"/>
  <c r="M2318" i="1"/>
  <c r="T2317" i="1"/>
  <c r="S2317" i="1"/>
  <c r="R2317" i="1"/>
  <c r="Q2317" i="1"/>
  <c r="N2317" i="1"/>
  <c r="O2317" i="1" s="1"/>
  <c r="P2317" i="1" s="1"/>
  <c r="M2317" i="1"/>
  <c r="T2316" i="1"/>
  <c r="S2316" i="1"/>
  <c r="R2316" i="1"/>
  <c r="Q2316" i="1"/>
  <c r="N2316" i="1"/>
  <c r="O2316" i="1" s="1"/>
  <c r="P2316" i="1" s="1"/>
  <c r="M2316" i="1"/>
  <c r="T2315" i="1"/>
  <c r="S2315" i="1"/>
  <c r="R2315" i="1"/>
  <c r="Q2315" i="1"/>
  <c r="N2315" i="1"/>
  <c r="O2315" i="1" s="1"/>
  <c r="P2315" i="1" s="1"/>
  <c r="M2315" i="1"/>
  <c r="T2314" i="1"/>
  <c r="S2314" i="1"/>
  <c r="R2314" i="1"/>
  <c r="Q2314" i="1"/>
  <c r="N2314" i="1"/>
  <c r="O2314" i="1" s="1"/>
  <c r="P2314" i="1" s="1"/>
  <c r="M2314" i="1"/>
  <c r="T2313" i="1"/>
  <c r="S2313" i="1"/>
  <c r="R2313" i="1"/>
  <c r="Q2313" i="1"/>
  <c r="N2313" i="1"/>
  <c r="O2313" i="1" s="1"/>
  <c r="P2313" i="1" s="1"/>
  <c r="M2313" i="1"/>
  <c r="T2312" i="1"/>
  <c r="S2312" i="1"/>
  <c r="R2312" i="1"/>
  <c r="Q2312" i="1"/>
  <c r="N2312" i="1"/>
  <c r="O2312" i="1" s="1"/>
  <c r="P2312" i="1" s="1"/>
  <c r="M2312" i="1"/>
  <c r="T2311" i="1"/>
  <c r="S2311" i="1"/>
  <c r="R2311" i="1"/>
  <c r="Q2311" i="1"/>
  <c r="N2311" i="1"/>
  <c r="O2311" i="1" s="1"/>
  <c r="P2311" i="1" s="1"/>
  <c r="M2311" i="1"/>
  <c r="T2310" i="1"/>
  <c r="S2310" i="1"/>
  <c r="R2310" i="1"/>
  <c r="Q2310" i="1"/>
  <c r="N2310" i="1"/>
  <c r="O2310" i="1" s="1"/>
  <c r="P2310" i="1" s="1"/>
  <c r="M2310" i="1"/>
  <c r="T2309" i="1"/>
  <c r="S2309" i="1"/>
  <c r="R2309" i="1"/>
  <c r="Q2309" i="1"/>
  <c r="N2309" i="1"/>
  <c r="O2309" i="1" s="1"/>
  <c r="P2309" i="1" s="1"/>
  <c r="M2309" i="1"/>
  <c r="T2308" i="1"/>
  <c r="S2308" i="1"/>
  <c r="R2308" i="1"/>
  <c r="Q2308" i="1"/>
  <c r="N2308" i="1"/>
  <c r="O2308" i="1" s="1"/>
  <c r="P2308" i="1" s="1"/>
  <c r="M2308" i="1"/>
  <c r="T2307" i="1"/>
  <c r="S2307" i="1"/>
  <c r="R2307" i="1"/>
  <c r="Q2307" i="1"/>
  <c r="N2307" i="1"/>
  <c r="O2307" i="1" s="1"/>
  <c r="P2307" i="1" s="1"/>
  <c r="M2307" i="1"/>
  <c r="T2306" i="1"/>
  <c r="S2306" i="1"/>
  <c r="R2306" i="1"/>
  <c r="Q2306" i="1"/>
  <c r="N2306" i="1"/>
  <c r="O2306" i="1" s="1"/>
  <c r="P2306" i="1" s="1"/>
  <c r="M2306" i="1"/>
  <c r="T2305" i="1"/>
  <c r="S2305" i="1"/>
  <c r="R2305" i="1"/>
  <c r="Q2305" i="1"/>
  <c r="N2305" i="1"/>
  <c r="O2305" i="1" s="1"/>
  <c r="P2305" i="1" s="1"/>
  <c r="M2305" i="1"/>
  <c r="T2304" i="1"/>
  <c r="S2304" i="1"/>
  <c r="R2304" i="1"/>
  <c r="Q2304" i="1"/>
  <c r="N2304" i="1"/>
  <c r="O2304" i="1" s="1"/>
  <c r="P2304" i="1" s="1"/>
  <c r="M2304" i="1"/>
  <c r="T2303" i="1"/>
  <c r="S2303" i="1"/>
  <c r="R2303" i="1"/>
  <c r="Q2303" i="1"/>
  <c r="N2303" i="1"/>
  <c r="O2303" i="1" s="1"/>
  <c r="P2303" i="1" s="1"/>
  <c r="M2303" i="1"/>
  <c r="T2302" i="1"/>
  <c r="S2302" i="1"/>
  <c r="R2302" i="1"/>
  <c r="Q2302" i="1"/>
  <c r="N2302" i="1"/>
  <c r="O2302" i="1" s="1"/>
  <c r="P2302" i="1" s="1"/>
  <c r="M2302" i="1"/>
  <c r="T2301" i="1"/>
  <c r="S2301" i="1"/>
  <c r="R2301" i="1"/>
  <c r="Q2301" i="1"/>
  <c r="N2301" i="1"/>
  <c r="O2301" i="1" s="1"/>
  <c r="P2301" i="1" s="1"/>
  <c r="M2301" i="1"/>
  <c r="T2300" i="1"/>
  <c r="S2300" i="1"/>
  <c r="R2300" i="1"/>
  <c r="Q2300" i="1"/>
  <c r="N2300" i="1"/>
  <c r="O2300" i="1" s="1"/>
  <c r="P2300" i="1" s="1"/>
  <c r="M2300" i="1"/>
  <c r="T2299" i="1"/>
  <c r="S2299" i="1"/>
  <c r="R2299" i="1"/>
  <c r="Q2299" i="1"/>
  <c r="N2299" i="1"/>
  <c r="O2299" i="1" s="1"/>
  <c r="P2299" i="1" s="1"/>
  <c r="M2299" i="1"/>
  <c r="T2298" i="1"/>
  <c r="S2298" i="1"/>
  <c r="R2298" i="1"/>
  <c r="Q2298" i="1"/>
  <c r="N2298" i="1"/>
  <c r="O2298" i="1" s="1"/>
  <c r="P2298" i="1" s="1"/>
  <c r="M2298" i="1"/>
  <c r="T2297" i="1"/>
  <c r="S2297" i="1"/>
  <c r="R2297" i="1"/>
  <c r="Q2297" i="1"/>
  <c r="N2297" i="1"/>
  <c r="O2297" i="1" s="1"/>
  <c r="P2297" i="1" s="1"/>
  <c r="M2297" i="1"/>
  <c r="T2296" i="1"/>
  <c r="S2296" i="1"/>
  <c r="R2296" i="1"/>
  <c r="Q2296" i="1"/>
  <c r="N2296" i="1"/>
  <c r="O2296" i="1" s="1"/>
  <c r="P2296" i="1" s="1"/>
  <c r="M2296" i="1"/>
  <c r="T2295" i="1"/>
  <c r="S2295" i="1"/>
  <c r="R2295" i="1"/>
  <c r="Q2295" i="1"/>
  <c r="N2295" i="1"/>
  <c r="O2295" i="1" s="1"/>
  <c r="P2295" i="1" s="1"/>
  <c r="M2295" i="1"/>
  <c r="T2294" i="1"/>
  <c r="S2294" i="1"/>
  <c r="R2294" i="1"/>
  <c r="Q2294" i="1"/>
  <c r="N2294" i="1"/>
  <c r="O2294" i="1" s="1"/>
  <c r="P2294" i="1" s="1"/>
  <c r="M2294" i="1"/>
  <c r="T2293" i="1"/>
  <c r="S2293" i="1"/>
  <c r="R2293" i="1"/>
  <c r="Q2293" i="1"/>
  <c r="N2293" i="1"/>
  <c r="O2293" i="1" s="1"/>
  <c r="P2293" i="1" s="1"/>
  <c r="M2293" i="1"/>
  <c r="T2292" i="1"/>
  <c r="S2292" i="1"/>
  <c r="R2292" i="1"/>
  <c r="Q2292" i="1"/>
  <c r="N2292" i="1"/>
  <c r="O2292" i="1" s="1"/>
  <c r="P2292" i="1" s="1"/>
  <c r="M2292" i="1"/>
  <c r="T2291" i="1"/>
  <c r="S2291" i="1"/>
  <c r="R2291" i="1"/>
  <c r="Q2291" i="1"/>
  <c r="O2291" i="1"/>
  <c r="P2291" i="1" s="1"/>
  <c r="N2291" i="1"/>
  <c r="M2291" i="1"/>
  <c r="T2290" i="1"/>
  <c r="S2290" i="1"/>
  <c r="R2290" i="1"/>
  <c r="Q2290" i="1"/>
  <c r="N2290" i="1"/>
  <c r="M2290" i="1"/>
  <c r="O2290" i="1" s="1"/>
  <c r="P2290" i="1" s="1"/>
  <c r="T2289" i="1"/>
  <c r="S2289" i="1"/>
  <c r="R2289" i="1"/>
  <c r="Q2289" i="1"/>
  <c r="N2289" i="1"/>
  <c r="M2289" i="1"/>
  <c r="O2289" i="1" s="1"/>
  <c r="P2289" i="1" s="1"/>
  <c r="T2288" i="1"/>
  <c r="S2288" i="1"/>
  <c r="R2288" i="1"/>
  <c r="Q2288" i="1"/>
  <c r="N2288" i="1"/>
  <c r="M2288" i="1"/>
  <c r="O2288" i="1" s="1"/>
  <c r="P2288" i="1" s="1"/>
  <c r="T2287" i="1"/>
  <c r="S2287" i="1"/>
  <c r="R2287" i="1"/>
  <c r="Q2287" i="1"/>
  <c r="O2287" i="1"/>
  <c r="P2287" i="1" s="1"/>
  <c r="N2287" i="1"/>
  <c r="M2287" i="1"/>
  <c r="T2286" i="1"/>
  <c r="S2286" i="1"/>
  <c r="R2286" i="1"/>
  <c r="Q2286" i="1"/>
  <c r="N2286" i="1"/>
  <c r="O2286" i="1" s="1"/>
  <c r="P2286" i="1" s="1"/>
  <c r="M2286" i="1"/>
  <c r="T2285" i="1"/>
  <c r="S2285" i="1"/>
  <c r="R2285" i="1"/>
  <c r="Q2285" i="1"/>
  <c r="N2285" i="1"/>
  <c r="O2285" i="1" s="1"/>
  <c r="P2285" i="1" s="1"/>
  <c r="M2285" i="1"/>
  <c r="T2284" i="1"/>
  <c r="S2284" i="1"/>
  <c r="R2284" i="1"/>
  <c r="Q2284" i="1"/>
  <c r="N2284" i="1"/>
  <c r="O2284" i="1" s="1"/>
  <c r="P2284" i="1" s="1"/>
  <c r="M2284" i="1"/>
  <c r="T2283" i="1"/>
  <c r="S2283" i="1"/>
  <c r="R2283" i="1"/>
  <c r="Q2283" i="1"/>
  <c r="N2283" i="1"/>
  <c r="O2283" i="1" s="1"/>
  <c r="P2283" i="1" s="1"/>
  <c r="M2283" i="1"/>
  <c r="T2282" i="1"/>
  <c r="S2282" i="1"/>
  <c r="R2282" i="1"/>
  <c r="Q2282" i="1"/>
  <c r="N2282" i="1"/>
  <c r="O2282" i="1" s="1"/>
  <c r="P2282" i="1" s="1"/>
  <c r="M2282" i="1"/>
  <c r="T2281" i="1"/>
  <c r="S2281" i="1"/>
  <c r="R2281" i="1"/>
  <c r="Q2281" i="1"/>
  <c r="N2281" i="1"/>
  <c r="O2281" i="1" s="1"/>
  <c r="P2281" i="1" s="1"/>
  <c r="M2281" i="1"/>
  <c r="T2280" i="1"/>
  <c r="S2280" i="1"/>
  <c r="R2280" i="1"/>
  <c r="Q2280" i="1"/>
  <c r="N2280" i="1"/>
  <c r="O2280" i="1" s="1"/>
  <c r="P2280" i="1" s="1"/>
  <c r="M2280" i="1"/>
  <c r="T2279" i="1"/>
  <c r="S2279" i="1"/>
  <c r="R2279" i="1"/>
  <c r="Q2279" i="1"/>
  <c r="N2279" i="1"/>
  <c r="O2279" i="1" s="1"/>
  <c r="P2279" i="1" s="1"/>
  <c r="M2279" i="1"/>
  <c r="T2278" i="1"/>
  <c r="S2278" i="1"/>
  <c r="R2278" i="1"/>
  <c r="Q2278" i="1"/>
  <c r="N2278" i="1"/>
  <c r="O2278" i="1" s="1"/>
  <c r="P2278" i="1" s="1"/>
  <c r="M2278" i="1"/>
  <c r="T2277" i="1"/>
  <c r="S2277" i="1"/>
  <c r="R2277" i="1"/>
  <c r="Q2277" i="1"/>
  <c r="N2277" i="1"/>
  <c r="O2277" i="1" s="1"/>
  <c r="P2277" i="1" s="1"/>
  <c r="M2277" i="1"/>
  <c r="T2276" i="1"/>
  <c r="S2276" i="1"/>
  <c r="R2276" i="1"/>
  <c r="Q2276" i="1"/>
  <c r="N2276" i="1"/>
  <c r="O2276" i="1" s="1"/>
  <c r="P2276" i="1" s="1"/>
  <c r="M2276" i="1"/>
  <c r="T2275" i="1"/>
  <c r="S2275" i="1"/>
  <c r="R2275" i="1"/>
  <c r="Q2275" i="1"/>
  <c r="N2275" i="1"/>
  <c r="O2275" i="1" s="1"/>
  <c r="P2275" i="1" s="1"/>
  <c r="M2275" i="1"/>
  <c r="T2274" i="1"/>
  <c r="S2274" i="1"/>
  <c r="R2274" i="1"/>
  <c r="Q2274" i="1"/>
  <c r="O2274" i="1"/>
  <c r="P2274" i="1" s="1"/>
  <c r="N2274" i="1"/>
  <c r="M2274" i="1"/>
  <c r="T2273" i="1"/>
  <c r="S2273" i="1"/>
  <c r="R2273" i="1"/>
  <c r="Q2273" i="1"/>
  <c r="N2273" i="1"/>
  <c r="O2273" i="1" s="1"/>
  <c r="P2273" i="1" s="1"/>
  <c r="M2273" i="1"/>
  <c r="T2272" i="1"/>
  <c r="S2272" i="1"/>
  <c r="R2272" i="1"/>
  <c r="Q2272" i="1"/>
  <c r="N2272" i="1"/>
  <c r="M2272" i="1"/>
  <c r="O2272" i="1" s="1"/>
  <c r="P2272" i="1" s="1"/>
  <c r="T2271" i="1"/>
  <c r="S2271" i="1"/>
  <c r="R2271" i="1"/>
  <c r="Q2271" i="1"/>
  <c r="N2271" i="1"/>
  <c r="O2271" i="1" s="1"/>
  <c r="P2271" i="1" s="1"/>
  <c r="M2271" i="1"/>
  <c r="T2270" i="1"/>
  <c r="S2270" i="1"/>
  <c r="R2270" i="1"/>
  <c r="Q2270" i="1"/>
  <c r="O2270" i="1"/>
  <c r="P2270" i="1" s="1"/>
  <c r="N2270" i="1"/>
  <c r="M2270" i="1"/>
  <c r="T2269" i="1"/>
  <c r="S2269" i="1"/>
  <c r="R2269" i="1"/>
  <c r="Q2269" i="1"/>
  <c r="N2269" i="1"/>
  <c r="M2269" i="1"/>
  <c r="T2268" i="1"/>
  <c r="S2268" i="1"/>
  <c r="R2268" i="1"/>
  <c r="Q2268" i="1"/>
  <c r="N2268" i="1"/>
  <c r="M2268" i="1"/>
  <c r="O2268" i="1" s="1"/>
  <c r="P2268" i="1" s="1"/>
  <c r="T2267" i="1"/>
  <c r="S2267" i="1"/>
  <c r="R2267" i="1"/>
  <c r="Q2267" i="1"/>
  <c r="N2267" i="1"/>
  <c r="M2267" i="1"/>
  <c r="O2267" i="1" s="1"/>
  <c r="P2267" i="1" s="1"/>
  <c r="T2266" i="1"/>
  <c r="S2266" i="1"/>
  <c r="R2266" i="1"/>
  <c r="Q2266" i="1"/>
  <c r="O2266" i="1"/>
  <c r="P2266" i="1" s="1"/>
  <c r="N2266" i="1"/>
  <c r="M2266" i="1"/>
  <c r="T2265" i="1"/>
  <c r="S2265" i="1"/>
  <c r="R2265" i="1"/>
  <c r="Q2265" i="1"/>
  <c r="N2265" i="1"/>
  <c r="O2265" i="1" s="1"/>
  <c r="P2265" i="1" s="1"/>
  <c r="M2265" i="1"/>
  <c r="T2264" i="1"/>
  <c r="S2264" i="1"/>
  <c r="R2264" i="1"/>
  <c r="Q2264" i="1"/>
  <c r="N2264" i="1"/>
  <c r="M2264" i="1"/>
  <c r="O2264" i="1" s="1"/>
  <c r="P2264" i="1" s="1"/>
  <c r="T2263" i="1"/>
  <c r="S2263" i="1"/>
  <c r="R2263" i="1"/>
  <c r="Q2263" i="1"/>
  <c r="N2263" i="1"/>
  <c r="O2263" i="1" s="1"/>
  <c r="P2263" i="1" s="1"/>
  <c r="M2263" i="1"/>
  <c r="T2262" i="1"/>
  <c r="S2262" i="1"/>
  <c r="R2262" i="1"/>
  <c r="Q2262" i="1"/>
  <c r="O2262" i="1"/>
  <c r="P2262" i="1" s="1"/>
  <c r="N2262" i="1"/>
  <c r="M2262" i="1"/>
  <c r="T2261" i="1"/>
  <c r="S2261" i="1"/>
  <c r="R2261" i="1"/>
  <c r="Q2261" i="1"/>
  <c r="N2261" i="1"/>
  <c r="O2261" i="1" s="1"/>
  <c r="P2261" i="1" s="1"/>
  <c r="M2261" i="1"/>
  <c r="T2260" i="1"/>
  <c r="S2260" i="1"/>
  <c r="R2260" i="1"/>
  <c r="Q2260" i="1"/>
  <c r="N2260" i="1"/>
  <c r="M2260" i="1"/>
  <c r="O2260" i="1" s="1"/>
  <c r="P2260" i="1" s="1"/>
  <c r="T2259" i="1"/>
  <c r="S2259" i="1"/>
  <c r="R2259" i="1"/>
  <c r="Q2259" i="1"/>
  <c r="N2259" i="1"/>
  <c r="M2259" i="1"/>
  <c r="O2259" i="1" s="1"/>
  <c r="P2259" i="1" s="1"/>
  <c r="T2258" i="1"/>
  <c r="S2258" i="1"/>
  <c r="R2258" i="1"/>
  <c r="Q2258" i="1"/>
  <c r="O2258" i="1"/>
  <c r="P2258" i="1" s="1"/>
  <c r="N2258" i="1"/>
  <c r="M2258" i="1"/>
  <c r="T2257" i="1"/>
  <c r="S2257" i="1"/>
  <c r="R2257" i="1"/>
  <c r="Q2257" i="1"/>
  <c r="N2257" i="1"/>
  <c r="O2257" i="1" s="1"/>
  <c r="P2257" i="1" s="1"/>
  <c r="M2257" i="1"/>
  <c r="T2256" i="1"/>
  <c r="S2256" i="1"/>
  <c r="R2256" i="1"/>
  <c r="Q2256" i="1"/>
  <c r="N2256" i="1"/>
  <c r="O2256" i="1" s="1"/>
  <c r="P2256" i="1" s="1"/>
  <c r="M2256" i="1"/>
  <c r="T2255" i="1"/>
  <c r="S2255" i="1"/>
  <c r="R2255" i="1"/>
  <c r="Q2255" i="1"/>
  <c r="N2255" i="1"/>
  <c r="O2255" i="1" s="1"/>
  <c r="P2255" i="1" s="1"/>
  <c r="M2255" i="1"/>
  <c r="T2254" i="1"/>
  <c r="S2254" i="1"/>
  <c r="R2254" i="1"/>
  <c r="Q2254" i="1"/>
  <c r="O2254" i="1"/>
  <c r="P2254" i="1" s="1"/>
  <c r="N2254" i="1"/>
  <c r="M2254" i="1"/>
  <c r="T2253" i="1"/>
  <c r="S2253" i="1"/>
  <c r="R2253" i="1"/>
  <c r="Q2253" i="1"/>
  <c r="N2253" i="1"/>
  <c r="M2253" i="1"/>
  <c r="O2253" i="1" s="1"/>
  <c r="P2253" i="1" s="1"/>
  <c r="T2252" i="1"/>
  <c r="S2252" i="1"/>
  <c r="R2252" i="1"/>
  <c r="Q2252" i="1"/>
  <c r="N2252" i="1"/>
  <c r="M2252" i="1"/>
  <c r="O2252" i="1" s="1"/>
  <c r="P2252" i="1" s="1"/>
  <c r="T2251" i="1"/>
  <c r="S2251" i="1"/>
  <c r="R2251" i="1"/>
  <c r="Q2251" i="1"/>
  <c r="N2251" i="1"/>
  <c r="O2251" i="1" s="1"/>
  <c r="P2251" i="1" s="1"/>
  <c r="M2251" i="1"/>
  <c r="T2250" i="1"/>
  <c r="S2250" i="1"/>
  <c r="R2250" i="1"/>
  <c r="Q2250" i="1"/>
  <c r="N2250" i="1"/>
  <c r="M2250" i="1"/>
  <c r="O2250" i="1" s="1"/>
  <c r="P2250" i="1" s="1"/>
  <c r="T2249" i="1"/>
  <c r="S2249" i="1"/>
  <c r="R2249" i="1"/>
  <c r="Q2249" i="1"/>
  <c r="N2249" i="1"/>
  <c r="O2249" i="1" s="1"/>
  <c r="P2249" i="1" s="1"/>
  <c r="M2249" i="1"/>
  <c r="T2248" i="1"/>
  <c r="S2248" i="1"/>
  <c r="R2248" i="1"/>
  <c r="Q2248" i="1"/>
  <c r="N2248" i="1"/>
  <c r="O2248" i="1" s="1"/>
  <c r="P2248" i="1" s="1"/>
  <c r="M2248" i="1"/>
  <c r="T2247" i="1"/>
  <c r="S2247" i="1"/>
  <c r="R2247" i="1"/>
  <c r="Q2247" i="1"/>
  <c r="N2247" i="1"/>
  <c r="O2247" i="1" s="1"/>
  <c r="P2247" i="1" s="1"/>
  <c r="M2247" i="1"/>
  <c r="T2246" i="1"/>
  <c r="S2246" i="1"/>
  <c r="R2246" i="1"/>
  <c r="Q2246" i="1"/>
  <c r="N2246" i="1"/>
  <c r="O2246" i="1" s="1"/>
  <c r="P2246" i="1" s="1"/>
  <c r="M2246" i="1"/>
  <c r="T2245" i="1"/>
  <c r="S2245" i="1"/>
  <c r="R2245" i="1"/>
  <c r="Q2245" i="1"/>
  <c r="N2245" i="1"/>
  <c r="O2245" i="1" s="1"/>
  <c r="P2245" i="1" s="1"/>
  <c r="M2245" i="1"/>
  <c r="T2244" i="1"/>
  <c r="S2244" i="1"/>
  <c r="R2244" i="1"/>
  <c r="Q2244" i="1"/>
  <c r="N2244" i="1"/>
  <c r="O2244" i="1" s="1"/>
  <c r="P2244" i="1" s="1"/>
  <c r="M2244" i="1"/>
  <c r="T2243" i="1"/>
  <c r="S2243" i="1"/>
  <c r="R2243" i="1"/>
  <c r="Q2243" i="1"/>
  <c r="N2243" i="1"/>
  <c r="O2243" i="1" s="1"/>
  <c r="P2243" i="1" s="1"/>
  <c r="M2243" i="1"/>
  <c r="T2242" i="1"/>
  <c r="S2242" i="1"/>
  <c r="R2242" i="1"/>
  <c r="Q2242" i="1"/>
  <c r="N2242" i="1"/>
  <c r="O2242" i="1" s="1"/>
  <c r="P2242" i="1" s="1"/>
  <c r="M2242" i="1"/>
  <c r="T2241" i="1"/>
  <c r="S2241" i="1"/>
  <c r="R2241" i="1"/>
  <c r="Q2241" i="1"/>
  <c r="N2241" i="1"/>
  <c r="O2241" i="1" s="1"/>
  <c r="P2241" i="1" s="1"/>
  <c r="M2241" i="1"/>
  <c r="T2240" i="1"/>
  <c r="S2240" i="1"/>
  <c r="R2240" i="1"/>
  <c r="Q2240" i="1"/>
  <c r="N2240" i="1"/>
  <c r="O2240" i="1" s="1"/>
  <c r="P2240" i="1" s="1"/>
  <c r="M2240" i="1"/>
  <c r="T2239" i="1"/>
  <c r="S2239" i="1"/>
  <c r="R2239" i="1"/>
  <c r="Q2239" i="1"/>
  <c r="N2239" i="1"/>
  <c r="O2239" i="1" s="1"/>
  <c r="P2239" i="1" s="1"/>
  <c r="M2239" i="1"/>
  <c r="T2238" i="1"/>
  <c r="S2238" i="1"/>
  <c r="R2238" i="1"/>
  <c r="Q2238" i="1"/>
  <c r="N2238" i="1"/>
  <c r="O2238" i="1" s="1"/>
  <c r="P2238" i="1" s="1"/>
  <c r="M2238" i="1"/>
  <c r="T2237" i="1"/>
  <c r="S2237" i="1"/>
  <c r="R2237" i="1"/>
  <c r="Q2237" i="1"/>
  <c r="N2237" i="1"/>
  <c r="O2237" i="1" s="1"/>
  <c r="P2237" i="1" s="1"/>
  <c r="M2237" i="1"/>
  <c r="T2236" i="1"/>
  <c r="S2236" i="1"/>
  <c r="R2236" i="1"/>
  <c r="Q2236" i="1"/>
  <c r="N2236" i="1"/>
  <c r="O2236" i="1" s="1"/>
  <c r="P2236" i="1" s="1"/>
  <c r="M2236" i="1"/>
  <c r="T2235" i="1"/>
  <c r="S2235" i="1"/>
  <c r="R2235" i="1"/>
  <c r="Q2235" i="1"/>
  <c r="N2235" i="1"/>
  <c r="O2235" i="1" s="1"/>
  <c r="P2235" i="1" s="1"/>
  <c r="M2235" i="1"/>
  <c r="T2234" i="1"/>
  <c r="S2234" i="1"/>
  <c r="R2234" i="1"/>
  <c r="Q2234" i="1"/>
  <c r="N2234" i="1"/>
  <c r="O2234" i="1" s="1"/>
  <c r="P2234" i="1" s="1"/>
  <c r="M2234" i="1"/>
  <c r="T2233" i="1"/>
  <c r="S2233" i="1"/>
  <c r="R2233" i="1"/>
  <c r="Q2233" i="1"/>
  <c r="N2233" i="1"/>
  <c r="O2233" i="1" s="1"/>
  <c r="P2233" i="1" s="1"/>
  <c r="M2233" i="1"/>
  <c r="T2232" i="1"/>
  <c r="S2232" i="1"/>
  <c r="R2232" i="1"/>
  <c r="Q2232" i="1"/>
  <c r="N2232" i="1"/>
  <c r="O2232" i="1" s="1"/>
  <c r="P2232" i="1" s="1"/>
  <c r="M2232" i="1"/>
  <c r="T2231" i="1"/>
  <c r="S2231" i="1"/>
  <c r="R2231" i="1"/>
  <c r="Q2231" i="1"/>
  <c r="N2231" i="1"/>
  <c r="O2231" i="1" s="1"/>
  <c r="P2231" i="1" s="1"/>
  <c r="M2231" i="1"/>
  <c r="T2230" i="1"/>
  <c r="S2230" i="1"/>
  <c r="R2230" i="1"/>
  <c r="Q2230" i="1"/>
  <c r="N2230" i="1"/>
  <c r="O2230" i="1" s="1"/>
  <c r="P2230" i="1" s="1"/>
  <c r="M2230" i="1"/>
  <c r="T2229" i="1"/>
  <c r="S2229" i="1"/>
  <c r="R2229" i="1"/>
  <c r="Q2229" i="1"/>
  <c r="N2229" i="1"/>
  <c r="O2229" i="1" s="1"/>
  <c r="P2229" i="1" s="1"/>
  <c r="M2229" i="1"/>
  <c r="T2228" i="1"/>
  <c r="S2228" i="1"/>
  <c r="R2228" i="1"/>
  <c r="Q2228" i="1"/>
  <c r="P2228" i="1"/>
  <c r="N2228" i="1"/>
  <c r="O2228" i="1" s="1"/>
  <c r="M2228" i="1"/>
  <c r="T2227" i="1"/>
  <c r="S2227" i="1"/>
  <c r="R2227" i="1"/>
  <c r="Q2227" i="1"/>
  <c r="N2227" i="1"/>
  <c r="O2227" i="1" s="1"/>
  <c r="P2227" i="1" s="1"/>
  <c r="M2227" i="1"/>
  <c r="T2226" i="1"/>
  <c r="S2226" i="1"/>
  <c r="R2226" i="1"/>
  <c r="Q2226" i="1"/>
  <c r="P2226" i="1"/>
  <c r="N2226" i="1"/>
  <c r="O2226" i="1" s="1"/>
  <c r="M2226" i="1"/>
  <c r="T2225" i="1"/>
  <c r="S2225" i="1"/>
  <c r="R2225" i="1"/>
  <c r="Q2225" i="1"/>
  <c r="P2225" i="1"/>
  <c r="N2225" i="1"/>
  <c r="O2225" i="1" s="1"/>
  <c r="M2225" i="1"/>
  <c r="T2224" i="1"/>
  <c r="S2224" i="1"/>
  <c r="R2224" i="1"/>
  <c r="Q2224" i="1"/>
  <c r="N2224" i="1"/>
  <c r="O2224" i="1" s="1"/>
  <c r="P2224" i="1" s="1"/>
  <c r="M2224" i="1"/>
  <c r="T2223" i="1"/>
  <c r="S2223" i="1"/>
  <c r="R2223" i="1"/>
  <c r="Q2223" i="1"/>
  <c r="N2223" i="1"/>
  <c r="O2223" i="1" s="1"/>
  <c r="P2223" i="1" s="1"/>
  <c r="M2223" i="1"/>
  <c r="T2222" i="1"/>
  <c r="S2222" i="1"/>
  <c r="R2222" i="1"/>
  <c r="Q2222" i="1"/>
  <c r="P2222" i="1"/>
  <c r="N2222" i="1"/>
  <c r="O2222" i="1" s="1"/>
  <c r="M2222" i="1"/>
  <c r="T2221" i="1"/>
  <c r="S2221" i="1"/>
  <c r="R2221" i="1"/>
  <c r="Q2221" i="1"/>
  <c r="N2221" i="1"/>
  <c r="O2221" i="1" s="1"/>
  <c r="P2221" i="1" s="1"/>
  <c r="M2221" i="1"/>
  <c r="T2220" i="1"/>
  <c r="S2220" i="1"/>
  <c r="R2220" i="1"/>
  <c r="Q2220" i="1"/>
  <c r="P2220" i="1"/>
  <c r="N2220" i="1"/>
  <c r="O2220" i="1" s="1"/>
  <c r="M2220" i="1"/>
  <c r="T2219" i="1"/>
  <c r="S2219" i="1"/>
  <c r="R2219" i="1"/>
  <c r="Q2219" i="1"/>
  <c r="N2219" i="1"/>
  <c r="O2219" i="1" s="1"/>
  <c r="P2219" i="1" s="1"/>
  <c r="M2219" i="1"/>
  <c r="T2218" i="1"/>
  <c r="S2218" i="1"/>
  <c r="R2218" i="1"/>
  <c r="Q2218" i="1"/>
  <c r="P2218" i="1"/>
  <c r="N2218" i="1"/>
  <c r="O2218" i="1" s="1"/>
  <c r="M2218" i="1"/>
  <c r="T2217" i="1"/>
  <c r="S2217" i="1"/>
  <c r="R2217" i="1"/>
  <c r="Q2217" i="1"/>
  <c r="P2217" i="1"/>
  <c r="N2217" i="1"/>
  <c r="O2217" i="1" s="1"/>
  <c r="M2217" i="1"/>
  <c r="T2216" i="1"/>
  <c r="S2216" i="1"/>
  <c r="R2216" i="1"/>
  <c r="Q2216" i="1"/>
  <c r="N2216" i="1"/>
  <c r="O2216" i="1" s="1"/>
  <c r="P2216" i="1" s="1"/>
  <c r="M2216" i="1"/>
  <c r="T2215" i="1"/>
  <c r="S2215" i="1"/>
  <c r="R2215" i="1"/>
  <c r="Q2215" i="1"/>
  <c r="N2215" i="1"/>
  <c r="O2215" i="1" s="1"/>
  <c r="P2215" i="1" s="1"/>
  <c r="M2215" i="1"/>
  <c r="T2214" i="1"/>
  <c r="S2214" i="1"/>
  <c r="R2214" i="1"/>
  <c r="Q2214" i="1"/>
  <c r="P2214" i="1"/>
  <c r="N2214" i="1"/>
  <c r="O2214" i="1" s="1"/>
  <c r="M2214" i="1"/>
  <c r="T2213" i="1"/>
  <c r="S2213" i="1"/>
  <c r="R2213" i="1"/>
  <c r="Q2213" i="1"/>
  <c r="N2213" i="1"/>
  <c r="O2213" i="1" s="1"/>
  <c r="P2213" i="1" s="1"/>
  <c r="M2213" i="1"/>
  <c r="T2212" i="1"/>
  <c r="S2212" i="1"/>
  <c r="R2212" i="1"/>
  <c r="Q2212" i="1"/>
  <c r="O2212" i="1"/>
  <c r="P2212" i="1" s="1"/>
  <c r="N2212" i="1"/>
  <c r="M2212" i="1"/>
  <c r="T2211" i="1"/>
  <c r="S2211" i="1"/>
  <c r="R2211" i="1"/>
  <c r="Q2211" i="1"/>
  <c r="N2211" i="1"/>
  <c r="O2211" i="1" s="1"/>
  <c r="P2211" i="1" s="1"/>
  <c r="M2211" i="1"/>
  <c r="T2210" i="1"/>
  <c r="S2210" i="1"/>
  <c r="R2210" i="1"/>
  <c r="Q2210" i="1"/>
  <c r="O2210" i="1"/>
  <c r="P2210" i="1" s="1"/>
  <c r="N2210" i="1"/>
  <c r="M2210" i="1"/>
  <c r="T2209" i="1"/>
  <c r="S2209" i="1"/>
  <c r="R2209" i="1"/>
  <c r="Q2209" i="1"/>
  <c r="N2209" i="1"/>
  <c r="M2209" i="1"/>
  <c r="O2209" i="1" s="1"/>
  <c r="P2209" i="1" s="1"/>
  <c r="T2208" i="1"/>
  <c r="S2208" i="1"/>
  <c r="R2208" i="1"/>
  <c r="Q2208" i="1"/>
  <c r="P2208" i="1"/>
  <c r="N2208" i="1"/>
  <c r="M2208" i="1"/>
  <c r="O2208" i="1" s="1"/>
  <c r="T2207" i="1"/>
  <c r="S2207" i="1"/>
  <c r="R2207" i="1"/>
  <c r="Q2207" i="1"/>
  <c r="N2207" i="1"/>
  <c r="M2207" i="1"/>
  <c r="T2206" i="1"/>
  <c r="S2206" i="1"/>
  <c r="R2206" i="1"/>
  <c r="Q2206" i="1"/>
  <c r="P2206" i="1"/>
  <c r="N2206" i="1"/>
  <c r="M2206" i="1"/>
  <c r="O2206" i="1" s="1"/>
  <c r="T2205" i="1"/>
  <c r="S2205" i="1"/>
  <c r="R2205" i="1"/>
  <c r="Q2205" i="1"/>
  <c r="N2205" i="1"/>
  <c r="M2205" i="1"/>
  <c r="T2204" i="1"/>
  <c r="S2204" i="1"/>
  <c r="R2204" i="1"/>
  <c r="Q2204" i="1"/>
  <c r="N2204" i="1"/>
  <c r="O2204" i="1" s="1"/>
  <c r="P2204" i="1" s="1"/>
  <c r="M2204" i="1"/>
  <c r="T2203" i="1"/>
  <c r="S2203" i="1"/>
  <c r="R2203" i="1"/>
  <c r="Q2203" i="1"/>
  <c r="O2203" i="1"/>
  <c r="P2203" i="1" s="1"/>
  <c r="N2203" i="1"/>
  <c r="M2203" i="1"/>
  <c r="T2202" i="1"/>
  <c r="S2202" i="1"/>
  <c r="R2202" i="1"/>
  <c r="Q2202" i="1"/>
  <c r="N2202" i="1"/>
  <c r="M2202" i="1"/>
  <c r="O2202" i="1" s="1"/>
  <c r="P2202" i="1" s="1"/>
  <c r="T2201" i="1"/>
  <c r="S2201" i="1"/>
  <c r="R2201" i="1"/>
  <c r="Q2201" i="1"/>
  <c r="O2201" i="1"/>
  <c r="P2201" i="1" s="1"/>
  <c r="N2201" i="1"/>
  <c r="M2201" i="1"/>
  <c r="T2200" i="1"/>
  <c r="S2200" i="1"/>
  <c r="R2200" i="1"/>
  <c r="Q2200" i="1"/>
  <c r="O2200" i="1"/>
  <c r="P2200" i="1" s="1"/>
  <c r="N2200" i="1"/>
  <c r="M2200" i="1"/>
  <c r="T2199" i="1"/>
  <c r="S2199" i="1"/>
  <c r="R2199" i="1"/>
  <c r="Q2199" i="1"/>
  <c r="N2199" i="1"/>
  <c r="M2199" i="1"/>
  <c r="O2199" i="1" s="1"/>
  <c r="P2199" i="1" s="1"/>
  <c r="T2198" i="1"/>
  <c r="S2198" i="1"/>
  <c r="R2198" i="1"/>
  <c r="Q2198" i="1"/>
  <c r="N2198" i="1"/>
  <c r="M2198" i="1"/>
  <c r="O2198" i="1" s="1"/>
  <c r="P2198" i="1" s="1"/>
  <c r="T2197" i="1"/>
  <c r="S2197" i="1"/>
  <c r="R2197" i="1"/>
  <c r="Q2197" i="1"/>
  <c r="N2197" i="1"/>
  <c r="O2197" i="1" s="1"/>
  <c r="P2197" i="1" s="1"/>
  <c r="M2197" i="1"/>
  <c r="T2196" i="1"/>
  <c r="S2196" i="1"/>
  <c r="R2196" i="1"/>
  <c r="Q2196" i="1"/>
  <c r="O2196" i="1"/>
  <c r="P2196" i="1" s="1"/>
  <c r="N2196" i="1"/>
  <c r="M2196" i="1"/>
  <c r="T2195" i="1"/>
  <c r="S2195" i="1"/>
  <c r="R2195" i="1"/>
  <c r="Q2195" i="1"/>
  <c r="N2195" i="1"/>
  <c r="O2195" i="1" s="1"/>
  <c r="P2195" i="1" s="1"/>
  <c r="M2195" i="1"/>
  <c r="T2194" i="1"/>
  <c r="S2194" i="1"/>
  <c r="R2194" i="1"/>
  <c r="Q2194" i="1"/>
  <c r="O2194" i="1"/>
  <c r="P2194" i="1" s="1"/>
  <c r="N2194" i="1"/>
  <c r="M2194" i="1"/>
  <c r="T2193" i="1"/>
  <c r="S2193" i="1"/>
  <c r="R2193" i="1"/>
  <c r="Q2193" i="1"/>
  <c r="N2193" i="1"/>
  <c r="O2193" i="1" s="1"/>
  <c r="P2193" i="1" s="1"/>
  <c r="M2193" i="1"/>
  <c r="T2192" i="1"/>
  <c r="S2192" i="1"/>
  <c r="R2192" i="1"/>
  <c r="Q2192" i="1"/>
  <c r="N2192" i="1"/>
  <c r="M2192" i="1"/>
  <c r="O2192" i="1" s="1"/>
  <c r="P2192" i="1" s="1"/>
  <c r="T2191" i="1"/>
  <c r="S2191" i="1"/>
  <c r="R2191" i="1"/>
  <c r="Q2191" i="1"/>
  <c r="N2191" i="1"/>
  <c r="M2191" i="1"/>
  <c r="T2190" i="1"/>
  <c r="S2190" i="1"/>
  <c r="R2190" i="1"/>
  <c r="Q2190" i="1"/>
  <c r="N2190" i="1"/>
  <c r="M2190" i="1"/>
  <c r="O2190" i="1" s="1"/>
  <c r="P2190" i="1" s="1"/>
  <c r="T2189" i="1"/>
  <c r="S2189" i="1"/>
  <c r="R2189" i="1"/>
  <c r="Q2189" i="1"/>
  <c r="N2189" i="1"/>
  <c r="O2189" i="1" s="1"/>
  <c r="P2189" i="1" s="1"/>
  <c r="M2189" i="1"/>
  <c r="T2188" i="1"/>
  <c r="S2188" i="1"/>
  <c r="R2188" i="1"/>
  <c r="Q2188" i="1"/>
  <c r="N2188" i="1"/>
  <c r="O2188" i="1" s="1"/>
  <c r="P2188" i="1" s="1"/>
  <c r="M2188" i="1"/>
  <c r="T2187" i="1"/>
  <c r="S2187" i="1"/>
  <c r="R2187" i="1"/>
  <c r="Q2187" i="1"/>
  <c r="N2187" i="1"/>
  <c r="O2187" i="1" s="1"/>
  <c r="P2187" i="1" s="1"/>
  <c r="M2187" i="1"/>
  <c r="T2186" i="1"/>
  <c r="S2186" i="1"/>
  <c r="R2186" i="1"/>
  <c r="Q2186" i="1"/>
  <c r="O2186" i="1"/>
  <c r="P2186" i="1" s="1"/>
  <c r="N2186" i="1"/>
  <c r="M2186" i="1"/>
  <c r="T2185" i="1"/>
  <c r="S2185" i="1"/>
  <c r="R2185" i="1"/>
  <c r="Q2185" i="1"/>
  <c r="N2185" i="1"/>
  <c r="M2185" i="1"/>
  <c r="O2185" i="1" s="1"/>
  <c r="P2185" i="1" s="1"/>
  <c r="T2184" i="1"/>
  <c r="S2184" i="1"/>
  <c r="R2184" i="1"/>
  <c r="Q2184" i="1"/>
  <c r="N2184" i="1"/>
  <c r="O2184" i="1" s="1"/>
  <c r="P2184" i="1" s="1"/>
  <c r="M2184" i="1"/>
  <c r="T2183" i="1"/>
  <c r="S2183" i="1"/>
  <c r="R2183" i="1"/>
  <c r="Q2183" i="1"/>
  <c r="N2183" i="1"/>
  <c r="O2183" i="1" s="1"/>
  <c r="P2183" i="1" s="1"/>
  <c r="M2183" i="1"/>
  <c r="T2182" i="1"/>
  <c r="S2182" i="1"/>
  <c r="R2182" i="1"/>
  <c r="Q2182" i="1"/>
  <c r="N2182" i="1"/>
  <c r="O2182" i="1" s="1"/>
  <c r="P2182" i="1" s="1"/>
  <c r="M2182" i="1"/>
  <c r="T2181" i="1"/>
  <c r="S2181" i="1"/>
  <c r="R2181" i="1"/>
  <c r="Q2181" i="1"/>
  <c r="N2181" i="1"/>
  <c r="O2181" i="1" s="1"/>
  <c r="P2181" i="1" s="1"/>
  <c r="M2181" i="1"/>
  <c r="T2180" i="1"/>
  <c r="S2180" i="1"/>
  <c r="R2180" i="1"/>
  <c r="Q2180" i="1"/>
  <c r="N2180" i="1"/>
  <c r="O2180" i="1" s="1"/>
  <c r="P2180" i="1" s="1"/>
  <c r="M2180" i="1"/>
  <c r="T2179" i="1"/>
  <c r="S2179" i="1"/>
  <c r="R2179" i="1"/>
  <c r="Q2179" i="1"/>
  <c r="N2179" i="1"/>
  <c r="O2179" i="1" s="1"/>
  <c r="P2179" i="1" s="1"/>
  <c r="M2179" i="1"/>
  <c r="T2178" i="1"/>
  <c r="S2178" i="1"/>
  <c r="R2178" i="1"/>
  <c r="Q2178" i="1"/>
  <c r="N2178" i="1"/>
  <c r="O2178" i="1" s="1"/>
  <c r="P2178" i="1" s="1"/>
  <c r="M2178" i="1"/>
  <c r="T2177" i="1"/>
  <c r="S2177" i="1"/>
  <c r="R2177" i="1"/>
  <c r="Q2177" i="1"/>
  <c r="N2177" i="1"/>
  <c r="M2177" i="1"/>
  <c r="O2177" i="1" s="1"/>
  <c r="P2177" i="1" s="1"/>
  <c r="T2176" i="1"/>
  <c r="S2176" i="1"/>
  <c r="R2176" i="1"/>
  <c r="Q2176" i="1"/>
  <c r="N2176" i="1"/>
  <c r="M2176" i="1"/>
  <c r="T2175" i="1"/>
  <c r="S2175" i="1"/>
  <c r="R2175" i="1"/>
  <c r="Q2175" i="1"/>
  <c r="N2175" i="1"/>
  <c r="M2175" i="1"/>
  <c r="O2175" i="1" s="1"/>
  <c r="P2175" i="1" s="1"/>
  <c r="T2174" i="1"/>
  <c r="S2174" i="1"/>
  <c r="R2174" i="1"/>
  <c r="Q2174" i="1"/>
  <c r="N2174" i="1"/>
  <c r="O2174" i="1" s="1"/>
  <c r="P2174" i="1" s="1"/>
  <c r="M2174" i="1"/>
  <c r="T2173" i="1"/>
  <c r="S2173" i="1"/>
  <c r="R2173" i="1"/>
  <c r="Q2173" i="1"/>
  <c r="O2173" i="1"/>
  <c r="P2173" i="1" s="1"/>
  <c r="N2173" i="1"/>
  <c r="M2173" i="1"/>
  <c r="T2172" i="1"/>
  <c r="S2172" i="1"/>
  <c r="R2172" i="1"/>
  <c r="Q2172" i="1"/>
  <c r="N2172" i="1"/>
  <c r="O2172" i="1" s="1"/>
  <c r="P2172" i="1" s="1"/>
  <c r="M2172" i="1"/>
  <c r="T2171" i="1"/>
  <c r="S2171" i="1"/>
  <c r="R2171" i="1"/>
  <c r="Q2171" i="1"/>
  <c r="O2171" i="1"/>
  <c r="P2171" i="1" s="1"/>
  <c r="N2171" i="1"/>
  <c r="M2171" i="1"/>
  <c r="T2170" i="1"/>
  <c r="S2170" i="1"/>
  <c r="R2170" i="1"/>
  <c r="Q2170" i="1"/>
  <c r="N2170" i="1"/>
  <c r="M2170" i="1"/>
  <c r="O2170" i="1" s="1"/>
  <c r="P2170" i="1" s="1"/>
  <c r="T2169" i="1"/>
  <c r="S2169" i="1"/>
  <c r="R2169" i="1"/>
  <c r="Q2169" i="1"/>
  <c r="N2169" i="1"/>
  <c r="M2169" i="1"/>
  <c r="O2169" i="1" s="1"/>
  <c r="P2169" i="1" s="1"/>
  <c r="T2168" i="1"/>
  <c r="S2168" i="1"/>
  <c r="R2168" i="1"/>
  <c r="Q2168" i="1"/>
  <c r="N2168" i="1"/>
  <c r="M2168" i="1"/>
  <c r="T2167" i="1"/>
  <c r="S2167" i="1"/>
  <c r="R2167" i="1"/>
  <c r="Q2167" i="1"/>
  <c r="N2167" i="1"/>
  <c r="M2167" i="1"/>
  <c r="T2166" i="1"/>
  <c r="S2166" i="1"/>
  <c r="R2166" i="1"/>
  <c r="Q2166" i="1"/>
  <c r="N2166" i="1"/>
  <c r="M2166" i="1"/>
  <c r="T2165" i="1"/>
  <c r="S2165" i="1"/>
  <c r="R2165" i="1"/>
  <c r="Q2165" i="1"/>
  <c r="N2165" i="1"/>
  <c r="M2165" i="1"/>
  <c r="T2164" i="1"/>
  <c r="S2164" i="1"/>
  <c r="R2164" i="1"/>
  <c r="Q2164" i="1"/>
  <c r="N2164" i="1"/>
  <c r="M2164" i="1"/>
  <c r="T2163" i="1"/>
  <c r="S2163" i="1"/>
  <c r="R2163" i="1"/>
  <c r="Q2163" i="1"/>
  <c r="N2163" i="1"/>
  <c r="M2163" i="1"/>
  <c r="T2162" i="1"/>
  <c r="S2162" i="1"/>
  <c r="R2162" i="1"/>
  <c r="Q2162" i="1"/>
  <c r="N2162" i="1"/>
  <c r="M2162" i="1"/>
  <c r="T2161" i="1"/>
  <c r="S2161" i="1"/>
  <c r="R2161" i="1"/>
  <c r="Q2161" i="1"/>
  <c r="N2161" i="1"/>
  <c r="M2161" i="1"/>
  <c r="T2160" i="1"/>
  <c r="S2160" i="1"/>
  <c r="R2160" i="1"/>
  <c r="Q2160" i="1"/>
  <c r="N2160" i="1"/>
  <c r="M2160" i="1"/>
  <c r="T2159" i="1"/>
  <c r="S2159" i="1"/>
  <c r="R2159" i="1"/>
  <c r="Q2159" i="1"/>
  <c r="N2159" i="1"/>
  <c r="O2159" i="1" s="1"/>
  <c r="P2159" i="1" s="1"/>
  <c r="M2159" i="1"/>
  <c r="T2158" i="1"/>
  <c r="S2158" i="1"/>
  <c r="R2158" i="1"/>
  <c r="Q2158" i="1"/>
  <c r="O2158" i="1"/>
  <c r="P2158" i="1" s="1"/>
  <c r="N2158" i="1"/>
  <c r="M2158" i="1"/>
  <c r="T2157" i="1"/>
  <c r="S2157" i="1"/>
  <c r="R2157" i="1"/>
  <c r="Q2157" i="1"/>
  <c r="N2157" i="1"/>
  <c r="O2157" i="1" s="1"/>
  <c r="P2157" i="1" s="1"/>
  <c r="M2157" i="1"/>
  <c r="T2156" i="1"/>
  <c r="S2156" i="1"/>
  <c r="R2156" i="1"/>
  <c r="Q2156" i="1"/>
  <c r="N2156" i="1"/>
  <c r="M2156" i="1"/>
  <c r="O2156" i="1" s="1"/>
  <c r="P2156" i="1" s="1"/>
  <c r="T2155" i="1"/>
  <c r="S2155" i="1"/>
  <c r="R2155" i="1"/>
  <c r="Q2155" i="1"/>
  <c r="N2155" i="1"/>
  <c r="M2155" i="1"/>
  <c r="T2154" i="1"/>
  <c r="S2154" i="1"/>
  <c r="R2154" i="1"/>
  <c r="Q2154" i="1"/>
  <c r="O2154" i="1"/>
  <c r="P2154" i="1" s="1"/>
  <c r="N2154" i="1"/>
  <c r="M2154" i="1"/>
  <c r="T2153" i="1"/>
  <c r="S2153" i="1"/>
  <c r="R2153" i="1"/>
  <c r="Q2153" i="1"/>
  <c r="N2153" i="1"/>
  <c r="M2153" i="1"/>
  <c r="T2152" i="1"/>
  <c r="S2152" i="1"/>
  <c r="R2152" i="1"/>
  <c r="Q2152" i="1"/>
  <c r="N2152" i="1"/>
  <c r="M2152" i="1"/>
  <c r="T2151" i="1"/>
  <c r="S2151" i="1"/>
  <c r="R2151" i="1"/>
  <c r="Q2151" i="1"/>
  <c r="N2151" i="1"/>
  <c r="M2151" i="1"/>
  <c r="T2150" i="1"/>
  <c r="S2150" i="1"/>
  <c r="R2150" i="1"/>
  <c r="Q2150" i="1"/>
  <c r="N2150" i="1"/>
  <c r="M2150" i="1"/>
  <c r="T2149" i="1"/>
  <c r="S2149" i="1"/>
  <c r="R2149" i="1"/>
  <c r="Q2149" i="1"/>
  <c r="N2149" i="1"/>
  <c r="M2149" i="1"/>
  <c r="T2148" i="1"/>
  <c r="S2148" i="1"/>
  <c r="R2148" i="1"/>
  <c r="Q2148" i="1"/>
  <c r="N2148" i="1"/>
  <c r="M2148" i="1"/>
  <c r="T2147" i="1"/>
  <c r="S2147" i="1"/>
  <c r="R2147" i="1"/>
  <c r="Q2147" i="1"/>
  <c r="N2147" i="1"/>
  <c r="O2147" i="1" s="1"/>
  <c r="P2147" i="1" s="1"/>
  <c r="M2147" i="1"/>
  <c r="T2146" i="1"/>
  <c r="S2146" i="1"/>
  <c r="R2146" i="1"/>
  <c r="Q2146" i="1"/>
  <c r="O2146" i="1"/>
  <c r="P2146" i="1" s="1"/>
  <c r="N2146" i="1"/>
  <c r="M2146" i="1"/>
  <c r="T2145" i="1"/>
  <c r="S2145" i="1"/>
  <c r="R2145" i="1"/>
  <c r="Q2145" i="1"/>
  <c r="N2145" i="1"/>
  <c r="M2145" i="1"/>
  <c r="O2145" i="1" s="1"/>
  <c r="P2145" i="1" s="1"/>
  <c r="T2144" i="1"/>
  <c r="S2144" i="1"/>
  <c r="R2144" i="1"/>
  <c r="Q2144" i="1"/>
  <c r="O2144" i="1"/>
  <c r="P2144" i="1" s="1"/>
  <c r="N2144" i="1"/>
  <c r="M2144" i="1"/>
  <c r="T2143" i="1"/>
  <c r="S2143" i="1"/>
  <c r="R2143" i="1"/>
  <c r="Q2143" i="1"/>
  <c r="N2143" i="1"/>
  <c r="M2143" i="1"/>
  <c r="O2143" i="1" s="1"/>
  <c r="P2143" i="1" s="1"/>
  <c r="T2142" i="1"/>
  <c r="S2142" i="1"/>
  <c r="R2142" i="1"/>
  <c r="Q2142" i="1"/>
  <c r="N2142" i="1"/>
  <c r="M2142" i="1"/>
  <c r="O2142" i="1" s="1"/>
  <c r="P2142" i="1" s="1"/>
  <c r="T2141" i="1"/>
  <c r="S2141" i="1"/>
  <c r="R2141" i="1"/>
  <c r="Q2141" i="1"/>
  <c r="N2141" i="1"/>
  <c r="M2141" i="1"/>
  <c r="O2141" i="1" s="1"/>
  <c r="P2141" i="1" s="1"/>
  <c r="T2140" i="1"/>
  <c r="S2140" i="1"/>
  <c r="R2140" i="1"/>
  <c r="Q2140" i="1"/>
  <c r="N2140" i="1"/>
  <c r="O2140" i="1" s="1"/>
  <c r="P2140" i="1" s="1"/>
  <c r="M2140" i="1"/>
  <c r="T2139" i="1"/>
  <c r="S2139" i="1"/>
  <c r="R2139" i="1"/>
  <c r="Q2139" i="1"/>
  <c r="N2139" i="1"/>
  <c r="M2139" i="1"/>
  <c r="O2139" i="1" s="1"/>
  <c r="P2139" i="1" s="1"/>
  <c r="T2138" i="1"/>
  <c r="S2138" i="1"/>
  <c r="R2138" i="1"/>
  <c r="Q2138" i="1"/>
  <c r="N2138" i="1"/>
  <c r="O2138" i="1" s="1"/>
  <c r="P2138" i="1" s="1"/>
  <c r="M2138" i="1"/>
  <c r="T2137" i="1"/>
  <c r="S2137" i="1"/>
  <c r="R2137" i="1"/>
  <c r="Q2137" i="1"/>
  <c r="N2137" i="1"/>
  <c r="M2137" i="1"/>
  <c r="O2137" i="1" s="1"/>
  <c r="P2137" i="1" s="1"/>
  <c r="T2136" i="1"/>
  <c r="S2136" i="1"/>
  <c r="R2136" i="1"/>
  <c r="Q2136" i="1"/>
  <c r="N2136" i="1"/>
  <c r="M2136" i="1"/>
  <c r="O2136" i="1" s="1"/>
  <c r="P2136" i="1" s="1"/>
  <c r="T2135" i="1"/>
  <c r="S2135" i="1"/>
  <c r="R2135" i="1"/>
  <c r="Q2135" i="1"/>
  <c r="O2135" i="1"/>
  <c r="P2135" i="1" s="1"/>
  <c r="N2135" i="1"/>
  <c r="M2135" i="1"/>
  <c r="T2134" i="1"/>
  <c r="S2134" i="1"/>
  <c r="R2134" i="1"/>
  <c r="Q2134" i="1"/>
  <c r="N2134" i="1"/>
  <c r="M2134" i="1"/>
  <c r="T2133" i="1"/>
  <c r="S2133" i="1"/>
  <c r="R2133" i="1"/>
  <c r="Q2133" i="1"/>
  <c r="N2133" i="1"/>
  <c r="O2133" i="1" s="1"/>
  <c r="P2133" i="1" s="1"/>
  <c r="M2133" i="1"/>
  <c r="T2132" i="1"/>
  <c r="S2132" i="1"/>
  <c r="R2132" i="1"/>
  <c r="Q2132" i="1"/>
  <c r="N2132" i="1"/>
  <c r="M2132" i="1"/>
  <c r="O2132" i="1" s="1"/>
  <c r="P2132" i="1" s="1"/>
  <c r="T2131" i="1"/>
  <c r="S2131" i="1"/>
  <c r="R2131" i="1"/>
  <c r="Q2131" i="1"/>
  <c r="N2131" i="1"/>
  <c r="O2131" i="1" s="1"/>
  <c r="P2131" i="1" s="1"/>
  <c r="M2131" i="1"/>
  <c r="T2130" i="1"/>
  <c r="S2130" i="1"/>
  <c r="R2130" i="1"/>
  <c r="Q2130" i="1"/>
  <c r="N2130" i="1"/>
  <c r="O2130" i="1" s="1"/>
  <c r="P2130" i="1" s="1"/>
  <c r="M2130" i="1"/>
  <c r="T2129" i="1"/>
  <c r="S2129" i="1"/>
  <c r="R2129" i="1"/>
  <c r="Q2129" i="1"/>
  <c r="N2129" i="1"/>
  <c r="M2129" i="1"/>
  <c r="O2129" i="1" s="1"/>
  <c r="P2129" i="1" s="1"/>
  <c r="T2128" i="1"/>
  <c r="S2128" i="1"/>
  <c r="R2128" i="1"/>
  <c r="Q2128" i="1"/>
  <c r="N2128" i="1"/>
  <c r="M2128" i="1"/>
  <c r="T2127" i="1"/>
  <c r="S2127" i="1"/>
  <c r="R2127" i="1"/>
  <c r="Q2127" i="1"/>
  <c r="O2127" i="1"/>
  <c r="P2127" i="1" s="1"/>
  <c r="N2127" i="1"/>
  <c r="M2127" i="1"/>
  <c r="T2126" i="1"/>
  <c r="S2126" i="1"/>
  <c r="R2126" i="1"/>
  <c r="Q2126" i="1"/>
  <c r="N2126" i="1"/>
  <c r="O2126" i="1" s="1"/>
  <c r="P2126" i="1" s="1"/>
  <c r="M2126" i="1"/>
  <c r="T2125" i="1"/>
  <c r="S2125" i="1"/>
  <c r="R2125" i="1"/>
  <c r="Q2125" i="1"/>
  <c r="O2125" i="1"/>
  <c r="P2125" i="1" s="1"/>
  <c r="N2125" i="1"/>
  <c r="M2125" i="1"/>
  <c r="T2124" i="1"/>
  <c r="S2124" i="1"/>
  <c r="R2124" i="1"/>
  <c r="Q2124" i="1"/>
  <c r="N2124" i="1"/>
  <c r="O2124" i="1" s="1"/>
  <c r="P2124" i="1" s="1"/>
  <c r="M2124" i="1"/>
  <c r="T2123" i="1"/>
  <c r="S2123" i="1"/>
  <c r="R2123" i="1"/>
  <c r="Q2123" i="1"/>
  <c r="O2123" i="1"/>
  <c r="P2123" i="1" s="1"/>
  <c r="N2123" i="1"/>
  <c r="M2123" i="1"/>
  <c r="T2122" i="1"/>
  <c r="S2122" i="1"/>
  <c r="R2122" i="1"/>
  <c r="Q2122" i="1"/>
  <c r="N2122" i="1"/>
  <c r="M2122" i="1"/>
  <c r="O2122" i="1" s="1"/>
  <c r="P2122" i="1" s="1"/>
  <c r="T2121" i="1"/>
  <c r="S2121" i="1"/>
  <c r="R2121" i="1"/>
  <c r="Q2121" i="1"/>
  <c r="N2121" i="1"/>
  <c r="M2121" i="1"/>
  <c r="O2121" i="1" s="1"/>
  <c r="P2121" i="1" s="1"/>
  <c r="T2120" i="1"/>
  <c r="S2120" i="1"/>
  <c r="R2120" i="1"/>
  <c r="Q2120" i="1"/>
  <c r="N2120" i="1"/>
  <c r="M2120" i="1"/>
  <c r="T2119" i="1"/>
  <c r="S2119" i="1"/>
  <c r="R2119" i="1"/>
  <c r="Q2119" i="1"/>
  <c r="O2119" i="1"/>
  <c r="P2119" i="1" s="1"/>
  <c r="N2119" i="1"/>
  <c r="M2119" i="1"/>
  <c r="T2118" i="1"/>
  <c r="S2118" i="1"/>
  <c r="R2118" i="1"/>
  <c r="Q2118" i="1"/>
  <c r="N2118" i="1"/>
  <c r="M2118" i="1"/>
  <c r="O2118" i="1" s="1"/>
  <c r="P2118" i="1" s="1"/>
  <c r="T2117" i="1"/>
  <c r="S2117" i="1"/>
  <c r="R2117" i="1"/>
  <c r="Q2117" i="1"/>
  <c r="O2117" i="1"/>
  <c r="P2117" i="1" s="1"/>
  <c r="N2117" i="1"/>
  <c r="M2117" i="1"/>
  <c r="T2116" i="1"/>
  <c r="S2116" i="1"/>
  <c r="R2116" i="1"/>
  <c r="Q2116" i="1"/>
  <c r="N2116" i="1"/>
  <c r="M2116" i="1"/>
  <c r="T2115" i="1"/>
  <c r="S2115" i="1"/>
  <c r="R2115" i="1"/>
  <c r="Q2115" i="1"/>
  <c r="N2115" i="1"/>
  <c r="M2115" i="1"/>
  <c r="T2114" i="1"/>
  <c r="S2114" i="1"/>
  <c r="R2114" i="1"/>
  <c r="Q2114" i="1"/>
  <c r="N2114" i="1"/>
  <c r="O2114" i="1" s="1"/>
  <c r="P2114" i="1" s="1"/>
  <c r="M2114" i="1"/>
  <c r="T2113" i="1"/>
  <c r="S2113" i="1"/>
  <c r="R2113" i="1"/>
  <c r="Q2113" i="1"/>
  <c r="N2113" i="1"/>
  <c r="O2113" i="1" s="1"/>
  <c r="P2113" i="1" s="1"/>
  <c r="M2113" i="1"/>
  <c r="T2112" i="1"/>
  <c r="S2112" i="1"/>
  <c r="R2112" i="1"/>
  <c r="Q2112" i="1"/>
  <c r="N2112" i="1"/>
  <c r="O2112" i="1" s="1"/>
  <c r="P2112" i="1" s="1"/>
  <c r="M2112" i="1"/>
  <c r="T2111" i="1"/>
  <c r="S2111" i="1"/>
  <c r="R2111" i="1"/>
  <c r="Q2111" i="1"/>
  <c r="N2111" i="1"/>
  <c r="O2111" i="1" s="1"/>
  <c r="P2111" i="1" s="1"/>
  <c r="M2111" i="1"/>
  <c r="T2110" i="1"/>
  <c r="S2110" i="1"/>
  <c r="R2110" i="1"/>
  <c r="Q2110" i="1"/>
  <c r="N2110" i="1"/>
  <c r="O2110" i="1" s="1"/>
  <c r="P2110" i="1" s="1"/>
  <c r="M2110" i="1"/>
  <c r="T2109" i="1"/>
  <c r="S2109" i="1"/>
  <c r="R2109" i="1"/>
  <c r="Q2109" i="1"/>
  <c r="O2109" i="1"/>
  <c r="P2109" i="1" s="1"/>
  <c r="N2109" i="1"/>
  <c r="M2109" i="1"/>
  <c r="T2108" i="1"/>
  <c r="S2108" i="1"/>
  <c r="R2108" i="1"/>
  <c r="Q2108" i="1"/>
  <c r="N2108" i="1"/>
  <c r="M2108" i="1"/>
  <c r="T2107" i="1"/>
  <c r="S2107" i="1"/>
  <c r="R2107" i="1"/>
  <c r="Q2107" i="1"/>
  <c r="N2107" i="1"/>
  <c r="O2107" i="1" s="1"/>
  <c r="P2107" i="1" s="1"/>
  <c r="M2107" i="1"/>
  <c r="T2106" i="1"/>
  <c r="S2106" i="1"/>
  <c r="R2106" i="1"/>
  <c r="Q2106" i="1"/>
  <c r="O2106" i="1"/>
  <c r="P2106" i="1" s="1"/>
  <c r="N2106" i="1"/>
  <c r="M2106" i="1"/>
  <c r="T2105" i="1"/>
  <c r="S2105" i="1"/>
  <c r="R2105" i="1"/>
  <c r="Q2105" i="1"/>
  <c r="N2105" i="1"/>
  <c r="M2105" i="1"/>
  <c r="T2104" i="1"/>
  <c r="S2104" i="1"/>
  <c r="R2104" i="1"/>
  <c r="Q2104" i="1"/>
  <c r="N2104" i="1"/>
  <c r="M2104" i="1"/>
  <c r="T2103" i="1"/>
  <c r="S2103" i="1"/>
  <c r="R2103" i="1"/>
  <c r="Q2103" i="1"/>
  <c r="N2103" i="1"/>
  <c r="M2103" i="1"/>
  <c r="T2102" i="1"/>
  <c r="S2102" i="1"/>
  <c r="R2102" i="1"/>
  <c r="Q2102" i="1"/>
  <c r="N2102" i="1"/>
  <c r="M2102" i="1"/>
  <c r="T2101" i="1"/>
  <c r="S2101" i="1"/>
  <c r="R2101" i="1"/>
  <c r="Q2101" i="1"/>
  <c r="N2101" i="1"/>
  <c r="O2101" i="1" s="1"/>
  <c r="P2101" i="1" s="1"/>
  <c r="M2101" i="1"/>
  <c r="T2100" i="1"/>
  <c r="S2100" i="1"/>
  <c r="R2100" i="1"/>
  <c r="Q2100" i="1"/>
  <c r="N2100" i="1"/>
  <c r="O2100" i="1" s="1"/>
  <c r="P2100" i="1" s="1"/>
  <c r="M2100" i="1"/>
  <c r="T2099" i="1"/>
  <c r="S2099" i="1"/>
  <c r="R2099" i="1"/>
  <c r="Q2099" i="1"/>
  <c r="N2099" i="1"/>
  <c r="M2099" i="1"/>
  <c r="O2099" i="1" s="1"/>
  <c r="P2099" i="1" s="1"/>
  <c r="T2098" i="1"/>
  <c r="S2098" i="1"/>
  <c r="R2098" i="1"/>
  <c r="Q2098" i="1"/>
  <c r="N2098" i="1"/>
  <c r="M2098" i="1"/>
  <c r="T2097" i="1"/>
  <c r="S2097" i="1"/>
  <c r="R2097" i="1"/>
  <c r="Q2097" i="1"/>
  <c r="N2097" i="1"/>
  <c r="M2097" i="1"/>
  <c r="T2096" i="1"/>
  <c r="S2096" i="1"/>
  <c r="R2096" i="1"/>
  <c r="Q2096" i="1"/>
  <c r="N2096" i="1"/>
  <c r="M2096" i="1"/>
  <c r="T2095" i="1"/>
  <c r="S2095" i="1"/>
  <c r="R2095" i="1"/>
  <c r="Q2095" i="1"/>
  <c r="N2095" i="1"/>
  <c r="M2095" i="1"/>
  <c r="T2094" i="1"/>
  <c r="S2094" i="1"/>
  <c r="R2094" i="1"/>
  <c r="Q2094" i="1"/>
  <c r="N2094" i="1"/>
  <c r="M2094" i="1"/>
  <c r="T2093" i="1"/>
  <c r="S2093" i="1"/>
  <c r="R2093" i="1"/>
  <c r="Q2093" i="1"/>
  <c r="N2093" i="1"/>
  <c r="O2093" i="1" s="1"/>
  <c r="P2093" i="1" s="1"/>
  <c r="M2093" i="1"/>
  <c r="T2092" i="1"/>
  <c r="S2092" i="1"/>
  <c r="R2092" i="1"/>
  <c r="Q2092" i="1"/>
  <c r="N2092" i="1"/>
  <c r="O2092" i="1" s="1"/>
  <c r="P2092" i="1" s="1"/>
  <c r="M2092" i="1"/>
  <c r="T2091" i="1"/>
  <c r="S2091" i="1"/>
  <c r="R2091" i="1"/>
  <c r="Q2091" i="1"/>
  <c r="O2091" i="1"/>
  <c r="P2091" i="1" s="1"/>
  <c r="N2091" i="1"/>
  <c r="M2091" i="1"/>
  <c r="T2090" i="1"/>
  <c r="S2090" i="1"/>
  <c r="R2090" i="1"/>
  <c r="Q2090" i="1"/>
  <c r="N2090" i="1"/>
  <c r="M2090" i="1"/>
  <c r="T2089" i="1"/>
  <c r="S2089" i="1"/>
  <c r="R2089" i="1"/>
  <c r="Q2089" i="1"/>
  <c r="N2089" i="1"/>
  <c r="O2089" i="1" s="1"/>
  <c r="P2089" i="1" s="1"/>
  <c r="M2089" i="1"/>
  <c r="T2088" i="1"/>
  <c r="S2088" i="1"/>
  <c r="R2088" i="1"/>
  <c r="Q2088" i="1"/>
  <c r="N2088" i="1"/>
  <c r="O2088" i="1" s="1"/>
  <c r="P2088" i="1" s="1"/>
  <c r="M2088" i="1"/>
  <c r="T2087" i="1"/>
  <c r="S2087" i="1"/>
  <c r="R2087" i="1"/>
  <c r="Q2087" i="1"/>
  <c r="N2087" i="1"/>
  <c r="O2087" i="1" s="1"/>
  <c r="P2087" i="1" s="1"/>
  <c r="M2087" i="1"/>
  <c r="T2086" i="1"/>
  <c r="S2086" i="1"/>
  <c r="R2086" i="1"/>
  <c r="Q2086" i="1"/>
  <c r="N2086" i="1"/>
  <c r="O2086" i="1" s="1"/>
  <c r="P2086" i="1" s="1"/>
  <c r="M2086" i="1"/>
  <c r="T2085" i="1"/>
  <c r="S2085" i="1"/>
  <c r="R2085" i="1"/>
  <c r="Q2085" i="1"/>
  <c r="N2085" i="1"/>
  <c r="M2085" i="1"/>
  <c r="O2085" i="1" s="1"/>
  <c r="P2085" i="1" s="1"/>
  <c r="T2084" i="1"/>
  <c r="S2084" i="1"/>
  <c r="R2084" i="1"/>
  <c r="Q2084" i="1"/>
  <c r="N2084" i="1"/>
  <c r="M2084" i="1"/>
  <c r="T2083" i="1"/>
  <c r="S2083" i="1"/>
  <c r="R2083" i="1"/>
  <c r="Q2083" i="1"/>
  <c r="N2083" i="1"/>
  <c r="O2083" i="1" s="1"/>
  <c r="P2083" i="1" s="1"/>
  <c r="M2083" i="1"/>
  <c r="T2082" i="1"/>
  <c r="S2082" i="1"/>
  <c r="R2082" i="1"/>
  <c r="Q2082" i="1"/>
  <c r="N2082" i="1"/>
  <c r="O2082" i="1" s="1"/>
  <c r="P2082" i="1" s="1"/>
  <c r="M2082" i="1"/>
  <c r="T2081" i="1"/>
  <c r="S2081" i="1"/>
  <c r="R2081" i="1"/>
  <c r="Q2081" i="1"/>
  <c r="N2081" i="1"/>
  <c r="O2081" i="1" s="1"/>
  <c r="P2081" i="1" s="1"/>
  <c r="M2081" i="1"/>
  <c r="T2080" i="1"/>
  <c r="S2080" i="1"/>
  <c r="R2080" i="1"/>
  <c r="Q2080" i="1"/>
  <c r="N2080" i="1"/>
  <c r="O2080" i="1" s="1"/>
  <c r="P2080" i="1" s="1"/>
  <c r="M2080" i="1"/>
  <c r="T2079" i="1"/>
  <c r="S2079" i="1"/>
  <c r="R2079" i="1"/>
  <c r="Q2079" i="1"/>
  <c r="N2079" i="1"/>
  <c r="O2079" i="1" s="1"/>
  <c r="P2079" i="1" s="1"/>
  <c r="M2079" i="1"/>
  <c r="T2078" i="1"/>
  <c r="S2078" i="1"/>
  <c r="R2078" i="1"/>
  <c r="Q2078" i="1"/>
  <c r="N2078" i="1"/>
  <c r="O2078" i="1" s="1"/>
  <c r="P2078" i="1" s="1"/>
  <c r="M2078" i="1"/>
  <c r="T2077" i="1"/>
  <c r="S2077" i="1"/>
  <c r="R2077" i="1"/>
  <c r="Q2077" i="1"/>
  <c r="N2077" i="1"/>
  <c r="M2077" i="1"/>
  <c r="O2077" i="1" s="1"/>
  <c r="P2077" i="1" s="1"/>
  <c r="T2076" i="1"/>
  <c r="S2076" i="1"/>
  <c r="R2076" i="1"/>
  <c r="Q2076" i="1"/>
  <c r="N2076" i="1"/>
  <c r="M2076" i="1"/>
  <c r="T2075" i="1"/>
  <c r="S2075" i="1"/>
  <c r="R2075" i="1"/>
  <c r="Q2075" i="1"/>
  <c r="N2075" i="1"/>
  <c r="M2075" i="1"/>
  <c r="O2075" i="1" s="1"/>
  <c r="P2075" i="1" s="1"/>
  <c r="T2074" i="1"/>
  <c r="S2074" i="1"/>
  <c r="R2074" i="1"/>
  <c r="Q2074" i="1"/>
  <c r="O2074" i="1"/>
  <c r="P2074" i="1" s="1"/>
  <c r="N2074" i="1"/>
  <c r="M2074" i="1"/>
  <c r="T2073" i="1"/>
  <c r="S2073" i="1"/>
  <c r="R2073" i="1"/>
  <c r="Q2073" i="1"/>
  <c r="N2073" i="1"/>
  <c r="M2073" i="1"/>
  <c r="T2072" i="1"/>
  <c r="S2072" i="1"/>
  <c r="R2072" i="1"/>
  <c r="Q2072" i="1"/>
  <c r="N2072" i="1"/>
  <c r="M2072" i="1"/>
  <c r="T2071" i="1"/>
  <c r="S2071" i="1"/>
  <c r="R2071" i="1"/>
  <c r="Q2071" i="1"/>
  <c r="N2071" i="1"/>
  <c r="M2071" i="1"/>
  <c r="T2070" i="1"/>
  <c r="S2070" i="1"/>
  <c r="R2070" i="1"/>
  <c r="Q2070" i="1"/>
  <c r="N2070" i="1"/>
  <c r="M2070" i="1"/>
  <c r="T2069" i="1"/>
  <c r="S2069" i="1"/>
  <c r="R2069" i="1"/>
  <c r="Q2069" i="1"/>
  <c r="N2069" i="1"/>
  <c r="O2069" i="1" s="1"/>
  <c r="P2069" i="1" s="1"/>
  <c r="M2069" i="1"/>
  <c r="T2068" i="1"/>
  <c r="S2068" i="1"/>
  <c r="R2068" i="1"/>
  <c r="Q2068" i="1"/>
  <c r="N2068" i="1"/>
  <c r="O2068" i="1" s="1"/>
  <c r="P2068" i="1" s="1"/>
  <c r="M2068" i="1"/>
  <c r="T2067" i="1"/>
  <c r="S2067" i="1"/>
  <c r="R2067" i="1"/>
  <c r="Q2067" i="1"/>
  <c r="O2067" i="1"/>
  <c r="P2067" i="1" s="1"/>
  <c r="N2067" i="1"/>
  <c r="M2067" i="1"/>
  <c r="T2066" i="1"/>
  <c r="S2066" i="1"/>
  <c r="R2066" i="1"/>
  <c r="Q2066" i="1"/>
  <c r="N2066" i="1"/>
  <c r="M2066" i="1"/>
  <c r="T2065" i="1"/>
  <c r="S2065" i="1"/>
  <c r="R2065" i="1"/>
  <c r="Q2065" i="1"/>
  <c r="N2065" i="1"/>
  <c r="M2065" i="1"/>
  <c r="T2064" i="1"/>
  <c r="S2064" i="1"/>
  <c r="R2064" i="1"/>
  <c r="Q2064" i="1"/>
  <c r="N2064" i="1"/>
  <c r="M2064" i="1"/>
  <c r="T2063" i="1"/>
  <c r="S2063" i="1"/>
  <c r="R2063" i="1"/>
  <c r="Q2063" i="1"/>
  <c r="N2063" i="1"/>
  <c r="M2063" i="1"/>
  <c r="T2062" i="1"/>
  <c r="S2062" i="1"/>
  <c r="R2062" i="1"/>
  <c r="Q2062" i="1"/>
  <c r="N2062" i="1"/>
  <c r="M2062" i="1"/>
  <c r="T2061" i="1"/>
  <c r="S2061" i="1"/>
  <c r="R2061" i="1"/>
  <c r="Q2061" i="1"/>
  <c r="N2061" i="1"/>
  <c r="M2061" i="1"/>
  <c r="T2060" i="1"/>
  <c r="S2060" i="1"/>
  <c r="R2060" i="1"/>
  <c r="Q2060" i="1"/>
  <c r="N2060" i="1"/>
  <c r="O2060" i="1" s="1"/>
  <c r="P2060" i="1" s="1"/>
  <c r="M2060" i="1"/>
  <c r="T2059" i="1"/>
  <c r="S2059" i="1"/>
  <c r="R2059" i="1"/>
  <c r="Q2059" i="1"/>
  <c r="N2059" i="1"/>
  <c r="M2059" i="1"/>
  <c r="O2059" i="1" s="1"/>
  <c r="P2059" i="1" s="1"/>
  <c r="T2058" i="1"/>
  <c r="S2058" i="1"/>
  <c r="R2058" i="1"/>
  <c r="Q2058" i="1"/>
  <c r="N2058" i="1"/>
  <c r="O2058" i="1" s="1"/>
  <c r="P2058" i="1" s="1"/>
  <c r="M2058" i="1"/>
  <c r="T2057" i="1"/>
  <c r="S2057" i="1"/>
  <c r="R2057" i="1"/>
  <c r="Q2057" i="1"/>
  <c r="N2057" i="1"/>
  <c r="O2057" i="1" s="1"/>
  <c r="P2057" i="1" s="1"/>
  <c r="M2057" i="1"/>
  <c r="T2056" i="1"/>
  <c r="S2056" i="1"/>
  <c r="R2056" i="1"/>
  <c r="Q2056" i="1"/>
  <c r="N2056" i="1"/>
  <c r="O2056" i="1" s="1"/>
  <c r="P2056" i="1" s="1"/>
  <c r="M2056" i="1"/>
  <c r="T2055" i="1"/>
  <c r="S2055" i="1"/>
  <c r="R2055" i="1"/>
  <c r="Q2055" i="1"/>
  <c r="N2055" i="1"/>
  <c r="O2055" i="1" s="1"/>
  <c r="P2055" i="1" s="1"/>
  <c r="M2055" i="1"/>
  <c r="T2054" i="1"/>
  <c r="S2054" i="1"/>
  <c r="R2054" i="1"/>
  <c r="Q2054" i="1"/>
  <c r="N2054" i="1"/>
  <c r="O2054" i="1" s="1"/>
  <c r="P2054" i="1" s="1"/>
  <c r="M2054" i="1"/>
  <c r="T2053" i="1"/>
  <c r="S2053" i="1"/>
  <c r="R2053" i="1"/>
  <c r="Q2053" i="1"/>
  <c r="N2053" i="1"/>
  <c r="M2053" i="1"/>
  <c r="O2053" i="1" s="1"/>
  <c r="P2053" i="1" s="1"/>
  <c r="T2052" i="1"/>
  <c r="S2052" i="1"/>
  <c r="R2052" i="1"/>
  <c r="Q2052" i="1"/>
  <c r="N2052" i="1"/>
  <c r="M2052" i="1"/>
  <c r="T2051" i="1"/>
  <c r="S2051" i="1"/>
  <c r="R2051" i="1"/>
  <c r="Q2051" i="1"/>
  <c r="N2051" i="1"/>
  <c r="O2051" i="1" s="1"/>
  <c r="P2051" i="1" s="1"/>
  <c r="M2051" i="1"/>
  <c r="T2050" i="1"/>
  <c r="S2050" i="1"/>
  <c r="R2050" i="1"/>
  <c r="Q2050" i="1"/>
  <c r="N2050" i="1"/>
  <c r="O2050" i="1" s="1"/>
  <c r="P2050" i="1" s="1"/>
  <c r="M2050" i="1"/>
  <c r="T2049" i="1"/>
  <c r="S2049" i="1"/>
  <c r="R2049" i="1"/>
  <c r="Q2049" i="1"/>
  <c r="N2049" i="1"/>
  <c r="O2049" i="1" s="1"/>
  <c r="P2049" i="1" s="1"/>
  <c r="M2049" i="1"/>
  <c r="T2048" i="1"/>
  <c r="S2048" i="1"/>
  <c r="R2048" i="1"/>
  <c r="Q2048" i="1"/>
  <c r="N2048" i="1"/>
  <c r="O2048" i="1" s="1"/>
  <c r="P2048" i="1" s="1"/>
  <c r="M2048" i="1"/>
  <c r="T2047" i="1"/>
  <c r="S2047" i="1"/>
  <c r="R2047" i="1"/>
  <c r="Q2047" i="1"/>
  <c r="N2047" i="1"/>
  <c r="O2047" i="1" s="1"/>
  <c r="P2047" i="1" s="1"/>
  <c r="M2047" i="1"/>
  <c r="T2046" i="1"/>
  <c r="S2046" i="1"/>
  <c r="R2046" i="1"/>
  <c r="Q2046" i="1"/>
  <c r="N2046" i="1"/>
  <c r="O2046" i="1" s="1"/>
  <c r="P2046" i="1" s="1"/>
  <c r="M2046" i="1"/>
  <c r="T2045" i="1"/>
  <c r="S2045" i="1"/>
  <c r="R2045" i="1"/>
  <c r="Q2045" i="1"/>
  <c r="O2045" i="1"/>
  <c r="P2045" i="1" s="1"/>
  <c r="N2045" i="1"/>
  <c r="M2045" i="1"/>
  <c r="T2044" i="1"/>
  <c r="S2044" i="1"/>
  <c r="R2044" i="1"/>
  <c r="Q2044" i="1"/>
  <c r="N2044" i="1"/>
  <c r="M2044" i="1"/>
  <c r="T2043" i="1"/>
  <c r="S2043" i="1"/>
  <c r="R2043" i="1"/>
  <c r="Q2043" i="1"/>
  <c r="N2043" i="1"/>
  <c r="M2043" i="1"/>
  <c r="O2043" i="1" s="1"/>
  <c r="P2043" i="1" s="1"/>
  <c r="T2042" i="1"/>
  <c r="S2042" i="1"/>
  <c r="R2042" i="1"/>
  <c r="Q2042" i="1"/>
  <c r="N2042" i="1"/>
  <c r="M2042" i="1"/>
  <c r="O2042" i="1" s="1"/>
  <c r="P2042" i="1" s="1"/>
  <c r="T2041" i="1"/>
  <c r="S2041" i="1"/>
  <c r="R2041" i="1"/>
  <c r="Q2041" i="1"/>
  <c r="N2041" i="1"/>
  <c r="M2041" i="1"/>
  <c r="T2040" i="1"/>
  <c r="S2040" i="1"/>
  <c r="R2040" i="1"/>
  <c r="Q2040" i="1"/>
  <c r="N2040" i="1"/>
  <c r="M2040" i="1"/>
  <c r="T2039" i="1"/>
  <c r="S2039" i="1"/>
  <c r="R2039" i="1"/>
  <c r="Q2039" i="1"/>
  <c r="N2039" i="1"/>
  <c r="O2039" i="1" s="1"/>
  <c r="P2039" i="1" s="1"/>
  <c r="M2039" i="1"/>
  <c r="T2038" i="1"/>
  <c r="S2038" i="1"/>
  <c r="R2038" i="1"/>
  <c r="Q2038" i="1"/>
  <c r="N2038" i="1"/>
  <c r="M2038" i="1"/>
  <c r="T2037" i="1"/>
  <c r="S2037" i="1"/>
  <c r="R2037" i="1"/>
  <c r="Q2037" i="1"/>
  <c r="N2037" i="1"/>
  <c r="O2037" i="1" s="1"/>
  <c r="P2037" i="1" s="1"/>
  <c r="M2037" i="1"/>
  <c r="T2036" i="1"/>
  <c r="S2036" i="1"/>
  <c r="R2036" i="1"/>
  <c r="Q2036" i="1"/>
  <c r="N2036" i="1"/>
  <c r="O2036" i="1" s="1"/>
  <c r="P2036" i="1" s="1"/>
  <c r="M2036" i="1"/>
  <c r="T2035" i="1"/>
  <c r="S2035" i="1"/>
  <c r="R2035" i="1"/>
  <c r="Q2035" i="1"/>
  <c r="O2035" i="1"/>
  <c r="P2035" i="1" s="1"/>
  <c r="N2035" i="1"/>
  <c r="M2035" i="1"/>
  <c r="T2034" i="1"/>
  <c r="S2034" i="1"/>
  <c r="R2034" i="1"/>
  <c r="Q2034" i="1"/>
  <c r="N2034" i="1"/>
  <c r="M2034" i="1"/>
  <c r="T2033" i="1"/>
  <c r="S2033" i="1"/>
  <c r="R2033" i="1"/>
  <c r="Q2033" i="1"/>
  <c r="N2033" i="1"/>
  <c r="M2033" i="1"/>
  <c r="T2032" i="1"/>
  <c r="S2032" i="1"/>
  <c r="R2032" i="1"/>
  <c r="Q2032" i="1"/>
  <c r="N2032" i="1"/>
  <c r="O2032" i="1" s="1"/>
  <c r="P2032" i="1" s="1"/>
  <c r="M2032" i="1"/>
  <c r="T2031" i="1"/>
  <c r="S2031" i="1"/>
  <c r="R2031" i="1"/>
  <c r="Q2031" i="1"/>
  <c r="N2031" i="1"/>
  <c r="M2031" i="1"/>
  <c r="T2030" i="1"/>
  <c r="S2030" i="1"/>
  <c r="R2030" i="1"/>
  <c r="Q2030" i="1"/>
  <c r="N2030" i="1"/>
  <c r="O2030" i="1" s="1"/>
  <c r="P2030" i="1" s="1"/>
  <c r="M2030" i="1"/>
  <c r="T2029" i="1"/>
  <c r="S2029" i="1"/>
  <c r="R2029" i="1"/>
  <c r="Q2029" i="1"/>
  <c r="N2029" i="1"/>
  <c r="O2029" i="1" s="1"/>
  <c r="P2029" i="1" s="1"/>
  <c r="M2029" i="1"/>
  <c r="T2028" i="1"/>
  <c r="S2028" i="1"/>
  <c r="R2028" i="1"/>
  <c r="Q2028" i="1"/>
  <c r="N2028" i="1"/>
  <c r="M2028" i="1"/>
  <c r="O2028" i="1" s="1"/>
  <c r="P2028" i="1" s="1"/>
  <c r="T2027" i="1"/>
  <c r="S2027" i="1"/>
  <c r="R2027" i="1"/>
  <c r="Q2027" i="1"/>
  <c r="O2027" i="1"/>
  <c r="P2027" i="1" s="1"/>
  <c r="N2027" i="1"/>
  <c r="M2027" i="1"/>
  <c r="T2026" i="1"/>
  <c r="S2026" i="1"/>
  <c r="R2026" i="1"/>
  <c r="Q2026" i="1"/>
  <c r="N2026" i="1"/>
  <c r="M2026" i="1"/>
  <c r="T2025" i="1"/>
  <c r="S2025" i="1"/>
  <c r="R2025" i="1"/>
  <c r="Q2025" i="1"/>
  <c r="N2025" i="1"/>
  <c r="O2025" i="1" s="1"/>
  <c r="P2025" i="1" s="1"/>
  <c r="M2025" i="1"/>
  <c r="T2024" i="1"/>
  <c r="S2024" i="1"/>
  <c r="R2024" i="1"/>
  <c r="Q2024" i="1"/>
  <c r="N2024" i="1"/>
  <c r="O2024" i="1" s="1"/>
  <c r="P2024" i="1" s="1"/>
  <c r="M2024" i="1"/>
  <c r="T2023" i="1"/>
  <c r="S2023" i="1"/>
  <c r="R2023" i="1"/>
  <c r="Q2023" i="1"/>
  <c r="N2023" i="1"/>
  <c r="O2023" i="1" s="1"/>
  <c r="P2023" i="1" s="1"/>
  <c r="M2023" i="1"/>
  <c r="T2022" i="1"/>
  <c r="S2022" i="1"/>
  <c r="R2022" i="1"/>
  <c r="Q2022" i="1"/>
  <c r="N2022" i="1"/>
  <c r="O2022" i="1" s="1"/>
  <c r="P2022" i="1" s="1"/>
  <c r="M2022" i="1"/>
  <c r="T2021" i="1"/>
  <c r="S2021" i="1"/>
  <c r="R2021" i="1"/>
  <c r="Q2021" i="1"/>
  <c r="N2021" i="1"/>
  <c r="M2021" i="1"/>
  <c r="T2020" i="1"/>
  <c r="S2020" i="1"/>
  <c r="R2020" i="1"/>
  <c r="Q2020" i="1"/>
  <c r="N2020" i="1"/>
  <c r="O2020" i="1" s="1"/>
  <c r="P2020" i="1" s="1"/>
  <c r="M2020" i="1"/>
  <c r="T2019" i="1"/>
  <c r="S2019" i="1"/>
  <c r="R2019" i="1"/>
  <c r="Q2019" i="1"/>
  <c r="N2019" i="1"/>
  <c r="M2019" i="1"/>
  <c r="O2019" i="1" s="1"/>
  <c r="P2019" i="1" s="1"/>
  <c r="T2018" i="1"/>
  <c r="S2018" i="1"/>
  <c r="R2018" i="1"/>
  <c r="Q2018" i="1"/>
  <c r="N2018" i="1"/>
  <c r="M2018" i="1"/>
  <c r="T2017" i="1"/>
  <c r="S2017" i="1"/>
  <c r="R2017" i="1"/>
  <c r="Q2017" i="1"/>
  <c r="N2017" i="1"/>
  <c r="O2017" i="1" s="1"/>
  <c r="P2017" i="1" s="1"/>
  <c r="M2017" i="1"/>
  <c r="T2016" i="1"/>
  <c r="S2016" i="1"/>
  <c r="R2016" i="1"/>
  <c r="Q2016" i="1"/>
  <c r="N2016" i="1"/>
  <c r="M2016" i="1"/>
  <c r="T2015" i="1"/>
  <c r="S2015" i="1"/>
  <c r="R2015" i="1"/>
  <c r="Q2015" i="1"/>
  <c r="N2015" i="1"/>
  <c r="M2015" i="1"/>
  <c r="T2014" i="1"/>
  <c r="S2014" i="1"/>
  <c r="R2014" i="1"/>
  <c r="Q2014" i="1"/>
  <c r="N2014" i="1"/>
  <c r="M2014" i="1"/>
  <c r="T2013" i="1"/>
  <c r="S2013" i="1"/>
  <c r="R2013" i="1"/>
  <c r="Q2013" i="1"/>
  <c r="N2013" i="1"/>
  <c r="O2013" i="1" s="1"/>
  <c r="P2013" i="1" s="1"/>
  <c r="M2013" i="1"/>
  <c r="T2012" i="1"/>
  <c r="S2012" i="1"/>
  <c r="R2012" i="1"/>
  <c r="Q2012" i="1"/>
  <c r="N2012" i="1"/>
  <c r="O2012" i="1" s="1"/>
  <c r="P2012" i="1" s="1"/>
  <c r="M2012" i="1"/>
  <c r="T2011" i="1"/>
  <c r="S2011" i="1"/>
  <c r="R2011" i="1"/>
  <c r="Q2011" i="1"/>
  <c r="N2011" i="1"/>
  <c r="M2011" i="1"/>
  <c r="T2010" i="1"/>
  <c r="S2010" i="1"/>
  <c r="R2010" i="1"/>
  <c r="Q2010" i="1"/>
  <c r="N2010" i="1"/>
  <c r="M2010" i="1"/>
  <c r="T2009" i="1"/>
  <c r="S2009" i="1"/>
  <c r="R2009" i="1"/>
  <c r="Q2009" i="1"/>
  <c r="N2009" i="1"/>
  <c r="M2009" i="1"/>
  <c r="T2008" i="1"/>
  <c r="S2008" i="1"/>
  <c r="R2008" i="1"/>
  <c r="Q2008" i="1"/>
  <c r="N2008" i="1"/>
  <c r="O2008" i="1" s="1"/>
  <c r="P2008" i="1" s="1"/>
  <c r="M2008" i="1"/>
  <c r="T2007" i="1"/>
  <c r="S2007" i="1"/>
  <c r="R2007" i="1"/>
  <c r="Q2007" i="1"/>
  <c r="N2007" i="1"/>
  <c r="M2007" i="1"/>
  <c r="T2006" i="1"/>
  <c r="S2006" i="1"/>
  <c r="R2006" i="1"/>
  <c r="Q2006" i="1"/>
  <c r="N2006" i="1"/>
  <c r="O2006" i="1" s="1"/>
  <c r="P2006" i="1" s="1"/>
  <c r="M2006" i="1"/>
  <c r="T2005" i="1"/>
  <c r="S2005" i="1"/>
  <c r="R2005" i="1"/>
  <c r="Q2005" i="1"/>
  <c r="N2005" i="1"/>
  <c r="O2005" i="1" s="1"/>
  <c r="P2005" i="1" s="1"/>
  <c r="M2005" i="1"/>
  <c r="T2004" i="1"/>
  <c r="S2004" i="1"/>
  <c r="R2004" i="1"/>
  <c r="Q2004" i="1"/>
  <c r="N2004" i="1"/>
  <c r="M2004" i="1"/>
  <c r="O2004" i="1" s="1"/>
  <c r="P2004" i="1" s="1"/>
  <c r="T2003" i="1"/>
  <c r="S2003" i="1"/>
  <c r="R2003" i="1"/>
  <c r="Q2003" i="1"/>
  <c r="N2003" i="1"/>
  <c r="O2003" i="1" s="1"/>
  <c r="P2003" i="1" s="1"/>
  <c r="M2003" i="1"/>
  <c r="T2002" i="1"/>
  <c r="S2002" i="1"/>
  <c r="R2002" i="1"/>
  <c r="Q2002" i="1"/>
  <c r="N2002" i="1"/>
  <c r="M2002" i="1"/>
  <c r="T2001" i="1"/>
  <c r="S2001" i="1"/>
  <c r="R2001" i="1"/>
  <c r="Q2001" i="1"/>
  <c r="N2001" i="1"/>
  <c r="M2001" i="1"/>
  <c r="T2000" i="1"/>
  <c r="S2000" i="1"/>
  <c r="R2000" i="1"/>
  <c r="Q2000" i="1"/>
  <c r="N2000" i="1"/>
  <c r="M2000" i="1"/>
  <c r="T1999" i="1"/>
  <c r="S1999" i="1"/>
  <c r="R1999" i="1"/>
  <c r="Q1999" i="1"/>
  <c r="N1999" i="1"/>
  <c r="O1999" i="1" s="1"/>
  <c r="P1999" i="1" s="1"/>
  <c r="M1999" i="1"/>
  <c r="T1998" i="1"/>
  <c r="S1998" i="1"/>
  <c r="R1998" i="1"/>
  <c r="Q1998" i="1"/>
  <c r="N1998" i="1"/>
  <c r="M1998" i="1"/>
  <c r="O1998" i="1" s="1"/>
  <c r="P1998" i="1" s="1"/>
  <c r="T1997" i="1"/>
  <c r="S1997" i="1"/>
  <c r="R1997" i="1"/>
  <c r="Q1997" i="1"/>
  <c r="N1997" i="1"/>
  <c r="O1997" i="1" s="1"/>
  <c r="P1997" i="1" s="1"/>
  <c r="M1997" i="1"/>
  <c r="T1996" i="1"/>
  <c r="S1996" i="1"/>
  <c r="R1996" i="1"/>
  <c r="Q1996" i="1"/>
  <c r="N1996" i="1"/>
  <c r="M1996" i="1"/>
  <c r="O1996" i="1" s="1"/>
  <c r="P1996" i="1" s="1"/>
  <c r="T1995" i="1"/>
  <c r="S1995" i="1"/>
  <c r="R1995" i="1"/>
  <c r="Q1995" i="1"/>
  <c r="N1995" i="1"/>
  <c r="M1995" i="1"/>
  <c r="T1994" i="1"/>
  <c r="S1994" i="1"/>
  <c r="R1994" i="1"/>
  <c r="Q1994" i="1"/>
  <c r="N1994" i="1"/>
  <c r="M1994" i="1"/>
  <c r="T1993" i="1"/>
  <c r="S1993" i="1"/>
  <c r="R1993" i="1"/>
  <c r="Q1993" i="1"/>
  <c r="N1993" i="1"/>
  <c r="M1993" i="1"/>
  <c r="T1992" i="1"/>
  <c r="S1992" i="1"/>
  <c r="R1992" i="1"/>
  <c r="Q1992" i="1"/>
  <c r="N1992" i="1"/>
  <c r="O1992" i="1" s="1"/>
  <c r="P1992" i="1" s="1"/>
  <c r="M1992" i="1"/>
  <c r="T1991" i="1"/>
  <c r="S1991" i="1"/>
  <c r="R1991" i="1"/>
  <c r="Q1991" i="1"/>
  <c r="N1991" i="1"/>
  <c r="O1991" i="1" s="1"/>
  <c r="P1991" i="1" s="1"/>
  <c r="M1991" i="1"/>
  <c r="T1990" i="1"/>
  <c r="S1990" i="1"/>
  <c r="R1990" i="1"/>
  <c r="Q1990" i="1"/>
  <c r="N1990" i="1"/>
  <c r="M1990" i="1"/>
  <c r="O1990" i="1" s="1"/>
  <c r="P1990" i="1" s="1"/>
  <c r="T1989" i="1"/>
  <c r="S1989" i="1"/>
  <c r="R1989" i="1"/>
  <c r="Q1989" i="1"/>
  <c r="N1989" i="1"/>
  <c r="O1989" i="1" s="1"/>
  <c r="P1989" i="1" s="1"/>
  <c r="M1989" i="1"/>
  <c r="T1988" i="1"/>
  <c r="S1988" i="1"/>
  <c r="R1988" i="1"/>
  <c r="Q1988" i="1"/>
  <c r="N1988" i="1"/>
  <c r="M1988" i="1"/>
  <c r="O1988" i="1" s="1"/>
  <c r="P1988" i="1" s="1"/>
  <c r="T1987" i="1"/>
  <c r="S1987" i="1"/>
  <c r="R1987" i="1"/>
  <c r="Q1987" i="1"/>
  <c r="O1987" i="1"/>
  <c r="P1987" i="1" s="1"/>
  <c r="N1987" i="1"/>
  <c r="M1987" i="1"/>
  <c r="T1986" i="1"/>
  <c r="S1986" i="1"/>
  <c r="R1986" i="1"/>
  <c r="Q1986" i="1"/>
  <c r="N1986" i="1"/>
  <c r="M1986" i="1"/>
  <c r="T1985" i="1"/>
  <c r="S1985" i="1"/>
  <c r="R1985" i="1"/>
  <c r="Q1985" i="1"/>
  <c r="N1985" i="1"/>
  <c r="M1985" i="1"/>
  <c r="T1984" i="1"/>
  <c r="S1984" i="1"/>
  <c r="R1984" i="1"/>
  <c r="Q1984" i="1"/>
  <c r="N1984" i="1"/>
  <c r="O1984" i="1" s="1"/>
  <c r="P1984" i="1" s="1"/>
  <c r="M1984" i="1"/>
  <c r="T1983" i="1"/>
  <c r="S1983" i="1"/>
  <c r="R1983" i="1"/>
  <c r="Q1983" i="1"/>
  <c r="N1983" i="1"/>
  <c r="M1983" i="1"/>
  <c r="T1982" i="1"/>
  <c r="S1982" i="1"/>
  <c r="R1982" i="1"/>
  <c r="Q1982" i="1"/>
  <c r="N1982" i="1"/>
  <c r="O1982" i="1" s="1"/>
  <c r="P1982" i="1" s="1"/>
  <c r="M1982" i="1"/>
  <c r="T1981" i="1"/>
  <c r="S1981" i="1"/>
  <c r="R1981" i="1"/>
  <c r="Q1981" i="1"/>
  <c r="N1981" i="1"/>
  <c r="O1981" i="1" s="1"/>
  <c r="P1981" i="1" s="1"/>
  <c r="M1981" i="1"/>
  <c r="T1980" i="1"/>
  <c r="S1980" i="1"/>
  <c r="R1980" i="1"/>
  <c r="Q1980" i="1"/>
  <c r="N1980" i="1"/>
  <c r="M1980" i="1"/>
  <c r="O1980" i="1" s="1"/>
  <c r="P1980" i="1" s="1"/>
  <c r="T1979" i="1"/>
  <c r="S1979" i="1"/>
  <c r="R1979" i="1"/>
  <c r="Q1979" i="1"/>
  <c r="N1979" i="1"/>
  <c r="O1979" i="1" s="1"/>
  <c r="P1979" i="1" s="1"/>
  <c r="M1979" i="1"/>
  <c r="T1978" i="1"/>
  <c r="S1978" i="1"/>
  <c r="R1978" i="1"/>
  <c r="Q1978" i="1"/>
  <c r="N1978" i="1"/>
  <c r="M1978" i="1"/>
  <c r="T1977" i="1"/>
  <c r="S1977" i="1"/>
  <c r="R1977" i="1"/>
  <c r="Q1977" i="1"/>
  <c r="N1977" i="1"/>
  <c r="M1977" i="1"/>
  <c r="T1976" i="1"/>
  <c r="S1976" i="1"/>
  <c r="R1976" i="1"/>
  <c r="Q1976" i="1"/>
  <c r="N1976" i="1"/>
  <c r="M1976" i="1"/>
  <c r="T1975" i="1"/>
  <c r="S1975" i="1"/>
  <c r="R1975" i="1"/>
  <c r="Q1975" i="1"/>
  <c r="N1975" i="1"/>
  <c r="O1975" i="1" s="1"/>
  <c r="P1975" i="1" s="1"/>
  <c r="M1975" i="1"/>
  <c r="T1974" i="1"/>
  <c r="S1974" i="1"/>
  <c r="R1974" i="1"/>
  <c r="Q1974" i="1"/>
  <c r="N1974" i="1"/>
  <c r="M1974" i="1"/>
  <c r="O1974" i="1" s="1"/>
  <c r="P1974" i="1" s="1"/>
  <c r="T1973" i="1"/>
  <c r="S1973" i="1"/>
  <c r="R1973" i="1"/>
  <c r="Q1973" i="1"/>
  <c r="N1973" i="1"/>
  <c r="O1973" i="1" s="1"/>
  <c r="P1973" i="1" s="1"/>
  <c r="M1973" i="1"/>
  <c r="T1972" i="1"/>
  <c r="S1972" i="1"/>
  <c r="R1972" i="1"/>
  <c r="Q1972" i="1"/>
  <c r="O1972" i="1"/>
  <c r="P1972" i="1" s="1"/>
  <c r="N1972" i="1"/>
  <c r="M1972" i="1"/>
  <c r="T1971" i="1"/>
  <c r="S1971" i="1"/>
  <c r="R1971" i="1"/>
  <c r="Q1971" i="1"/>
  <c r="N1971" i="1"/>
  <c r="M1971" i="1"/>
  <c r="T1970" i="1"/>
  <c r="S1970" i="1"/>
  <c r="R1970" i="1"/>
  <c r="Q1970" i="1"/>
  <c r="N1970" i="1"/>
  <c r="O1970" i="1" s="1"/>
  <c r="P1970" i="1" s="1"/>
  <c r="M1970" i="1"/>
  <c r="T1969" i="1"/>
  <c r="S1969" i="1"/>
  <c r="R1969" i="1"/>
  <c r="Q1969" i="1"/>
  <c r="N1969" i="1"/>
  <c r="O1969" i="1" s="1"/>
  <c r="P1969" i="1" s="1"/>
  <c r="M1969" i="1"/>
  <c r="T1968" i="1"/>
  <c r="S1968" i="1"/>
  <c r="R1968" i="1"/>
  <c r="Q1968" i="1"/>
  <c r="N1968" i="1"/>
  <c r="M1968" i="1"/>
  <c r="T1967" i="1"/>
  <c r="S1967" i="1"/>
  <c r="R1967" i="1"/>
  <c r="Q1967" i="1"/>
  <c r="N1967" i="1"/>
  <c r="M1967" i="1"/>
  <c r="T1966" i="1"/>
  <c r="S1966" i="1"/>
  <c r="R1966" i="1"/>
  <c r="Q1966" i="1"/>
  <c r="O1966" i="1"/>
  <c r="P1966" i="1" s="1"/>
  <c r="N1966" i="1"/>
  <c r="M1966" i="1"/>
  <c r="T1965" i="1"/>
  <c r="S1965" i="1"/>
  <c r="R1965" i="1"/>
  <c r="Q1965" i="1"/>
  <c r="N1965" i="1"/>
  <c r="M1965" i="1"/>
  <c r="T1964" i="1"/>
  <c r="S1964" i="1"/>
  <c r="R1964" i="1"/>
  <c r="Q1964" i="1"/>
  <c r="O1964" i="1"/>
  <c r="P1964" i="1" s="1"/>
  <c r="N1964" i="1"/>
  <c r="M1964" i="1"/>
  <c r="T1963" i="1"/>
  <c r="S1963" i="1"/>
  <c r="R1963" i="1"/>
  <c r="Q1963" i="1"/>
  <c r="N1963" i="1"/>
  <c r="M1963" i="1"/>
  <c r="T1962" i="1"/>
  <c r="S1962" i="1"/>
  <c r="R1962" i="1"/>
  <c r="Q1962" i="1"/>
  <c r="N1962" i="1"/>
  <c r="M1962" i="1"/>
  <c r="T1961" i="1"/>
  <c r="S1961" i="1"/>
  <c r="R1961" i="1"/>
  <c r="Q1961" i="1"/>
  <c r="N1961" i="1"/>
  <c r="O1961" i="1" s="1"/>
  <c r="P1961" i="1" s="1"/>
  <c r="M1961" i="1"/>
  <c r="T1960" i="1"/>
  <c r="S1960" i="1"/>
  <c r="R1960" i="1"/>
  <c r="Q1960" i="1"/>
  <c r="N1960" i="1"/>
  <c r="O1960" i="1" s="1"/>
  <c r="P1960" i="1" s="1"/>
  <c r="M1960" i="1"/>
  <c r="T1959" i="1"/>
  <c r="S1959" i="1"/>
  <c r="R1959" i="1"/>
  <c r="Q1959" i="1"/>
  <c r="N1959" i="1"/>
  <c r="M1959" i="1"/>
  <c r="T1958" i="1"/>
  <c r="S1958" i="1"/>
  <c r="R1958" i="1"/>
  <c r="Q1958" i="1"/>
  <c r="N1958" i="1"/>
  <c r="M1958" i="1"/>
  <c r="O1958" i="1" s="1"/>
  <c r="P1958" i="1" s="1"/>
  <c r="T1957" i="1"/>
  <c r="S1957" i="1"/>
  <c r="R1957" i="1"/>
  <c r="Q1957" i="1"/>
  <c r="N1957" i="1"/>
  <c r="M1957" i="1"/>
  <c r="T1956" i="1"/>
  <c r="S1956" i="1"/>
  <c r="R1956" i="1"/>
  <c r="Q1956" i="1"/>
  <c r="N1956" i="1"/>
  <c r="O1956" i="1" s="1"/>
  <c r="P1956" i="1" s="1"/>
  <c r="M1956" i="1"/>
  <c r="T1955" i="1"/>
  <c r="S1955" i="1"/>
  <c r="R1955" i="1"/>
  <c r="Q1955" i="1"/>
  <c r="N1955" i="1"/>
  <c r="M1955" i="1"/>
  <c r="O1955" i="1" s="1"/>
  <c r="P1955" i="1" s="1"/>
  <c r="T1954" i="1"/>
  <c r="S1954" i="1"/>
  <c r="R1954" i="1"/>
  <c r="Q1954" i="1"/>
  <c r="N1954" i="1"/>
  <c r="O1954" i="1" s="1"/>
  <c r="P1954" i="1" s="1"/>
  <c r="M1954" i="1"/>
  <c r="T1953" i="1"/>
  <c r="S1953" i="1"/>
  <c r="R1953" i="1"/>
  <c r="Q1953" i="1"/>
  <c r="N1953" i="1"/>
  <c r="O1953" i="1" s="1"/>
  <c r="P1953" i="1" s="1"/>
  <c r="M1953" i="1"/>
  <c r="T1952" i="1"/>
  <c r="S1952" i="1"/>
  <c r="R1952" i="1"/>
  <c r="Q1952" i="1"/>
  <c r="N1952" i="1"/>
  <c r="M1952" i="1"/>
  <c r="T1951" i="1"/>
  <c r="S1951" i="1"/>
  <c r="R1951" i="1"/>
  <c r="Q1951" i="1"/>
  <c r="N1951" i="1"/>
  <c r="M1951" i="1"/>
  <c r="T1950" i="1"/>
  <c r="S1950" i="1"/>
  <c r="R1950" i="1"/>
  <c r="Q1950" i="1"/>
  <c r="O1950" i="1"/>
  <c r="P1950" i="1" s="1"/>
  <c r="N1950" i="1"/>
  <c r="M1950" i="1"/>
  <c r="T1949" i="1"/>
  <c r="S1949" i="1"/>
  <c r="R1949" i="1"/>
  <c r="Q1949" i="1"/>
  <c r="N1949" i="1"/>
  <c r="M1949" i="1"/>
  <c r="T1948" i="1"/>
  <c r="S1948" i="1"/>
  <c r="R1948" i="1"/>
  <c r="Q1948" i="1"/>
  <c r="N1948" i="1"/>
  <c r="M1948" i="1"/>
  <c r="O1948" i="1" s="1"/>
  <c r="P1948" i="1" s="1"/>
  <c r="T1947" i="1"/>
  <c r="S1947" i="1"/>
  <c r="R1947" i="1"/>
  <c r="Q1947" i="1"/>
  <c r="N1947" i="1"/>
  <c r="M1947" i="1"/>
  <c r="T1946" i="1"/>
  <c r="S1946" i="1"/>
  <c r="R1946" i="1"/>
  <c r="Q1946" i="1"/>
  <c r="N1946" i="1"/>
  <c r="M1946" i="1"/>
  <c r="T1945" i="1"/>
  <c r="S1945" i="1"/>
  <c r="R1945" i="1"/>
  <c r="Q1945" i="1"/>
  <c r="N1945" i="1"/>
  <c r="O1945" i="1" s="1"/>
  <c r="P1945" i="1" s="1"/>
  <c r="M1945" i="1"/>
  <c r="T1944" i="1"/>
  <c r="S1944" i="1"/>
  <c r="R1944" i="1"/>
  <c r="Q1944" i="1"/>
  <c r="N1944" i="1"/>
  <c r="O1944" i="1" s="1"/>
  <c r="P1944" i="1" s="1"/>
  <c r="M1944" i="1"/>
  <c r="T1943" i="1"/>
  <c r="S1943" i="1"/>
  <c r="R1943" i="1"/>
  <c r="Q1943" i="1"/>
  <c r="N1943" i="1"/>
  <c r="M1943" i="1"/>
  <c r="T1942" i="1"/>
  <c r="S1942" i="1"/>
  <c r="R1942" i="1"/>
  <c r="Q1942" i="1"/>
  <c r="N1942" i="1"/>
  <c r="O1942" i="1" s="1"/>
  <c r="P1942" i="1" s="1"/>
  <c r="M1942" i="1"/>
  <c r="T1941" i="1"/>
  <c r="S1941" i="1"/>
  <c r="R1941" i="1"/>
  <c r="Q1941" i="1"/>
  <c r="N1941" i="1"/>
  <c r="O1941" i="1" s="1"/>
  <c r="P1941" i="1" s="1"/>
  <c r="M1941" i="1"/>
  <c r="T1940" i="1"/>
  <c r="S1940" i="1"/>
  <c r="R1940" i="1"/>
  <c r="Q1940" i="1"/>
  <c r="N1940" i="1"/>
  <c r="O1940" i="1" s="1"/>
  <c r="P1940" i="1" s="1"/>
  <c r="M1940" i="1"/>
  <c r="T1939" i="1"/>
  <c r="S1939" i="1"/>
  <c r="R1939" i="1"/>
  <c r="Q1939" i="1"/>
  <c r="N1939" i="1"/>
  <c r="O1939" i="1" s="1"/>
  <c r="P1939" i="1" s="1"/>
  <c r="M1939" i="1"/>
  <c r="T1938" i="1"/>
  <c r="S1938" i="1"/>
  <c r="R1938" i="1"/>
  <c r="Q1938" i="1"/>
  <c r="N1938" i="1"/>
  <c r="M1938" i="1"/>
  <c r="T1937" i="1"/>
  <c r="S1937" i="1"/>
  <c r="R1937" i="1"/>
  <c r="Q1937" i="1"/>
  <c r="N1937" i="1"/>
  <c r="M1937" i="1"/>
  <c r="T1936" i="1"/>
  <c r="S1936" i="1"/>
  <c r="R1936" i="1"/>
  <c r="Q1936" i="1"/>
  <c r="N1936" i="1"/>
  <c r="O1936" i="1" s="1"/>
  <c r="P1936" i="1" s="1"/>
  <c r="M1936" i="1"/>
  <c r="T1935" i="1"/>
  <c r="S1935" i="1"/>
  <c r="R1935" i="1"/>
  <c r="Q1935" i="1"/>
  <c r="N1935" i="1"/>
  <c r="O1935" i="1" s="1"/>
  <c r="P1935" i="1" s="1"/>
  <c r="M1935" i="1"/>
  <c r="T1934" i="1"/>
  <c r="S1934" i="1"/>
  <c r="R1934" i="1"/>
  <c r="Q1934" i="1"/>
  <c r="N1934" i="1"/>
  <c r="M1934" i="1"/>
  <c r="O1934" i="1" s="1"/>
  <c r="P1934" i="1" s="1"/>
  <c r="T1933" i="1"/>
  <c r="S1933" i="1"/>
  <c r="R1933" i="1"/>
  <c r="Q1933" i="1"/>
  <c r="N1933" i="1"/>
  <c r="O1933" i="1" s="1"/>
  <c r="P1933" i="1" s="1"/>
  <c r="M1933" i="1"/>
  <c r="T1932" i="1"/>
  <c r="S1932" i="1"/>
  <c r="R1932" i="1"/>
  <c r="Q1932" i="1"/>
  <c r="N1932" i="1"/>
  <c r="M1932" i="1"/>
  <c r="O1932" i="1" s="1"/>
  <c r="P1932" i="1" s="1"/>
  <c r="T1931" i="1"/>
  <c r="S1931" i="1"/>
  <c r="R1931" i="1"/>
  <c r="Q1931" i="1"/>
  <c r="O1931" i="1"/>
  <c r="P1931" i="1" s="1"/>
  <c r="N1931" i="1"/>
  <c r="M1931" i="1"/>
  <c r="T1930" i="1"/>
  <c r="S1930" i="1"/>
  <c r="R1930" i="1"/>
  <c r="Q1930" i="1"/>
  <c r="N1930" i="1"/>
  <c r="M1930" i="1"/>
  <c r="T1929" i="1"/>
  <c r="S1929" i="1"/>
  <c r="R1929" i="1"/>
  <c r="Q1929" i="1"/>
  <c r="N1929" i="1"/>
  <c r="M1929" i="1"/>
  <c r="T1928" i="1"/>
  <c r="S1928" i="1"/>
  <c r="R1928" i="1"/>
  <c r="Q1928" i="1"/>
  <c r="N1928" i="1"/>
  <c r="O1928" i="1" s="1"/>
  <c r="P1928" i="1" s="1"/>
  <c r="M1928" i="1"/>
  <c r="T1927" i="1"/>
  <c r="S1927" i="1"/>
  <c r="R1927" i="1"/>
  <c r="Q1927" i="1"/>
  <c r="N1927" i="1"/>
  <c r="O1927" i="1" s="1"/>
  <c r="P1927" i="1" s="1"/>
  <c r="M1927" i="1"/>
  <c r="T1926" i="1"/>
  <c r="S1926" i="1"/>
  <c r="R1926" i="1"/>
  <c r="Q1926" i="1"/>
  <c r="N1926" i="1"/>
  <c r="O1926" i="1" s="1"/>
  <c r="P1926" i="1" s="1"/>
  <c r="M1926" i="1"/>
  <c r="T1925" i="1"/>
  <c r="S1925" i="1"/>
  <c r="R1925" i="1"/>
  <c r="Q1925" i="1"/>
  <c r="N1925" i="1"/>
  <c r="O1925" i="1" s="1"/>
  <c r="P1925" i="1" s="1"/>
  <c r="M1925" i="1"/>
  <c r="T1924" i="1"/>
  <c r="S1924" i="1"/>
  <c r="R1924" i="1"/>
  <c r="Q1924" i="1"/>
  <c r="N1924" i="1"/>
  <c r="M1924" i="1"/>
  <c r="O1924" i="1" s="1"/>
  <c r="P1924" i="1" s="1"/>
  <c r="T1923" i="1"/>
  <c r="S1923" i="1"/>
  <c r="R1923" i="1"/>
  <c r="Q1923" i="1"/>
  <c r="O1923" i="1"/>
  <c r="P1923" i="1" s="1"/>
  <c r="N1923" i="1"/>
  <c r="M1923" i="1"/>
  <c r="T1922" i="1"/>
  <c r="S1922" i="1"/>
  <c r="R1922" i="1"/>
  <c r="Q1922" i="1"/>
  <c r="N1922" i="1"/>
  <c r="M1922" i="1"/>
  <c r="T1921" i="1"/>
  <c r="S1921" i="1"/>
  <c r="R1921" i="1"/>
  <c r="Q1921" i="1"/>
  <c r="N1921" i="1"/>
  <c r="O1921" i="1" s="1"/>
  <c r="P1921" i="1" s="1"/>
  <c r="M1921" i="1"/>
  <c r="T1920" i="1"/>
  <c r="S1920" i="1"/>
  <c r="R1920" i="1"/>
  <c r="Q1920" i="1"/>
  <c r="N1920" i="1"/>
  <c r="O1920" i="1" s="1"/>
  <c r="P1920" i="1" s="1"/>
  <c r="M1920" i="1"/>
  <c r="T1919" i="1"/>
  <c r="S1919" i="1"/>
  <c r="R1919" i="1"/>
  <c r="Q1919" i="1"/>
  <c r="N1919" i="1"/>
  <c r="M1919" i="1"/>
  <c r="T1918" i="1"/>
  <c r="S1918" i="1"/>
  <c r="R1918" i="1"/>
  <c r="Q1918" i="1"/>
  <c r="N1918" i="1"/>
  <c r="O1918" i="1" s="1"/>
  <c r="P1918" i="1" s="1"/>
  <c r="M1918" i="1"/>
  <c r="T1917" i="1"/>
  <c r="S1917" i="1"/>
  <c r="R1917" i="1"/>
  <c r="Q1917" i="1"/>
  <c r="N1917" i="1"/>
  <c r="O1917" i="1" s="1"/>
  <c r="P1917" i="1" s="1"/>
  <c r="M1917" i="1"/>
  <c r="T1916" i="1"/>
  <c r="S1916" i="1"/>
  <c r="R1916" i="1"/>
  <c r="Q1916" i="1"/>
  <c r="N1916" i="1"/>
  <c r="O1916" i="1" s="1"/>
  <c r="P1916" i="1" s="1"/>
  <c r="M1916" i="1"/>
  <c r="T1915" i="1"/>
  <c r="S1915" i="1"/>
  <c r="R1915" i="1"/>
  <c r="Q1915" i="1"/>
  <c r="N1915" i="1"/>
  <c r="O1915" i="1" s="1"/>
  <c r="P1915" i="1" s="1"/>
  <c r="M1915" i="1"/>
  <c r="T1914" i="1"/>
  <c r="S1914" i="1"/>
  <c r="R1914" i="1"/>
  <c r="Q1914" i="1"/>
  <c r="N1914" i="1"/>
  <c r="M1914" i="1"/>
  <c r="T1913" i="1"/>
  <c r="S1913" i="1"/>
  <c r="R1913" i="1"/>
  <c r="Q1913" i="1"/>
  <c r="N1913" i="1"/>
  <c r="M1913" i="1"/>
  <c r="T1912" i="1"/>
  <c r="S1912" i="1"/>
  <c r="R1912" i="1"/>
  <c r="Q1912" i="1"/>
  <c r="N1912" i="1"/>
  <c r="O1912" i="1" s="1"/>
  <c r="P1912" i="1" s="1"/>
  <c r="M1912" i="1"/>
  <c r="T1911" i="1"/>
  <c r="S1911" i="1"/>
  <c r="R1911" i="1"/>
  <c r="Q1911" i="1"/>
  <c r="N1911" i="1"/>
  <c r="O1911" i="1" s="1"/>
  <c r="P1911" i="1" s="1"/>
  <c r="M1911" i="1"/>
  <c r="T1910" i="1"/>
  <c r="S1910" i="1"/>
  <c r="R1910" i="1"/>
  <c r="Q1910" i="1"/>
  <c r="N1910" i="1"/>
  <c r="M1910" i="1"/>
  <c r="O1910" i="1" s="1"/>
  <c r="P1910" i="1" s="1"/>
  <c r="T1909" i="1"/>
  <c r="S1909" i="1"/>
  <c r="R1909" i="1"/>
  <c r="Q1909" i="1"/>
  <c r="N1909" i="1"/>
  <c r="O1909" i="1" s="1"/>
  <c r="P1909" i="1" s="1"/>
  <c r="M1909" i="1"/>
  <c r="T1908" i="1"/>
  <c r="S1908" i="1"/>
  <c r="R1908" i="1"/>
  <c r="Q1908" i="1"/>
  <c r="N1908" i="1"/>
  <c r="M1908" i="1"/>
  <c r="O1908" i="1" s="1"/>
  <c r="P1908" i="1" s="1"/>
  <c r="T1907" i="1"/>
  <c r="S1907" i="1"/>
  <c r="R1907" i="1"/>
  <c r="Q1907" i="1"/>
  <c r="N1907" i="1"/>
  <c r="O1907" i="1" s="1"/>
  <c r="P1907" i="1" s="1"/>
  <c r="M1907" i="1"/>
  <c r="T1906" i="1"/>
  <c r="S1906" i="1"/>
  <c r="R1906" i="1"/>
  <c r="Q1906" i="1"/>
  <c r="N1906" i="1"/>
  <c r="O1906" i="1" s="1"/>
  <c r="P1906" i="1" s="1"/>
  <c r="M1906" i="1"/>
  <c r="T1905" i="1"/>
  <c r="S1905" i="1"/>
  <c r="R1905" i="1"/>
  <c r="Q1905" i="1"/>
  <c r="N1905" i="1"/>
  <c r="M1905" i="1"/>
  <c r="T1904" i="1"/>
  <c r="S1904" i="1"/>
  <c r="R1904" i="1"/>
  <c r="Q1904" i="1"/>
  <c r="N1904" i="1"/>
  <c r="M1904" i="1"/>
  <c r="T1903" i="1"/>
  <c r="S1903" i="1"/>
  <c r="R1903" i="1"/>
  <c r="Q1903" i="1"/>
  <c r="N1903" i="1"/>
  <c r="O1903" i="1" s="1"/>
  <c r="P1903" i="1" s="1"/>
  <c r="M1903" i="1"/>
  <c r="T1902" i="1"/>
  <c r="S1902" i="1"/>
  <c r="R1902" i="1"/>
  <c r="Q1902" i="1"/>
  <c r="N1902" i="1"/>
  <c r="M1902" i="1"/>
  <c r="O1902" i="1" s="1"/>
  <c r="P1902" i="1" s="1"/>
  <c r="T1901" i="1"/>
  <c r="S1901" i="1"/>
  <c r="R1901" i="1"/>
  <c r="Q1901" i="1"/>
  <c r="N1901" i="1"/>
  <c r="M1901" i="1"/>
  <c r="T1900" i="1"/>
  <c r="S1900" i="1"/>
  <c r="R1900" i="1"/>
  <c r="Q1900" i="1"/>
  <c r="O1900" i="1"/>
  <c r="P1900" i="1" s="1"/>
  <c r="N1900" i="1"/>
  <c r="M1900" i="1"/>
  <c r="T1899" i="1"/>
  <c r="S1899" i="1"/>
  <c r="R1899" i="1"/>
  <c r="Q1899" i="1"/>
  <c r="N1899" i="1"/>
  <c r="M1899" i="1"/>
  <c r="T1898" i="1"/>
  <c r="S1898" i="1"/>
  <c r="R1898" i="1"/>
  <c r="Q1898" i="1"/>
  <c r="N1898" i="1"/>
  <c r="O1898" i="1" s="1"/>
  <c r="P1898" i="1" s="1"/>
  <c r="M1898" i="1"/>
  <c r="T1897" i="1"/>
  <c r="S1897" i="1"/>
  <c r="R1897" i="1"/>
  <c r="Q1897" i="1"/>
  <c r="N1897" i="1"/>
  <c r="O1897" i="1" s="1"/>
  <c r="P1897" i="1" s="1"/>
  <c r="M1897" i="1"/>
  <c r="T1896" i="1"/>
  <c r="S1896" i="1"/>
  <c r="R1896" i="1"/>
  <c r="Q1896" i="1"/>
  <c r="N1896" i="1"/>
  <c r="M1896" i="1"/>
  <c r="T1895" i="1"/>
  <c r="S1895" i="1"/>
  <c r="R1895" i="1"/>
  <c r="Q1895" i="1"/>
  <c r="N1895" i="1"/>
  <c r="M1895" i="1"/>
  <c r="T1894" i="1"/>
  <c r="S1894" i="1"/>
  <c r="R1894" i="1"/>
  <c r="Q1894" i="1"/>
  <c r="O1894" i="1"/>
  <c r="P1894" i="1" s="1"/>
  <c r="N1894" i="1"/>
  <c r="M1894" i="1"/>
  <c r="T1893" i="1"/>
  <c r="S1893" i="1"/>
  <c r="R1893" i="1"/>
  <c r="Q1893" i="1"/>
  <c r="N1893" i="1"/>
  <c r="M1893" i="1"/>
  <c r="T1892" i="1"/>
  <c r="S1892" i="1"/>
  <c r="R1892" i="1"/>
  <c r="Q1892" i="1"/>
  <c r="N1892" i="1"/>
  <c r="M1892" i="1"/>
  <c r="T1891" i="1"/>
  <c r="S1891" i="1"/>
  <c r="R1891" i="1"/>
  <c r="Q1891" i="1"/>
  <c r="N1891" i="1"/>
  <c r="M1891" i="1"/>
  <c r="O1891" i="1" s="1"/>
  <c r="P1891" i="1" s="1"/>
  <c r="T1890" i="1"/>
  <c r="S1890" i="1"/>
  <c r="R1890" i="1"/>
  <c r="Q1890" i="1"/>
  <c r="N1890" i="1"/>
  <c r="O1890" i="1" s="1"/>
  <c r="P1890" i="1" s="1"/>
  <c r="M1890" i="1"/>
  <c r="T1889" i="1"/>
  <c r="S1889" i="1"/>
  <c r="R1889" i="1"/>
  <c r="Q1889" i="1"/>
  <c r="N1889" i="1"/>
  <c r="M1889" i="1"/>
  <c r="T1888" i="1"/>
  <c r="S1888" i="1"/>
  <c r="R1888" i="1"/>
  <c r="Q1888" i="1"/>
  <c r="N1888" i="1"/>
  <c r="M1888" i="1"/>
  <c r="T1887" i="1"/>
  <c r="S1887" i="1"/>
  <c r="R1887" i="1"/>
  <c r="Q1887" i="1"/>
  <c r="N1887" i="1"/>
  <c r="M1887" i="1"/>
  <c r="T1886" i="1"/>
  <c r="S1886" i="1"/>
  <c r="R1886" i="1"/>
  <c r="Q1886" i="1"/>
  <c r="O1886" i="1"/>
  <c r="P1886" i="1" s="1"/>
  <c r="N1886" i="1"/>
  <c r="M1886" i="1"/>
  <c r="T1885" i="1"/>
  <c r="S1885" i="1"/>
  <c r="R1885" i="1"/>
  <c r="Q1885" i="1"/>
  <c r="N1885" i="1"/>
  <c r="M1885" i="1"/>
  <c r="T1884" i="1"/>
  <c r="S1884" i="1"/>
  <c r="R1884" i="1"/>
  <c r="Q1884" i="1"/>
  <c r="O1884" i="1"/>
  <c r="P1884" i="1" s="1"/>
  <c r="N1884" i="1"/>
  <c r="M1884" i="1"/>
  <c r="T1883" i="1"/>
  <c r="S1883" i="1"/>
  <c r="R1883" i="1"/>
  <c r="Q1883" i="1"/>
  <c r="N1883" i="1"/>
  <c r="M1883" i="1"/>
  <c r="T1882" i="1"/>
  <c r="S1882" i="1"/>
  <c r="R1882" i="1"/>
  <c r="Q1882" i="1"/>
  <c r="N1882" i="1"/>
  <c r="M1882" i="1"/>
  <c r="T1881" i="1"/>
  <c r="S1881" i="1"/>
  <c r="R1881" i="1"/>
  <c r="Q1881" i="1"/>
  <c r="O1881" i="1"/>
  <c r="P1881" i="1" s="1"/>
  <c r="N1881" i="1"/>
  <c r="M1881" i="1"/>
  <c r="T1880" i="1"/>
  <c r="S1880" i="1"/>
  <c r="R1880" i="1"/>
  <c r="Q1880" i="1"/>
  <c r="N1880" i="1"/>
  <c r="M1880" i="1"/>
  <c r="T1879" i="1"/>
  <c r="S1879" i="1"/>
  <c r="R1879" i="1"/>
  <c r="Q1879" i="1"/>
  <c r="N1879" i="1"/>
  <c r="O1879" i="1" s="1"/>
  <c r="P1879" i="1" s="1"/>
  <c r="M1879" i="1"/>
  <c r="T1878" i="1"/>
  <c r="S1878" i="1"/>
  <c r="R1878" i="1"/>
  <c r="Q1878" i="1"/>
  <c r="N1878" i="1"/>
  <c r="O1878" i="1" s="1"/>
  <c r="P1878" i="1" s="1"/>
  <c r="M1878" i="1"/>
  <c r="T1877" i="1"/>
  <c r="S1877" i="1"/>
  <c r="R1877" i="1"/>
  <c r="Q1877" i="1"/>
  <c r="N1877" i="1"/>
  <c r="M1877" i="1"/>
  <c r="T1876" i="1"/>
  <c r="S1876" i="1"/>
  <c r="R1876" i="1"/>
  <c r="Q1876" i="1"/>
  <c r="N1876" i="1"/>
  <c r="O1876" i="1" s="1"/>
  <c r="P1876" i="1" s="1"/>
  <c r="M1876" i="1"/>
  <c r="T1875" i="1"/>
  <c r="S1875" i="1"/>
  <c r="R1875" i="1"/>
  <c r="Q1875" i="1"/>
  <c r="N1875" i="1"/>
  <c r="O1875" i="1" s="1"/>
  <c r="P1875" i="1" s="1"/>
  <c r="M1875" i="1"/>
  <c r="T1874" i="1"/>
  <c r="S1874" i="1"/>
  <c r="R1874" i="1"/>
  <c r="Q1874" i="1"/>
  <c r="N1874" i="1"/>
  <c r="M1874" i="1"/>
  <c r="T1873" i="1"/>
  <c r="S1873" i="1"/>
  <c r="R1873" i="1"/>
  <c r="Q1873" i="1"/>
  <c r="N1873" i="1"/>
  <c r="M1873" i="1"/>
  <c r="T1872" i="1"/>
  <c r="S1872" i="1"/>
  <c r="R1872" i="1"/>
  <c r="Q1872" i="1"/>
  <c r="N1872" i="1"/>
  <c r="M1872" i="1"/>
  <c r="T1871" i="1"/>
  <c r="S1871" i="1"/>
  <c r="R1871" i="1"/>
  <c r="Q1871" i="1"/>
  <c r="N1871" i="1"/>
  <c r="M1871" i="1"/>
  <c r="T1870" i="1"/>
  <c r="S1870" i="1"/>
  <c r="R1870" i="1"/>
  <c r="Q1870" i="1"/>
  <c r="N1870" i="1"/>
  <c r="O1870" i="1" s="1"/>
  <c r="P1870" i="1" s="1"/>
  <c r="M1870" i="1"/>
  <c r="T1869" i="1"/>
  <c r="S1869" i="1"/>
  <c r="R1869" i="1"/>
  <c r="Q1869" i="1"/>
  <c r="N1869" i="1"/>
  <c r="O1869" i="1" s="1"/>
  <c r="P1869" i="1" s="1"/>
  <c r="M1869" i="1"/>
  <c r="T1868" i="1"/>
  <c r="S1868" i="1"/>
  <c r="R1868" i="1"/>
  <c r="Q1868" i="1"/>
  <c r="N1868" i="1"/>
  <c r="M1868" i="1"/>
  <c r="O1868" i="1" s="1"/>
  <c r="P1868" i="1" s="1"/>
  <c r="T1867" i="1"/>
  <c r="S1867" i="1"/>
  <c r="R1867" i="1"/>
  <c r="Q1867" i="1"/>
  <c r="N1867" i="1"/>
  <c r="O1867" i="1" s="1"/>
  <c r="P1867" i="1" s="1"/>
  <c r="M1867" i="1"/>
  <c r="T1866" i="1"/>
  <c r="S1866" i="1"/>
  <c r="R1866" i="1"/>
  <c r="Q1866" i="1"/>
  <c r="N1866" i="1"/>
  <c r="M1866" i="1"/>
  <c r="T1865" i="1"/>
  <c r="S1865" i="1"/>
  <c r="R1865" i="1"/>
  <c r="Q1865" i="1"/>
  <c r="N1865" i="1"/>
  <c r="O1865" i="1" s="1"/>
  <c r="P1865" i="1" s="1"/>
  <c r="M1865" i="1"/>
  <c r="T1864" i="1"/>
  <c r="S1864" i="1"/>
  <c r="R1864" i="1"/>
  <c r="Q1864" i="1"/>
  <c r="N1864" i="1"/>
  <c r="O1864" i="1" s="1"/>
  <c r="P1864" i="1" s="1"/>
  <c r="M1864" i="1"/>
  <c r="T1863" i="1"/>
  <c r="S1863" i="1"/>
  <c r="R1863" i="1"/>
  <c r="Q1863" i="1"/>
  <c r="N1863" i="1"/>
  <c r="M1863" i="1"/>
  <c r="T1862" i="1"/>
  <c r="S1862" i="1"/>
  <c r="R1862" i="1"/>
  <c r="Q1862" i="1"/>
  <c r="N1862" i="1"/>
  <c r="M1862" i="1"/>
  <c r="T1861" i="1"/>
  <c r="S1861" i="1"/>
  <c r="R1861" i="1"/>
  <c r="Q1861" i="1"/>
  <c r="N1861" i="1"/>
  <c r="O1861" i="1" s="1"/>
  <c r="P1861" i="1" s="1"/>
  <c r="M1861" i="1"/>
  <c r="T1860" i="1"/>
  <c r="S1860" i="1"/>
  <c r="R1860" i="1"/>
  <c r="Q1860" i="1"/>
  <c r="N1860" i="1"/>
  <c r="M1860" i="1"/>
  <c r="O1860" i="1" s="1"/>
  <c r="P1860" i="1" s="1"/>
  <c r="T1859" i="1"/>
  <c r="S1859" i="1"/>
  <c r="R1859" i="1"/>
  <c r="Q1859" i="1"/>
  <c r="N1859" i="1"/>
  <c r="M1859" i="1"/>
  <c r="T1858" i="1"/>
  <c r="S1858" i="1"/>
  <c r="R1858" i="1"/>
  <c r="Q1858" i="1"/>
  <c r="N1858" i="1"/>
  <c r="O1858" i="1" s="1"/>
  <c r="P1858" i="1" s="1"/>
  <c r="M1858" i="1"/>
  <c r="T1857" i="1"/>
  <c r="S1857" i="1"/>
  <c r="R1857" i="1"/>
  <c r="Q1857" i="1"/>
  <c r="N1857" i="1"/>
  <c r="M1857" i="1"/>
  <c r="O1857" i="1" s="1"/>
  <c r="P1857" i="1" s="1"/>
  <c r="T1856" i="1"/>
  <c r="S1856" i="1"/>
  <c r="R1856" i="1"/>
  <c r="Q1856" i="1"/>
  <c r="N1856" i="1"/>
  <c r="O1856" i="1" s="1"/>
  <c r="P1856" i="1" s="1"/>
  <c r="M1856" i="1"/>
  <c r="T1855" i="1"/>
  <c r="S1855" i="1"/>
  <c r="R1855" i="1"/>
  <c r="Q1855" i="1"/>
  <c r="N1855" i="1"/>
  <c r="O1855" i="1" s="1"/>
  <c r="P1855" i="1" s="1"/>
  <c r="M1855" i="1"/>
  <c r="T1854" i="1"/>
  <c r="S1854" i="1"/>
  <c r="R1854" i="1"/>
  <c r="Q1854" i="1"/>
  <c r="N1854" i="1"/>
  <c r="M1854" i="1"/>
  <c r="T1853" i="1"/>
  <c r="S1853" i="1"/>
  <c r="R1853" i="1"/>
  <c r="Q1853" i="1"/>
  <c r="N1853" i="1"/>
  <c r="M1853" i="1"/>
  <c r="T1852" i="1"/>
  <c r="S1852" i="1"/>
  <c r="R1852" i="1"/>
  <c r="Q1852" i="1"/>
  <c r="O1852" i="1"/>
  <c r="P1852" i="1" s="1"/>
  <c r="N1852" i="1"/>
  <c r="M1852" i="1"/>
  <c r="T1851" i="1"/>
  <c r="S1851" i="1"/>
  <c r="R1851" i="1"/>
  <c r="Q1851" i="1"/>
  <c r="N1851" i="1"/>
  <c r="M1851" i="1"/>
  <c r="T1850" i="1"/>
  <c r="S1850" i="1"/>
  <c r="R1850" i="1"/>
  <c r="Q1850" i="1"/>
  <c r="N1850" i="1"/>
  <c r="M1850" i="1"/>
  <c r="T1849" i="1"/>
  <c r="S1849" i="1"/>
  <c r="R1849" i="1"/>
  <c r="Q1849" i="1"/>
  <c r="O1849" i="1"/>
  <c r="P1849" i="1" s="1"/>
  <c r="N1849" i="1"/>
  <c r="M1849" i="1"/>
  <c r="T1848" i="1"/>
  <c r="S1848" i="1"/>
  <c r="R1848" i="1"/>
  <c r="Q1848" i="1"/>
  <c r="N1848" i="1"/>
  <c r="M1848" i="1"/>
  <c r="T1847" i="1"/>
  <c r="S1847" i="1"/>
  <c r="R1847" i="1"/>
  <c r="Q1847" i="1"/>
  <c r="N1847" i="1"/>
  <c r="O1847" i="1" s="1"/>
  <c r="P1847" i="1" s="1"/>
  <c r="M1847" i="1"/>
  <c r="T1846" i="1"/>
  <c r="S1846" i="1"/>
  <c r="R1846" i="1"/>
  <c r="Q1846" i="1"/>
  <c r="N1846" i="1"/>
  <c r="O1846" i="1" s="1"/>
  <c r="P1846" i="1" s="1"/>
  <c r="M1846" i="1"/>
  <c r="T1845" i="1"/>
  <c r="S1845" i="1"/>
  <c r="R1845" i="1"/>
  <c r="Q1845" i="1"/>
  <c r="N1845" i="1"/>
  <c r="M1845" i="1"/>
  <c r="T1844" i="1"/>
  <c r="S1844" i="1"/>
  <c r="R1844" i="1"/>
  <c r="Q1844" i="1"/>
  <c r="N1844" i="1"/>
  <c r="O1844" i="1" s="1"/>
  <c r="P1844" i="1" s="1"/>
  <c r="M1844" i="1"/>
  <c r="T1843" i="1"/>
  <c r="S1843" i="1"/>
  <c r="R1843" i="1"/>
  <c r="Q1843" i="1"/>
  <c r="N1843" i="1"/>
  <c r="M1843" i="1"/>
  <c r="T1842" i="1"/>
  <c r="S1842" i="1"/>
  <c r="R1842" i="1"/>
  <c r="Q1842" i="1"/>
  <c r="N1842" i="1"/>
  <c r="M1842" i="1"/>
  <c r="T1841" i="1"/>
  <c r="S1841" i="1"/>
  <c r="R1841" i="1"/>
  <c r="Q1841" i="1"/>
  <c r="N1841" i="1"/>
  <c r="M1841" i="1"/>
  <c r="T1840" i="1"/>
  <c r="S1840" i="1"/>
  <c r="R1840" i="1"/>
  <c r="Q1840" i="1"/>
  <c r="N1840" i="1"/>
  <c r="M1840" i="1"/>
  <c r="T1839" i="1"/>
  <c r="S1839" i="1"/>
  <c r="R1839" i="1"/>
  <c r="Q1839" i="1"/>
  <c r="N1839" i="1"/>
  <c r="M1839" i="1"/>
  <c r="T1838" i="1"/>
  <c r="S1838" i="1"/>
  <c r="R1838" i="1"/>
  <c r="Q1838" i="1"/>
  <c r="N1838" i="1"/>
  <c r="O1838" i="1" s="1"/>
  <c r="P1838" i="1" s="1"/>
  <c r="M1838" i="1"/>
  <c r="T1837" i="1"/>
  <c r="S1837" i="1"/>
  <c r="R1837" i="1"/>
  <c r="Q1837" i="1"/>
  <c r="N1837" i="1"/>
  <c r="O1837" i="1" s="1"/>
  <c r="P1837" i="1" s="1"/>
  <c r="M1837" i="1"/>
  <c r="T1836" i="1"/>
  <c r="S1836" i="1"/>
  <c r="R1836" i="1"/>
  <c r="Q1836" i="1"/>
  <c r="N1836" i="1"/>
  <c r="M1836" i="1"/>
  <c r="O1836" i="1" s="1"/>
  <c r="P1836" i="1" s="1"/>
  <c r="T1835" i="1"/>
  <c r="S1835" i="1"/>
  <c r="R1835" i="1"/>
  <c r="Q1835" i="1"/>
  <c r="N1835" i="1"/>
  <c r="O1835" i="1" s="1"/>
  <c r="P1835" i="1" s="1"/>
  <c r="M1835" i="1"/>
  <c r="T1834" i="1"/>
  <c r="S1834" i="1"/>
  <c r="R1834" i="1"/>
  <c r="Q1834" i="1"/>
  <c r="N1834" i="1"/>
  <c r="M1834" i="1"/>
  <c r="T1833" i="1"/>
  <c r="S1833" i="1"/>
  <c r="R1833" i="1"/>
  <c r="Q1833" i="1"/>
  <c r="O1833" i="1"/>
  <c r="P1833" i="1" s="1"/>
  <c r="N1833" i="1"/>
  <c r="M1833" i="1"/>
  <c r="T1832" i="1"/>
  <c r="S1832" i="1"/>
  <c r="R1832" i="1"/>
  <c r="Q1832" i="1"/>
  <c r="N1832" i="1"/>
  <c r="M1832" i="1"/>
  <c r="T1831" i="1"/>
  <c r="S1831" i="1"/>
  <c r="R1831" i="1"/>
  <c r="Q1831" i="1"/>
  <c r="N1831" i="1"/>
  <c r="M1831" i="1"/>
  <c r="T1830" i="1"/>
  <c r="S1830" i="1"/>
  <c r="R1830" i="1"/>
  <c r="Q1830" i="1"/>
  <c r="N1830" i="1"/>
  <c r="M1830" i="1"/>
  <c r="T1829" i="1"/>
  <c r="S1829" i="1"/>
  <c r="R1829" i="1"/>
  <c r="Q1829" i="1"/>
  <c r="N1829" i="1"/>
  <c r="O1829" i="1" s="1"/>
  <c r="P1829" i="1" s="1"/>
  <c r="M1829" i="1"/>
  <c r="T1828" i="1"/>
  <c r="S1828" i="1"/>
  <c r="R1828" i="1"/>
  <c r="Q1828" i="1"/>
  <c r="N1828" i="1"/>
  <c r="O1828" i="1" s="1"/>
  <c r="P1828" i="1" s="1"/>
  <c r="M1828" i="1"/>
  <c r="T1827" i="1"/>
  <c r="S1827" i="1"/>
  <c r="R1827" i="1"/>
  <c r="Q1827" i="1"/>
  <c r="N1827" i="1"/>
  <c r="M1827" i="1"/>
  <c r="T1826" i="1"/>
  <c r="S1826" i="1"/>
  <c r="R1826" i="1"/>
  <c r="Q1826" i="1"/>
  <c r="N1826" i="1"/>
  <c r="O1826" i="1" s="1"/>
  <c r="P1826" i="1" s="1"/>
  <c r="M1826" i="1"/>
  <c r="T1825" i="1"/>
  <c r="S1825" i="1"/>
  <c r="R1825" i="1"/>
  <c r="Q1825" i="1"/>
  <c r="N1825" i="1"/>
  <c r="M1825" i="1"/>
  <c r="O1825" i="1" s="1"/>
  <c r="P1825" i="1" s="1"/>
  <c r="T1824" i="1"/>
  <c r="S1824" i="1"/>
  <c r="R1824" i="1"/>
  <c r="Q1824" i="1"/>
  <c r="N1824" i="1"/>
  <c r="O1824" i="1" s="1"/>
  <c r="P1824" i="1" s="1"/>
  <c r="M1824" i="1"/>
  <c r="T1823" i="1"/>
  <c r="S1823" i="1"/>
  <c r="R1823" i="1"/>
  <c r="Q1823" i="1"/>
  <c r="N1823" i="1"/>
  <c r="M1823" i="1"/>
  <c r="T1822" i="1"/>
  <c r="S1822" i="1"/>
  <c r="R1822" i="1"/>
  <c r="Q1822" i="1"/>
  <c r="N1822" i="1"/>
  <c r="M1822" i="1"/>
  <c r="T1821" i="1"/>
  <c r="S1821" i="1"/>
  <c r="R1821" i="1"/>
  <c r="Q1821" i="1"/>
  <c r="N1821" i="1"/>
  <c r="M1821" i="1"/>
  <c r="T1820" i="1"/>
  <c r="S1820" i="1"/>
  <c r="R1820" i="1"/>
  <c r="Q1820" i="1"/>
  <c r="O1820" i="1"/>
  <c r="P1820" i="1" s="1"/>
  <c r="N1820" i="1"/>
  <c r="M1820" i="1"/>
  <c r="T1819" i="1"/>
  <c r="S1819" i="1"/>
  <c r="R1819" i="1"/>
  <c r="Q1819" i="1"/>
  <c r="N1819" i="1"/>
  <c r="M1819" i="1"/>
  <c r="T1818" i="1"/>
  <c r="S1818" i="1"/>
  <c r="R1818" i="1"/>
  <c r="Q1818" i="1"/>
  <c r="N1818" i="1"/>
  <c r="M1818" i="1"/>
  <c r="T1817" i="1"/>
  <c r="S1817" i="1"/>
  <c r="R1817" i="1"/>
  <c r="Q1817" i="1"/>
  <c r="O1817" i="1"/>
  <c r="P1817" i="1" s="1"/>
  <c r="N1817" i="1"/>
  <c r="M1817" i="1"/>
  <c r="T1816" i="1"/>
  <c r="S1816" i="1"/>
  <c r="R1816" i="1"/>
  <c r="Q1816" i="1"/>
  <c r="N1816" i="1"/>
  <c r="M1816" i="1"/>
  <c r="T1815" i="1"/>
  <c r="S1815" i="1"/>
  <c r="R1815" i="1"/>
  <c r="Q1815" i="1"/>
  <c r="N1815" i="1"/>
  <c r="O1815" i="1" s="1"/>
  <c r="P1815" i="1" s="1"/>
  <c r="M1815" i="1"/>
  <c r="T1814" i="1"/>
  <c r="S1814" i="1"/>
  <c r="R1814" i="1"/>
  <c r="Q1814" i="1"/>
  <c r="N1814" i="1"/>
  <c r="M1814" i="1"/>
  <c r="T1813" i="1"/>
  <c r="S1813" i="1"/>
  <c r="R1813" i="1"/>
  <c r="Q1813" i="1"/>
  <c r="N1813" i="1"/>
  <c r="O1813" i="1" s="1"/>
  <c r="P1813" i="1" s="1"/>
  <c r="M1813" i="1"/>
  <c r="T1812" i="1"/>
  <c r="S1812" i="1"/>
  <c r="R1812" i="1"/>
  <c r="Q1812" i="1"/>
  <c r="N1812" i="1"/>
  <c r="O1812" i="1" s="1"/>
  <c r="P1812" i="1" s="1"/>
  <c r="M1812" i="1"/>
  <c r="T1811" i="1"/>
  <c r="S1811" i="1"/>
  <c r="R1811" i="1"/>
  <c r="Q1811" i="1"/>
  <c r="N1811" i="1"/>
  <c r="M1811" i="1"/>
  <c r="T1810" i="1"/>
  <c r="S1810" i="1"/>
  <c r="R1810" i="1"/>
  <c r="Q1810" i="1"/>
  <c r="N1810" i="1"/>
  <c r="M1810" i="1"/>
  <c r="T1809" i="1"/>
  <c r="S1809" i="1"/>
  <c r="R1809" i="1"/>
  <c r="Q1809" i="1"/>
  <c r="N1809" i="1"/>
  <c r="M1809" i="1"/>
  <c r="T1808" i="1"/>
  <c r="S1808" i="1"/>
  <c r="R1808" i="1"/>
  <c r="Q1808" i="1"/>
  <c r="N1808" i="1"/>
  <c r="M1808" i="1"/>
  <c r="T1807" i="1"/>
  <c r="S1807" i="1"/>
  <c r="R1807" i="1"/>
  <c r="Q1807" i="1"/>
  <c r="N1807" i="1"/>
  <c r="M1807" i="1"/>
  <c r="T1806" i="1"/>
  <c r="S1806" i="1"/>
  <c r="R1806" i="1"/>
  <c r="Q1806" i="1"/>
  <c r="N1806" i="1"/>
  <c r="O1806" i="1" s="1"/>
  <c r="P1806" i="1" s="1"/>
  <c r="M1806" i="1"/>
  <c r="T1805" i="1"/>
  <c r="S1805" i="1"/>
  <c r="R1805" i="1"/>
  <c r="Q1805" i="1"/>
  <c r="N1805" i="1"/>
  <c r="O1805" i="1" s="1"/>
  <c r="P1805" i="1" s="1"/>
  <c r="M1805" i="1"/>
  <c r="T1804" i="1"/>
  <c r="S1804" i="1"/>
  <c r="R1804" i="1"/>
  <c r="Q1804" i="1"/>
  <c r="N1804" i="1"/>
  <c r="M1804" i="1"/>
  <c r="O1804" i="1" s="1"/>
  <c r="P1804" i="1" s="1"/>
  <c r="T1803" i="1"/>
  <c r="S1803" i="1"/>
  <c r="R1803" i="1"/>
  <c r="Q1803" i="1"/>
  <c r="N1803" i="1"/>
  <c r="O1803" i="1" s="1"/>
  <c r="P1803" i="1" s="1"/>
  <c r="M1803" i="1"/>
  <c r="T1802" i="1"/>
  <c r="S1802" i="1"/>
  <c r="R1802" i="1"/>
  <c r="Q1802" i="1"/>
  <c r="N1802" i="1"/>
  <c r="M1802" i="1"/>
  <c r="T1801" i="1"/>
  <c r="S1801" i="1"/>
  <c r="R1801" i="1"/>
  <c r="Q1801" i="1"/>
  <c r="O1801" i="1"/>
  <c r="P1801" i="1" s="1"/>
  <c r="N1801" i="1"/>
  <c r="M1801" i="1"/>
  <c r="T1800" i="1"/>
  <c r="S1800" i="1"/>
  <c r="R1800" i="1"/>
  <c r="Q1800" i="1"/>
  <c r="N1800" i="1"/>
  <c r="M1800" i="1"/>
  <c r="T1799" i="1"/>
  <c r="S1799" i="1"/>
  <c r="R1799" i="1"/>
  <c r="Q1799" i="1"/>
  <c r="N1799" i="1"/>
  <c r="M1799" i="1"/>
  <c r="O1799" i="1" s="1"/>
  <c r="P1799" i="1" s="1"/>
  <c r="T1798" i="1"/>
  <c r="S1798" i="1"/>
  <c r="R1798" i="1"/>
  <c r="Q1798" i="1"/>
  <c r="N1798" i="1"/>
  <c r="O1798" i="1" s="1"/>
  <c r="P1798" i="1" s="1"/>
  <c r="M1798" i="1"/>
  <c r="T1797" i="1"/>
  <c r="S1797" i="1"/>
  <c r="R1797" i="1"/>
  <c r="Q1797" i="1"/>
  <c r="N1797" i="1"/>
  <c r="M1797" i="1"/>
  <c r="T1796" i="1"/>
  <c r="S1796" i="1"/>
  <c r="R1796" i="1"/>
  <c r="Q1796" i="1"/>
  <c r="N1796" i="1"/>
  <c r="M1796" i="1"/>
  <c r="T1795" i="1"/>
  <c r="S1795" i="1"/>
  <c r="R1795" i="1"/>
  <c r="Q1795" i="1"/>
  <c r="N1795" i="1"/>
  <c r="M1795" i="1"/>
  <c r="T1794" i="1"/>
  <c r="S1794" i="1"/>
  <c r="R1794" i="1"/>
  <c r="Q1794" i="1"/>
  <c r="N1794" i="1"/>
  <c r="O1794" i="1" s="1"/>
  <c r="P1794" i="1" s="1"/>
  <c r="M1794" i="1"/>
  <c r="T1793" i="1"/>
  <c r="S1793" i="1"/>
  <c r="R1793" i="1"/>
  <c r="Q1793" i="1"/>
  <c r="N1793" i="1"/>
  <c r="M1793" i="1"/>
  <c r="T1792" i="1"/>
  <c r="S1792" i="1"/>
  <c r="R1792" i="1"/>
  <c r="Q1792" i="1"/>
  <c r="N1792" i="1"/>
  <c r="M1792" i="1"/>
  <c r="T1791" i="1"/>
  <c r="S1791" i="1"/>
  <c r="R1791" i="1"/>
  <c r="Q1791" i="1"/>
  <c r="N1791" i="1"/>
  <c r="M1791" i="1"/>
  <c r="T1790" i="1"/>
  <c r="S1790" i="1"/>
  <c r="R1790" i="1"/>
  <c r="Q1790" i="1"/>
  <c r="N1790" i="1"/>
  <c r="O1790" i="1" s="1"/>
  <c r="P1790" i="1" s="1"/>
  <c r="M1790" i="1"/>
  <c r="T1789" i="1"/>
  <c r="S1789" i="1"/>
  <c r="R1789" i="1"/>
  <c r="Q1789" i="1"/>
  <c r="N1789" i="1"/>
  <c r="M1789" i="1"/>
  <c r="T1788" i="1"/>
  <c r="S1788" i="1"/>
  <c r="R1788" i="1"/>
  <c r="Q1788" i="1"/>
  <c r="N1788" i="1"/>
  <c r="M1788" i="1"/>
  <c r="T1787" i="1"/>
  <c r="S1787" i="1"/>
  <c r="R1787" i="1"/>
  <c r="Q1787" i="1"/>
  <c r="N1787" i="1"/>
  <c r="M1787" i="1"/>
  <c r="T1786" i="1"/>
  <c r="S1786" i="1"/>
  <c r="R1786" i="1"/>
  <c r="Q1786" i="1"/>
  <c r="N1786" i="1"/>
  <c r="O1786" i="1" s="1"/>
  <c r="P1786" i="1" s="1"/>
  <c r="M1786" i="1"/>
  <c r="T1785" i="1"/>
  <c r="S1785" i="1"/>
  <c r="R1785" i="1"/>
  <c r="Q1785" i="1"/>
  <c r="N1785" i="1"/>
  <c r="O1785" i="1" s="1"/>
  <c r="P1785" i="1" s="1"/>
  <c r="M1785" i="1"/>
  <c r="T1784" i="1"/>
  <c r="S1784" i="1"/>
  <c r="R1784" i="1"/>
  <c r="Q1784" i="1"/>
  <c r="N1784" i="1"/>
  <c r="M1784" i="1"/>
  <c r="T1783" i="1"/>
  <c r="S1783" i="1"/>
  <c r="R1783" i="1"/>
  <c r="Q1783" i="1"/>
  <c r="N1783" i="1"/>
  <c r="M1783" i="1"/>
  <c r="T1782" i="1"/>
  <c r="S1782" i="1"/>
  <c r="R1782" i="1"/>
  <c r="Q1782" i="1"/>
  <c r="N1782" i="1"/>
  <c r="O1782" i="1" s="1"/>
  <c r="P1782" i="1" s="1"/>
  <c r="M1782" i="1"/>
  <c r="T1781" i="1"/>
  <c r="S1781" i="1"/>
  <c r="R1781" i="1"/>
  <c r="Q1781" i="1"/>
  <c r="N1781" i="1"/>
  <c r="O1781" i="1" s="1"/>
  <c r="P1781" i="1" s="1"/>
  <c r="M1781" i="1"/>
  <c r="T1780" i="1"/>
  <c r="S1780" i="1"/>
  <c r="R1780" i="1"/>
  <c r="Q1780" i="1"/>
  <c r="N1780" i="1"/>
  <c r="M1780" i="1"/>
  <c r="T1779" i="1"/>
  <c r="S1779" i="1"/>
  <c r="R1779" i="1"/>
  <c r="Q1779" i="1"/>
  <c r="N1779" i="1"/>
  <c r="M1779" i="1"/>
  <c r="T1778" i="1"/>
  <c r="S1778" i="1"/>
  <c r="R1778" i="1"/>
  <c r="Q1778" i="1"/>
  <c r="N1778" i="1"/>
  <c r="O1778" i="1" s="1"/>
  <c r="P1778" i="1" s="1"/>
  <c r="M1778" i="1"/>
  <c r="T1777" i="1"/>
  <c r="S1777" i="1"/>
  <c r="R1777" i="1"/>
  <c r="Q1777" i="1"/>
  <c r="N1777" i="1"/>
  <c r="O1777" i="1" s="1"/>
  <c r="P1777" i="1" s="1"/>
  <c r="M1777" i="1"/>
  <c r="T1776" i="1"/>
  <c r="S1776" i="1"/>
  <c r="R1776" i="1"/>
  <c r="Q1776" i="1"/>
  <c r="N1776" i="1"/>
  <c r="M1776" i="1"/>
  <c r="T1775" i="1"/>
  <c r="S1775" i="1"/>
  <c r="R1775" i="1"/>
  <c r="Q1775" i="1"/>
  <c r="N1775" i="1"/>
  <c r="M1775" i="1"/>
  <c r="T1774" i="1"/>
  <c r="S1774" i="1"/>
  <c r="R1774" i="1"/>
  <c r="Q1774" i="1"/>
  <c r="N1774" i="1"/>
  <c r="O1774" i="1" s="1"/>
  <c r="P1774" i="1" s="1"/>
  <c r="M1774" i="1"/>
  <c r="T1773" i="1"/>
  <c r="S1773" i="1"/>
  <c r="R1773" i="1"/>
  <c r="Q1773" i="1"/>
  <c r="N1773" i="1"/>
  <c r="O1773" i="1" s="1"/>
  <c r="P1773" i="1" s="1"/>
  <c r="M1773" i="1"/>
  <c r="T1772" i="1"/>
  <c r="S1772" i="1"/>
  <c r="R1772" i="1"/>
  <c r="Q1772" i="1"/>
  <c r="N1772" i="1"/>
  <c r="M1772" i="1"/>
  <c r="T1771" i="1"/>
  <c r="S1771" i="1"/>
  <c r="R1771" i="1"/>
  <c r="Q1771" i="1"/>
  <c r="N1771" i="1"/>
  <c r="M1771" i="1"/>
  <c r="T1770" i="1"/>
  <c r="S1770" i="1"/>
  <c r="R1770" i="1"/>
  <c r="Q1770" i="1"/>
  <c r="N1770" i="1"/>
  <c r="O1770" i="1" s="1"/>
  <c r="P1770" i="1" s="1"/>
  <c r="M1770" i="1"/>
  <c r="T1769" i="1"/>
  <c r="S1769" i="1"/>
  <c r="R1769" i="1"/>
  <c r="Q1769" i="1"/>
  <c r="N1769" i="1"/>
  <c r="O1769" i="1" s="1"/>
  <c r="P1769" i="1" s="1"/>
  <c r="M1769" i="1"/>
  <c r="T1768" i="1"/>
  <c r="S1768" i="1"/>
  <c r="R1768" i="1"/>
  <c r="Q1768" i="1"/>
  <c r="N1768" i="1"/>
  <c r="M1768" i="1"/>
  <c r="T1767" i="1"/>
  <c r="S1767" i="1"/>
  <c r="R1767" i="1"/>
  <c r="Q1767" i="1"/>
  <c r="N1767" i="1"/>
  <c r="M1767" i="1"/>
  <c r="T1766" i="1"/>
  <c r="S1766" i="1"/>
  <c r="R1766" i="1"/>
  <c r="Q1766" i="1"/>
  <c r="N1766" i="1"/>
  <c r="O1766" i="1" s="1"/>
  <c r="P1766" i="1" s="1"/>
  <c r="M1766" i="1"/>
  <c r="T1765" i="1"/>
  <c r="S1765" i="1"/>
  <c r="R1765" i="1"/>
  <c r="Q1765" i="1"/>
  <c r="N1765" i="1"/>
  <c r="O1765" i="1" s="1"/>
  <c r="P1765" i="1" s="1"/>
  <c r="M1765" i="1"/>
  <c r="T1764" i="1"/>
  <c r="S1764" i="1"/>
  <c r="R1764" i="1"/>
  <c r="Q1764" i="1"/>
  <c r="N1764" i="1"/>
  <c r="M1764" i="1"/>
  <c r="T1763" i="1"/>
  <c r="S1763" i="1"/>
  <c r="R1763" i="1"/>
  <c r="Q1763" i="1"/>
  <c r="N1763" i="1"/>
  <c r="M1763" i="1"/>
  <c r="T1762" i="1"/>
  <c r="S1762" i="1"/>
  <c r="R1762" i="1"/>
  <c r="Q1762" i="1"/>
  <c r="N1762" i="1"/>
  <c r="O1762" i="1" s="1"/>
  <c r="P1762" i="1" s="1"/>
  <c r="M1762" i="1"/>
  <c r="T1761" i="1"/>
  <c r="S1761" i="1"/>
  <c r="R1761" i="1"/>
  <c r="Q1761" i="1"/>
  <c r="N1761" i="1"/>
  <c r="O1761" i="1" s="1"/>
  <c r="P1761" i="1" s="1"/>
  <c r="M1761" i="1"/>
  <c r="T1760" i="1"/>
  <c r="S1760" i="1"/>
  <c r="R1760" i="1"/>
  <c r="Q1760" i="1"/>
  <c r="N1760" i="1"/>
  <c r="M1760" i="1"/>
  <c r="T1759" i="1"/>
  <c r="S1759" i="1"/>
  <c r="R1759" i="1"/>
  <c r="Q1759" i="1"/>
  <c r="N1759" i="1"/>
  <c r="M1759" i="1"/>
  <c r="T1758" i="1"/>
  <c r="S1758" i="1"/>
  <c r="R1758" i="1"/>
  <c r="Q1758" i="1"/>
  <c r="N1758" i="1"/>
  <c r="O1758" i="1" s="1"/>
  <c r="P1758" i="1" s="1"/>
  <c r="M1758" i="1"/>
  <c r="T1757" i="1"/>
  <c r="S1757" i="1"/>
  <c r="R1757" i="1"/>
  <c r="Q1757" i="1"/>
  <c r="N1757" i="1"/>
  <c r="O1757" i="1" s="1"/>
  <c r="P1757" i="1" s="1"/>
  <c r="M1757" i="1"/>
  <c r="T1756" i="1"/>
  <c r="S1756" i="1"/>
  <c r="R1756" i="1"/>
  <c r="Q1756" i="1"/>
  <c r="N1756" i="1"/>
  <c r="M1756" i="1"/>
  <c r="T1755" i="1"/>
  <c r="S1755" i="1"/>
  <c r="R1755" i="1"/>
  <c r="Q1755" i="1"/>
  <c r="N1755" i="1"/>
  <c r="M1755" i="1"/>
  <c r="T1754" i="1"/>
  <c r="S1754" i="1"/>
  <c r="R1754" i="1"/>
  <c r="Q1754" i="1"/>
  <c r="N1754" i="1"/>
  <c r="O1754" i="1" s="1"/>
  <c r="P1754" i="1" s="1"/>
  <c r="M1754" i="1"/>
  <c r="T1753" i="1"/>
  <c r="S1753" i="1"/>
  <c r="R1753" i="1"/>
  <c r="Q1753" i="1"/>
  <c r="N1753" i="1"/>
  <c r="O1753" i="1" s="1"/>
  <c r="P1753" i="1" s="1"/>
  <c r="M1753" i="1"/>
  <c r="T1752" i="1"/>
  <c r="S1752" i="1"/>
  <c r="R1752" i="1"/>
  <c r="Q1752" i="1"/>
  <c r="N1752" i="1"/>
  <c r="M1752" i="1"/>
  <c r="T1751" i="1"/>
  <c r="S1751" i="1"/>
  <c r="R1751" i="1"/>
  <c r="Q1751" i="1"/>
  <c r="N1751" i="1"/>
  <c r="M1751" i="1"/>
  <c r="T1750" i="1"/>
  <c r="S1750" i="1"/>
  <c r="R1750" i="1"/>
  <c r="Q1750" i="1"/>
  <c r="N1750" i="1"/>
  <c r="O1750" i="1" s="1"/>
  <c r="P1750" i="1" s="1"/>
  <c r="M1750" i="1"/>
  <c r="T1749" i="1"/>
  <c r="S1749" i="1"/>
  <c r="R1749" i="1"/>
  <c r="Q1749" i="1"/>
  <c r="N1749" i="1"/>
  <c r="O1749" i="1" s="1"/>
  <c r="P1749" i="1" s="1"/>
  <c r="M1749" i="1"/>
  <c r="T1748" i="1"/>
  <c r="S1748" i="1"/>
  <c r="R1748" i="1"/>
  <c r="Q1748" i="1"/>
  <c r="N1748" i="1"/>
  <c r="M1748" i="1"/>
  <c r="T1747" i="1"/>
  <c r="S1747" i="1"/>
  <c r="R1747" i="1"/>
  <c r="Q1747" i="1"/>
  <c r="N1747" i="1"/>
  <c r="M1747" i="1"/>
  <c r="T1746" i="1"/>
  <c r="S1746" i="1"/>
  <c r="R1746" i="1"/>
  <c r="Q1746" i="1"/>
  <c r="N1746" i="1"/>
  <c r="O1746" i="1" s="1"/>
  <c r="P1746" i="1" s="1"/>
  <c r="M1746" i="1"/>
  <c r="T1745" i="1"/>
  <c r="S1745" i="1"/>
  <c r="R1745" i="1"/>
  <c r="Q1745" i="1"/>
  <c r="N1745" i="1"/>
  <c r="O1745" i="1" s="1"/>
  <c r="P1745" i="1" s="1"/>
  <c r="M1745" i="1"/>
  <c r="T1744" i="1"/>
  <c r="S1744" i="1"/>
  <c r="R1744" i="1"/>
  <c r="Q1744" i="1"/>
  <c r="N1744" i="1"/>
  <c r="M1744" i="1"/>
  <c r="T1743" i="1"/>
  <c r="S1743" i="1"/>
  <c r="R1743" i="1"/>
  <c r="Q1743" i="1"/>
  <c r="N1743" i="1"/>
  <c r="M1743" i="1"/>
  <c r="T1742" i="1"/>
  <c r="S1742" i="1"/>
  <c r="R1742" i="1"/>
  <c r="Q1742" i="1"/>
  <c r="N1742" i="1"/>
  <c r="O1742" i="1" s="1"/>
  <c r="P1742" i="1" s="1"/>
  <c r="M1742" i="1"/>
  <c r="T1741" i="1"/>
  <c r="S1741" i="1"/>
  <c r="R1741" i="1"/>
  <c r="Q1741" i="1"/>
  <c r="N1741" i="1"/>
  <c r="O1741" i="1" s="1"/>
  <c r="P1741" i="1" s="1"/>
  <c r="M1741" i="1"/>
  <c r="T1740" i="1"/>
  <c r="S1740" i="1"/>
  <c r="R1740" i="1"/>
  <c r="Q1740" i="1"/>
  <c r="N1740" i="1"/>
  <c r="M1740" i="1"/>
  <c r="T1739" i="1"/>
  <c r="S1739" i="1"/>
  <c r="R1739" i="1"/>
  <c r="Q1739" i="1"/>
  <c r="N1739" i="1"/>
  <c r="M1739" i="1"/>
  <c r="T1738" i="1"/>
  <c r="S1738" i="1"/>
  <c r="R1738" i="1"/>
  <c r="Q1738" i="1"/>
  <c r="N1738" i="1"/>
  <c r="O1738" i="1" s="1"/>
  <c r="P1738" i="1" s="1"/>
  <c r="M1738" i="1"/>
  <c r="T1737" i="1"/>
  <c r="S1737" i="1"/>
  <c r="R1737" i="1"/>
  <c r="Q1737" i="1"/>
  <c r="N1737" i="1"/>
  <c r="O1737" i="1" s="1"/>
  <c r="P1737" i="1" s="1"/>
  <c r="M1737" i="1"/>
  <c r="T1736" i="1"/>
  <c r="S1736" i="1"/>
  <c r="R1736" i="1"/>
  <c r="Q1736" i="1"/>
  <c r="N1736" i="1"/>
  <c r="M1736" i="1"/>
  <c r="T1735" i="1"/>
  <c r="S1735" i="1"/>
  <c r="R1735" i="1"/>
  <c r="Q1735" i="1"/>
  <c r="N1735" i="1"/>
  <c r="M1735" i="1"/>
  <c r="T1734" i="1"/>
  <c r="S1734" i="1"/>
  <c r="R1734" i="1"/>
  <c r="Q1734" i="1"/>
  <c r="N1734" i="1"/>
  <c r="O1734" i="1" s="1"/>
  <c r="P1734" i="1" s="1"/>
  <c r="M1734" i="1"/>
  <c r="T1733" i="1"/>
  <c r="S1733" i="1"/>
  <c r="R1733" i="1"/>
  <c r="Q1733" i="1"/>
  <c r="N1733" i="1"/>
  <c r="O1733" i="1" s="1"/>
  <c r="P1733" i="1" s="1"/>
  <c r="M1733" i="1"/>
  <c r="T1732" i="1"/>
  <c r="S1732" i="1"/>
  <c r="R1732" i="1"/>
  <c r="Q1732" i="1"/>
  <c r="N1732" i="1"/>
  <c r="M1732" i="1"/>
  <c r="T1731" i="1"/>
  <c r="S1731" i="1"/>
  <c r="R1731" i="1"/>
  <c r="Q1731" i="1"/>
  <c r="N1731" i="1"/>
  <c r="M1731" i="1"/>
  <c r="T1730" i="1"/>
  <c r="S1730" i="1"/>
  <c r="R1730" i="1"/>
  <c r="Q1730" i="1"/>
  <c r="N1730" i="1"/>
  <c r="O1730" i="1" s="1"/>
  <c r="P1730" i="1" s="1"/>
  <c r="M1730" i="1"/>
  <c r="T1729" i="1"/>
  <c r="S1729" i="1"/>
  <c r="R1729" i="1"/>
  <c r="Q1729" i="1"/>
  <c r="N1729" i="1"/>
  <c r="O1729" i="1" s="1"/>
  <c r="P1729" i="1" s="1"/>
  <c r="M1729" i="1"/>
  <c r="T1728" i="1"/>
  <c r="S1728" i="1"/>
  <c r="R1728" i="1"/>
  <c r="Q1728" i="1"/>
  <c r="N1728" i="1"/>
  <c r="M1728" i="1"/>
  <c r="T1727" i="1"/>
  <c r="S1727" i="1"/>
  <c r="R1727" i="1"/>
  <c r="Q1727" i="1"/>
  <c r="N1727" i="1"/>
  <c r="M1727" i="1"/>
  <c r="T1726" i="1"/>
  <c r="S1726" i="1"/>
  <c r="R1726" i="1"/>
  <c r="Q1726" i="1"/>
  <c r="N1726" i="1"/>
  <c r="O1726" i="1" s="1"/>
  <c r="P1726" i="1" s="1"/>
  <c r="M1726" i="1"/>
  <c r="T1725" i="1"/>
  <c r="S1725" i="1"/>
  <c r="R1725" i="1"/>
  <c r="Q1725" i="1"/>
  <c r="N1725" i="1"/>
  <c r="O1725" i="1" s="1"/>
  <c r="P1725" i="1" s="1"/>
  <c r="M1725" i="1"/>
  <c r="T1724" i="1"/>
  <c r="S1724" i="1"/>
  <c r="R1724" i="1"/>
  <c r="Q1724" i="1"/>
  <c r="N1724" i="1"/>
  <c r="M1724" i="1"/>
  <c r="T1723" i="1"/>
  <c r="S1723" i="1"/>
  <c r="R1723" i="1"/>
  <c r="Q1723" i="1"/>
  <c r="N1723" i="1"/>
  <c r="M1723" i="1"/>
  <c r="T1722" i="1"/>
  <c r="S1722" i="1"/>
  <c r="R1722" i="1"/>
  <c r="Q1722" i="1"/>
  <c r="N1722" i="1"/>
  <c r="O1722" i="1" s="1"/>
  <c r="P1722" i="1" s="1"/>
  <c r="M1722" i="1"/>
  <c r="T1721" i="1"/>
  <c r="S1721" i="1"/>
  <c r="R1721" i="1"/>
  <c r="Q1721" i="1"/>
  <c r="N1721" i="1"/>
  <c r="O1721" i="1" s="1"/>
  <c r="P1721" i="1" s="1"/>
  <c r="M1721" i="1"/>
  <c r="T1720" i="1"/>
  <c r="S1720" i="1"/>
  <c r="R1720" i="1"/>
  <c r="Q1720" i="1"/>
  <c r="N1720" i="1"/>
  <c r="M1720" i="1"/>
  <c r="T1719" i="1"/>
  <c r="S1719" i="1"/>
  <c r="R1719" i="1"/>
  <c r="Q1719" i="1"/>
  <c r="N1719" i="1"/>
  <c r="M1719" i="1"/>
  <c r="T1718" i="1"/>
  <c r="S1718" i="1"/>
  <c r="R1718" i="1"/>
  <c r="Q1718" i="1"/>
  <c r="N1718" i="1"/>
  <c r="O1718" i="1" s="1"/>
  <c r="P1718" i="1" s="1"/>
  <c r="M1718" i="1"/>
  <c r="T1717" i="1"/>
  <c r="S1717" i="1"/>
  <c r="R1717" i="1"/>
  <c r="Q1717" i="1"/>
  <c r="N1717" i="1"/>
  <c r="O1717" i="1" s="1"/>
  <c r="P1717" i="1" s="1"/>
  <c r="M1717" i="1"/>
  <c r="T1716" i="1"/>
  <c r="S1716" i="1"/>
  <c r="R1716" i="1"/>
  <c r="Q1716" i="1"/>
  <c r="N1716" i="1"/>
  <c r="M1716" i="1"/>
  <c r="T1715" i="1"/>
  <c r="S1715" i="1"/>
  <c r="R1715" i="1"/>
  <c r="Q1715" i="1"/>
  <c r="N1715" i="1"/>
  <c r="M1715" i="1"/>
  <c r="T1714" i="1"/>
  <c r="S1714" i="1"/>
  <c r="R1714" i="1"/>
  <c r="Q1714" i="1"/>
  <c r="N1714" i="1"/>
  <c r="O1714" i="1" s="1"/>
  <c r="P1714" i="1" s="1"/>
  <c r="M1714" i="1"/>
  <c r="T1713" i="1"/>
  <c r="S1713" i="1"/>
  <c r="R1713" i="1"/>
  <c r="Q1713" i="1"/>
  <c r="N1713" i="1"/>
  <c r="O1713" i="1" s="1"/>
  <c r="P1713" i="1" s="1"/>
  <c r="M1713" i="1"/>
  <c r="T1712" i="1"/>
  <c r="S1712" i="1"/>
  <c r="R1712" i="1"/>
  <c r="Q1712" i="1"/>
  <c r="N1712" i="1"/>
  <c r="M1712" i="1"/>
  <c r="T1711" i="1"/>
  <c r="S1711" i="1"/>
  <c r="R1711" i="1"/>
  <c r="Q1711" i="1"/>
  <c r="N1711" i="1"/>
  <c r="M1711" i="1"/>
  <c r="T1710" i="1"/>
  <c r="S1710" i="1"/>
  <c r="R1710" i="1"/>
  <c r="Q1710" i="1"/>
  <c r="N1710" i="1"/>
  <c r="O1710" i="1" s="1"/>
  <c r="P1710" i="1" s="1"/>
  <c r="M1710" i="1"/>
  <c r="T1709" i="1"/>
  <c r="S1709" i="1"/>
  <c r="R1709" i="1"/>
  <c r="Q1709" i="1"/>
  <c r="N1709" i="1"/>
  <c r="O1709" i="1" s="1"/>
  <c r="P1709" i="1" s="1"/>
  <c r="M1709" i="1"/>
  <c r="T1708" i="1"/>
  <c r="S1708" i="1"/>
  <c r="R1708" i="1"/>
  <c r="Q1708" i="1"/>
  <c r="N1708" i="1"/>
  <c r="M1708" i="1"/>
  <c r="T1707" i="1"/>
  <c r="S1707" i="1"/>
  <c r="R1707" i="1"/>
  <c r="Q1707" i="1"/>
  <c r="N1707" i="1"/>
  <c r="M1707" i="1"/>
  <c r="T1706" i="1"/>
  <c r="S1706" i="1"/>
  <c r="R1706" i="1"/>
  <c r="Q1706" i="1"/>
  <c r="N1706" i="1"/>
  <c r="O1706" i="1" s="1"/>
  <c r="P1706" i="1" s="1"/>
  <c r="M1706" i="1"/>
  <c r="T1705" i="1"/>
  <c r="S1705" i="1"/>
  <c r="R1705" i="1"/>
  <c r="Q1705" i="1"/>
  <c r="N1705" i="1"/>
  <c r="O1705" i="1" s="1"/>
  <c r="P1705" i="1" s="1"/>
  <c r="M1705" i="1"/>
  <c r="T1704" i="1"/>
  <c r="S1704" i="1"/>
  <c r="R1704" i="1"/>
  <c r="Q1704" i="1"/>
  <c r="N1704" i="1"/>
  <c r="M1704" i="1"/>
  <c r="T1703" i="1"/>
  <c r="S1703" i="1"/>
  <c r="R1703" i="1"/>
  <c r="Q1703" i="1"/>
  <c r="N1703" i="1"/>
  <c r="M1703" i="1"/>
  <c r="T1702" i="1"/>
  <c r="S1702" i="1"/>
  <c r="R1702" i="1"/>
  <c r="Q1702" i="1"/>
  <c r="N1702" i="1"/>
  <c r="O1702" i="1" s="1"/>
  <c r="P1702" i="1" s="1"/>
  <c r="M1702" i="1"/>
  <c r="T1701" i="1"/>
  <c r="S1701" i="1"/>
  <c r="R1701" i="1"/>
  <c r="Q1701" i="1"/>
  <c r="N1701" i="1"/>
  <c r="O1701" i="1" s="1"/>
  <c r="P1701" i="1" s="1"/>
  <c r="M1701" i="1"/>
  <c r="T1700" i="1"/>
  <c r="S1700" i="1"/>
  <c r="R1700" i="1"/>
  <c r="Q1700" i="1"/>
  <c r="N1700" i="1"/>
  <c r="M1700" i="1"/>
  <c r="T1699" i="1"/>
  <c r="S1699" i="1"/>
  <c r="R1699" i="1"/>
  <c r="Q1699" i="1"/>
  <c r="N1699" i="1"/>
  <c r="M1699" i="1"/>
  <c r="T1698" i="1"/>
  <c r="S1698" i="1"/>
  <c r="R1698" i="1"/>
  <c r="Q1698" i="1"/>
  <c r="N1698" i="1"/>
  <c r="O1698" i="1" s="1"/>
  <c r="P1698" i="1" s="1"/>
  <c r="M1698" i="1"/>
  <c r="T1697" i="1"/>
  <c r="S1697" i="1"/>
  <c r="R1697" i="1"/>
  <c r="Q1697" i="1"/>
  <c r="N1697" i="1"/>
  <c r="O1697" i="1" s="1"/>
  <c r="P1697" i="1" s="1"/>
  <c r="M1697" i="1"/>
  <c r="T1696" i="1"/>
  <c r="S1696" i="1"/>
  <c r="R1696" i="1"/>
  <c r="Q1696" i="1"/>
  <c r="N1696" i="1"/>
  <c r="M1696" i="1"/>
  <c r="T1695" i="1"/>
  <c r="S1695" i="1"/>
  <c r="R1695" i="1"/>
  <c r="Q1695" i="1"/>
  <c r="N1695" i="1"/>
  <c r="M1695" i="1"/>
  <c r="T1694" i="1"/>
  <c r="S1694" i="1"/>
  <c r="R1694" i="1"/>
  <c r="Q1694" i="1"/>
  <c r="N1694" i="1"/>
  <c r="O1694" i="1" s="1"/>
  <c r="P1694" i="1" s="1"/>
  <c r="M1694" i="1"/>
  <c r="T1693" i="1"/>
  <c r="S1693" i="1"/>
  <c r="R1693" i="1"/>
  <c r="Q1693" i="1"/>
  <c r="N1693" i="1"/>
  <c r="O1693" i="1" s="1"/>
  <c r="P1693" i="1" s="1"/>
  <c r="M1693" i="1"/>
  <c r="T1692" i="1"/>
  <c r="S1692" i="1"/>
  <c r="R1692" i="1"/>
  <c r="Q1692" i="1"/>
  <c r="N1692" i="1"/>
  <c r="M1692" i="1"/>
  <c r="T1691" i="1"/>
  <c r="S1691" i="1"/>
  <c r="R1691" i="1"/>
  <c r="Q1691" i="1"/>
  <c r="N1691" i="1"/>
  <c r="M1691" i="1"/>
  <c r="T1690" i="1"/>
  <c r="S1690" i="1"/>
  <c r="R1690" i="1"/>
  <c r="Q1690" i="1"/>
  <c r="N1690" i="1"/>
  <c r="O1690" i="1" s="1"/>
  <c r="P1690" i="1" s="1"/>
  <c r="M1690" i="1"/>
  <c r="T1689" i="1"/>
  <c r="S1689" i="1"/>
  <c r="R1689" i="1"/>
  <c r="Q1689" i="1"/>
  <c r="N1689" i="1"/>
  <c r="O1689" i="1" s="1"/>
  <c r="P1689" i="1" s="1"/>
  <c r="M1689" i="1"/>
  <c r="T1688" i="1"/>
  <c r="S1688" i="1"/>
  <c r="R1688" i="1"/>
  <c r="Q1688" i="1"/>
  <c r="N1688" i="1"/>
  <c r="M1688" i="1"/>
  <c r="T1687" i="1"/>
  <c r="S1687" i="1"/>
  <c r="R1687" i="1"/>
  <c r="Q1687" i="1"/>
  <c r="N1687" i="1"/>
  <c r="M1687" i="1"/>
  <c r="T1686" i="1"/>
  <c r="S1686" i="1"/>
  <c r="R1686" i="1"/>
  <c r="Q1686" i="1"/>
  <c r="N1686" i="1"/>
  <c r="O1686" i="1" s="1"/>
  <c r="P1686" i="1" s="1"/>
  <c r="M1686" i="1"/>
  <c r="T1685" i="1"/>
  <c r="S1685" i="1"/>
  <c r="R1685" i="1"/>
  <c r="Q1685" i="1"/>
  <c r="N1685" i="1"/>
  <c r="O1685" i="1" s="1"/>
  <c r="P1685" i="1" s="1"/>
  <c r="M1685" i="1"/>
  <c r="T1684" i="1"/>
  <c r="S1684" i="1"/>
  <c r="R1684" i="1"/>
  <c r="Q1684" i="1"/>
  <c r="N1684" i="1"/>
  <c r="M1684" i="1"/>
  <c r="T1683" i="1"/>
  <c r="S1683" i="1"/>
  <c r="R1683" i="1"/>
  <c r="Q1683" i="1"/>
  <c r="N1683" i="1"/>
  <c r="M1683" i="1"/>
  <c r="T1682" i="1"/>
  <c r="S1682" i="1"/>
  <c r="R1682" i="1"/>
  <c r="Q1682" i="1"/>
  <c r="N1682" i="1"/>
  <c r="O1682" i="1" s="1"/>
  <c r="P1682" i="1" s="1"/>
  <c r="M1682" i="1"/>
  <c r="T1681" i="1"/>
  <c r="S1681" i="1"/>
  <c r="R1681" i="1"/>
  <c r="Q1681" i="1"/>
  <c r="N1681" i="1"/>
  <c r="O1681" i="1" s="1"/>
  <c r="P1681" i="1" s="1"/>
  <c r="M1681" i="1"/>
  <c r="T1680" i="1"/>
  <c r="S1680" i="1"/>
  <c r="R1680" i="1"/>
  <c r="Q1680" i="1"/>
  <c r="N1680" i="1"/>
  <c r="M1680" i="1"/>
  <c r="T1679" i="1"/>
  <c r="S1679" i="1"/>
  <c r="R1679" i="1"/>
  <c r="Q1679" i="1"/>
  <c r="N1679" i="1"/>
  <c r="M1679" i="1"/>
  <c r="T1678" i="1"/>
  <c r="S1678" i="1"/>
  <c r="R1678" i="1"/>
  <c r="Q1678" i="1"/>
  <c r="N1678" i="1"/>
  <c r="O1678" i="1" s="1"/>
  <c r="P1678" i="1" s="1"/>
  <c r="M1678" i="1"/>
  <c r="T1677" i="1"/>
  <c r="S1677" i="1"/>
  <c r="R1677" i="1"/>
  <c r="Q1677" i="1"/>
  <c r="N1677" i="1"/>
  <c r="O1677" i="1" s="1"/>
  <c r="P1677" i="1" s="1"/>
  <c r="M1677" i="1"/>
  <c r="T1676" i="1"/>
  <c r="S1676" i="1"/>
  <c r="R1676" i="1"/>
  <c r="Q1676" i="1"/>
  <c r="N1676" i="1"/>
  <c r="M1676" i="1"/>
  <c r="T1675" i="1"/>
  <c r="S1675" i="1"/>
  <c r="R1675" i="1"/>
  <c r="Q1675" i="1"/>
  <c r="N1675" i="1"/>
  <c r="M1675" i="1"/>
  <c r="T1674" i="1"/>
  <c r="S1674" i="1"/>
  <c r="R1674" i="1"/>
  <c r="Q1674" i="1"/>
  <c r="N1674" i="1"/>
  <c r="O1674" i="1" s="1"/>
  <c r="P1674" i="1" s="1"/>
  <c r="M1674" i="1"/>
  <c r="T1673" i="1"/>
  <c r="S1673" i="1"/>
  <c r="R1673" i="1"/>
  <c r="Q1673" i="1"/>
  <c r="N1673" i="1"/>
  <c r="O1673" i="1" s="1"/>
  <c r="P1673" i="1" s="1"/>
  <c r="M1673" i="1"/>
  <c r="T1672" i="1"/>
  <c r="S1672" i="1"/>
  <c r="R1672" i="1"/>
  <c r="Q1672" i="1"/>
  <c r="N1672" i="1"/>
  <c r="M1672" i="1"/>
  <c r="T1671" i="1"/>
  <c r="S1671" i="1"/>
  <c r="R1671" i="1"/>
  <c r="Q1671" i="1"/>
  <c r="N1671" i="1"/>
  <c r="M1671" i="1"/>
  <c r="T1670" i="1"/>
  <c r="S1670" i="1"/>
  <c r="R1670" i="1"/>
  <c r="Q1670" i="1"/>
  <c r="N1670" i="1"/>
  <c r="O1670" i="1" s="1"/>
  <c r="P1670" i="1" s="1"/>
  <c r="M1670" i="1"/>
  <c r="T1669" i="1"/>
  <c r="S1669" i="1"/>
  <c r="R1669" i="1"/>
  <c r="Q1669" i="1"/>
  <c r="N1669" i="1"/>
  <c r="O1669" i="1" s="1"/>
  <c r="P1669" i="1" s="1"/>
  <c r="M1669" i="1"/>
  <c r="T1668" i="1"/>
  <c r="S1668" i="1"/>
  <c r="R1668" i="1"/>
  <c r="Q1668" i="1"/>
  <c r="N1668" i="1"/>
  <c r="M1668" i="1"/>
  <c r="T1667" i="1"/>
  <c r="S1667" i="1"/>
  <c r="R1667" i="1"/>
  <c r="Q1667" i="1"/>
  <c r="N1667" i="1"/>
  <c r="M1667" i="1"/>
  <c r="T1666" i="1"/>
  <c r="S1666" i="1"/>
  <c r="R1666" i="1"/>
  <c r="Q1666" i="1"/>
  <c r="N1666" i="1"/>
  <c r="O1666" i="1" s="1"/>
  <c r="P1666" i="1" s="1"/>
  <c r="M1666" i="1"/>
  <c r="T1665" i="1"/>
  <c r="S1665" i="1"/>
  <c r="R1665" i="1"/>
  <c r="Q1665" i="1"/>
  <c r="N1665" i="1"/>
  <c r="O1665" i="1" s="1"/>
  <c r="P1665" i="1" s="1"/>
  <c r="M1665" i="1"/>
  <c r="T1664" i="1"/>
  <c r="S1664" i="1"/>
  <c r="R1664" i="1"/>
  <c r="Q1664" i="1"/>
  <c r="N1664" i="1"/>
  <c r="M1664" i="1"/>
  <c r="T1663" i="1"/>
  <c r="S1663" i="1"/>
  <c r="R1663" i="1"/>
  <c r="Q1663" i="1"/>
  <c r="N1663" i="1"/>
  <c r="M1663" i="1"/>
  <c r="T1662" i="1"/>
  <c r="S1662" i="1"/>
  <c r="R1662" i="1"/>
  <c r="Q1662" i="1"/>
  <c r="N1662" i="1"/>
  <c r="O1662" i="1" s="1"/>
  <c r="P1662" i="1" s="1"/>
  <c r="M1662" i="1"/>
  <c r="T1661" i="1"/>
  <c r="S1661" i="1"/>
  <c r="R1661" i="1"/>
  <c r="Q1661" i="1"/>
  <c r="N1661" i="1"/>
  <c r="O1661" i="1" s="1"/>
  <c r="P1661" i="1" s="1"/>
  <c r="M1661" i="1"/>
  <c r="T1660" i="1"/>
  <c r="S1660" i="1"/>
  <c r="R1660" i="1"/>
  <c r="Q1660" i="1"/>
  <c r="N1660" i="1"/>
  <c r="M1660" i="1"/>
  <c r="T1659" i="1"/>
  <c r="S1659" i="1"/>
  <c r="R1659" i="1"/>
  <c r="Q1659" i="1"/>
  <c r="N1659" i="1"/>
  <c r="M1659" i="1"/>
  <c r="T1658" i="1"/>
  <c r="S1658" i="1"/>
  <c r="R1658" i="1"/>
  <c r="Q1658" i="1"/>
  <c r="N1658" i="1"/>
  <c r="O1658" i="1" s="1"/>
  <c r="P1658" i="1" s="1"/>
  <c r="M1658" i="1"/>
  <c r="T1657" i="1"/>
  <c r="S1657" i="1"/>
  <c r="R1657" i="1"/>
  <c r="Q1657" i="1"/>
  <c r="N1657" i="1"/>
  <c r="O1657" i="1" s="1"/>
  <c r="P1657" i="1" s="1"/>
  <c r="M1657" i="1"/>
  <c r="T1656" i="1"/>
  <c r="S1656" i="1"/>
  <c r="R1656" i="1"/>
  <c r="Q1656" i="1"/>
  <c r="N1656" i="1"/>
  <c r="M1656" i="1"/>
  <c r="T1655" i="1"/>
  <c r="S1655" i="1"/>
  <c r="R1655" i="1"/>
  <c r="Q1655" i="1"/>
  <c r="N1655" i="1"/>
  <c r="M1655" i="1"/>
  <c r="T1654" i="1"/>
  <c r="S1654" i="1"/>
  <c r="R1654" i="1"/>
  <c r="Q1654" i="1"/>
  <c r="N1654" i="1"/>
  <c r="O1654" i="1" s="1"/>
  <c r="P1654" i="1" s="1"/>
  <c r="M1654" i="1"/>
  <c r="T1653" i="1"/>
  <c r="S1653" i="1"/>
  <c r="R1653" i="1"/>
  <c r="Q1653" i="1"/>
  <c r="N1653" i="1"/>
  <c r="O1653" i="1" s="1"/>
  <c r="P1653" i="1" s="1"/>
  <c r="M1653" i="1"/>
  <c r="T1652" i="1"/>
  <c r="S1652" i="1"/>
  <c r="R1652" i="1"/>
  <c r="Q1652" i="1"/>
  <c r="N1652" i="1"/>
  <c r="M1652" i="1"/>
  <c r="T1651" i="1"/>
  <c r="S1651" i="1"/>
  <c r="R1651" i="1"/>
  <c r="Q1651" i="1"/>
  <c r="N1651" i="1"/>
  <c r="M1651" i="1"/>
  <c r="T1650" i="1"/>
  <c r="S1650" i="1"/>
  <c r="R1650" i="1"/>
  <c r="Q1650" i="1"/>
  <c r="N1650" i="1"/>
  <c r="O1650" i="1" s="1"/>
  <c r="P1650" i="1" s="1"/>
  <c r="M1650" i="1"/>
  <c r="T1649" i="1"/>
  <c r="S1649" i="1"/>
  <c r="R1649" i="1"/>
  <c r="Q1649" i="1"/>
  <c r="N1649" i="1"/>
  <c r="O1649" i="1" s="1"/>
  <c r="P1649" i="1" s="1"/>
  <c r="M1649" i="1"/>
  <c r="T1648" i="1"/>
  <c r="S1648" i="1"/>
  <c r="R1648" i="1"/>
  <c r="Q1648" i="1"/>
  <c r="N1648" i="1"/>
  <c r="M1648" i="1"/>
  <c r="T1647" i="1"/>
  <c r="S1647" i="1"/>
  <c r="R1647" i="1"/>
  <c r="Q1647" i="1"/>
  <c r="N1647" i="1"/>
  <c r="M1647" i="1"/>
  <c r="T1646" i="1"/>
  <c r="S1646" i="1"/>
  <c r="R1646" i="1"/>
  <c r="Q1646" i="1"/>
  <c r="N1646" i="1"/>
  <c r="O1646" i="1" s="1"/>
  <c r="P1646" i="1" s="1"/>
  <c r="M1646" i="1"/>
  <c r="T1645" i="1"/>
  <c r="S1645" i="1"/>
  <c r="R1645" i="1"/>
  <c r="Q1645" i="1"/>
  <c r="N1645" i="1"/>
  <c r="O1645" i="1" s="1"/>
  <c r="P1645" i="1" s="1"/>
  <c r="M1645" i="1"/>
  <c r="T1644" i="1"/>
  <c r="S1644" i="1"/>
  <c r="R1644" i="1"/>
  <c r="Q1644" i="1"/>
  <c r="N1644" i="1"/>
  <c r="M1644" i="1"/>
  <c r="T1643" i="1"/>
  <c r="S1643" i="1"/>
  <c r="R1643" i="1"/>
  <c r="Q1643" i="1"/>
  <c r="N1643" i="1"/>
  <c r="M1643" i="1"/>
  <c r="T1642" i="1"/>
  <c r="S1642" i="1"/>
  <c r="R1642" i="1"/>
  <c r="Q1642" i="1"/>
  <c r="N1642" i="1"/>
  <c r="O1642" i="1" s="1"/>
  <c r="P1642" i="1" s="1"/>
  <c r="M1642" i="1"/>
  <c r="T1641" i="1"/>
  <c r="S1641" i="1"/>
  <c r="R1641" i="1"/>
  <c r="Q1641" i="1"/>
  <c r="N1641" i="1"/>
  <c r="O1641" i="1" s="1"/>
  <c r="P1641" i="1" s="1"/>
  <c r="M1641" i="1"/>
  <c r="T1640" i="1"/>
  <c r="S1640" i="1"/>
  <c r="R1640" i="1"/>
  <c r="Q1640" i="1"/>
  <c r="N1640" i="1"/>
  <c r="M1640" i="1"/>
  <c r="T1639" i="1"/>
  <c r="S1639" i="1"/>
  <c r="R1639" i="1"/>
  <c r="Q1639" i="1"/>
  <c r="N1639" i="1"/>
  <c r="M1639" i="1"/>
  <c r="T1638" i="1"/>
  <c r="S1638" i="1"/>
  <c r="R1638" i="1"/>
  <c r="Q1638" i="1"/>
  <c r="N1638" i="1"/>
  <c r="O1638" i="1" s="1"/>
  <c r="P1638" i="1" s="1"/>
  <c r="M1638" i="1"/>
  <c r="T1637" i="1"/>
  <c r="S1637" i="1"/>
  <c r="R1637" i="1"/>
  <c r="Q1637" i="1"/>
  <c r="N1637" i="1"/>
  <c r="M1637" i="1"/>
  <c r="O1637" i="1" s="1"/>
  <c r="P1637" i="1" s="1"/>
  <c r="T1636" i="1"/>
  <c r="S1636" i="1"/>
  <c r="R1636" i="1"/>
  <c r="Q1636" i="1"/>
  <c r="N1636" i="1"/>
  <c r="M1636" i="1"/>
  <c r="O1636" i="1" s="1"/>
  <c r="P1636" i="1" s="1"/>
  <c r="T1635" i="1"/>
  <c r="S1635" i="1"/>
  <c r="R1635" i="1"/>
  <c r="Q1635" i="1"/>
  <c r="N1635" i="1"/>
  <c r="M1635" i="1"/>
  <c r="O1635" i="1" s="1"/>
  <c r="P1635" i="1" s="1"/>
  <c r="T1634" i="1"/>
  <c r="S1634" i="1"/>
  <c r="R1634" i="1"/>
  <c r="Q1634" i="1"/>
  <c r="N1634" i="1"/>
  <c r="M1634" i="1"/>
  <c r="O1634" i="1" s="1"/>
  <c r="P1634" i="1" s="1"/>
  <c r="T1633" i="1"/>
  <c r="S1633" i="1"/>
  <c r="R1633" i="1"/>
  <c r="Q1633" i="1"/>
  <c r="P1633" i="1"/>
  <c r="N1633" i="1"/>
  <c r="M1633" i="1"/>
  <c r="O1633" i="1" s="1"/>
  <c r="T1632" i="1"/>
  <c r="S1632" i="1"/>
  <c r="R1632" i="1"/>
  <c r="Q1632" i="1"/>
  <c r="P1632" i="1"/>
  <c r="N1632" i="1"/>
  <c r="M1632" i="1"/>
  <c r="O1632" i="1" s="1"/>
  <c r="T1631" i="1"/>
  <c r="S1631" i="1"/>
  <c r="R1631" i="1"/>
  <c r="Q1631" i="1"/>
  <c r="N1631" i="1"/>
  <c r="M1631" i="1"/>
  <c r="O1631" i="1" s="1"/>
  <c r="P1631" i="1" s="1"/>
  <c r="T1630" i="1"/>
  <c r="S1630" i="1"/>
  <c r="R1630" i="1"/>
  <c r="Q1630" i="1"/>
  <c r="N1630" i="1"/>
  <c r="M1630" i="1"/>
  <c r="O1630" i="1" s="1"/>
  <c r="P1630" i="1" s="1"/>
  <c r="T1629" i="1"/>
  <c r="S1629" i="1"/>
  <c r="R1629" i="1"/>
  <c r="Q1629" i="1"/>
  <c r="P1629" i="1"/>
  <c r="N1629" i="1"/>
  <c r="M1629" i="1"/>
  <c r="O1629" i="1" s="1"/>
  <c r="T1628" i="1"/>
  <c r="S1628" i="1"/>
  <c r="R1628" i="1"/>
  <c r="Q1628" i="1"/>
  <c r="N1628" i="1"/>
  <c r="M1628" i="1"/>
  <c r="O1628" i="1" s="1"/>
  <c r="P1628" i="1" s="1"/>
  <c r="T1627" i="1"/>
  <c r="S1627" i="1"/>
  <c r="R1627" i="1"/>
  <c r="Q1627" i="1"/>
  <c r="N1627" i="1"/>
  <c r="M1627" i="1"/>
  <c r="O1627" i="1" s="1"/>
  <c r="P1627" i="1" s="1"/>
  <c r="T1626" i="1"/>
  <c r="S1626" i="1"/>
  <c r="R1626" i="1"/>
  <c r="Q1626" i="1"/>
  <c r="N1626" i="1"/>
  <c r="M1626" i="1"/>
  <c r="O1626" i="1" s="1"/>
  <c r="P1626" i="1" s="1"/>
  <c r="T1625" i="1"/>
  <c r="S1625" i="1"/>
  <c r="R1625" i="1"/>
  <c r="Q1625" i="1"/>
  <c r="P1625" i="1"/>
  <c r="N1625" i="1"/>
  <c r="M1625" i="1"/>
  <c r="O1625" i="1" s="1"/>
  <c r="T1624" i="1"/>
  <c r="S1624" i="1"/>
  <c r="R1624" i="1"/>
  <c r="Q1624" i="1"/>
  <c r="P1624" i="1"/>
  <c r="N1624" i="1"/>
  <c r="M1624" i="1"/>
  <c r="O1624" i="1" s="1"/>
  <c r="T1623" i="1"/>
  <c r="S1623" i="1"/>
  <c r="R1623" i="1"/>
  <c r="Q1623" i="1"/>
  <c r="N1623" i="1"/>
  <c r="M1623" i="1"/>
  <c r="O1623" i="1" s="1"/>
  <c r="P1623" i="1" s="1"/>
  <c r="T1622" i="1"/>
  <c r="S1622" i="1"/>
  <c r="R1622" i="1"/>
  <c r="Q1622" i="1"/>
  <c r="N1622" i="1"/>
  <c r="M1622" i="1"/>
  <c r="O1622" i="1" s="1"/>
  <c r="P1622" i="1" s="1"/>
  <c r="T1621" i="1"/>
  <c r="S1621" i="1"/>
  <c r="R1621" i="1"/>
  <c r="Q1621" i="1"/>
  <c r="P1621" i="1"/>
  <c r="N1621" i="1"/>
  <c r="M1621" i="1"/>
  <c r="O1621" i="1" s="1"/>
  <c r="T1620" i="1"/>
  <c r="S1620" i="1"/>
  <c r="R1620" i="1"/>
  <c r="Q1620" i="1"/>
  <c r="N1620" i="1"/>
  <c r="M1620" i="1"/>
  <c r="O1620" i="1" s="1"/>
  <c r="P1620" i="1" s="1"/>
  <c r="T1619" i="1"/>
  <c r="S1619" i="1"/>
  <c r="R1619" i="1"/>
  <c r="Q1619" i="1"/>
  <c r="N1619" i="1"/>
  <c r="M1619" i="1"/>
  <c r="O1619" i="1" s="1"/>
  <c r="P1619" i="1" s="1"/>
  <c r="T1618" i="1"/>
  <c r="S1618" i="1"/>
  <c r="R1618" i="1"/>
  <c r="Q1618" i="1"/>
  <c r="N1618" i="1"/>
  <c r="M1618" i="1"/>
  <c r="O1618" i="1" s="1"/>
  <c r="P1618" i="1" s="1"/>
  <c r="T1617" i="1"/>
  <c r="S1617" i="1"/>
  <c r="R1617" i="1"/>
  <c r="Q1617" i="1"/>
  <c r="P1617" i="1"/>
  <c r="N1617" i="1"/>
  <c r="M1617" i="1"/>
  <c r="O1617" i="1" s="1"/>
  <c r="T1616" i="1"/>
  <c r="S1616" i="1"/>
  <c r="R1616" i="1"/>
  <c r="Q1616" i="1"/>
  <c r="P1616" i="1"/>
  <c r="N1616" i="1"/>
  <c r="M1616" i="1"/>
  <c r="O1616" i="1" s="1"/>
  <c r="T1615" i="1"/>
  <c r="S1615" i="1"/>
  <c r="R1615" i="1"/>
  <c r="Q1615" i="1"/>
  <c r="N1615" i="1"/>
  <c r="M1615" i="1"/>
  <c r="O1615" i="1" s="1"/>
  <c r="P1615" i="1" s="1"/>
  <c r="T1614" i="1"/>
  <c r="S1614" i="1"/>
  <c r="R1614" i="1"/>
  <c r="Q1614" i="1"/>
  <c r="N1614" i="1"/>
  <c r="M1614" i="1"/>
  <c r="O1614" i="1" s="1"/>
  <c r="P1614" i="1" s="1"/>
  <c r="T1613" i="1"/>
  <c r="S1613" i="1"/>
  <c r="R1613" i="1"/>
  <c r="Q1613" i="1"/>
  <c r="P1613" i="1"/>
  <c r="N1613" i="1"/>
  <c r="M1613" i="1"/>
  <c r="O1613" i="1" s="1"/>
  <c r="T1612" i="1"/>
  <c r="S1612" i="1"/>
  <c r="R1612" i="1"/>
  <c r="Q1612" i="1"/>
  <c r="N1612" i="1"/>
  <c r="M1612" i="1"/>
  <c r="O1612" i="1" s="1"/>
  <c r="P1612" i="1" s="1"/>
  <c r="T1611" i="1"/>
  <c r="S1611" i="1"/>
  <c r="R1611" i="1"/>
  <c r="Q1611" i="1"/>
  <c r="N1611" i="1"/>
  <c r="M1611" i="1"/>
  <c r="O1611" i="1" s="1"/>
  <c r="P1611" i="1" s="1"/>
  <c r="T1610" i="1"/>
  <c r="S1610" i="1"/>
  <c r="R1610" i="1"/>
  <c r="Q1610" i="1"/>
  <c r="N1610" i="1"/>
  <c r="M1610" i="1"/>
  <c r="O1610" i="1" s="1"/>
  <c r="P1610" i="1" s="1"/>
  <c r="T1609" i="1"/>
  <c r="S1609" i="1"/>
  <c r="R1609" i="1"/>
  <c r="Q1609" i="1"/>
  <c r="P1609" i="1"/>
  <c r="N1609" i="1"/>
  <c r="M1609" i="1"/>
  <c r="O1609" i="1" s="1"/>
  <c r="T1608" i="1"/>
  <c r="S1608" i="1"/>
  <c r="R1608" i="1"/>
  <c r="Q1608" i="1"/>
  <c r="P1608" i="1"/>
  <c r="N1608" i="1"/>
  <c r="M1608" i="1"/>
  <c r="O1608" i="1" s="1"/>
  <c r="T1607" i="1"/>
  <c r="S1607" i="1"/>
  <c r="R1607" i="1"/>
  <c r="Q1607" i="1"/>
  <c r="N1607" i="1"/>
  <c r="M1607" i="1"/>
  <c r="O1607" i="1" s="1"/>
  <c r="P1607" i="1" s="1"/>
  <c r="T1606" i="1"/>
  <c r="S1606" i="1"/>
  <c r="R1606" i="1"/>
  <c r="Q1606" i="1"/>
  <c r="N1606" i="1"/>
  <c r="M1606" i="1"/>
  <c r="O1606" i="1" s="1"/>
  <c r="P1606" i="1" s="1"/>
  <c r="T1605" i="1"/>
  <c r="S1605" i="1"/>
  <c r="R1605" i="1"/>
  <c r="Q1605" i="1"/>
  <c r="P1605" i="1"/>
  <c r="N1605" i="1"/>
  <c r="M1605" i="1"/>
  <c r="O1605" i="1" s="1"/>
  <c r="T1604" i="1"/>
  <c r="S1604" i="1"/>
  <c r="R1604" i="1"/>
  <c r="Q1604" i="1"/>
  <c r="N1604" i="1"/>
  <c r="M1604" i="1"/>
  <c r="O1604" i="1" s="1"/>
  <c r="P1604" i="1" s="1"/>
  <c r="T1603" i="1"/>
  <c r="S1603" i="1"/>
  <c r="R1603" i="1"/>
  <c r="Q1603" i="1"/>
  <c r="N1603" i="1"/>
  <c r="M1603" i="1"/>
  <c r="O1603" i="1" s="1"/>
  <c r="P1603" i="1" s="1"/>
  <c r="T1602" i="1"/>
  <c r="S1602" i="1"/>
  <c r="R1602" i="1"/>
  <c r="Q1602" i="1"/>
  <c r="N1602" i="1"/>
  <c r="M1602" i="1"/>
  <c r="O1602" i="1" s="1"/>
  <c r="P1602" i="1" s="1"/>
  <c r="T1601" i="1"/>
  <c r="S1601" i="1"/>
  <c r="R1601" i="1"/>
  <c r="Q1601" i="1"/>
  <c r="P1601" i="1"/>
  <c r="N1601" i="1"/>
  <c r="M1601" i="1"/>
  <c r="O1601" i="1" s="1"/>
  <c r="T1600" i="1"/>
  <c r="S1600" i="1"/>
  <c r="R1600" i="1"/>
  <c r="Q1600" i="1"/>
  <c r="P1600" i="1"/>
  <c r="N1600" i="1"/>
  <c r="M1600" i="1"/>
  <c r="O1600" i="1" s="1"/>
  <c r="T1599" i="1"/>
  <c r="S1599" i="1"/>
  <c r="R1599" i="1"/>
  <c r="Q1599" i="1"/>
  <c r="N1599" i="1"/>
  <c r="M1599" i="1"/>
  <c r="O1599" i="1" s="1"/>
  <c r="P1599" i="1" s="1"/>
  <c r="T1598" i="1"/>
  <c r="S1598" i="1"/>
  <c r="R1598" i="1"/>
  <c r="Q1598" i="1"/>
  <c r="N1598" i="1"/>
  <c r="M1598" i="1"/>
  <c r="O1598" i="1" s="1"/>
  <c r="P1598" i="1" s="1"/>
  <c r="T1597" i="1"/>
  <c r="S1597" i="1"/>
  <c r="R1597" i="1"/>
  <c r="Q1597" i="1"/>
  <c r="P1597" i="1"/>
  <c r="N1597" i="1"/>
  <c r="M1597" i="1"/>
  <c r="O1597" i="1" s="1"/>
  <c r="T1596" i="1"/>
  <c r="S1596" i="1"/>
  <c r="R1596" i="1"/>
  <c r="Q1596" i="1"/>
  <c r="N1596" i="1"/>
  <c r="M1596" i="1"/>
  <c r="O1596" i="1" s="1"/>
  <c r="P1596" i="1" s="1"/>
  <c r="T1595" i="1"/>
  <c r="S1595" i="1"/>
  <c r="R1595" i="1"/>
  <c r="Q1595" i="1"/>
  <c r="N1595" i="1"/>
  <c r="M1595" i="1"/>
  <c r="O1595" i="1" s="1"/>
  <c r="P1595" i="1" s="1"/>
  <c r="T1594" i="1"/>
  <c r="S1594" i="1"/>
  <c r="R1594" i="1"/>
  <c r="Q1594" i="1"/>
  <c r="N1594" i="1"/>
  <c r="M1594" i="1"/>
  <c r="O1594" i="1" s="1"/>
  <c r="P1594" i="1" s="1"/>
  <c r="T1593" i="1"/>
  <c r="S1593" i="1"/>
  <c r="R1593" i="1"/>
  <c r="Q1593" i="1"/>
  <c r="P1593" i="1"/>
  <c r="N1593" i="1"/>
  <c r="M1593" i="1"/>
  <c r="O1593" i="1" s="1"/>
  <c r="T1592" i="1"/>
  <c r="S1592" i="1"/>
  <c r="R1592" i="1"/>
  <c r="Q1592" i="1"/>
  <c r="O1592" i="1"/>
  <c r="P1592" i="1" s="1"/>
  <c r="N1592" i="1"/>
  <c r="M1592" i="1"/>
  <c r="T1591" i="1"/>
  <c r="S1591" i="1"/>
  <c r="R1591" i="1"/>
  <c r="Q1591" i="1"/>
  <c r="O1591" i="1"/>
  <c r="P1591" i="1" s="1"/>
  <c r="N1591" i="1"/>
  <c r="M1591" i="1"/>
  <c r="T1590" i="1"/>
  <c r="S1590" i="1"/>
  <c r="R1590" i="1"/>
  <c r="Q1590" i="1"/>
  <c r="O1590" i="1"/>
  <c r="P1590" i="1" s="1"/>
  <c r="N1590" i="1"/>
  <c r="M1590" i="1"/>
  <c r="T1589" i="1"/>
  <c r="S1589" i="1"/>
  <c r="R1589" i="1"/>
  <c r="Q1589" i="1"/>
  <c r="O1589" i="1"/>
  <c r="P1589" i="1" s="1"/>
  <c r="N1589" i="1"/>
  <c r="M1589" i="1"/>
  <c r="T1588" i="1"/>
  <c r="S1588" i="1"/>
  <c r="R1588" i="1"/>
  <c r="Q1588" i="1"/>
  <c r="O1588" i="1"/>
  <c r="P1588" i="1" s="1"/>
  <c r="N1588" i="1"/>
  <c r="M1588" i="1"/>
  <c r="T1587" i="1"/>
  <c r="S1587" i="1"/>
  <c r="R1587" i="1"/>
  <c r="Q1587" i="1"/>
  <c r="O1587" i="1"/>
  <c r="P1587" i="1" s="1"/>
  <c r="N1587" i="1"/>
  <c r="M1587" i="1"/>
  <c r="T1586" i="1"/>
  <c r="S1586" i="1"/>
  <c r="R1586" i="1"/>
  <c r="Q1586" i="1"/>
  <c r="O1586" i="1"/>
  <c r="P1586" i="1" s="1"/>
  <c r="N1586" i="1"/>
  <c r="M1586" i="1"/>
  <c r="T1585" i="1"/>
  <c r="S1585" i="1"/>
  <c r="R1585" i="1"/>
  <c r="Q1585" i="1"/>
  <c r="O1585" i="1"/>
  <c r="P1585" i="1" s="1"/>
  <c r="N1585" i="1"/>
  <c r="M1585" i="1"/>
  <c r="T1584" i="1"/>
  <c r="S1584" i="1"/>
  <c r="R1584" i="1"/>
  <c r="Q1584" i="1"/>
  <c r="O1584" i="1"/>
  <c r="P1584" i="1" s="1"/>
  <c r="N1584" i="1"/>
  <c r="M1584" i="1"/>
  <c r="T1583" i="1"/>
  <c r="S1583" i="1"/>
  <c r="R1583" i="1"/>
  <c r="Q1583" i="1"/>
  <c r="O1583" i="1"/>
  <c r="P1583" i="1" s="1"/>
  <c r="N1583" i="1"/>
  <c r="M1583" i="1"/>
  <c r="T1582" i="1"/>
  <c r="S1582" i="1"/>
  <c r="R1582" i="1"/>
  <c r="Q1582" i="1"/>
  <c r="O1582" i="1"/>
  <c r="P1582" i="1" s="1"/>
  <c r="N1582" i="1"/>
  <c r="M1582" i="1"/>
  <c r="T1581" i="1"/>
  <c r="S1581" i="1"/>
  <c r="R1581" i="1"/>
  <c r="Q1581" i="1"/>
  <c r="O1581" i="1"/>
  <c r="P1581" i="1" s="1"/>
  <c r="N1581" i="1"/>
  <c r="M1581" i="1"/>
  <c r="T1580" i="1"/>
  <c r="S1580" i="1"/>
  <c r="R1580" i="1"/>
  <c r="Q1580" i="1"/>
  <c r="O1580" i="1"/>
  <c r="P1580" i="1" s="1"/>
  <c r="N1580" i="1"/>
  <c r="M1580" i="1"/>
  <c r="T1579" i="1"/>
  <c r="S1579" i="1"/>
  <c r="R1579" i="1"/>
  <c r="Q1579" i="1"/>
  <c r="O1579" i="1"/>
  <c r="P1579" i="1" s="1"/>
  <c r="N1579" i="1"/>
  <c r="M1579" i="1"/>
  <c r="T1578" i="1"/>
  <c r="S1578" i="1"/>
  <c r="R1578" i="1"/>
  <c r="Q1578" i="1"/>
  <c r="O1578" i="1"/>
  <c r="P1578" i="1" s="1"/>
  <c r="N1578" i="1"/>
  <c r="M1578" i="1"/>
  <c r="T1577" i="1"/>
  <c r="S1577" i="1"/>
  <c r="R1577" i="1"/>
  <c r="Q1577" i="1"/>
  <c r="O1577" i="1"/>
  <c r="P1577" i="1" s="1"/>
  <c r="N1577" i="1"/>
  <c r="M1577" i="1"/>
  <c r="T1576" i="1"/>
  <c r="S1576" i="1"/>
  <c r="R1576" i="1"/>
  <c r="Q1576" i="1"/>
  <c r="O1576" i="1"/>
  <c r="P1576" i="1" s="1"/>
  <c r="N1576" i="1"/>
  <c r="M1576" i="1"/>
  <c r="T1575" i="1"/>
  <c r="S1575" i="1"/>
  <c r="R1575" i="1"/>
  <c r="Q1575" i="1"/>
  <c r="O1575" i="1"/>
  <c r="P1575" i="1" s="1"/>
  <c r="N1575" i="1"/>
  <c r="M1575" i="1"/>
  <c r="T1574" i="1"/>
  <c r="S1574" i="1"/>
  <c r="R1574" i="1"/>
  <c r="Q1574" i="1"/>
  <c r="O1574" i="1"/>
  <c r="P1574" i="1" s="1"/>
  <c r="N1574" i="1"/>
  <c r="M1574" i="1"/>
  <c r="T1573" i="1"/>
  <c r="S1573" i="1"/>
  <c r="R1573" i="1"/>
  <c r="Q1573" i="1"/>
  <c r="O1573" i="1"/>
  <c r="P1573" i="1" s="1"/>
  <c r="N1573" i="1"/>
  <c r="M1573" i="1"/>
  <c r="T1572" i="1"/>
  <c r="S1572" i="1"/>
  <c r="R1572" i="1"/>
  <c r="Q1572" i="1"/>
  <c r="O1572" i="1"/>
  <c r="P1572" i="1" s="1"/>
  <c r="N1572" i="1"/>
  <c r="M1572" i="1"/>
  <c r="T1571" i="1"/>
  <c r="S1571" i="1"/>
  <c r="R1571" i="1"/>
  <c r="Q1571" i="1"/>
  <c r="O1571" i="1"/>
  <c r="P1571" i="1" s="1"/>
  <c r="N1571" i="1"/>
  <c r="M1571" i="1"/>
  <c r="T1570" i="1"/>
  <c r="S1570" i="1"/>
  <c r="R1570" i="1"/>
  <c r="Q1570" i="1"/>
  <c r="O1570" i="1"/>
  <c r="P1570" i="1" s="1"/>
  <c r="N1570" i="1"/>
  <c r="M1570" i="1"/>
  <c r="T1569" i="1"/>
  <c r="S1569" i="1"/>
  <c r="R1569" i="1"/>
  <c r="Q1569" i="1"/>
  <c r="O1569" i="1"/>
  <c r="P1569" i="1" s="1"/>
  <c r="N1569" i="1"/>
  <c r="M1569" i="1"/>
  <c r="T1568" i="1"/>
  <c r="S1568" i="1"/>
  <c r="R1568" i="1"/>
  <c r="Q1568" i="1"/>
  <c r="O1568" i="1"/>
  <c r="P1568" i="1" s="1"/>
  <c r="N1568" i="1"/>
  <c r="M1568" i="1"/>
  <c r="T1567" i="1"/>
  <c r="S1567" i="1"/>
  <c r="R1567" i="1"/>
  <c r="Q1567" i="1"/>
  <c r="O1567" i="1"/>
  <c r="P1567" i="1" s="1"/>
  <c r="N1567" i="1"/>
  <c r="M1567" i="1"/>
  <c r="T1566" i="1"/>
  <c r="S1566" i="1"/>
  <c r="R1566" i="1"/>
  <c r="Q1566" i="1"/>
  <c r="O1566" i="1"/>
  <c r="P1566" i="1" s="1"/>
  <c r="N1566" i="1"/>
  <c r="M1566" i="1"/>
  <c r="T1565" i="1"/>
  <c r="S1565" i="1"/>
  <c r="R1565" i="1"/>
  <c r="Q1565" i="1"/>
  <c r="O1565" i="1"/>
  <c r="P1565" i="1" s="1"/>
  <c r="N1565" i="1"/>
  <c r="M1565" i="1"/>
  <c r="T1564" i="1"/>
  <c r="S1564" i="1"/>
  <c r="R1564" i="1"/>
  <c r="Q1564" i="1"/>
  <c r="O1564" i="1"/>
  <c r="P1564" i="1" s="1"/>
  <c r="N1564" i="1"/>
  <c r="M1564" i="1"/>
  <c r="T1563" i="1"/>
  <c r="S1563" i="1"/>
  <c r="R1563" i="1"/>
  <c r="Q1563" i="1"/>
  <c r="O1563" i="1"/>
  <c r="P1563" i="1" s="1"/>
  <c r="N1563" i="1"/>
  <c r="M1563" i="1"/>
  <c r="T1562" i="1"/>
  <c r="S1562" i="1"/>
  <c r="R1562" i="1"/>
  <c r="Q1562" i="1"/>
  <c r="O1562" i="1"/>
  <c r="P1562" i="1" s="1"/>
  <c r="N1562" i="1"/>
  <c r="M1562" i="1"/>
  <c r="T1561" i="1"/>
  <c r="S1561" i="1"/>
  <c r="R1561" i="1"/>
  <c r="Q1561" i="1"/>
  <c r="O1561" i="1"/>
  <c r="P1561" i="1" s="1"/>
  <c r="N1561" i="1"/>
  <c r="M1561" i="1"/>
  <c r="T1560" i="1"/>
  <c r="S1560" i="1"/>
  <c r="R1560" i="1"/>
  <c r="Q1560" i="1"/>
  <c r="O1560" i="1"/>
  <c r="P1560" i="1" s="1"/>
  <c r="N1560" i="1"/>
  <c r="M1560" i="1"/>
  <c r="T1559" i="1"/>
  <c r="S1559" i="1"/>
  <c r="R1559" i="1"/>
  <c r="Q1559" i="1"/>
  <c r="O1559" i="1"/>
  <c r="P1559" i="1" s="1"/>
  <c r="N1559" i="1"/>
  <c r="M1559" i="1"/>
  <c r="T1558" i="1"/>
  <c r="S1558" i="1"/>
  <c r="R1558" i="1"/>
  <c r="Q1558" i="1"/>
  <c r="O1558" i="1"/>
  <c r="P1558" i="1" s="1"/>
  <c r="N1558" i="1"/>
  <c r="M1558" i="1"/>
  <c r="T1557" i="1"/>
  <c r="S1557" i="1"/>
  <c r="R1557" i="1"/>
  <c r="Q1557" i="1"/>
  <c r="O1557" i="1"/>
  <c r="P1557" i="1" s="1"/>
  <c r="N1557" i="1"/>
  <c r="M1557" i="1"/>
  <c r="T1556" i="1"/>
  <c r="S1556" i="1"/>
  <c r="R1556" i="1"/>
  <c r="Q1556" i="1"/>
  <c r="O1556" i="1"/>
  <c r="P1556" i="1" s="1"/>
  <c r="N1556" i="1"/>
  <c r="M1556" i="1"/>
  <c r="T1555" i="1"/>
  <c r="S1555" i="1"/>
  <c r="R1555" i="1"/>
  <c r="Q1555" i="1"/>
  <c r="O1555" i="1"/>
  <c r="P1555" i="1" s="1"/>
  <c r="N1555" i="1"/>
  <c r="M1555" i="1"/>
  <c r="T1554" i="1"/>
  <c r="S1554" i="1"/>
  <c r="R1554" i="1"/>
  <c r="Q1554" i="1"/>
  <c r="O1554" i="1"/>
  <c r="P1554" i="1" s="1"/>
  <c r="N1554" i="1"/>
  <c r="M1554" i="1"/>
  <c r="T1553" i="1"/>
  <c r="S1553" i="1"/>
  <c r="R1553" i="1"/>
  <c r="Q1553" i="1"/>
  <c r="O1553" i="1"/>
  <c r="P1553" i="1" s="1"/>
  <c r="N1553" i="1"/>
  <c r="M1553" i="1"/>
  <c r="T1552" i="1"/>
  <c r="S1552" i="1"/>
  <c r="R1552" i="1"/>
  <c r="Q1552" i="1"/>
  <c r="O1552" i="1"/>
  <c r="P1552" i="1" s="1"/>
  <c r="N1552" i="1"/>
  <c r="M1552" i="1"/>
  <c r="T1551" i="1"/>
  <c r="S1551" i="1"/>
  <c r="R1551" i="1"/>
  <c r="Q1551" i="1"/>
  <c r="O1551" i="1"/>
  <c r="P1551" i="1" s="1"/>
  <c r="N1551" i="1"/>
  <c r="M1551" i="1"/>
  <c r="T1550" i="1"/>
  <c r="S1550" i="1"/>
  <c r="R1550" i="1"/>
  <c r="Q1550" i="1"/>
  <c r="O1550" i="1"/>
  <c r="P1550" i="1" s="1"/>
  <c r="N1550" i="1"/>
  <c r="M1550" i="1"/>
  <c r="T1549" i="1"/>
  <c r="S1549" i="1"/>
  <c r="R1549" i="1"/>
  <c r="Q1549" i="1"/>
  <c r="O1549" i="1"/>
  <c r="P1549" i="1" s="1"/>
  <c r="N1549" i="1"/>
  <c r="M1549" i="1"/>
  <c r="T1548" i="1"/>
  <c r="S1548" i="1"/>
  <c r="R1548" i="1"/>
  <c r="Q1548" i="1"/>
  <c r="O1548" i="1"/>
  <c r="P1548" i="1" s="1"/>
  <c r="N1548" i="1"/>
  <c r="M1548" i="1"/>
  <c r="T1547" i="1"/>
  <c r="S1547" i="1"/>
  <c r="R1547" i="1"/>
  <c r="Q1547" i="1"/>
  <c r="O1547" i="1"/>
  <c r="P1547" i="1" s="1"/>
  <c r="N1547" i="1"/>
  <c r="M1547" i="1"/>
  <c r="T1546" i="1"/>
  <c r="S1546" i="1"/>
  <c r="R1546" i="1"/>
  <c r="Q1546" i="1"/>
  <c r="O1546" i="1"/>
  <c r="P1546" i="1" s="1"/>
  <c r="N1546" i="1"/>
  <c r="M1546" i="1"/>
  <c r="T1545" i="1"/>
  <c r="S1545" i="1"/>
  <c r="R1545" i="1"/>
  <c r="Q1545" i="1"/>
  <c r="O1545" i="1"/>
  <c r="P1545" i="1" s="1"/>
  <c r="N1545" i="1"/>
  <c r="M1545" i="1"/>
  <c r="T1544" i="1"/>
  <c r="S1544" i="1"/>
  <c r="R1544" i="1"/>
  <c r="Q1544" i="1"/>
  <c r="O1544" i="1"/>
  <c r="P1544" i="1" s="1"/>
  <c r="N1544" i="1"/>
  <c r="M1544" i="1"/>
  <c r="T1543" i="1"/>
  <c r="S1543" i="1"/>
  <c r="R1543" i="1"/>
  <c r="Q1543" i="1"/>
  <c r="O1543" i="1"/>
  <c r="P1543" i="1" s="1"/>
  <c r="N1543" i="1"/>
  <c r="M1543" i="1"/>
  <c r="T1542" i="1"/>
  <c r="S1542" i="1"/>
  <c r="R1542" i="1"/>
  <c r="Q1542" i="1"/>
  <c r="O1542" i="1"/>
  <c r="P1542" i="1" s="1"/>
  <c r="N1542" i="1"/>
  <c r="M1542" i="1"/>
  <c r="T1541" i="1"/>
  <c r="S1541" i="1"/>
  <c r="R1541" i="1"/>
  <c r="Q1541" i="1"/>
  <c r="O1541" i="1"/>
  <c r="P1541" i="1" s="1"/>
  <c r="N1541" i="1"/>
  <c r="M1541" i="1"/>
  <c r="T1540" i="1"/>
  <c r="S1540" i="1"/>
  <c r="R1540" i="1"/>
  <c r="Q1540" i="1"/>
  <c r="O1540" i="1"/>
  <c r="P1540" i="1" s="1"/>
  <c r="N1540" i="1"/>
  <c r="M1540" i="1"/>
  <c r="T1539" i="1"/>
  <c r="S1539" i="1"/>
  <c r="R1539" i="1"/>
  <c r="Q1539" i="1"/>
  <c r="O1539" i="1"/>
  <c r="P1539" i="1" s="1"/>
  <c r="N1539" i="1"/>
  <c r="M1539" i="1"/>
  <c r="T1538" i="1"/>
  <c r="S1538" i="1"/>
  <c r="R1538" i="1"/>
  <c r="Q1538" i="1"/>
  <c r="O1538" i="1"/>
  <c r="P1538" i="1" s="1"/>
  <c r="N1538" i="1"/>
  <c r="M1538" i="1"/>
  <c r="T1537" i="1"/>
  <c r="S1537" i="1"/>
  <c r="R1537" i="1"/>
  <c r="Q1537" i="1"/>
  <c r="O1537" i="1"/>
  <c r="P1537" i="1" s="1"/>
  <c r="N1537" i="1"/>
  <c r="M1537" i="1"/>
  <c r="T1536" i="1"/>
  <c r="S1536" i="1"/>
  <c r="R1536" i="1"/>
  <c r="Q1536" i="1"/>
  <c r="O1536" i="1"/>
  <c r="P1536" i="1" s="1"/>
  <c r="N1536" i="1"/>
  <c r="M1536" i="1"/>
  <c r="T1535" i="1"/>
  <c r="S1535" i="1"/>
  <c r="R1535" i="1"/>
  <c r="Q1535" i="1"/>
  <c r="O1535" i="1"/>
  <c r="P1535" i="1" s="1"/>
  <c r="N1535" i="1"/>
  <c r="M1535" i="1"/>
  <c r="T1534" i="1"/>
  <c r="S1534" i="1"/>
  <c r="R1534" i="1"/>
  <c r="Q1534" i="1"/>
  <c r="O1534" i="1"/>
  <c r="P1534" i="1" s="1"/>
  <c r="N1534" i="1"/>
  <c r="M1534" i="1"/>
  <c r="T1533" i="1"/>
  <c r="S1533" i="1"/>
  <c r="R1533" i="1"/>
  <c r="Q1533" i="1"/>
  <c r="O1533" i="1"/>
  <c r="P1533" i="1" s="1"/>
  <c r="N1533" i="1"/>
  <c r="M1533" i="1"/>
  <c r="T1532" i="1"/>
  <c r="S1532" i="1"/>
  <c r="R1532" i="1"/>
  <c r="Q1532" i="1"/>
  <c r="O1532" i="1"/>
  <c r="P1532" i="1" s="1"/>
  <c r="N1532" i="1"/>
  <c r="M1532" i="1"/>
  <c r="T1531" i="1"/>
  <c r="S1531" i="1"/>
  <c r="R1531" i="1"/>
  <c r="Q1531" i="1"/>
  <c r="O1531" i="1"/>
  <c r="P1531" i="1" s="1"/>
  <c r="N1531" i="1"/>
  <c r="M1531" i="1"/>
  <c r="T1530" i="1"/>
  <c r="S1530" i="1"/>
  <c r="R1530" i="1"/>
  <c r="Q1530" i="1"/>
  <c r="O1530" i="1"/>
  <c r="P1530" i="1" s="1"/>
  <c r="N1530" i="1"/>
  <c r="M1530" i="1"/>
  <c r="T1529" i="1"/>
  <c r="S1529" i="1"/>
  <c r="R1529" i="1"/>
  <c r="Q1529" i="1"/>
  <c r="O1529" i="1"/>
  <c r="P1529" i="1" s="1"/>
  <c r="N1529" i="1"/>
  <c r="M1529" i="1"/>
  <c r="T1528" i="1"/>
  <c r="S1528" i="1"/>
  <c r="R1528" i="1"/>
  <c r="Q1528" i="1"/>
  <c r="O1528" i="1"/>
  <c r="P1528" i="1" s="1"/>
  <c r="N1528" i="1"/>
  <c r="M1528" i="1"/>
  <c r="T1527" i="1"/>
  <c r="S1527" i="1"/>
  <c r="R1527" i="1"/>
  <c r="Q1527" i="1"/>
  <c r="O1527" i="1"/>
  <c r="P1527" i="1" s="1"/>
  <c r="N1527" i="1"/>
  <c r="M1527" i="1"/>
  <c r="T1526" i="1"/>
  <c r="S1526" i="1"/>
  <c r="R1526" i="1"/>
  <c r="Q1526" i="1"/>
  <c r="O1526" i="1"/>
  <c r="P1526" i="1" s="1"/>
  <c r="N1526" i="1"/>
  <c r="M1526" i="1"/>
  <c r="T1525" i="1"/>
  <c r="S1525" i="1"/>
  <c r="R1525" i="1"/>
  <c r="Q1525" i="1"/>
  <c r="O1525" i="1"/>
  <c r="P1525" i="1" s="1"/>
  <c r="N1525" i="1"/>
  <c r="M1525" i="1"/>
  <c r="T1524" i="1"/>
  <c r="S1524" i="1"/>
  <c r="R1524" i="1"/>
  <c r="Q1524" i="1"/>
  <c r="O1524" i="1"/>
  <c r="P1524" i="1" s="1"/>
  <c r="N1524" i="1"/>
  <c r="M1524" i="1"/>
  <c r="T1523" i="1"/>
  <c r="S1523" i="1"/>
  <c r="R1523" i="1"/>
  <c r="Q1523" i="1"/>
  <c r="O1523" i="1"/>
  <c r="P1523" i="1" s="1"/>
  <c r="N1523" i="1"/>
  <c r="M1523" i="1"/>
  <c r="T1522" i="1"/>
  <c r="S1522" i="1"/>
  <c r="R1522" i="1"/>
  <c r="Q1522" i="1"/>
  <c r="O1522" i="1"/>
  <c r="P1522" i="1" s="1"/>
  <c r="N1522" i="1"/>
  <c r="M1522" i="1"/>
  <c r="T1521" i="1"/>
  <c r="S1521" i="1"/>
  <c r="R1521" i="1"/>
  <c r="Q1521" i="1"/>
  <c r="O1521" i="1"/>
  <c r="P1521" i="1" s="1"/>
  <c r="N1521" i="1"/>
  <c r="M1521" i="1"/>
  <c r="T1520" i="1"/>
  <c r="S1520" i="1"/>
  <c r="R1520" i="1"/>
  <c r="Q1520" i="1"/>
  <c r="P1520" i="1"/>
  <c r="O1520" i="1"/>
  <c r="N1520" i="1"/>
  <c r="M1520" i="1"/>
  <c r="T1519" i="1"/>
  <c r="S1519" i="1"/>
  <c r="R1519" i="1"/>
  <c r="Q1519" i="1"/>
  <c r="P1519" i="1"/>
  <c r="O1519" i="1"/>
  <c r="N1519" i="1"/>
  <c r="M1519" i="1"/>
  <c r="T1518" i="1"/>
  <c r="S1518" i="1"/>
  <c r="R1518" i="1"/>
  <c r="Q1518" i="1"/>
  <c r="P1518" i="1"/>
  <c r="O1518" i="1"/>
  <c r="N1518" i="1"/>
  <c r="M1518" i="1"/>
  <c r="T1517" i="1"/>
  <c r="S1517" i="1"/>
  <c r="R1517" i="1"/>
  <c r="Q1517" i="1"/>
  <c r="P1517" i="1"/>
  <c r="O1517" i="1"/>
  <c r="N1517" i="1"/>
  <c r="M1517" i="1"/>
  <c r="T1516" i="1"/>
  <c r="S1516" i="1"/>
  <c r="R1516" i="1"/>
  <c r="Q1516" i="1"/>
  <c r="P1516" i="1"/>
  <c r="O1516" i="1"/>
  <c r="N1516" i="1"/>
  <c r="M1516" i="1"/>
  <c r="T1515" i="1"/>
  <c r="S1515" i="1"/>
  <c r="R1515" i="1"/>
  <c r="Q1515" i="1"/>
  <c r="P1515" i="1"/>
  <c r="O1515" i="1"/>
  <c r="N1515" i="1"/>
  <c r="M1515" i="1"/>
  <c r="T1514" i="1"/>
  <c r="S1514" i="1"/>
  <c r="R1514" i="1"/>
  <c r="Q1514" i="1"/>
  <c r="P1514" i="1"/>
  <c r="O1514" i="1"/>
  <c r="N1514" i="1"/>
  <c r="M1514" i="1"/>
  <c r="T1513" i="1"/>
  <c r="S1513" i="1"/>
  <c r="R1513" i="1"/>
  <c r="Q1513" i="1"/>
  <c r="P1513" i="1"/>
  <c r="O1513" i="1"/>
  <c r="N1513" i="1"/>
  <c r="M1513" i="1"/>
  <c r="T1512" i="1"/>
  <c r="S1512" i="1"/>
  <c r="R1512" i="1"/>
  <c r="Q1512" i="1"/>
  <c r="P1512" i="1"/>
  <c r="O1512" i="1"/>
  <c r="N1512" i="1"/>
  <c r="M1512" i="1"/>
  <c r="T1511" i="1"/>
  <c r="S1511" i="1"/>
  <c r="R1511" i="1"/>
  <c r="Q1511" i="1"/>
  <c r="P1511" i="1"/>
  <c r="O1511" i="1"/>
  <c r="N1511" i="1"/>
  <c r="M1511" i="1"/>
  <c r="T1510" i="1"/>
  <c r="S1510" i="1"/>
  <c r="R1510" i="1"/>
  <c r="Q1510" i="1"/>
  <c r="P1510" i="1"/>
  <c r="O1510" i="1"/>
  <c r="N1510" i="1"/>
  <c r="M1510" i="1"/>
  <c r="T1509" i="1"/>
  <c r="S1509" i="1"/>
  <c r="R1509" i="1"/>
  <c r="Q1509" i="1"/>
  <c r="P1509" i="1"/>
  <c r="O1509" i="1"/>
  <c r="N1509" i="1"/>
  <c r="M1509" i="1"/>
  <c r="T1508" i="1"/>
  <c r="S1508" i="1"/>
  <c r="R1508" i="1"/>
  <c r="Q1508" i="1"/>
  <c r="P1508" i="1"/>
  <c r="O1508" i="1"/>
  <c r="N1508" i="1"/>
  <c r="M1508" i="1"/>
  <c r="T1507" i="1"/>
  <c r="S1507" i="1"/>
  <c r="R1507" i="1"/>
  <c r="Q1507" i="1"/>
  <c r="P1507" i="1"/>
  <c r="O1507" i="1"/>
  <c r="N1507" i="1"/>
  <c r="M1507" i="1"/>
  <c r="T1506" i="1"/>
  <c r="S1506" i="1"/>
  <c r="R1506" i="1"/>
  <c r="Q1506" i="1"/>
  <c r="P1506" i="1"/>
  <c r="O1506" i="1"/>
  <c r="N1506" i="1"/>
  <c r="M1506" i="1"/>
  <c r="T1505" i="1"/>
  <c r="S1505" i="1"/>
  <c r="R1505" i="1"/>
  <c r="Q1505" i="1"/>
  <c r="P1505" i="1"/>
  <c r="O1505" i="1"/>
  <c r="N1505" i="1"/>
  <c r="M1505" i="1"/>
  <c r="T1504" i="1"/>
  <c r="S1504" i="1"/>
  <c r="R1504" i="1"/>
  <c r="Q1504" i="1"/>
  <c r="P1504" i="1"/>
  <c r="O1504" i="1"/>
  <c r="N1504" i="1"/>
  <c r="M1504" i="1"/>
  <c r="T1503" i="1"/>
  <c r="S1503" i="1"/>
  <c r="R1503" i="1"/>
  <c r="Q1503" i="1"/>
  <c r="P1503" i="1"/>
  <c r="O1503" i="1"/>
  <c r="N1503" i="1"/>
  <c r="M1503" i="1"/>
  <c r="T1502" i="1"/>
  <c r="S1502" i="1"/>
  <c r="R1502" i="1"/>
  <c r="Q1502" i="1"/>
  <c r="P1502" i="1"/>
  <c r="O1502" i="1"/>
  <c r="N1502" i="1"/>
  <c r="M1502" i="1"/>
  <c r="T1501" i="1"/>
  <c r="S1501" i="1"/>
  <c r="R1501" i="1"/>
  <c r="Q1501" i="1"/>
  <c r="P1501" i="1"/>
  <c r="O1501" i="1"/>
  <c r="N1501" i="1"/>
  <c r="M1501" i="1"/>
  <c r="T1500" i="1"/>
  <c r="S1500" i="1"/>
  <c r="R1500" i="1"/>
  <c r="Q1500" i="1"/>
  <c r="P1500" i="1"/>
  <c r="O1500" i="1"/>
  <c r="N1500" i="1"/>
  <c r="M1500" i="1"/>
  <c r="T1499" i="1"/>
  <c r="S1499" i="1"/>
  <c r="R1499" i="1"/>
  <c r="Q1499" i="1"/>
  <c r="P1499" i="1"/>
  <c r="O1499" i="1"/>
  <c r="N1499" i="1"/>
  <c r="M1499" i="1"/>
  <c r="T1498" i="1"/>
  <c r="S1498" i="1"/>
  <c r="R1498" i="1"/>
  <c r="Q1498" i="1"/>
  <c r="P1498" i="1"/>
  <c r="O1498" i="1"/>
  <c r="N1498" i="1"/>
  <c r="M1498" i="1"/>
  <c r="T1497" i="1"/>
  <c r="S1497" i="1"/>
  <c r="R1497" i="1"/>
  <c r="Q1497" i="1"/>
  <c r="P1497" i="1"/>
  <c r="O1497" i="1"/>
  <c r="N1497" i="1"/>
  <c r="M1497" i="1"/>
  <c r="T1496" i="1"/>
  <c r="S1496" i="1"/>
  <c r="R1496" i="1"/>
  <c r="Q1496" i="1"/>
  <c r="P1496" i="1"/>
  <c r="O1496" i="1"/>
  <c r="N1496" i="1"/>
  <c r="M1496" i="1"/>
  <c r="T1495" i="1"/>
  <c r="S1495" i="1"/>
  <c r="R1495" i="1"/>
  <c r="Q1495" i="1"/>
  <c r="P1495" i="1"/>
  <c r="O1495" i="1"/>
  <c r="N1495" i="1"/>
  <c r="M1495" i="1"/>
  <c r="T1494" i="1"/>
  <c r="S1494" i="1"/>
  <c r="R1494" i="1"/>
  <c r="Q1494" i="1"/>
  <c r="P1494" i="1"/>
  <c r="O1494" i="1"/>
  <c r="N1494" i="1"/>
  <c r="M1494" i="1"/>
  <c r="T1493" i="1"/>
  <c r="S1493" i="1"/>
  <c r="R1493" i="1"/>
  <c r="Q1493" i="1"/>
  <c r="P1493" i="1"/>
  <c r="O1493" i="1"/>
  <c r="N1493" i="1"/>
  <c r="M1493" i="1"/>
  <c r="T1492" i="1"/>
  <c r="S1492" i="1"/>
  <c r="R1492" i="1"/>
  <c r="Q1492" i="1"/>
  <c r="P1492" i="1"/>
  <c r="O1492" i="1"/>
  <c r="N1492" i="1"/>
  <c r="M1492" i="1"/>
  <c r="T1491" i="1"/>
  <c r="S1491" i="1"/>
  <c r="R1491" i="1"/>
  <c r="Q1491" i="1"/>
  <c r="P1491" i="1"/>
  <c r="O1491" i="1"/>
  <c r="N1491" i="1"/>
  <c r="M1491" i="1"/>
  <c r="T1490" i="1"/>
  <c r="S1490" i="1"/>
  <c r="R1490" i="1"/>
  <c r="Q1490" i="1"/>
  <c r="P1490" i="1"/>
  <c r="O1490" i="1"/>
  <c r="N1490" i="1"/>
  <c r="M1490" i="1"/>
  <c r="T1489" i="1"/>
  <c r="S1489" i="1"/>
  <c r="R1489" i="1"/>
  <c r="Q1489" i="1"/>
  <c r="P1489" i="1"/>
  <c r="O1489" i="1"/>
  <c r="N1489" i="1"/>
  <c r="M1489" i="1"/>
  <c r="T1488" i="1"/>
  <c r="S1488" i="1"/>
  <c r="R1488" i="1"/>
  <c r="Q1488" i="1"/>
  <c r="P1488" i="1"/>
  <c r="O1488" i="1"/>
  <c r="N1488" i="1"/>
  <c r="M1488" i="1"/>
  <c r="T1487" i="1"/>
  <c r="S1487" i="1"/>
  <c r="R1487" i="1"/>
  <c r="Q1487" i="1"/>
  <c r="P1487" i="1"/>
  <c r="O1487" i="1"/>
  <c r="N1487" i="1"/>
  <c r="M1487" i="1"/>
  <c r="T1486" i="1"/>
  <c r="S1486" i="1"/>
  <c r="R1486" i="1"/>
  <c r="Q1486" i="1"/>
  <c r="P1486" i="1"/>
  <c r="O1486" i="1"/>
  <c r="N1486" i="1"/>
  <c r="M1486" i="1"/>
  <c r="T1485" i="1"/>
  <c r="S1485" i="1"/>
  <c r="R1485" i="1"/>
  <c r="Q1485" i="1"/>
  <c r="P1485" i="1"/>
  <c r="O1485" i="1"/>
  <c r="N1485" i="1"/>
  <c r="M1485" i="1"/>
  <c r="T1484" i="1"/>
  <c r="S1484" i="1"/>
  <c r="R1484" i="1"/>
  <c r="Q1484" i="1"/>
  <c r="P1484" i="1"/>
  <c r="O1484" i="1"/>
  <c r="N1484" i="1"/>
  <c r="M1484" i="1"/>
  <c r="T1483" i="1"/>
  <c r="S1483" i="1"/>
  <c r="R1483" i="1"/>
  <c r="Q1483" i="1"/>
  <c r="P1483" i="1"/>
  <c r="O1483" i="1"/>
  <c r="N1483" i="1"/>
  <c r="M1483" i="1"/>
  <c r="T1482" i="1"/>
  <c r="S1482" i="1"/>
  <c r="R1482" i="1"/>
  <c r="Q1482" i="1"/>
  <c r="P1482" i="1"/>
  <c r="O1482" i="1"/>
  <c r="N1482" i="1"/>
  <c r="M1482" i="1"/>
  <c r="T1481" i="1"/>
  <c r="S1481" i="1"/>
  <c r="R1481" i="1"/>
  <c r="Q1481" i="1"/>
  <c r="P1481" i="1"/>
  <c r="O1481" i="1"/>
  <c r="N1481" i="1"/>
  <c r="M1481" i="1"/>
  <c r="T1480" i="1"/>
  <c r="S1480" i="1"/>
  <c r="R1480" i="1"/>
  <c r="Q1480" i="1"/>
  <c r="P1480" i="1"/>
  <c r="O1480" i="1"/>
  <c r="N1480" i="1"/>
  <c r="M1480" i="1"/>
  <c r="T1479" i="1"/>
  <c r="S1479" i="1"/>
  <c r="R1479" i="1"/>
  <c r="Q1479" i="1"/>
  <c r="P1479" i="1"/>
  <c r="O1479" i="1"/>
  <c r="N1479" i="1"/>
  <c r="M1479" i="1"/>
  <c r="T1478" i="1"/>
  <c r="S1478" i="1"/>
  <c r="R1478" i="1"/>
  <c r="Q1478" i="1"/>
  <c r="P1478" i="1"/>
  <c r="O1478" i="1"/>
  <c r="N1478" i="1"/>
  <c r="M1478" i="1"/>
  <c r="T1477" i="1"/>
  <c r="S1477" i="1"/>
  <c r="R1477" i="1"/>
  <c r="Q1477" i="1"/>
  <c r="P1477" i="1"/>
  <c r="O1477" i="1"/>
  <c r="N1477" i="1"/>
  <c r="M1477" i="1"/>
  <c r="T1476" i="1"/>
  <c r="S1476" i="1"/>
  <c r="R1476" i="1"/>
  <c r="Q1476" i="1"/>
  <c r="P1476" i="1"/>
  <c r="O1476" i="1"/>
  <c r="N1476" i="1"/>
  <c r="M1476" i="1"/>
  <c r="T1475" i="1"/>
  <c r="S1475" i="1"/>
  <c r="R1475" i="1"/>
  <c r="Q1475" i="1"/>
  <c r="P1475" i="1"/>
  <c r="O1475" i="1"/>
  <c r="N1475" i="1"/>
  <c r="M1475" i="1"/>
  <c r="T1474" i="1"/>
  <c r="S1474" i="1"/>
  <c r="R1474" i="1"/>
  <c r="Q1474" i="1"/>
  <c r="P1474" i="1"/>
  <c r="O1474" i="1"/>
  <c r="N1474" i="1"/>
  <c r="M1474" i="1"/>
  <c r="T1473" i="1"/>
  <c r="S1473" i="1"/>
  <c r="R1473" i="1"/>
  <c r="Q1473" i="1"/>
  <c r="P1473" i="1"/>
  <c r="O1473" i="1"/>
  <c r="N1473" i="1"/>
  <c r="M1473" i="1"/>
  <c r="T1472" i="1"/>
  <c r="S1472" i="1"/>
  <c r="R1472" i="1"/>
  <c r="Q1472" i="1"/>
  <c r="P1472" i="1"/>
  <c r="O1472" i="1"/>
  <c r="N1472" i="1"/>
  <c r="M1472" i="1"/>
  <c r="T1471" i="1"/>
  <c r="S1471" i="1"/>
  <c r="R1471" i="1"/>
  <c r="Q1471" i="1"/>
  <c r="P1471" i="1"/>
  <c r="O1471" i="1"/>
  <c r="N1471" i="1"/>
  <c r="M1471" i="1"/>
  <c r="T1470" i="1"/>
  <c r="S1470" i="1"/>
  <c r="R1470" i="1"/>
  <c r="Q1470" i="1"/>
  <c r="P1470" i="1"/>
  <c r="O1470" i="1"/>
  <c r="N1470" i="1"/>
  <c r="M1470" i="1"/>
  <c r="T1469" i="1"/>
  <c r="S1469" i="1"/>
  <c r="R1469" i="1"/>
  <c r="Q1469" i="1"/>
  <c r="P1469" i="1"/>
  <c r="O1469" i="1"/>
  <c r="N1469" i="1"/>
  <c r="M1469" i="1"/>
  <c r="T1468" i="1"/>
  <c r="S1468" i="1"/>
  <c r="R1468" i="1"/>
  <c r="Q1468" i="1"/>
  <c r="P1468" i="1"/>
  <c r="O1468" i="1"/>
  <c r="N1468" i="1"/>
  <c r="M1468" i="1"/>
  <c r="T1467" i="1"/>
  <c r="S1467" i="1"/>
  <c r="R1467" i="1"/>
  <c r="Q1467" i="1"/>
  <c r="P1467" i="1"/>
  <c r="O1467" i="1"/>
  <c r="N1467" i="1"/>
  <c r="M1467" i="1"/>
  <c r="T1466" i="1"/>
  <c r="S1466" i="1"/>
  <c r="R1466" i="1"/>
  <c r="Q1466" i="1"/>
  <c r="P1466" i="1"/>
  <c r="O1466" i="1"/>
  <c r="N1466" i="1"/>
  <c r="M1466" i="1"/>
  <c r="T1465" i="1"/>
  <c r="S1465" i="1"/>
  <c r="R1465" i="1"/>
  <c r="Q1465" i="1"/>
  <c r="P1465" i="1"/>
  <c r="O1465" i="1"/>
  <c r="N1465" i="1"/>
  <c r="M1465" i="1"/>
  <c r="T1464" i="1"/>
  <c r="S1464" i="1"/>
  <c r="R1464" i="1"/>
  <c r="Q1464" i="1"/>
  <c r="P1464" i="1"/>
  <c r="O1464" i="1"/>
  <c r="N1464" i="1"/>
  <c r="M1464" i="1"/>
  <c r="T1463" i="1"/>
  <c r="S1463" i="1"/>
  <c r="R1463" i="1"/>
  <c r="Q1463" i="1"/>
  <c r="P1463" i="1"/>
  <c r="O1463" i="1"/>
  <c r="N1463" i="1"/>
  <c r="M1463" i="1"/>
  <c r="T1462" i="1"/>
  <c r="S1462" i="1"/>
  <c r="R1462" i="1"/>
  <c r="Q1462" i="1"/>
  <c r="P1462" i="1"/>
  <c r="O1462" i="1"/>
  <c r="N1462" i="1"/>
  <c r="M1462" i="1"/>
  <c r="T1461" i="1"/>
  <c r="S1461" i="1"/>
  <c r="R1461" i="1"/>
  <c r="Q1461" i="1"/>
  <c r="P1461" i="1"/>
  <c r="O1461" i="1"/>
  <c r="N1461" i="1"/>
  <c r="M1461" i="1"/>
  <c r="T1460" i="1"/>
  <c r="S1460" i="1"/>
  <c r="R1460" i="1"/>
  <c r="Q1460" i="1"/>
  <c r="P1460" i="1"/>
  <c r="O1460" i="1"/>
  <c r="N1460" i="1"/>
  <c r="M1460" i="1"/>
  <c r="T1459" i="1"/>
  <c r="S1459" i="1"/>
  <c r="R1459" i="1"/>
  <c r="Q1459" i="1"/>
  <c r="P1459" i="1"/>
  <c r="O1459" i="1"/>
  <c r="N1459" i="1"/>
  <c r="M1459" i="1"/>
  <c r="T1458" i="1"/>
  <c r="S1458" i="1"/>
  <c r="R1458" i="1"/>
  <c r="Q1458" i="1"/>
  <c r="P1458" i="1"/>
  <c r="O1458" i="1"/>
  <c r="N1458" i="1"/>
  <c r="M1458" i="1"/>
  <c r="T1457" i="1"/>
  <c r="S1457" i="1"/>
  <c r="R1457" i="1"/>
  <c r="Q1457" i="1"/>
  <c r="P1457" i="1"/>
  <c r="O1457" i="1"/>
  <c r="N1457" i="1"/>
  <c r="M1457" i="1"/>
  <c r="T1456" i="1"/>
  <c r="S1456" i="1"/>
  <c r="R1456" i="1"/>
  <c r="Q1456" i="1"/>
  <c r="P1456" i="1"/>
  <c r="O1456" i="1"/>
  <c r="N1456" i="1"/>
  <c r="M1456" i="1"/>
  <c r="T1455" i="1"/>
  <c r="S1455" i="1"/>
  <c r="R1455" i="1"/>
  <c r="Q1455" i="1"/>
  <c r="P1455" i="1"/>
  <c r="O1455" i="1"/>
  <c r="N1455" i="1"/>
  <c r="M1455" i="1"/>
  <c r="T1454" i="1"/>
  <c r="S1454" i="1"/>
  <c r="R1454" i="1"/>
  <c r="Q1454" i="1"/>
  <c r="P1454" i="1"/>
  <c r="O1454" i="1"/>
  <c r="N1454" i="1"/>
  <c r="M1454" i="1"/>
  <c r="T1453" i="1"/>
  <c r="S1453" i="1"/>
  <c r="R1453" i="1"/>
  <c r="Q1453" i="1"/>
  <c r="P1453" i="1"/>
  <c r="O1453" i="1"/>
  <c r="N1453" i="1"/>
  <c r="M1453" i="1"/>
  <c r="T1452" i="1"/>
  <c r="S1452" i="1"/>
  <c r="R1452" i="1"/>
  <c r="Q1452" i="1"/>
  <c r="P1452" i="1"/>
  <c r="O1452" i="1"/>
  <c r="N1452" i="1"/>
  <c r="M1452" i="1"/>
  <c r="T1451" i="1"/>
  <c r="S1451" i="1"/>
  <c r="R1451" i="1"/>
  <c r="Q1451" i="1"/>
  <c r="P1451" i="1"/>
  <c r="O1451" i="1"/>
  <c r="N1451" i="1"/>
  <c r="M1451" i="1"/>
  <c r="T1450" i="1"/>
  <c r="S1450" i="1"/>
  <c r="R1450" i="1"/>
  <c r="Q1450" i="1"/>
  <c r="P1450" i="1"/>
  <c r="O1450" i="1"/>
  <c r="N1450" i="1"/>
  <c r="M1450" i="1"/>
  <c r="T1449" i="1"/>
  <c r="S1449" i="1"/>
  <c r="R1449" i="1"/>
  <c r="Q1449" i="1"/>
  <c r="P1449" i="1"/>
  <c r="O1449" i="1"/>
  <c r="N1449" i="1"/>
  <c r="M1449" i="1"/>
  <c r="T1448" i="1"/>
  <c r="S1448" i="1"/>
  <c r="R1448" i="1"/>
  <c r="Q1448" i="1"/>
  <c r="P1448" i="1"/>
  <c r="O1448" i="1"/>
  <c r="N1448" i="1"/>
  <c r="M1448" i="1"/>
  <c r="T1447" i="1"/>
  <c r="S1447" i="1"/>
  <c r="R1447" i="1"/>
  <c r="Q1447" i="1"/>
  <c r="P1447" i="1"/>
  <c r="O1447" i="1"/>
  <c r="N1447" i="1"/>
  <c r="M1447" i="1"/>
  <c r="T1446" i="1"/>
  <c r="S1446" i="1"/>
  <c r="R1446" i="1"/>
  <c r="Q1446" i="1"/>
  <c r="P1446" i="1"/>
  <c r="O1446" i="1"/>
  <c r="N1446" i="1"/>
  <c r="M1446" i="1"/>
  <c r="T1445" i="1"/>
  <c r="S1445" i="1"/>
  <c r="R1445" i="1"/>
  <c r="Q1445" i="1"/>
  <c r="P1445" i="1"/>
  <c r="O1445" i="1"/>
  <c r="N1445" i="1"/>
  <c r="M1445" i="1"/>
  <c r="T1444" i="1"/>
  <c r="S1444" i="1"/>
  <c r="R1444" i="1"/>
  <c r="Q1444" i="1"/>
  <c r="P1444" i="1"/>
  <c r="O1444" i="1"/>
  <c r="N1444" i="1"/>
  <c r="M1444" i="1"/>
  <c r="T1443" i="1"/>
  <c r="S1443" i="1"/>
  <c r="R1443" i="1"/>
  <c r="Q1443" i="1"/>
  <c r="P1443" i="1"/>
  <c r="O1443" i="1"/>
  <c r="N1443" i="1"/>
  <c r="M1443" i="1"/>
  <c r="T1442" i="1"/>
  <c r="S1442" i="1"/>
  <c r="R1442" i="1"/>
  <c r="Q1442" i="1"/>
  <c r="P1442" i="1"/>
  <c r="O1442" i="1"/>
  <c r="N1442" i="1"/>
  <c r="M1442" i="1"/>
  <c r="T1441" i="1"/>
  <c r="S1441" i="1"/>
  <c r="R1441" i="1"/>
  <c r="Q1441" i="1"/>
  <c r="P1441" i="1"/>
  <c r="O1441" i="1"/>
  <c r="N1441" i="1"/>
  <c r="M1441" i="1"/>
  <c r="T1440" i="1"/>
  <c r="S1440" i="1"/>
  <c r="R1440" i="1"/>
  <c r="Q1440" i="1"/>
  <c r="P1440" i="1"/>
  <c r="O1440" i="1"/>
  <c r="N1440" i="1"/>
  <c r="M1440" i="1"/>
  <c r="T1439" i="1"/>
  <c r="S1439" i="1"/>
  <c r="R1439" i="1"/>
  <c r="Q1439" i="1"/>
  <c r="P1439" i="1"/>
  <c r="O1439" i="1"/>
  <c r="N1439" i="1"/>
  <c r="M1439" i="1"/>
  <c r="T1438" i="1"/>
  <c r="S1438" i="1"/>
  <c r="R1438" i="1"/>
  <c r="Q1438" i="1"/>
  <c r="P1438" i="1"/>
  <c r="O1438" i="1"/>
  <c r="N1438" i="1"/>
  <c r="M1438" i="1"/>
  <c r="T1437" i="1"/>
  <c r="S1437" i="1"/>
  <c r="R1437" i="1"/>
  <c r="Q1437" i="1"/>
  <c r="P1437" i="1"/>
  <c r="O1437" i="1"/>
  <c r="N1437" i="1"/>
  <c r="M1437" i="1"/>
  <c r="T1436" i="1"/>
  <c r="S1436" i="1"/>
  <c r="R1436" i="1"/>
  <c r="Q1436" i="1"/>
  <c r="P1436" i="1"/>
  <c r="O1436" i="1"/>
  <c r="N1436" i="1"/>
  <c r="M1436" i="1"/>
  <c r="T1435" i="1"/>
  <c r="S1435" i="1"/>
  <c r="R1435" i="1"/>
  <c r="Q1435" i="1"/>
  <c r="P1435" i="1"/>
  <c r="O1435" i="1"/>
  <c r="N1435" i="1"/>
  <c r="M1435" i="1"/>
  <c r="T1434" i="1"/>
  <c r="S1434" i="1"/>
  <c r="R1434" i="1"/>
  <c r="Q1434" i="1"/>
  <c r="P1434" i="1"/>
  <c r="O1434" i="1"/>
  <c r="N1434" i="1"/>
  <c r="M1434" i="1"/>
  <c r="T1433" i="1"/>
  <c r="S1433" i="1"/>
  <c r="R1433" i="1"/>
  <c r="Q1433" i="1"/>
  <c r="P1433" i="1"/>
  <c r="O1433" i="1"/>
  <c r="N1433" i="1"/>
  <c r="M1433" i="1"/>
  <c r="T1432" i="1"/>
  <c r="S1432" i="1"/>
  <c r="R1432" i="1"/>
  <c r="Q1432" i="1"/>
  <c r="P1432" i="1"/>
  <c r="O1432" i="1"/>
  <c r="N1432" i="1"/>
  <c r="M1432" i="1"/>
  <c r="T1431" i="1"/>
  <c r="S1431" i="1"/>
  <c r="R1431" i="1"/>
  <c r="Q1431" i="1"/>
  <c r="P1431" i="1"/>
  <c r="O1431" i="1"/>
  <c r="N1431" i="1"/>
  <c r="M1431" i="1"/>
  <c r="T1430" i="1"/>
  <c r="S1430" i="1"/>
  <c r="R1430" i="1"/>
  <c r="Q1430" i="1"/>
  <c r="P1430" i="1"/>
  <c r="O1430" i="1"/>
  <c r="N1430" i="1"/>
  <c r="M1430" i="1"/>
  <c r="T1429" i="1"/>
  <c r="S1429" i="1"/>
  <c r="R1429" i="1"/>
  <c r="Q1429" i="1"/>
  <c r="P1429" i="1"/>
  <c r="O1429" i="1"/>
  <c r="N1429" i="1"/>
  <c r="M1429" i="1"/>
  <c r="T1428" i="1"/>
  <c r="S1428" i="1"/>
  <c r="R1428" i="1"/>
  <c r="Q1428" i="1"/>
  <c r="P1428" i="1"/>
  <c r="O1428" i="1"/>
  <c r="N1428" i="1"/>
  <c r="M1428" i="1"/>
  <c r="T1427" i="1"/>
  <c r="S1427" i="1"/>
  <c r="R1427" i="1"/>
  <c r="Q1427" i="1"/>
  <c r="P1427" i="1"/>
  <c r="O1427" i="1"/>
  <c r="N1427" i="1"/>
  <c r="M1427" i="1"/>
  <c r="T1426" i="1"/>
  <c r="S1426" i="1"/>
  <c r="R1426" i="1"/>
  <c r="Q1426" i="1"/>
  <c r="P1426" i="1"/>
  <c r="O1426" i="1"/>
  <c r="N1426" i="1"/>
  <c r="M1426" i="1"/>
  <c r="T1425" i="1"/>
  <c r="S1425" i="1"/>
  <c r="R1425" i="1"/>
  <c r="Q1425" i="1"/>
  <c r="P1425" i="1"/>
  <c r="O1425" i="1"/>
  <c r="N1425" i="1"/>
  <c r="M1425" i="1"/>
  <c r="T1424" i="1"/>
  <c r="S1424" i="1"/>
  <c r="R1424" i="1"/>
  <c r="Q1424" i="1"/>
  <c r="P1424" i="1"/>
  <c r="O1424" i="1"/>
  <c r="N1424" i="1"/>
  <c r="M1424" i="1"/>
  <c r="T1423" i="1"/>
  <c r="S1423" i="1"/>
  <c r="R1423" i="1"/>
  <c r="Q1423" i="1"/>
  <c r="P1423" i="1"/>
  <c r="O1423" i="1"/>
  <c r="N1423" i="1"/>
  <c r="M1423" i="1"/>
  <c r="T1422" i="1"/>
  <c r="S1422" i="1"/>
  <c r="R1422" i="1"/>
  <c r="Q1422" i="1"/>
  <c r="P1422" i="1"/>
  <c r="O1422" i="1"/>
  <c r="N1422" i="1"/>
  <c r="M1422" i="1"/>
  <c r="T1421" i="1"/>
  <c r="S1421" i="1"/>
  <c r="R1421" i="1"/>
  <c r="Q1421" i="1"/>
  <c r="P1421" i="1"/>
  <c r="O1421" i="1"/>
  <c r="N1421" i="1"/>
  <c r="M1421" i="1"/>
  <c r="T1420" i="1"/>
  <c r="S1420" i="1"/>
  <c r="R1420" i="1"/>
  <c r="Q1420" i="1"/>
  <c r="P1420" i="1"/>
  <c r="O1420" i="1"/>
  <c r="N1420" i="1"/>
  <c r="M1420" i="1"/>
  <c r="T1419" i="1"/>
  <c r="S1419" i="1"/>
  <c r="R1419" i="1"/>
  <c r="Q1419" i="1"/>
  <c r="P1419" i="1"/>
  <c r="O1419" i="1"/>
  <c r="N1419" i="1"/>
  <c r="M1419" i="1"/>
  <c r="T1418" i="1"/>
  <c r="S1418" i="1"/>
  <c r="R1418" i="1"/>
  <c r="Q1418" i="1"/>
  <c r="P1418" i="1"/>
  <c r="O1418" i="1"/>
  <c r="N1418" i="1"/>
  <c r="M1418" i="1"/>
  <c r="T1417" i="1"/>
  <c r="S1417" i="1"/>
  <c r="R1417" i="1"/>
  <c r="Q1417" i="1"/>
  <c r="P1417" i="1"/>
  <c r="O1417" i="1"/>
  <c r="N1417" i="1"/>
  <c r="M1417" i="1"/>
  <c r="T1416" i="1"/>
  <c r="S1416" i="1"/>
  <c r="R1416" i="1"/>
  <c r="Q1416" i="1"/>
  <c r="P1416" i="1"/>
  <c r="O1416" i="1"/>
  <c r="N1416" i="1"/>
  <c r="M1416" i="1"/>
  <c r="T1415" i="1"/>
  <c r="S1415" i="1"/>
  <c r="R1415" i="1"/>
  <c r="Q1415" i="1"/>
  <c r="P1415" i="1"/>
  <c r="O1415" i="1"/>
  <c r="N1415" i="1"/>
  <c r="M1415" i="1"/>
  <c r="T1414" i="1"/>
  <c r="S1414" i="1"/>
  <c r="R1414" i="1"/>
  <c r="Q1414" i="1"/>
  <c r="P1414" i="1"/>
  <c r="O1414" i="1"/>
  <c r="N1414" i="1"/>
  <c r="M1414" i="1"/>
  <c r="T1413" i="1"/>
  <c r="S1413" i="1"/>
  <c r="R1413" i="1"/>
  <c r="Q1413" i="1"/>
  <c r="P1413" i="1"/>
  <c r="O1413" i="1"/>
  <c r="N1413" i="1"/>
  <c r="M1413" i="1"/>
  <c r="T1412" i="1"/>
  <c r="S1412" i="1"/>
  <c r="R1412" i="1"/>
  <c r="Q1412" i="1"/>
  <c r="P1412" i="1"/>
  <c r="O1412" i="1"/>
  <c r="N1412" i="1"/>
  <c r="M1412" i="1"/>
  <c r="T1411" i="1"/>
  <c r="S1411" i="1"/>
  <c r="R1411" i="1"/>
  <c r="Q1411" i="1"/>
  <c r="P1411" i="1"/>
  <c r="O1411" i="1"/>
  <c r="N1411" i="1"/>
  <c r="M1411" i="1"/>
  <c r="T1410" i="1"/>
  <c r="S1410" i="1"/>
  <c r="R1410" i="1"/>
  <c r="Q1410" i="1"/>
  <c r="P1410" i="1"/>
  <c r="O1410" i="1"/>
  <c r="N1410" i="1"/>
  <c r="M1410" i="1"/>
  <c r="T1409" i="1"/>
  <c r="S1409" i="1"/>
  <c r="R1409" i="1"/>
  <c r="Q1409" i="1"/>
  <c r="P1409" i="1"/>
  <c r="O1409" i="1"/>
  <c r="N1409" i="1"/>
  <c r="M1409" i="1"/>
  <c r="T1408" i="1"/>
  <c r="S1408" i="1"/>
  <c r="R1408" i="1"/>
  <c r="Q1408" i="1"/>
  <c r="P1408" i="1"/>
  <c r="O1408" i="1"/>
  <c r="N1408" i="1"/>
  <c r="M1408" i="1"/>
  <c r="T1407" i="1"/>
  <c r="S1407" i="1"/>
  <c r="R1407" i="1"/>
  <c r="Q1407" i="1"/>
  <c r="P1407" i="1"/>
  <c r="O1407" i="1"/>
  <c r="N1407" i="1"/>
  <c r="M1407" i="1"/>
  <c r="T1406" i="1"/>
  <c r="S1406" i="1"/>
  <c r="R1406" i="1"/>
  <c r="Q1406" i="1"/>
  <c r="P1406" i="1"/>
  <c r="O1406" i="1"/>
  <c r="N1406" i="1"/>
  <c r="M1406" i="1"/>
  <c r="T1405" i="1"/>
  <c r="S1405" i="1"/>
  <c r="R1405" i="1"/>
  <c r="Q1405" i="1"/>
  <c r="P1405" i="1"/>
  <c r="O1405" i="1"/>
  <c r="N1405" i="1"/>
  <c r="M1405" i="1"/>
  <c r="T1404" i="1"/>
  <c r="S1404" i="1"/>
  <c r="R1404" i="1"/>
  <c r="Q1404" i="1"/>
  <c r="P1404" i="1"/>
  <c r="O1404" i="1"/>
  <c r="N1404" i="1"/>
  <c r="M1404" i="1"/>
  <c r="T1403" i="1"/>
  <c r="S1403" i="1"/>
  <c r="R1403" i="1"/>
  <c r="Q1403" i="1"/>
  <c r="P1403" i="1"/>
  <c r="O1403" i="1"/>
  <c r="N1403" i="1"/>
  <c r="M1403" i="1"/>
  <c r="T1402" i="1"/>
  <c r="S1402" i="1"/>
  <c r="R1402" i="1"/>
  <c r="Q1402" i="1"/>
  <c r="P1402" i="1"/>
  <c r="O1402" i="1"/>
  <c r="N1402" i="1"/>
  <c r="M1402" i="1"/>
  <c r="T1401" i="1"/>
  <c r="S1401" i="1"/>
  <c r="R1401" i="1"/>
  <c r="Q1401" i="1"/>
  <c r="P1401" i="1"/>
  <c r="O1401" i="1"/>
  <c r="N1401" i="1"/>
  <c r="M1401" i="1"/>
  <c r="T1400" i="1"/>
  <c r="S1400" i="1"/>
  <c r="R1400" i="1"/>
  <c r="Q1400" i="1"/>
  <c r="P1400" i="1"/>
  <c r="O1400" i="1"/>
  <c r="N1400" i="1"/>
  <c r="M1400" i="1"/>
  <c r="T1399" i="1"/>
  <c r="S1399" i="1"/>
  <c r="R1399" i="1"/>
  <c r="Q1399" i="1"/>
  <c r="P1399" i="1"/>
  <c r="O1399" i="1"/>
  <c r="N1399" i="1"/>
  <c r="M1399" i="1"/>
  <c r="T1398" i="1"/>
  <c r="S1398" i="1"/>
  <c r="R1398" i="1"/>
  <c r="Q1398" i="1"/>
  <c r="P1398" i="1"/>
  <c r="O1398" i="1"/>
  <c r="N1398" i="1"/>
  <c r="M1398" i="1"/>
  <c r="T1397" i="1"/>
  <c r="S1397" i="1"/>
  <c r="R1397" i="1"/>
  <c r="Q1397" i="1"/>
  <c r="P1397" i="1"/>
  <c r="O1397" i="1"/>
  <c r="N1397" i="1"/>
  <c r="M1397" i="1"/>
  <c r="T1396" i="1"/>
  <c r="S1396" i="1"/>
  <c r="R1396" i="1"/>
  <c r="Q1396" i="1"/>
  <c r="P1396" i="1"/>
  <c r="O1396" i="1"/>
  <c r="N1396" i="1"/>
  <c r="M1396" i="1"/>
  <c r="T1395" i="1"/>
  <c r="S1395" i="1"/>
  <c r="R1395" i="1"/>
  <c r="Q1395" i="1"/>
  <c r="P1395" i="1"/>
  <c r="O1395" i="1"/>
  <c r="N1395" i="1"/>
  <c r="M1395" i="1"/>
  <c r="T1394" i="1"/>
  <c r="S1394" i="1"/>
  <c r="R1394" i="1"/>
  <c r="Q1394" i="1"/>
  <c r="P1394" i="1"/>
  <c r="O1394" i="1"/>
  <c r="N1394" i="1"/>
  <c r="M1394" i="1"/>
  <c r="T1393" i="1"/>
  <c r="S1393" i="1"/>
  <c r="R1393" i="1"/>
  <c r="Q1393" i="1"/>
  <c r="P1393" i="1"/>
  <c r="O1393" i="1"/>
  <c r="N1393" i="1"/>
  <c r="M1393" i="1"/>
  <c r="T1392" i="1"/>
  <c r="S1392" i="1"/>
  <c r="R1392" i="1"/>
  <c r="Q1392" i="1"/>
  <c r="P1392" i="1"/>
  <c r="O1392" i="1"/>
  <c r="N1392" i="1"/>
  <c r="M1392" i="1"/>
  <c r="T1391" i="1"/>
  <c r="S1391" i="1"/>
  <c r="R1391" i="1"/>
  <c r="Q1391" i="1"/>
  <c r="P1391" i="1"/>
  <c r="O1391" i="1"/>
  <c r="N1391" i="1"/>
  <c r="M1391" i="1"/>
  <c r="T1390" i="1"/>
  <c r="S1390" i="1"/>
  <c r="R1390" i="1"/>
  <c r="Q1390" i="1"/>
  <c r="P1390" i="1"/>
  <c r="O1390" i="1"/>
  <c r="N1390" i="1"/>
  <c r="M1390" i="1"/>
  <c r="T1389" i="1"/>
  <c r="S1389" i="1"/>
  <c r="R1389" i="1"/>
  <c r="Q1389" i="1"/>
  <c r="P1389" i="1"/>
  <c r="O1389" i="1"/>
  <c r="N1389" i="1"/>
  <c r="M1389" i="1"/>
  <c r="T1388" i="1"/>
  <c r="S1388" i="1"/>
  <c r="R1388" i="1"/>
  <c r="Q1388" i="1"/>
  <c r="P1388" i="1"/>
  <c r="O1388" i="1"/>
  <c r="N1388" i="1"/>
  <c r="M1388" i="1"/>
  <c r="T1387" i="1"/>
  <c r="S1387" i="1"/>
  <c r="R1387" i="1"/>
  <c r="Q1387" i="1"/>
  <c r="P1387" i="1"/>
  <c r="O1387" i="1"/>
  <c r="N1387" i="1"/>
  <c r="M1387" i="1"/>
  <c r="T1386" i="1"/>
  <c r="S1386" i="1"/>
  <c r="R1386" i="1"/>
  <c r="Q1386" i="1"/>
  <c r="P1386" i="1"/>
  <c r="O1386" i="1"/>
  <c r="N1386" i="1"/>
  <c r="M1386" i="1"/>
  <c r="T1385" i="1"/>
  <c r="S1385" i="1"/>
  <c r="R1385" i="1"/>
  <c r="Q1385" i="1"/>
  <c r="P1385" i="1"/>
  <c r="O1385" i="1"/>
  <c r="N1385" i="1"/>
  <c r="M1385" i="1"/>
  <c r="T1384" i="1"/>
  <c r="S1384" i="1"/>
  <c r="R1384" i="1"/>
  <c r="Q1384" i="1"/>
  <c r="P1384" i="1"/>
  <c r="O1384" i="1"/>
  <c r="N1384" i="1"/>
  <c r="M1384" i="1"/>
  <c r="T1383" i="1"/>
  <c r="S1383" i="1"/>
  <c r="R1383" i="1"/>
  <c r="Q1383" i="1"/>
  <c r="P1383" i="1"/>
  <c r="O1383" i="1"/>
  <c r="N1383" i="1"/>
  <c r="M1383" i="1"/>
  <c r="T1382" i="1"/>
  <c r="S1382" i="1"/>
  <c r="R1382" i="1"/>
  <c r="Q1382" i="1"/>
  <c r="P1382" i="1"/>
  <c r="O1382" i="1"/>
  <c r="N1382" i="1"/>
  <c r="M1382" i="1"/>
  <c r="T1381" i="1"/>
  <c r="S1381" i="1"/>
  <c r="R1381" i="1"/>
  <c r="Q1381" i="1"/>
  <c r="P1381" i="1"/>
  <c r="O1381" i="1"/>
  <c r="N1381" i="1"/>
  <c r="M1381" i="1"/>
  <c r="T1380" i="1"/>
  <c r="S1380" i="1"/>
  <c r="R1380" i="1"/>
  <c r="Q1380" i="1"/>
  <c r="P1380" i="1"/>
  <c r="O1380" i="1"/>
  <c r="N1380" i="1"/>
  <c r="M1380" i="1"/>
  <c r="T1379" i="1"/>
  <c r="S1379" i="1"/>
  <c r="R1379" i="1"/>
  <c r="Q1379" i="1"/>
  <c r="P1379" i="1"/>
  <c r="O1379" i="1"/>
  <c r="N1379" i="1"/>
  <c r="M1379" i="1"/>
  <c r="T1378" i="1"/>
  <c r="S1378" i="1"/>
  <c r="R1378" i="1"/>
  <c r="Q1378" i="1"/>
  <c r="P1378" i="1"/>
  <c r="O1378" i="1"/>
  <c r="N1378" i="1"/>
  <c r="M1378" i="1"/>
  <c r="T1377" i="1"/>
  <c r="S1377" i="1"/>
  <c r="R1377" i="1"/>
  <c r="Q1377" i="1"/>
  <c r="P1377" i="1"/>
  <c r="O1377" i="1"/>
  <c r="N1377" i="1"/>
  <c r="M1377" i="1"/>
  <c r="T1376" i="1"/>
  <c r="S1376" i="1"/>
  <c r="R1376" i="1"/>
  <c r="Q1376" i="1"/>
  <c r="P1376" i="1"/>
  <c r="O1376" i="1"/>
  <c r="N1376" i="1"/>
  <c r="M1376" i="1"/>
  <c r="T1375" i="1"/>
  <c r="S1375" i="1"/>
  <c r="R1375" i="1"/>
  <c r="Q1375" i="1"/>
  <c r="P1375" i="1"/>
  <c r="O1375" i="1"/>
  <c r="N1375" i="1"/>
  <c r="M1375" i="1"/>
  <c r="T1374" i="1"/>
  <c r="S1374" i="1"/>
  <c r="R1374" i="1"/>
  <c r="Q1374" i="1"/>
  <c r="P1374" i="1"/>
  <c r="O1374" i="1"/>
  <c r="N1374" i="1"/>
  <c r="M1374" i="1"/>
  <c r="T1373" i="1"/>
  <c r="S1373" i="1"/>
  <c r="R1373" i="1"/>
  <c r="Q1373" i="1"/>
  <c r="P1373" i="1"/>
  <c r="O1373" i="1"/>
  <c r="N1373" i="1"/>
  <c r="M1373" i="1"/>
  <c r="T1372" i="1"/>
  <c r="S1372" i="1"/>
  <c r="R1372" i="1"/>
  <c r="Q1372" i="1"/>
  <c r="P1372" i="1"/>
  <c r="O1372" i="1"/>
  <c r="N1372" i="1"/>
  <c r="M1372" i="1"/>
  <c r="T1371" i="1"/>
  <c r="S1371" i="1"/>
  <c r="R1371" i="1"/>
  <c r="Q1371" i="1"/>
  <c r="P1371" i="1"/>
  <c r="O1371" i="1"/>
  <c r="N1371" i="1"/>
  <c r="M1371" i="1"/>
  <c r="T1370" i="1"/>
  <c r="S1370" i="1"/>
  <c r="R1370" i="1"/>
  <c r="Q1370" i="1"/>
  <c r="P1370" i="1"/>
  <c r="O1370" i="1"/>
  <c r="N1370" i="1"/>
  <c r="M1370" i="1"/>
  <c r="T1369" i="1"/>
  <c r="S1369" i="1"/>
  <c r="R1369" i="1"/>
  <c r="Q1369" i="1"/>
  <c r="P1369" i="1"/>
  <c r="O1369" i="1"/>
  <c r="N1369" i="1"/>
  <c r="M1369" i="1"/>
  <c r="T1368" i="1"/>
  <c r="S1368" i="1"/>
  <c r="R1368" i="1"/>
  <c r="Q1368" i="1"/>
  <c r="P1368" i="1"/>
  <c r="O1368" i="1"/>
  <c r="N1368" i="1"/>
  <c r="M1368" i="1"/>
  <c r="T1367" i="1"/>
  <c r="S1367" i="1"/>
  <c r="R1367" i="1"/>
  <c r="Q1367" i="1"/>
  <c r="P1367" i="1"/>
  <c r="O1367" i="1"/>
  <c r="N1367" i="1"/>
  <c r="M1367" i="1"/>
  <c r="T1366" i="1"/>
  <c r="S1366" i="1"/>
  <c r="R1366" i="1"/>
  <c r="Q1366" i="1"/>
  <c r="P1366" i="1"/>
  <c r="O1366" i="1"/>
  <c r="N1366" i="1"/>
  <c r="M1366" i="1"/>
  <c r="T1365" i="1"/>
  <c r="S1365" i="1"/>
  <c r="R1365" i="1"/>
  <c r="Q1365" i="1"/>
  <c r="P1365" i="1"/>
  <c r="O1365" i="1"/>
  <c r="N1365" i="1"/>
  <c r="M1365" i="1"/>
  <c r="T1364" i="1"/>
  <c r="S1364" i="1"/>
  <c r="R1364" i="1"/>
  <c r="Q1364" i="1"/>
  <c r="P1364" i="1"/>
  <c r="O1364" i="1"/>
  <c r="N1364" i="1"/>
  <c r="M1364" i="1"/>
  <c r="T1363" i="1"/>
  <c r="S1363" i="1"/>
  <c r="R1363" i="1"/>
  <c r="Q1363" i="1"/>
  <c r="P1363" i="1"/>
  <c r="O1363" i="1"/>
  <c r="N1363" i="1"/>
  <c r="M1363" i="1"/>
  <c r="T1362" i="1"/>
  <c r="S1362" i="1"/>
  <c r="R1362" i="1"/>
  <c r="Q1362" i="1"/>
  <c r="P1362" i="1"/>
  <c r="O1362" i="1"/>
  <c r="N1362" i="1"/>
  <c r="M1362" i="1"/>
  <c r="T1361" i="1"/>
  <c r="S1361" i="1"/>
  <c r="R1361" i="1"/>
  <c r="Q1361" i="1"/>
  <c r="P1361" i="1"/>
  <c r="O1361" i="1"/>
  <c r="N1361" i="1"/>
  <c r="M1361" i="1"/>
  <c r="T1360" i="1"/>
  <c r="S1360" i="1"/>
  <c r="R1360" i="1"/>
  <c r="Q1360" i="1"/>
  <c r="P1360" i="1"/>
  <c r="O1360" i="1"/>
  <c r="N1360" i="1"/>
  <c r="M1360" i="1"/>
  <c r="T1359" i="1"/>
  <c r="S1359" i="1"/>
  <c r="R1359" i="1"/>
  <c r="Q1359" i="1"/>
  <c r="P1359" i="1"/>
  <c r="O1359" i="1"/>
  <c r="N1359" i="1"/>
  <c r="M1359" i="1"/>
  <c r="T1358" i="1"/>
  <c r="S1358" i="1"/>
  <c r="R1358" i="1"/>
  <c r="Q1358" i="1"/>
  <c r="P1358" i="1"/>
  <c r="O1358" i="1"/>
  <c r="N1358" i="1"/>
  <c r="M1358" i="1"/>
  <c r="T1357" i="1"/>
  <c r="S1357" i="1"/>
  <c r="R1357" i="1"/>
  <c r="Q1357" i="1"/>
  <c r="P1357" i="1"/>
  <c r="O1357" i="1"/>
  <c r="N1357" i="1"/>
  <c r="M1357" i="1"/>
  <c r="T1356" i="1"/>
  <c r="S1356" i="1"/>
  <c r="R1356" i="1"/>
  <c r="Q1356" i="1"/>
  <c r="P1356" i="1"/>
  <c r="O1356" i="1"/>
  <c r="N1356" i="1"/>
  <c r="M1356" i="1"/>
  <c r="T1355" i="1"/>
  <c r="S1355" i="1"/>
  <c r="R1355" i="1"/>
  <c r="Q1355" i="1"/>
  <c r="P1355" i="1"/>
  <c r="O1355" i="1"/>
  <c r="N1355" i="1"/>
  <c r="M1355" i="1"/>
  <c r="T1354" i="1"/>
  <c r="S1354" i="1"/>
  <c r="R1354" i="1"/>
  <c r="Q1354" i="1"/>
  <c r="P1354" i="1"/>
  <c r="O1354" i="1"/>
  <c r="N1354" i="1"/>
  <c r="M1354" i="1"/>
  <c r="T1353" i="1"/>
  <c r="S1353" i="1"/>
  <c r="R1353" i="1"/>
  <c r="Q1353" i="1"/>
  <c r="P1353" i="1"/>
  <c r="O1353" i="1"/>
  <c r="N1353" i="1"/>
  <c r="M1353" i="1"/>
  <c r="T1352" i="1"/>
  <c r="S1352" i="1"/>
  <c r="R1352" i="1"/>
  <c r="Q1352" i="1"/>
  <c r="P1352" i="1"/>
  <c r="O1352" i="1"/>
  <c r="N1352" i="1"/>
  <c r="M1352" i="1"/>
  <c r="T1351" i="1"/>
  <c r="S1351" i="1"/>
  <c r="R1351" i="1"/>
  <c r="Q1351" i="1"/>
  <c r="P1351" i="1"/>
  <c r="O1351" i="1"/>
  <c r="N1351" i="1"/>
  <c r="M1351" i="1"/>
  <c r="T1350" i="1"/>
  <c r="S1350" i="1"/>
  <c r="R1350" i="1"/>
  <c r="Q1350" i="1"/>
  <c r="P1350" i="1"/>
  <c r="O1350" i="1"/>
  <c r="N1350" i="1"/>
  <c r="M1350" i="1"/>
  <c r="T1349" i="1"/>
  <c r="S1349" i="1"/>
  <c r="R1349" i="1"/>
  <c r="Q1349" i="1"/>
  <c r="P1349" i="1"/>
  <c r="O1349" i="1"/>
  <c r="N1349" i="1"/>
  <c r="M1349" i="1"/>
  <c r="T1348" i="1"/>
  <c r="S1348" i="1"/>
  <c r="R1348" i="1"/>
  <c r="Q1348" i="1"/>
  <c r="P1348" i="1"/>
  <c r="O1348" i="1"/>
  <c r="N1348" i="1"/>
  <c r="M1348" i="1"/>
  <c r="T1347" i="1"/>
  <c r="S1347" i="1"/>
  <c r="R1347" i="1"/>
  <c r="Q1347" i="1"/>
  <c r="P1347" i="1"/>
  <c r="O1347" i="1"/>
  <c r="N1347" i="1"/>
  <c r="M1347" i="1"/>
  <c r="T1346" i="1"/>
  <c r="S1346" i="1"/>
  <c r="R1346" i="1"/>
  <c r="Q1346" i="1"/>
  <c r="P1346" i="1"/>
  <c r="O1346" i="1"/>
  <c r="N1346" i="1"/>
  <c r="M1346" i="1"/>
  <c r="T1345" i="1"/>
  <c r="S1345" i="1"/>
  <c r="R1345" i="1"/>
  <c r="Q1345" i="1"/>
  <c r="P1345" i="1"/>
  <c r="O1345" i="1"/>
  <c r="N1345" i="1"/>
  <c r="M1345" i="1"/>
  <c r="T1344" i="1"/>
  <c r="S1344" i="1"/>
  <c r="R1344" i="1"/>
  <c r="Q1344" i="1"/>
  <c r="P1344" i="1"/>
  <c r="O1344" i="1"/>
  <c r="N1344" i="1"/>
  <c r="M1344" i="1"/>
  <c r="T1343" i="1"/>
  <c r="S1343" i="1"/>
  <c r="R1343" i="1"/>
  <c r="Q1343" i="1"/>
  <c r="P1343" i="1"/>
  <c r="O1343" i="1"/>
  <c r="N1343" i="1"/>
  <c r="M1343" i="1"/>
  <c r="T1342" i="1"/>
  <c r="S1342" i="1"/>
  <c r="R1342" i="1"/>
  <c r="Q1342" i="1"/>
  <c r="P1342" i="1"/>
  <c r="O1342" i="1"/>
  <c r="N1342" i="1"/>
  <c r="M1342" i="1"/>
  <c r="T1341" i="1"/>
  <c r="S1341" i="1"/>
  <c r="R1341" i="1"/>
  <c r="Q1341" i="1"/>
  <c r="P1341" i="1"/>
  <c r="O1341" i="1"/>
  <c r="N1341" i="1"/>
  <c r="M1341" i="1"/>
  <c r="T1340" i="1"/>
  <c r="S1340" i="1"/>
  <c r="R1340" i="1"/>
  <c r="Q1340" i="1"/>
  <c r="P1340" i="1"/>
  <c r="O1340" i="1"/>
  <c r="N1340" i="1"/>
  <c r="M1340" i="1"/>
  <c r="T1339" i="1"/>
  <c r="S1339" i="1"/>
  <c r="R1339" i="1"/>
  <c r="Q1339" i="1"/>
  <c r="P1339" i="1"/>
  <c r="O1339" i="1"/>
  <c r="N1339" i="1"/>
  <c r="M1339" i="1"/>
  <c r="T1338" i="1"/>
  <c r="S1338" i="1"/>
  <c r="R1338" i="1"/>
  <c r="Q1338" i="1"/>
  <c r="P1338" i="1"/>
  <c r="O1338" i="1"/>
  <c r="N1338" i="1"/>
  <c r="M1338" i="1"/>
  <c r="T1337" i="1"/>
  <c r="S1337" i="1"/>
  <c r="R1337" i="1"/>
  <c r="Q1337" i="1"/>
  <c r="P1337" i="1"/>
  <c r="O1337" i="1"/>
  <c r="N1337" i="1"/>
  <c r="M1337" i="1"/>
  <c r="T1336" i="1"/>
  <c r="S1336" i="1"/>
  <c r="R1336" i="1"/>
  <c r="Q1336" i="1"/>
  <c r="P1336" i="1"/>
  <c r="O1336" i="1"/>
  <c r="N1336" i="1"/>
  <c r="M1336" i="1"/>
  <c r="T1335" i="1"/>
  <c r="S1335" i="1"/>
  <c r="R1335" i="1"/>
  <c r="Q1335" i="1"/>
  <c r="P1335" i="1"/>
  <c r="O1335" i="1"/>
  <c r="N1335" i="1"/>
  <c r="M1335" i="1"/>
  <c r="T1334" i="1"/>
  <c r="S1334" i="1"/>
  <c r="R1334" i="1"/>
  <c r="Q1334" i="1"/>
  <c r="P1334" i="1"/>
  <c r="O1334" i="1"/>
  <c r="N1334" i="1"/>
  <c r="M1334" i="1"/>
  <c r="T1333" i="1"/>
  <c r="S1333" i="1"/>
  <c r="R1333" i="1"/>
  <c r="Q1333" i="1"/>
  <c r="P1333" i="1"/>
  <c r="O1333" i="1"/>
  <c r="N1333" i="1"/>
  <c r="M1333" i="1"/>
  <c r="T1332" i="1"/>
  <c r="S1332" i="1"/>
  <c r="R1332" i="1"/>
  <c r="Q1332" i="1"/>
  <c r="P1332" i="1"/>
  <c r="O1332" i="1"/>
  <c r="N1332" i="1"/>
  <c r="M1332" i="1"/>
  <c r="T1331" i="1"/>
  <c r="S1331" i="1"/>
  <c r="R1331" i="1"/>
  <c r="Q1331" i="1"/>
  <c r="P1331" i="1"/>
  <c r="O1331" i="1"/>
  <c r="N1331" i="1"/>
  <c r="M1331" i="1"/>
  <c r="T1330" i="1"/>
  <c r="S1330" i="1"/>
  <c r="R1330" i="1"/>
  <c r="Q1330" i="1"/>
  <c r="P1330" i="1"/>
  <c r="O1330" i="1"/>
  <c r="N1330" i="1"/>
  <c r="M1330" i="1"/>
  <c r="T1329" i="1"/>
  <c r="S1329" i="1"/>
  <c r="R1329" i="1"/>
  <c r="Q1329" i="1"/>
  <c r="P1329" i="1"/>
  <c r="O1329" i="1"/>
  <c r="N1329" i="1"/>
  <c r="M1329" i="1"/>
  <c r="T1328" i="1"/>
  <c r="S1328" i="1"/>
  <c r="R1328" i="1"/>
  <c r="Q1328" i="1"/>
  <c r="P1328" i="1"/>
  <c r="O1328" i="1"/>
  <c r="N1328" i="1"/>
  <c r="M1328" i="1"/>
  <c r="T1327" i="1"/>
  <c r="S1327" i="1"/>
  <c r="R1327" i="1"/>
  <c r="Q1327" i="1"/>
  <c r="P1327" i="1"/>
  <c r="O1327" i="1"/>
  <c r="N1327" i="1"/>
  <c r="M1327" i="1"/>
  <c r="T1326" i="1"/>
  <c r="S1326" i="1"/>
  <c r="R1326" i="1"/>
  <c r="Q1326" i="1"/>
  <c r="P1326" i="1"/>
  <c r="O1326" i="1"/>
  <c r="N1326" i="1"/>
  <c r="M1326" i="1"/>
  <c r="T1325" i="1"/>
  <c r="S1325" i="1"/>
  <c r="R1325" i="1"/>
  <c r="Q1325" i="1"/>
  <c r="P1325" i="1"/>
  <c r="O1325" i="1"/>
  <c r="N1325" i="1"/>
  <c r="M1325" i="1"/>
  <c r="T1324" i="1"/>
  <c r="S1324" i="1"/>
  <c r="R1324" i="1"/>
  <c r="Q1324" i="1"/>
  <c r="P1324" i="1"/>
  <c r="O1324" i="1"/>
  <c r="N1324" i="1"/>
  <c r="M1324" i="1"/>
  <c r="T1323" i="1"/>
  <c r="S1323" i="1"/>
  <c r="R1323" i="1"/>
  <c r="Q1323" i="1"/>
  <c r="P1323" i="1"/>
  <c r="O1323" i="1"/>
  <c r="N1323" i="1"/>
  <c r="M1323" i="1"/>
  <c r="T1322" i="1"/>
  <c r="S1322" i="1"/>
  <c r="R1322" i="1"/>
  <c r="Q1322" i="1"/>
  <c r="P1322" i="1"/>
  <c r="O1322" i="1"/>
  <c r="N1322" i="1"/>
  <c r="M1322" i="1"/>
  <c r="T1321" i="1"/>
  <c r="S1321" i="1"/>
  <c r="R1321" i="1"/>
  <c r="Q1321" i="1"/>
  <c r="P1321" i="1"/>
  <c r="O1321" i="1"/>
  <c r="N1321" i="1"/>
  <c r="M1321" i="1"/>
  <c r="T1320" i="1"/>
  <c r="S1320" i="1"/>
  <c r="R1320" i="1"/>
  <c r="Q1320" i="1"/>
  <c r="P1320" i="1"/>
  <c r="O1320" i="1"/>
  <c r="N1320" i="1"/>
  <c r="M1320" i="1"/>
  <c r="T1319" i="1"/>
  <c r="S1319" i="1"/>
  <c r="R1319" i="1"/>
  <c r="Q1319" i="1"/>
  <c r="P1319" i="1"/>
  <c r="O1319" i="1"/>
  <c r="N1319" i="1"/>
  <c r="M1319" i="1"/>
  <c r="T1318" i="1"/>
  <c r="S1318" i="1"/>
  <c r="R1318" i="1"/>
  <c r="Q1318" i="1"/>
  <c r="P1318" i="1"/>
  <c r="O1318" i="1"/>
  <c r="N1318" i="1"/>
  <c r="M1318" i="1"/>
  <c r="T1317" i="1"/>
  <c r="S1317" i="1"/>
  <c r="R1317" i="1"/>
  <c r="Q1317" i="1"/>
  <c r="P1317" i="1"/>
  <c r="O1317" i="1"/>
  <c r="N1317" i="1"/>
  <c r="M1317" i="1"/>
  <c r="T1316" i="1"/>
  <c r="S1316" i="1"/>
  <c r="R1316" i="1"/>
  <c r="Q1316" i="1"/>
  <c r="P1316" i="1"/>
  <c r="O1316" i="1"/>
  <c r="N1316" i="1"/>
  <c r="M1316" i="1"/>
  <c r="T1315" i="1"/>
  <c r="S1315" i="1"/>
  <c r="R1315" i="1"/>
  <c r="Q1315" i="1"/>
  <c r="P1315" i="1"/>
  <c r="O1315" i="1"/>
  <c r="N1315" i="1"/>
  <c r="M1315" i="1"/>
  <c r="T1314" i="1"/>
  <c r="S1314" i="1"/>
  <c r="R1314" i="1"/>
  <c r="Q1314" i="1"/>
  <c r="P1314" i="1"/>
  <c r="O1314" i="1"/>
  <c r="N1314" i="1"/>
  <c r="M1314" i="1"/>
  <c r="T1313" i="1"/>
  <c r="S1313" i="1"/>
  <c r="R1313" i="1"/>
  <c r="Q1313" i="1"/>
  <c r="P1313" i="1"/>
  <c r="O1313" i="1"/>
  <c r="N1313" i="1"/>
  <c r="M1313" i="1"/>
  <c r="T1312" i="1"/>
  <c r="S1312" i="1"/>
  <c r="R1312" i="1"/>
  <c r="Q1312" i="1"/>
  <c r="P1312" i="1"/>
  <c r="O1312" i="1"/>
  <c r="N1312" i="1"/>
  <c r="M1312" i="1"/>
  <c r="T1311" i="1"/>
  <c r="S1311" i="1"/>
  <c r="R1311" i="1"/>
  <c r="Q1311" i="1"/>
  <c r="P1311" i="1"/>
  <c r="O1311" i="1"/>
  <c r="N1311" i="1"/>
  <c r="M1311" i="1"/>
  <c r="T1310" i="1"/>
  <c r="S1310" i="1"/>
  <c r="R1310" i="1"/>
  <c r="Q1310" i="1"/>
  <c r="P1310" i="1"/>
  <c r="O1310" i="1"/>
  <c r="N1310" i="1"/>
  <c r="M1310" i="1"/>
  <c r="T1309" i="1"/>
  <c r="S1309" i="1"/>
  <c r="R1309" i="1"/>
  <c r="Q1309" i="1"/>
  <c r="P1309" i="1"/>
  <c r="O1309" i="1"/>
  <c r="N1309" i="1"/>
  <c r="M1309" i="1"/>
  <c r="T1308" i="1"/>
  <c r="S1308" i="1"/>
  <c r="R1308" i="1"/>
  <c r="Q1308" i="1"/>
  <c r="P1308" i="1"/>
  <c r="O1308" i="1"/>
  <c r="N1308" i="1"/>
  <c r="M1308" i="1"/>
  <c r="T1307" i="1"/>
  <c r="S1307" i="1"/>
  <c r="R1307" i="1"/>
  <c r="Q1307" i="1"/>
  <c r="P1307" i="1"/>
  <c r="O1307" i="1"/>
  <c r="N1307" i="1"/>
  <c r="M1307" i="1"/>
  <c r="T1306" i="1"/>
  <c r="S1306" i="1"/>
  <c r="R1306" i="1"/>
  <c r="Q1306" i="1"/>
  <c r="P1306" i="1"/>
  <c r="O1306" i="1"/>
  <c r="N1306" i="1"/>
  <c r="M1306" i="1"/>
  <c r="T1305" i="1"/>
  <c r="S1305" i="1"/>
  <c r="R1305" i="1"/>
  <c r="Q1305" i="1"/>
  <c r="P1305" i="1"/>
  <c r="O1305" i="1"/>
  <c r="N1305" i="1"/>
  <c r="M1305" i="1"/>
  <c r="T1304" i="1"/>
  <c r="S1304" i="1"/>
  <c r="R1304" i="1"/>
  <c r="Q1304" i="1"/>
  <c r="P1304" i="1"/>
  <c r="O1304" i="1"/>
  <c r="N1304" i="1"/>
  <c r="M1304" i="1"/>
  <c r="T1303" i="1"/>
  <c r="S1303" i="1"/>
  <c r="R1303" i="1"/>
  <c r="Q1303" i="1"/>
  <c r="P1303" i="1"/>
  <c r="O1303" i="1"/>
  <c r="N1303" i="1"/>
  <c r="M1303" i="1"/>
  <c r="T1302" i="1"/>
  <c r="S1302" i="1"/>
  <c r="R1302" i="1"/>
  <c r="Q1302" i="1"/>
  <c r="P1302" i="1"/>
  <c r="O1302" i="1"/>
  <c r="N1302" i="1"/>
  <c r="M1302" i="1"/>
  <c r="T1301" i="1"/>
  <c r="S1301" i="1"/>
  <c r="R1301" i="1"/>
  <c r="Q1301" i="1"/>
  <c r="P1301" i="1"/>
  <c r="O1301" i="1"/>
  <c r="N1301" i="1"/>
  <c r="M1301" i="1"/>
  <c r="T1300" i="1"/>
  <c r="S1300" i="1"/>
  <c r="R1300" i="1"/>
  <c r="Q1300" i="1"/>
  <c r="P1300" i="1"/>
  <c r="O1300" i="1"/>
  <c r="N1300" i="1"/>
  <c r="M1300" i="1"/>
  <c r="T1299" i="1"/>
  <c r="S1299" i="1"/>
  <c r="R1299" i="1"/>
  <c r="Q1299" i="1"/>
  <c r="P1299" i="1"/>
  <c r="O1299" i="1"/>
  <c r="N1299" i="1"/>
  <c r="M1299" i="1"/>
  <c r="T1298" i="1"/>
  <c r="S1298" i="1"/>
  <c r="R1298" i="1"/>
  <c r="Q1298" i="1"/>
  <c r="P1298" i="1"/>
  <c r="O1298" i="1"/>
  <c r="N1298" i="1"/>
  <c r="M1298" i="1"/>
  <c r="T1297" i="1"/>
  <c r="S1297" i="1"/>
  <c r="R1297" i="1"/>
  <c r="Q1297" i="1"/>
  <c r="P1297" i="1"/>
  <c r="O1297" i="1"/>
  <c r="N1297" i="1"/>
  <c r="M1297" i="1"/>
  <c r="T1296" i="1"/>
  <c r="S1296" i="1"/>
  <c r="R1296" i="1"/>
  <c r="Q1296" i="1"/>
  <c r="P1296" i="1"/>
  <c r="O1296" i="1"/>
  <c r="N1296" i="1"/>
  <c r="M1296" i="1"/>
  <c r="T1295" i="1"/>
  <c r="S1295" i="1"/>
  <c r="R1295" i="1"/>
  <c r="Q1295" i="1"/>
  <c r="P1295" i="1"/>
  <c r="O1295" i="1"/>
  <c r="N1295" i="1"/>
  <c r="M1295" i="1"/>
  <c r="T1294" i="1"/>
  <c r="S1294" i="1"/>
  <c r="R1294" i="1"/>
  <c r="Q1294" i="1"/>
  <c r="P1294" i="1"/>
  <c r="O1294" i="1"/>
  <c r="N1294" i="1"/>
  <c r="M1294" i="1"/>
  <c r="T1293" i="1"/>
  <c r="S1293" i="1"/>
  <c r="R1293" i="1"/>
  <c r="Q1293" i="1"/>
  <c r="P1293" i="1"/>
  <c r="O1293" i="1"/>
  <c r="N1293" i="1"/>
  <c r="M1293" i="1"/>
  <c r="T1292" i="1"/>
  <c r="S1292" i="1"/>
  <c r="R1292" i="1"/>
  <c r="Q1292" i="1"/>
  <c r="P1292" i="1"/>
  <c r="O1292" i="1"/>
  <c r="N1292" i="1"/>
  <c r="M1292" i="1"/>
  <c r="T1291" i="1"/>
  <c r="S1291" i="1"/>
  <c r="R1291" i="1"/>
  <c r="Q1291" i="1"/>
  <c r="P1291" i="1"/>
  <c r="O1291" i="1"/>
  <c r="N1291" i="1"/>
  <c r="M1291" i="1"/>
  <c r="T1290" i="1"/>
  <c r="S1290" i="1"/>
  <c r="R1290" i="1"/>
  <c r="Q1290" i="1"/>
  <c r="P1290" i="1"/>
  <c r="O1290" i="1"/>
  <c r="N1290" i="1"/>
  <c r="M1290" i="1"/>
  <c r="T1289" i="1"/>
  <c r="S1289" i="1"/>
  <c r="R1289" i="1"/>
  <c r="Q1289" i="1"/>
  <c r="P1289" i="1"/>
  <c r="O1289" i="1"/>
  <c r="N1289" i="1"/>
  <c r="M1289" i="1"/>
  <c r="T1288" i="1"/>
  <c r="S1288" i="1"/>
  <c r="R1288" i="1"/>
  <c r="Q1288" i="1"/>
  <c r="P1288" i="1"/>
  <c r="O1288" i="1"/>
  <c r="N1288" i="1"/>
  <c r="M1288" i="1"/>
  <c r="T1287" i="1"/>
  <c r="S1287" i="1"/>
  <c r="R1287" i="1"/>
  <c r="Q1287" i="1"/>
  <c r="P1287" i="1"/>
  <c r="O1287" i="1"/>
  <c r="N1287" i="1"/>
  <c r="M1287" i="1"/>
  <c r="T1286" i="1"/>
  <c r="S1286" i="1"/>
  <c r="R1286" i="1"/>
  <c r="Q1286" i="1"/>
  <c r="P1286" i="1"/>
  <c r="O1286" i="1"/>
  <c r="N1286" i="1"/>
  <c r="M1286" i="1"/>
  <c r="T1285" i="1"/>
  <c r="S1285" i="1"/>
  <c r="R1285" i="1"/>
  <c r="Q1285" i="1"/>
  <c r="P1285" i="1"/>
  <c r="O1285" i="1"/>
  <c r="N1285" i="1"/>
  <c r="M1285" i="1"/>
  <c r="T1284" i="1"/>
  <c r="S1284" i="1"/>
  <c r="R1284" i="1"/>
  <c r="Q1284" i="1"/>
  <c r="P1284" i="1"/>
  <c r="O1284" i="1"/>
  <c r="N1284" i="1"/>
  <c r="M1284" i="1"/>
  <c r="T1283" i="1"/>
  <c r="S1283" i="1"/>
  <c r="R1283" i="1"/>
  <c r="Q1283" i="1"/>
  <c r="P1283" i="1"/>
  <c r="O1283" i="1"/>
  <c r="N1283" i="1"/>
  <c r="M1283" i="1"/>
  <c r="T1282" i="1"/>
  <c r="S1282" i="1"/>
  <c r="R1282" i="1"/>
  <c r="Q1282" i="1"/>
  <c r="P1282" i="1"/>
  <c r="O1282" i="1"/>
  <c r="N1282" i="1"/>
  <c r="M1282" i="1"/>
  <c r="T1281" i="1"/>
  <c r="S1281" i="1"/>
  <c r="R1281" i="1"/>
  <c r="Q1281" i="1"/>
  <c r="P1281" i="1"/>
  <c r="O1281" i="1"/>
  <c r="N1281" i="1"/>
  <c r="M1281" i="1"/>
  <c r="T1280" i="1"/>
  <c r="S1280" i="1"/>
  <c r="R1280" i="1"/>
  <c r="Q1280" i="1"/>
  <c r="P1280" i="1"/>
  <c r="O1280" i="1"/>
  <c r="N1280" i="1"/>
  <c r="M1280" i="1"/>
  <c r="T1279" i="1"/>
  <c r="S1279" i="1"/>
  <c r="R1279" i="1"/>
  <c r="Q1279" i="1"/>
  <c r="P1279" i="1"/>
  <c r="O1279" i="1"/>
  <c r="N1279" i="1"/>
  <c r="M1279" i="1"/>
  <c r="T1278" i="1"/>
  <c r="S1278" i="1"/>
  <c r="R1278" i="1"/>
  <c r="Q1278" i="1"/>
  <c r="P1278" i="1"/>
  <c r="O1278" i="1"/>
  <c r="N1278" i="1"/>
  <c r="M1278" i="1"/>
  <c r="T1277" i="1"/>
  <c r="S1277" i="1"/>
  <c r="R1277" i="1"/>
  <c r="Q1277" i="1"/>
  <c r="P1277" i="1"/>
  <c r="O1277" i="1"/>
  <c r="N1277" i="1"/>
  <c r="M1277" i="1"/>
  <c r="T1276" i="1"/>
  <c r="S1276" i="1"/>
  <c r="R1276" i="1"/>
  <c r="Q1276" i="1"/>
  <c r="P1276" i="1"/>
  <c r="O1276" i="1"/>
  <c r="N1276" i="1"/>
  <c r="M1276" i="1"/>
  <c r="T1275" i="1"/>
  <c r="S1275" i="1"/>
  <c r="R1275" i="1"/>
  <c r="Q1275" i="1"/>
  <c r="P1275" i="1"/>
  <c r="O1275" i="1"/>
  <c r="N1275" i="1"/>
  <c r="M1275" i="1"/>
  <c r="T1274" i="1"/>
  <c r="S1274" i="1"/>
  <c r="R1274" i="1"/>
  <c r="Q1274" i="1"/>
  <c r="P1274" i="1"/>
  <c r="O1274" i="1"/>
  <c r="N1274" i="1"/>
  <c r="M1274" i="1"/>
  <c r="T1273" i="1"/>
  <c r="S1273" i="1"/>
  <c r="R1273" i="1"/>
  <c r="Q1273" i="1"/>
  <c r="P1273" i="1"/>
  <c r="O1273" i="1"/>
  <c r="N1273" i="1"/>
  <c r="M1273" i="1"/>
  <c r="T1272" i="1"/>
  <c r="S1272" i="1"/>
  <c r="R1272" i="1"/>
  <c r="Q1272" i="1"/>
  <c r="P1272" i="1"/>
  <c r="O1272" i="1"/>
  <c r="N1272" i="1"/>
  <c r="M1272" i="1"/>
  <c r="T1271" i="1"/>
  <c r="S1271" i="1"/>
  <c r="R1271" i="1"/>
  <c r="Q1271" i="1"/>
  <c r="P1271" i="1"/>
  <c r="O1271" i="1"/>
  <c r="N1271" i="1"/>
  <c r="M1271" i="1"/>
  <c r="T1270" i="1"/>
  <c r="S1270" i="1"/>
  <c r="R1270" i="1"/>
  <c r="Q1270" i="1"/>
  <c r="P1270" i="1"/>
  <c r="O1270" i="1"/>
  <c r="N1270" i="1"/>
  <c r="M1270" i="1"/>
  <c r="T1269" i="1"/>
  <c r="S1269" i="1"/>
  <c r="R1269" i="1"/>
  <c r="Q1269" i="1"/>
  <c r="P1269" i="1"/>
  <c r="O1269" i="1"/>
  <c r="N1269" i="1"/>
  <c r="M1269" i="1"/>
  <c r="T1268" i="1"/>
  <c r="S1268" i="1"/>
  <c r="R1268" i="1"/>
  <c r="Q1268" i="1"/>
  <c r="P1268" i="1"/>
  <c r="O1268" i="1"/>
  <c r="N1268" i="1"/>
  <c r="M1268" i="1"/>
  <c r="T1267" i="1"/>
  <c r="S1267" i="1"/>
  <c r="R1267" i="1"/>
  <c r="Q1267" i="1"/>
  <c r="P1267" i="1"/>
  <c r="O1267" i="1"/>
  <c r="N1267" i="1"/>
  <c r="M1267" i="1"/>
  <c r="T1266" i="1"/>
  <c r="S1266" i="1"/>
  <c r="R1266" i="1"/>
  <c r="Q1266" i="1"/>
  <c r="P1266" i="1"/>
  <c r="O1266" i="1"/>
  <c r="N1266" i="1"/>
  <c r="M1266" i="1"/>
  <c r="T1265" i="1"/>
  <c r="S1265" i="1"/>
  <c r="R1265" i="1"/>
  <c r="Q1265" i="1"/>
  <c r="P1265" i="1"/>
  <c r="O1265" i="1"/>
  <c r="N1265" i="1"/>
  <c r="M1265" i="1"/>
  <c r="T1264" i="1"/>
  <c r="S1264" i="1"/>
  <c r="R1264" i="1"/>
  <c r="Q1264" i="1"/>
  <c r="P1264" i="1"/>
  <c r="O1264" i="1"/>
  <c r="N1264" i="1"/>
  <c r="M1264" i="1"/>
  <c r="T1263" i="1"/>
  <c r="S1263" i="1"/>
  <c r="R1263" i="1"/>
  <c r="Q1263" i="1"/>
  <c r="P1263" i="1"/>
  <c r="O1263" i="1"/>
  <c r="N1263" i="1"/>
  <c r="M1263" i="1"/>
  <c r="T1262" i="1"/>
  <c r="S1262" i="1"/>
  <c r="R1262" i="1"/>
  <c r="Q1262" i="1"/>
  <c r="P1262" i="1"/>
  <c r="O1262" i="1"/>
  <c r="N1262" i="1"/>
  <c r="M1262" i="1"/>
  <c r="T1261" i="1"/>
  <c r="S1261" i="1"/>
  <c r="R1261" i="1"/>
  <c r="Q1261" i="1"/>
  <c r="P1261" i="1"/>
  <c r="O1261" i="1"/>
  <c r="N1261" i="1"/>
  <c r="M1261" i="1"/>
  <c r="T1260" i="1"/>
  <c r="S1260" i="1"/>
  <c r="R1260" i="1"/>
  <c r="Q1260" i="1"/>
  <c r="P1260" i="1"/>
  <c r="O1260" i="1"/>
  <c r="N1260" i="1"/>
  <c r="M1260" i="1"/>
  <c r="T1259" i="1"/>
  <c r="S1259" i="1"/>
  <c r="R1259" i="1"/>
  <c r="Q1259" i="1"/>
  <c r="P1259" i="1"/>
  <c r="O1259" i="1"/>
  <c r="N1259" i="1"/>
  <c r="M1259" i="1"/>
  <c r="T1258" i="1"/>
  <c r="S1258" i="1"/>
  <c r="R1258" i="1"/>
  <c r="Q1258" i="1"/>
  <c r="P1258" i="1"/>
  <c r="O1258" i="1"/>
  <c r="N1258" i="1"/>
  <c r="M1258" i="1"/>
  <c r="T1257" i="1"/>
  <c r="S1257" i="1"/>
  <c r="R1257" i="1"/>
  <c r="Q1257" i="1"/>
  <c r="P1257" i="1"/>
  <c r="O1257" i="1"/>
  <c r="N1257" i="1"/>
  <c r="M1257" i="1"/>
  <c r="T1256" i="1"/>
  <c r="S1256" i="1"/>
  <c r="R1256" i="1"/>
  <c r="Q1256" i="1"/>
  <c r="P1256" i="1"/>
  <c r="O1256" i="1"/>
  <c r="N1256" i="1"/>
  <c r="M1256" i="1"/>
  <c r="T1255" i="1"/>
  <c r="S1255" i="1"/>
  <c r="R1255" i="1"/>
  <c r="Q1255" i="1"/>
  <c r="P1255" i="1"/>
  <c r="O1255" i="1"/>
  <c r="N1255" i="1"/>
  <c r="M1255" i="1"/>
  <c r="T1254" i="1"/>
  <c r="S1254" i="1"/>
  <c r="R1254" i="1"/>
  <c r="Q1254" i="1"/>
  <c r="P1254" i="1"/>
  <c r="O1254" i="1"/>
  <c r="N1254" i="1"/>
  <c r="M1254" i="1"/>
  <c r="T1253" i="1"/>
  <c r="S1253" i="1"/>
  <c r="R1253" i="1"/>
  <c r="Q1253" i="1"/>
  <c r="P1253" i="1"/>
  <c r="O1253" i="1"/>
  <c r="N1253" i="1"/>
  <c r="M1253" i="1"/>
  <c r="T1252" i="1"/>
  <c r="S1252" i="1"/>
  <c r="R1252" i="1"/>
  <c r="Q1252" i="1"/>
  <c r="P1252" i="1"/>
  <c r="O1252" i="1"/>
  <c r="N1252" i="1"/>
  <c r="M1252" i="1"/>
  <c r="T1251" i="1"/>
  <c r="S1251" i="1"/>
  <c r="R1251" i="1"/>
  <c r="Q1251" i="1"/>
  <c r="P1251" i="1"/>
  <c r="O1251" i="1"/>
  <c r="N1251" i="1"/>
  <c r="M1251" i="1"/>
  <c r="T1250" i="1"/>
  <c r="S1250" i="1"/>
  <c r="R1250" i="1"/>
  <c r="Q1250" i="1"/>
  <c r="P1250" i="1"/>
  <c r="O1250" i="1"/>
  <c r="N1250" i="1"/>
  <c r="M1250" i="1"/>
  <c r="T1249" i="1"/>
  <c r="S1249" i="1"/>
  <c r="R1249" i="1"/>
  <c r="Q1249" i="1"/>
  <c r="P1249" i="1"/>
  <c r="O1249" i="1"/>
  <c r="N1249" i="1"/>
  <c r="M1249" i="1"/>
  <c r="T1248" i="1"/>
  <c r="S1248" i="1"/>
  <c r="R1248" i="1"/>
  <c r="Q1248" i="1"/>
  <c r="P1248" i="1"/>
  <c r="O1248" i="1"/>
  <c r="N1248" i="1"/>
  <c r="M1248" i="1"/>
  <c r="T1247" i="1"/>
  <c r="S1247" i="1"/>
  <c r="R1247" i="1"/>
  <c r="Q1247" i="1"/>
  <c r="P1247" i="1"/>
  <c r="O1247" i="1"/>
  <c r="N1247" i="1"/>
  <c r="M1247" i="1"/>
  <c r="T1246" i="1"/>
  <c r="S1246" i="1"/>
  <c r="R1246" i="1"/>
  <c r="Q1246" i="1"/>
  <c r="P1246" i="1"/>
  <c r="O1246" i="1"/>
  <c r="N1246" i="1"/>
  <c r="M1246" i="1"/>
  <c r="T1245" i="1"/>
  <c r="S1245" i="1"/>
  <c r="R1245" i="1"/>
  <c r="Q1245" i="1"/>
  <c r="P1245" i="1"/>
  <c r="O1245" i="1"/>
  <c r="N1245" i="1"/>
  <c r="M1245" i="1"/>
  <c r="T1244" i="1"/>
  <c r="S1244" i="1"/>
  <c r="R1244" i="1"/>
  <c r="Q1244" i="1"/>
  <c r="P1244" i="1"/>
  <c r="O1244" i="1"/>
  <c r="N1244" i="1"/>
  <c r="M1244" i="1"/>
  <c r="T1243" i="1"/>
  <c r="S1243" i="1"/>
  <c r="R1243" i="1"/>
  <c r="Q1243" i="1"/>
  <c r="P1243" i="1"/>
  <c r="O1243" i="1"/>
  <c r="N1243" i="1"/>
  <c r="M1243" i="1"/>
  <c r="T1242" i="1"/>
  <c r="S1242" i="1"/>
  <c r="R1242" i="1"/>
  <c r="Q1242" i="1"/>
  <c r="P1242" i="1"/>
  <c r="O1242" i="1"/>
  <c r="N1242" i="1"/>
  <c r="M1242" i="1"/>
  <c r="T1241" i="1"/>
  <c r="S1241" i="1"/>
  <c r="R1241" i="1"/>
  <c r="Q1241" i="1"/>
  <c r="P1241" i="1"/>
  <c r="O1241" i="1"/>
  <c r="N1241" i="1"/>
  <c r="M1241" i="1"/>
  <c r="T1240" i="1"/>
  <c r="S1240" i="1"/>
  <c r="R1240" i="1"/>
  <c r="Q1240" i="1"/>
  <c r="P1240" i="1"/>
  <c r="O1240" i="1"/>
  <c r="N1240" i="1"/>
  <c r="M1240" i="1"/>
  <c r="T1239" i="1"/>
  <c r="S1239" i="1"/>
  <c r="R1239" i="1"/>
  <c r="Q1239" i="1"/>
  <c r="P1239" i="1"/>
  <c r="O1239" i="1"/>
  <c r="N1239" i="1"/>
  <c r="M1239" i="1"/>
  <c r="T1238" i="1"/>
  <c r="S1238" i="1"/>
  <c r="R1238" i="1"/>
  <c r="Q1238" i="1"/>
  <c r="P1238" i="1"/>
  <c r="O1238" i="1"/>
  <c r="N1238" i="1"/>
  <c r="M1238" i="1"/>
  <c r="T1237" i="1"/>
  <c r="S1237" i="1"/>
  <c r="R1237" i="1"/>
  <c r="Q1237" i="1"/>
  <c r="P1237" i="1"/>
  <c r="O1237" i="1"/>
  <c r="N1237" i="1"/>
  <c r="M1237" i="1"/>
  <c r="T1236" i="1"/>
  <c r="S1236" i="1"/>
  <c r="R1236" i="1"/>
  <c r="Q1236" i="1"/>
  <c r="P1236" i="1"/>
  <c r="O1236" i="1"/>
  <c r="N1236" i="1"/>
  <c r="M1236" i="1"/>
  <c r="T1235" i="1"/>
  <c r="S1235" i="1"/>
  <c r="R1235" i="1"/>
  <c r="Q1235" i="1"/>
  <c r="P1235" i="1"/>
  <c r="O1235" i="1"/>
  <c r="N1235" i="1"/>
  <c r="M1235" i="1"/>
  <c r="T1234" i="1"/>
  <c r="S1234" i="1"/>
  <c r="R1234" i="1"/>
  <c r="Q1234" i="1"/>
  <c r="P1234" i="1"/>
  <c r="O1234" i="1"/>
  <c r="N1234" i="1"/>
  <c r="M1234" i="1"/>
  <c r="T1233" i="1"/>
  <c r="S1233" i="1"/>
  <c r="R1233" i="1"/>
  <c r="Q1233" i="1"/>
  <c r="P1233" i="1"/>
  <c r="O1233" i="1"/>
  <c r="N1233" i="1"/>
  <c r="M1233" i="1"/>
  <c r="T1232" i="1"/>
  <c r="S1232" i="1"/>
  <c r="R1232" i="1"/>
  <c r="Q1232" i="1"/>
  <c r="P1232" i="1"/>
  <c r="O1232" i="1"/>
  <c r="N1232" i="1"/>
  <c r="M1232" i="1"/>
  <c r="T1231" i="1"/>
  <c r="S1231" i="1"/>
  <c r="R1231" i="1"/>
  <c r="Q1231" i="1"/>
  <c r="P1231" i="1"/>
  <c r="O1231" i="1"/>
  <c r="N1231" i="1"/>
  <c r="M1231" i="1"/>
  <c r="T1230" i="1"/>
  <c r="S1230" i="1"/>
  <c r="R1230" i="1"/>
  <c r="Q1230" i="1"/>
  <c r="P1230" i="1"/>
  <c r="O1230" i="1"/>
  <c r="N1230" i="1"/>
  <c r="M1230" i="1"/>
  <c r="T1229" i="1"/>
  <c r="S1229" i="1"/>
  <c r="R1229" i="1"/>
  <c r="Q1229" i="1"/>
  <c r="P1229" i="1"/>
  <c r="O1229" i="1"/>
  <c r="N1229" i="1"/>
  <c r="M1229" i="1"/>
  <c r="T1228" i="1"/>
  <c r="S1228" i="1"/>
  <c r="R1228" i="1"/>
  <c r="Q1228" i="1"/>
  <c r="P1228" i="1"/>
  <c r="O1228" i="1"/>
  <c r="N1228" i="1"/>
  <c r="M1228" i="1"/>
  <c r="T1227" i="1"/>
  <c r="S1227" i="1"/>
  <c r="R1227" i="1"/>
  <c r="Q1227" i="1"/>
  <c r="P1227" i="1"/>
  <c r="O1227" i="1"/>
  <c r="N1227" i="1"/>
  <c r="M1227" i="1"/>
  <c r="T1226" i="1"/>
  <c r="S1226" i="1"/>
  <c r="R1226" i="1"/>
  <c r="Q1226" i="1"/>
  <c r="P1226" i="1"/>
  <c r="O1226" i="1"/>
  <c r="N1226" i="1"/>
  <c r="M1226" i="1"/>
  <c r="T1225" i="1"/>
  <c r="S1225" i="1"/>
  <c r="R1225" i="1"/>
  <c r="Q1225" i="1"/>
  <c r="P1225" i="1"/>
  <c r="O1225" i="1"/>
  <c r="N1225" i="1"/>
  <c r="M1225" i="1"/>
  <c r="T1224" i="1"/>
  <c r="S1224" i="1"/>
  <c r="R1224" i="1"/>
  <c r="Q1224" i="1"/>
  <c r="P1224" i="1"/>
  <c r="O1224" i="1"/>
  <c r="N1224" i="1"/>
  <c r="M1224" i="1"/>
  <c r="T1223" i="1"/>
  <c r="S1223" i="1"/>
  <c r="R1223" i="1"/>
  <c r="Q1223" i="1"/>
  <c r="P1223" i="1"/>
  <c r="O1223" i="1"/>
  <c r="N1223" i="1"/>
  <c r="M1223" i="1"/>
  <c r="T1222" i="1"/>
  <c r="S1222" i="1"/>
  <c r="R1222" i="1"/>
  <c r="Q1222" i="1"/>
  <c r="P1222" i="1"/>
  <c r="O1222" i="1"/>
  <c r="N1222" i="1"/>
  <c r="M1222" i="1"/>
  <c r="T1221" i="1"/>
  <c r="S1221" i="1"/>
  <c r="R1221" i="1"/>
  <c r="Q1221" i="1"/>
  <c r="P1221" i="1"/>
  <c r="O1221" i="1"/>
  <c r="N1221" i="1"/>
  <c r="M1221" i="1"/>
  <c r="T1220" i="1"/>
  <c r="S1220" i="1"/>
  <c r="R1220" i="1"/>
  <c r="Q1220" i="1"/>
  <c r="P1220" i="1"/>
  <c r="O1220" i="1"/>
  <c r="N1220" i="1"/>
  <c r="M1220" i="1"/>
  <c r="T1219" i="1"/>
  <c r="S1219" i="1"/>
  <c r="R1219" i="1"/>
  <c r="Q1219" i="1"/>
  <c r="P1219" i="1"/>
  <c r="O1219" i="1"/>
  <c r="N1219" i="1"/>
  <c r="M1219" i="1"/>
  <c r="T1218" i="1"/>
  <c r="S1218" i="1"/>
  <c r="R1218" i="1"/>
  <c r="Q1218" i="1"/>
  <c r="P1218" i="1"/>
  <c r="O1218" i="1"/>
  <c r="N1218" i="1"/>
  <c r="M1218" i="1"/>
  <c r="T1217" i="1"/>
  <c r="S1217" i="1"/>
  <c r="R1217" i="1"/>
  <c r="Q1217" i="1"/>
  <c r="P1217" i="1"/>
  <c r="O1217" i="1"/>
  <c r="N1217" i="1"/>
  <c r="M1217" i="1"/>
  <c r="T1216" i="1"/>
  <c r="S1216" i="1"/>
  <c r="R1216" i="1"/>
  <c r="Q1216" i="1"/>
  <c r="P1216" i="1"/>
  <c r="O1216" i="1"/>
  <c r="N1216" i="1"/>
  <c r="M1216" i="1"/>
  <c r="T1215" i="1"/>
  <c r="S1215" i="1"/>
  <c r="R1215" i="1"/>
  <c r="Q1215" i="1"/>
  <c r="P1215" i="1"/>
  <c r="O1215" i="1"/>
  <c r="N1215" i="1"/>
  <c r="M1215" i="1"/>
  <c r="T1214" i="1"/>
  <c r="S1214" i="1"/>
  <c r="R1214" i="1"/>
  <c r="Q1214" i="1"/>
  <c r="P1214" i="1"/>
  <c r="O1214" i="1"/>
  <c r="N1214" i="1"/>
  <c r="M1214" i="1"/>
  <c r="T1213" i="1"/>
  <c r="S1213" i="1"/>
  <c r="R1213" i="1"/>
  <c r="Q1213" i="1"/>
  <c r="P1213" i="1"/>
  <c r="O1213" i="1"/>
  <c r="N1213" i="1"/>
  <c r="M1213" i="1"/>
  <c r="T1212" i="1"/>
  <c r="S1212" i="1"/>
  <c r="R1212" i="1"/>
  <c r="Q1212" i="1"/>
  <c r="P1212" i="1"/>
  <c r="O1212" i="1"/>
  <c r="N1212" i="1"/>
  <c r="M1212" i="1"/>
  <c r="T1211" i="1"/>
  <c r="S1211" i="1"/>
  <c r="R1211" i="1"/>
  <c r="Q1211" i="1"/>
  <c r="P1211" i="1"/>
  <c r="O1211" i="1"/>
  <c r="N1211" i="1"/>
  <c r="M1211" i="1"/>
  <c r="T1210" i="1"/>
  <c r="S1210" i="1"/>
  <c r="R1210" i="1"/>
  <c r="Q1210" i="1"/>
  <c r="P1210" i="1"/>
  <c r="O1210" i="1"/>
  <c r="N1210" i="1"/>
  <c r="M1210" i="1"/>
  <c r="T1209" i="1"/>
  <c r="S1209" i="1"/>
  <c r="R1209" i="1"/>
  <c r="Q1209" i="1"/>
  <c r="P1209" i="1"/>
  <c r="O1209" i="1"/>
  <c r="N1209" i="1"/>
  <c r="M1209" i="1"/>
  <c r="T1208" i="1"/>
  <c r="S1208" i="1"/>
  <c r="R1208" i="1"/>
  <c r="Q1208" i="1"/>
  <c r="P1208" i="1"/>
  <c r="O1208" i="1"/>
  <c r="N1208" i="1"/>
  <c r="M1208" i="1"/>
  <c r="T1207" i="1"/>
  <c r="S1207" i="1"/>
  <c r="R1207" i="1"/>
  <c r="Q1207" i="1"/>
  <c r="P1207" i="1"/>
  <c r="O1207" i="1"/>
  <c r="N1207" i="1"/>
  <c r="M1207" i="1"/>
  <c r="T1206" i="1"/>
  <c r="S1206" i="1"/>
  <c r="R1206" i="1"/>
  <c r="Q1206" i="1"/>
  <c r="P1206" i="1"/>
  <c r="O1206" i="1"/>
  <c r="N1206" i="1"/>
  <c r="M1206" i="1"/>
  <c r="T1205" i="1"/>
  <c r="S1205" i="1"/>
  <c r="R1205" i="1"/>
  <c r="Q1205" i="1"/>
  <c r="P1205" i="1"/>
  <c r="O1205" i="1"/>
  <c r="N1205" i="1"/>
  <c r="M1205" i="1"/>
  <c r="T1204" i="1"/>
  <c r="S1204" i="1"/>
  <c r="R1204" i="1"/>
  <c r="Q1204" i="1"/>
  <c r="P1204" i="1"/>
  <c r="O1204" i="1"/>
  <c r="N1204" i="1"/>
  <c r="M1204" i="1"/>
  <c r="T1203" i="1"/>
  <c r="S1203" i="1"/>
  <c r="R1203" i="1"/>
  <c r="Q1203" i="1"/>
  <c r="P1203" i="1"/>
  <c r="O1203" i="1"/>
  <c r="N1203" i="1"/>
  <c r="M1203" i="1"/>
  <c r="T1202" i="1"/>
  <c r="S1202" i="1"/>
  <c r="R1202" i="1"/>
  <c r="Q1202" i="1"/>
  <c r="P1202" i="1"/>
  <c r="O1202" i="1"/>
  <c r="N1202" i="1"/>
  <c r="M1202" i="1"/>
  <c r="T1201" i="1"/>
  <c r="S1201" i="1"/>
  <c r="R1201" i="1"/>
  <c r="Q1201" i="1"/>
  <c r="P1201" i="1"/>
  <c r="O1201" i="1"/>
  <c r="N1201" i="1"/>
  <c r="M1201" i="1"/>
  <c r="T1200" i="1"/>
  <c r="S1200" i="1"/>
  <c r="R1200" i="1"/>
  <c r="Q1200" i="1"/>
  <c r="P1200" i="1"/>
  <c r="O1200" i="1"/>
  <c r="N1200" i="1"/>
  <c r="M1200" i="1"/>
  <c r="T1199" i="1"/>
  <c r="S1199" i="1"/>
  <c r="R1199" i="1"/>
  <c r="Q1199" i="1"/>
  <c r="P1199" i="1"/>
  <c r="O1199" i="1"/>
  <c r="N1199" i="1"/>
  <c r="M1199" i="1"/>
  <c r="T1198" i="1"/>
  <c r="S1198" i="1"/>
  <c r="R1198" i="1"/>
  <c r="Q1198" i="1"/>
  <c r="P1198" i="1"/>
  <c r="O1198" i="1"/>
  <c r="N1198" i="1"/>
  <c r="M1198" i="1"/>
  <c r="T1197" i="1"/>
  <c r="S1197" i="1"/>
  <c r="R1197" i="1"/>
  <c r="Q1197" i="1"/>
  <c r="P1197" i="1"/>
  <c r="O1197" i="1"/>
  <c r="N1197" i="1"/>
  <c r="M1197" i="1"/>
  <c r="T1196" i="1"/>
  <c r="S1196" i="1"/>
  <c r="R1196" i="1"/>
  <c r="Q1196" i="1"/>
  <c r="P1196" i="1"/>
  <c r="O1196" i="1"/>
  <c r="N1196" i="1"/>
  <c r="M1196" i="1"/>
  <c r="T1195" i="1"/>
  <c r="S1195" i="1"/>
  <c r="R1195" i="1"/>
  <c r="Q1195" i="1"/>
  <c r="P1195" i="1"/>
  <c r="O1195" i="1"/>
  <c r="N1195" i="1"/>
  <c r="M1195" i="1"/>
  <c r="T1194" i="1"/>
  <c r="S1194" i="1"/>
  <c r="R1194" i="1"/>
  <c r="Q1194" i="1"/>
  <c r="P1194" i="1"/>
  <c r="O1194" i="1"/>
  <c r="N1194" i="1"/>
  <c r="M1194" i="1"/>
  <c r="T1193" i="1"/>
  <c r="S1193" i="1"/>
  <c r="R1193" i="1"/>
  <c r="Q1193" i="1"/>
  <c r="P1193" i="1"/>
  <c r="O1193" i="1"/>
  <c r="N1193" i="1"/>
  <c r="M1193" i="1"/>
  <c r="T1192" i="1"/>
  <c r="S1192" i="1"/>
  <c r="R1192" i="1"/>
  <c r="Q1192" i="1"/>
  <c r="P1192" i="1"/>
  <c r="O1192" i="1"/>
  <c r="N1192" i="1"/>
  <c r="M1192" i="1"/>
  <c r="T1191" i="1"/>
  <c r="S1191" i="1"/>
  <c r="R1191" i="1"/>
  <c r="Q1191" i="1"/>
  <c r="P1191" i="1"/>
  <c r="O1191" i="1"/>
  <c r="N1191" i="1"/>
  <c r="M1191" i="1"/>
  <c r="T1190" i="1"/>
  <c r="S1190" i="1"/>
  <c r="R1190" i="1"/>
  <c r="Q1190" i="1"/>
  <c r="P1190" i="1"/>
  <c r="O1190" i="1"/>
  <c r="N1190" i="1"/>
  <c r="M1190" i="1"/>
  <c r="T1189" i="1"/>
  <c r="S1189" i="1"/>
  <c r="R1189" i="1"/>
  <c r="Q1189" i="1"/>
  <c r="P1189" i="1"/>
  <c r="O1189" i="1"/>
  <c r="N1189" i="1"/>
  <c r="M1189" i="1"/>
  <c r="T1188" i="1"/>
  <c r="S1188" i="1"/>
  <c r="R1188" i="1"/>
  <c r="Q1188" i="1"/>
  <c r="P1188" i="1"/>
  <c r="O1188" i="1"/>
  <c r="N1188" i="1"/>
  <c r="M1188" i="1"/>
  <c r="T1187" i="1"/>
  <c r="S1187" i="1"/>
  <c r="R1187" i="1"/>
  <c r="Q1187" i="1"/>
  <c r="P1187" i="1"/>
  <c r="O1187" i="1"/>
  <c r="N1187" i="1"/>
  <c r="M1187" i="1"/>
  <c r="T1186" i="1"/>
  <c r="S1186" i="1"/>
  <c r="R1186" i="1"/>
  <c r="Q1186" i="1"/>
  <c r="P1186" i="1"/>
  <c r="O1186" i="1"/>
  <c r="N1186" i="1"/>
  <c r="M1186" i="1"/>
  <c r="T1185" i="1"/>
  <c r="S1185" i="1"/>
  <c r="R1185" i="1"/>
  <c r="Q1185" i="1"/>
  <c r="P1185" i="1"/>
  <c r="O1185" i="1"/>
  <c r="N1185" i="1"/>
  <c r="M1185" i="1"/>
  <c r="T1184" i="1"/>
  <c r="S1184" i="1"/>
  <c r="R1184" i="1"/>
  <c r="Q1184" i="1"/>
  <c r="P1184" i="1"/>
  <c r="O1184" i="1"/>
  <c r="N1184" i="1"/>
  <c r="M1184" i="1"/>
  <c r="T1183" i="1"/>
  <c r="S1183" i="1"/>
  <c r="R1183" i="1"/>
  <c r="Q1183" i="1"/>
  <c r="P1183" i="1"/>
  <c r="O1183" i="1"/>
  <c r="N1183" i="1"/>
  <c r="M1183" i="1"/>
  <c r="T1182" i="1"/>
  <c r="S1182" i="1"/>
  <c r="R1182" i="1"/>
  <c r="Q1182" i="1"/>
  <c r="P1182" i="1"/>
  <c r="O1182" i="1"/>
  <c r="N1182" i="1"/>
  <c r="M1182" i="1"/>
  <c r="T1181" i="1"/>
  <c r="S1181" i="1"/>
  <c r="R1181" i="1"/>
  <c r="Q1181" i="1"/>
  <c r="P1181" i="1"/>
  <c r="O1181" i="1"/>
  <c r="N1181" i="1"/>
  <c r="M1181" i="1"/>
  <c r="T1180" i="1"/>
  <c r="S1180" i="1"/>
  <c r="R1180" i="1"/>
  <c r="Q1180" i="1"/>
  <c r="P1180" i="1"/>
  <c r="O1180" i="1"/>
  <c r="N1180" i="1"/>
  <c r="M1180" i="1"/>
  <c r="T1179" i="1"/>
  <c r="S1179" i="1"/>
  <c r="R1179" i="1"/>
  <c r="Q1179" i="1"/>
  <c r="P1179" i="1"/>
  <c r="O1179" i="1"/>
  <c r="N1179" i="1"/>
  <c r="M1179" i="1"/>
  <c r="T1178" i="1"/>
  <c r="S1178" i="1"/>
  <c r="R1178" i="1"/>
  <c r="Q1178" i="1"/>
  <c r="P1178" i="1"/>
  <c r="O1178" i="1"/>
  <c r="N1178" i="1"/>
  <c r="M1178" i="1"/>
  <c r="T1177" i="1"/>
  <c r="S1177" i="1"/>
  <c r="R1177" i="1"/>
  <c r="Q1177" i="1"/>
  <c r="P1177" i="1"/>
  <c r="O1177" i="1"/>
  <c r="N1177" i="1"/>
  <c r="M1177" i="1"/>
  <c r="T1176" i="1"/>
  <c r="S1176" i="1"/>
  <c r="R1176" i="1"/>
  <c r="Q1176" i="1"/>
  <c r="P1176" i="1"/>
  <c r="O1176" i="1"/>
  <c r="N1176" i="1"/>
  <c r="M1176" i="1"/>
  <c r="T1175" i="1"/>
  <c r="S1175" i="1"/>
  <c r="R1175" i="1"/>
  <c r="Q1175" i="1"/>
  <c r="P1175" i="1"/>
  <c r="O1175" i="1"/>
  <c r="N1175" i="1"/>
  <c r="M1175" i="1"/>
  <c r="T1174" i="1"/>
  <c r="S1174" i="1"/>
  <c r="R1174" i="1"/>
  <c r="Q1174" i="1"/>
  <c r="P1174" i="1"/>
  <c r="O1174" i="1"/>
  <c r="N1174" i="1"/>
  <c r="M1174" i="1"/>
  <c r="T1173" i="1"/>
  <c r="S1173" i="1"/>
  <c r="R1173" i="1"/>
  <c r="Q1173" i="1"/>
  <c r="P1173" i="1"/>
  <c r="O1173" i="1"/>
  <c r="N1173" i="1"/>
  <c r="M1173" i="1"/>
  <c r="T1172" i="1"/>
  <c r="S1172" i="1"/>
  <c r="R1172" i="1"/>
  <c r="Q1172" i="1"/>
  <c r="P1172" i="1"/>
  <c r="O1172" i="1"/>
  <c r="N1172" i="1"/>
  <c r="M1172" i="1"/>
  <c r="T1171" i="1"/>
  <c r="S1171" i="1"/>
  <c r="R1171" i="1"/>
  <c r="Q1171" i="1"/>
  <c r="P1171" i="1"/>
  <c r="O1171" i="1"/>
  <c r="N1171" i="1"/>
  <c r="M1171" i="1"/>
  <c r="T1170" i="1"/>
  <c r="S1170" i="1"/>
  <c r="R1170" i="1"/>
  <c r="Q1170" i="1"/>
  <c r="P1170" i="1"/>
  <c r="O1170" i="1"/>
  <c r="N1170" i="1"/>
  <c r="M1170" i="1"/>
  <c r="T1169" i="1"/>
  <c r="S1169" i="1"/>
  <c r="R1169" i="1"/>
  <c r="Q1169" i="1"/>
  <c r="P1169" i="1"/>
  <c r="O1169" i="1"/>
  <c r="N1169" i="1"/>
  <c r="M1169" i="1"/>
  <c r="T1168" i="1"/>
  <c r="S1168" i="1"/>
  <c r="R1168" i="1"/>
  <c r="Q1168" i="1"/>
  <c r="P1168" i="1"/>
  <c r="O1168" i="1"/>
  <c r="N1168" i="1"/>
  <c r="M1168" i="1"/>
  <c r="T1167" i="1"/>
  <c r="S1167" i="1"/>
  <c r="R1167" i="1"/>
  <c r="Q1167" i="1"/>
  <c r="P1167" i="1"/>
  <c r="O1167" i="1"/>
  <c r="N1167" i="1"/>
  <c r="M1167" i="1"/>
  <c r="T1166" i="1"/>
  <c r="S1166" i="1"/>
  <c r="R1166" i="1"/>
  <c r="Q1166" i="1"/>
  <c r="P1166" i="1"/>
  <c r="O1166" i="1"/>
  <c r="N1166" i="1"/>
  <c r="M1166" i="1"/>
  <c r="T1165" i="1"/>
  <c r="S1165" i="1"/>
  <c r="R1165" i="1"/>
  <c r="Q1165" i="1"/>
  <c r="P1165" i="1"/>
  <c r="O1165" i="1"/>
  <c r="N1165" i="1"/>
  <c r="M1165" i="1"/>
  <c r="T1164" i="1"/>
  <c r="S1164" i="1"/>
  <c r="R1164" i="1"/>
  <c r="Q1164" i="1"/>
  <c r="P1164" i="1"/>
  <c r="O1164" i="1"/>
  <c r="N1164" i="1"/>
  <c r="M1164" i="1"/>
  <c r="T1163" i="1"/>
  <c r="S1163" i="1"/>
  <c r="R1163" i="1"/>
  <c r="Q1163" i="1"/>
  <c r="P1163" i="1"/>
  <c r="O1163" i="1"/>
  <c r="N1163" i="1"/>
  <c r="M1163" i="1"/>
  <c r="T1162" i="1"/>
  <c r="S1162" i="1"/>
  <c r="R1162" i="1"/>
  <c r="Q1162" i="1"/>
  <c r="P1162" i="1"/>
  <c r="O1162" i="1"/>
  <c r="N1162" i="1"/>
  <c r="M1162" i="1"/>
  <c r="T1161" i="1"/>
  <c r="S1161" i="1"/>
  <c r="R1161" i="1"/>
  <c r="Q1161" i="1"/>
  <c r="P1161" i="1"/>
  <c r="O1161" i="1"/>
  <c r="N1161" i="1"/>
  <c r="M1161" i="1"/>
  <c r="T1160" i="1"/>
  <c r="S1160" i="1"/>
  <c r="R1160" i="1"/>
  <c r="Q1160" i="1"/>
  <c r="P1160" i="1"/>
  <c r="O1160" i="1"/>
  <c r="N1160" i="1"/>
  <c r="M1160" i="1"/>
  <c r="T1159" i="1"/>
  <c r="S1159" i="1"/>
  <c r="R1159" i="1"/>
  <c r="Q1159" i="1"/>
  <c r="P1159" i="1"/>
  <c r="O1159" i="1"/>
  <c r="N1159" i="1"/>
  <c r="M1159" i="1"/>
  <c r="T1158" i="1"/>
  <c r="S1158" i="1"/>
  <c r="R1158" i="1"/>
  <c r="Q1158" i="1"/>
  <c r="P1158" i="1"/>
  <c r="O1158" i="1"/>
  <c r="N1158" i="1"/>
  <c r="M1158" i="1"/>
  <c r="T1157" i="1"/>
  <c r="S1157" i="1"/>
  <c r="R1157" i="1"/>
  <c r="Q1157" i="1"/>
  <c r="P1157" i="1"/>
  <c r="O1157" i="1"/>
  <c r="N1157" i="1"/>
  <c r="M1157" i="1"/>
  <c r="T1156" i="1"/>
  <c r="S1156" i="1"/>
  <c r="R1156" i="1"/>
  <c r="Q1156" i="1"/>
  <c r="P1156" i="1"/>
  <c r="O1156" i="1"/>
  <c r="N1156" i="1"/>
  <c r="M1156" i="1"/>
  <c r="T1155" i="1"/>
  <c r="S1155" i="1"/>
  <c r="R1155" i="1"/>
  <c r="Q1155" i="1"/>
  <c r="P1155" i="1"/>
  <c r="O1155" i="1"/>
  <c r="N1155" i="1"/>
  <c r="M1155" i="1"/>
  <c r="T1154" i="1"/>
  <c r="S1154" i="1"/>
  <c r="R1154" i="1"/>
  <c r="Q1154" i="1"/>
  <c r="P1154" i="1"/>
  <c r="O1154" i="1"/>
  <c r="N1154" i="1"/>
  <c r="M1154" i="1"/>
  <c r="T1153" i="1"/>
  <c r="S1153" i="1"/>
  <c r="R1153" i="1"/>
  <c r="Q1153" i="1"/>
  <c r="P1153" i="1"/>
  <c r="O1153" i="1"/>
  <c r="N1153" i="1"/>
  <c r="M1153" i="1"/>
  <c r="T1152" i="1"/>
  <c r="S1152" i="1"/>
  <c r="R1152" i="1"/>
  <c r="Q1152" i="1"/>
  <c r="P1152" i="1"/>
  <c r="O1152" i="1"/>
  <c r="N1152" i="1"/>
  <c r="M1152" i="1"/>
  <c r="T1151" i="1"/>
  <c r="S1151" i="1"/>
  <c r="R1151" i="1"/>
  <c r="Q1151" i="1"/>
  <c r="P1151" i="1"/>
  <c r="O1151" i="1"/>
  <c r="N1151" i="1"/>
  <c r="M1151" i="1"/>
  <c r="T1150" i="1"/>
  <c r="S1150" i="1"/>
  <c r="R1150" i="1"/>
  <c r="Q1150" i="1"/>
  <c r="P1150" i="1"/>
  <c r="O1150" i="1"/>
  <c r="N1150" i="1"/>
  <c r="M1150" i="1"/>
  <c r="T1149" i="1"/>
  <c r="S1149" i="1"/>
  <c r="R1149" i="1"/>
  <c r="Q1149" i="1"/>
  <c r="P1149" i="1"/>
  <c r="O1149" i="1"/>
  <c r="N1149" i="1"/>
  <c r="M1149" i="1"/>
  <c r="T1148" i="1"/>
  <c r="S1148" i="1"/>
  <c r="R1148" i="1"/>
  <c r="Q1148" i="1"/>
  <c r="P1148" i="1"/>
  <c r="O1148" i="1"/>
  <c r="N1148" i="1"/>
  <c r="M1148" i="1"/>
  <c r="T1147" i="1"/>
  <c r="S1147" i="1"/>
  <c r="R1147" i="1"/>
  <c r="Q1147" i="1"/>
  <c r="P1147" i="1"/>
  <c r="O1147" i="1"/>
  <c r="N1147" i="1"/>
  <c r="M1147" i="1"/>
  <c r="T1146" i="1"/>
  <c r="S1146" i="1"/>
  <c r="R1146" i="1"/>
  <c r="Q1146" i="1"/>
  <c r="P1146" i="1"/>
  <c r="O1146" i="1"/>
  <c r="N1146" i="1"/>
  <c r="M1146" i="1"/>
  <c r="T1145" i="1"/>
  <c r="S1145" i="1"/>
  <c r="R1145" i="1"/>
  <c r="Q1145" i="1"/>
  <c r="P1145" i="1"/>
  <c r="O1145" i="1"/>
  <c r="N1145" i="1"/>
  <c r="M1145" i="1"/>
  <c r="T1144" i="1"/>
  <c r="S1144" i="1"/>
  <c r="R1144" i="1"/>
  <c r="Q1144" i="1"/>
  <c r="P1144" i="1"/>
  <c r="O1144" i="1"/>
  <c r="N1144" i="1"/>
  <c r="M1144" i="1"/>
  <c r="T1143" i="1"/>
  <c r="S1143" i="1"/>
  <c r="R1143" i="1"/>
  <c r="Q1143" i="1"/>
  <c r="P1143" i="1"/>
  <c r="O1143" i="1"/>
  <c r="N1143" i="1"/>
  <c r="M1143" i="1"/>
  <c r="T1142" i="1"/>
  <c r="S1142" i="1"/>
  <c r="R1142" i="1"/>
  <c r="Q1142" i="1"/>
  <c r="P1142" i="1"/>
  <c r="O1142" i="1"/>
  <c r="N1142" i="1"/>
  <c r="M1142" i="1"/>
  <c r="T1141" i="1"/>
  <c r="S1141" i="1"/>
  <c r="R1141" i="1"/>
  <c r="Q1141" i="1"/>
  <c r="P1141" i="1"/>
  <c r="O1141" i="1"/>
  <c r="N1141" i="1"/>
  <c r="M1141" i="1"/>
  <c r="T1140" i="1"/>
  <c r="S1140" i="1"/>
  <c r="R1140" i="1"/>
  <c r="Q1140" i="1"/>
  <c r="P1140" i="1"/>
  <c r="O1140" i="1"/>
  <c r="N1140" i="1"/>
  <c r="M1140" i="1"/>
  <c r="T1139" i="1"/>
  <c r="S1139" i="1"/>
  <c r="R1139" i="1"/>
  <c r="Q1139" i="1"/>
  <c r="P1139" i="1"/>
  <c r="O1139" i="1"/>
  <c r="N1139" i="1"/>
  <c r="M1139" i="1"/>
  <c r="T1138" i="1"/>
  <c r="S1138" i="1"/>
  <c r="R1138" i="1"/>
  <c r="Q1138" i="1"/>
  <c r="P1138" i="1"/>
  <c r="O1138" i="1"/>
  <c r="N1138" i="1"/>
  <c r="M1138" i="1"/>
  <c r="T1137" i="1"/>
  <c r="S1137" i="1"/>
  <c r="R1137" i="1"/>
  <c r="Q1137" i="1"/>
  <c r="P1137" i="1"/>
  <c r="O1137" i="1"/>
  <c r="N1137" i="1"/>
  <c r="M1137" i="1"/>
  <c r="T1136" i="1"/>
  <c r="S1136" i="1"/>
  <c r="R1136" i="1"/>
  <c r="Q1136" i="1"/>
  <c r="P1136" i="1"/>
  <c r="O1136" i="1"/>
  <c r="N1136" i="1"/>
  <c r="M1136" i="1"/>
  <c r="T1135" i="1"/>
  <c r="S1135" i="1"/>
  <c r="R1135" i="1"/>
  <c r="Q1135" i="1"/>
  <c r="P1135" i="1"/>
  <c r="O1135" i="1"/>
  <c r="N1135" i="1"/>
  <c r="M1135" i="1"/>
  <c r="T1134" i="1"/>
  <c r="S1134" i="1"/>
  <c r="R1134" i="1"/>
  <c r="Q1134" i="1"/>
  <c r="P1134" i="1"/>
  <c r="O1134" i="1"/>
  <c r="N1134" i="1"/>
  <c r="M1134" i="1"/>
  <c r="T1133" i="1"/>
  <c r="S1133" i="1"/>
  <c r="R1133" i="1"/>
  <c r="Q1133" i="1"/>
  <c r="P1133" i="1"/>
  <c r="O1133" i="1"/>
  <c r="N1133" i="1"/>
  <c r="M1133" i="1"/>
  <c r="T1132" i="1"/>
  <c r="S1132" i="1"/>
  <c r="R1132" i="1"/>
  <c r="Q1132" i="1"/>
  <c r="P1132" i="1"/>
  <c r="O1132" i="1"/>
  <c r="N1132" i="1"/>
  <c r="M1132" i="1"/>
  <c r="T1131" i="1"/>
  <c r="S1131" i="1"/>
  <c r="R1131" i="1"/>
  <c r="Q1131" i="1"/>
  <c r="P1131" i="1"/>
  <c r="O1131" i="1"/>
  <c r="N1131" i="1"/>
  <c r="M1131" i="1"/>
  <c r="T1130" i="1"/>
  <c r="S1130" i="1"/>
  <c r="R1130" i="1"/>
  <c r="Q1130" i="1"/>
  <c r="P1130" i="1"/>
  <c r="O1130" i="1"/>
  <c r="N1130" i="1"/>
  <c r="M1130" i="1"/>
  <c r="T1129" i="1"/>
  <c r="S1129" i="1"/>
  <c r="R1129" i="1"/>
  <c r="Q1129" i="1"/>
  <c r="P1129" i="1"/>
  <c r="O1129" i="1"/>
  <c r="N1129" i="1"/>
  <c r="M1129" i="1"/>
  <c r="T1128" i="1"/>
  <c r="S1128" i="1"/>
  <c r="R1128" i="1"/>
  <c r="Q1128" i="1"/>
  <c r="P1128" i="1"/>
  <c r="O1128" i="1"/>
  <c r="N1128" i="1"/>
  <c r="M1128" i="1"/>
  <c r="T1127" i="1"/>
  <c r="S1127" i="1"/>
  <c r="R1127" i="1"/>
  <c r="Q1127" i="1"/>
  <c r="P1127" i="1"/>
  <c r="O1127" i="1"/>
  <c r="N1127" i="1"/>
  <c r="M1127" i="1"/>
  <c r="T1126" i="1"/>
  <c r="S1126" i="1"/>
  <c r="R1126" i="1"/>
  <c r="Q1126" i="1"/>
  <c r="P1126" i="1"/>
  <c r="O1126" i="1"/>
  <c r="N1126" i="1"/>
  <c r="M1126" i="1"/>
  <c r="T1125" i="1"/>
  <c r="S1125" i="1"/>
  <c r="R1125" i="1"/>
  <c r="Q1125" i="1"/>
  <c r="P1125" i="1"/>
  <c r="O1125" i="1"/>
  <c r="N1125" i="1"/>
  <c r="M1125" i="1"/>
  <c r="T1124" i="1"/>
  <c r="S1124" i="1"/>
  <c r="R1124" i="1"/>
  <c r="Q1124" i="1"/>
  <c r="P1124" i="1"/>
  <c r="O1124" i="1"/>
  <c r="N1124" i="1"/>
  <c r="M1124" i="1"/>
  <c r="T1123" i="1"/>
  <c r="S1123" i="1"/>
  <c r="R1123" i="1"/>
  <c r="Q1123" i="1"/>
  <c r="P1123" i="1"/>
  <c r="O1123" i="1"/>
  <c r="N1123" i="1"/>
  <c r="M1123" i="1"/>
  <c r="T1122" i="1"/>
  <c r="S1122" i="1"/>
  <c r="R1122" i="1"/>
  <c r="Q1122" i="1"/>
  <c r="P1122" i="1"/>
  <c r="O1122" i="1"/>
  <c r="N1122" i="1"/>
  <c r="M1122" i="1"/>
  <c r="T1121" i="1"/>
  <c r="S1121" i="1"/>
  <c r="R1121" i="1"/>
  <c r="Q1121" i="1"/>
  <c r="P1121" i="1"/>
  <c r="O1121" i="1"/>
  <c r="N1121" i="1"/>
  <c r="M1121" i="1"/>
  <c r="T1120" i="1"/>
  <c r="S1120" i="1"/>
  <c r="R1120" i="1"/>
  <c r="Q1120" i="1"/>
  <c r="P1120" i="1"/>
  <c r="O1120" i="1"/>
  <c r="N1120" i="1"/>
  <c r="M1120" i="1"/>
  <c r="T1119" i="1"/>
  <c r="S1119" i="1"/>
  <c r="R1119" i="1"/>
  <c r="Q1119" i="1"/>
  <c r="P1119" i="1"/>
  <c r="O1119" i="1"/>
  <c r="N1119" i="1"/>
  <c r="M1119" i="1"/>
  <c r="T1118" i="1"/>
  <c r="S1118" i="1"/>
  <c r="R1118" i="1"/>
  <c r="Q1118" i="1"/>
  <c r="P1118" i="1"/>
  <c r="O1118" i="1"/>
  <c r="N1118" i="1"/>
  <c r="M1118" i="1"/>
  <c r="T1117" i="1"/>
  <c r="S1117" i="1"/>
  <c r="R1117" i="1"/>
  <c r="Q1117" i="1"/>
  <c r="P1117" i="1"/>
  <c r="O1117" i="1"/>
  <c r="N1117" i="1"/>
  <c r="M1117" i="1"/>
  <c r="T1116" i="1"/>
  <c r="S1116" i="1"/>
  <c r="R1116" i="1"/>
  <c r="Q1116" i="1"/>
  <c r="P1116" i="1"/>
  <c r="O1116" i="1"/>
  <c r="N1116" i="1"/>
  <c r="M1116" i="1"/>
  <c r="T1115" i="1"/>
  <c r="S1115" i="1"/>
  <c r="R1115" i="1"/>
  <c r="Q1115" i="1"/>
  <c r="P1115" i="1"/>
  <c r="O1115" i="1"/>
  <c r="N1115" i="1"/>
  <c r="M1115" i="1"/>
  <c r="T1114" i="1"/>
  <c r="S1114" i="1"/>
  <c r="R1114" i="1"/>
  <c r="Q1114" i="1"/>
  <c r="P1114" i="1"/>
  <c r="O1114" i="1"/>
  <c r="N1114" i="1"/>
  <c r="M1114" i="1"/>
  <c r="T1113" i="1"/>
  <c r="S1113" i="1"/>
  <c r="R1113" i="1"/>
  <c r="Q1113" i="1"/>
  <c r="P1113" i="1"/>
  <c r="O1113" i="1"/>
  <c r="N1113" i="1"/>
  <c r="M1113" i="1"/>
  <c r="T1112" i="1"/>
  <c r="S1112" i="1"/>
  <c r="R1112" i="1"/>
  <c r="Q1112" i="1"/>
  <c r="P1112" i="1"/>
  <c r="O1112" i="1"/>
  <c r="N1112" i="1"/>
  <c r="M1112" i="1"/>
  <c r="T1111" i="1"/>
  <c r="S1111" i="1"/>
  <c r="R1111" i="1"/>
  <c r="Q1111" i="1"/>
  <c r="P1111" i="1"/>
  <c r="O1111" i="1"/>
  <c r="N1111" i="1"/>
  <c r="M1111" i="1"/>
  <c r="T1110" i="1"/>
  <c r="S1110" i="1"/>
  <c r="R1110" i="1"/>
  <c r="Q1110" i="1"/>
  <c r="P1110" i="1"/>
  <c r="O1110" i="1"/>
  <c r="N1110" i="1"/>
  <c r="M1110" i="1"/>
  <c r="T1109" i="1"/>
  <c r="S1109" i="1"/>
  <c r="R1109" i="1"/>
  <c r="Q1109" i="1"/>
  <c r="P1109" i="1"/>
  <c r="O1109" i="1"/>
  <c r="N1109" i="1"/>
  <c r="M1109" i="1"/>
  <c r="T1108" i="1"/>
  <c r="S1108" i="1"/>
  <c r="R1108" i="1"/>
  <c r="Q1108" i="1"/>
  <c r="P1108" i="1"/>
  <c r="O1108" i="1"/>
  <c r="N1108" i="1"/>
  <c r="M1108" i="1"/>
  <c r="T1107" i="1"/>
  <c r="S1107" i="1"/>
  <c r="R1107" i="1"/>
  <c r="Q1107" i="1"/>
  <c r="P1107" i="1"/>
  <c r="O1107" i="1"/>
  <c r="N1107" i="1"/>
  <c r="M1107" i="1"/>
  <c r="T1106" i="1"/>
  <c r="S1106" i="1"/>
  <c r="R1106" i="1"/>
  <c r="Q1106" i="1"/>
  <c r="P1106" i="1"/>
  <c r="O1106" i="1"/>
  <c r="N1106" i="1"/>
  <c r="M1106" i="1"/>
  <c r="T1105" i="1"/>
  <c r="S1105" i="1"/>
  <c r="R1105" i="1"/>
  <c r="Q1105" i="1"/>
  <c r="P1105" i="1"/>
  <c r="O1105" i="1"/>
  <c r="N1105" i="1"/>
  <c r="M1105" i="1"/>
  <c r="T1104" i="1"/>
  <c r="S1104" i="1"/>
  <c r="R1104" i="1"/>
  <c r="Q1104" i="1"/>
  <c r="P1104" i="1"/>
  <c r="O1104" i="1"/>
  <c r="N1104" i="1"/>
  <c r="M1104" i="1"/>
  <c r="T1103" i="1"/>
  <c r="S1103" i="1"/>
  <c r="R1103" i="1"/>
  <c r="Q1103" i="1"/>
  <c r="P1103" i="1"/>
  <c r="O1103" i="1"/>
  <c r="N1103" i="1"/>
  <c r="M1103" i="1"/>
  <c r="T1102" i="1"/>
  <c r="S1102" i="1"/>
  <c r="R1102" i="1"/>
  <c r="Q1102" i="1"/>
  <c r="P1102" i="1"/>
  <c r="O1102" i="1"/>
  <c r="N1102" i="1"/>
  <c r="M1102" i="1"/>
  <c r="T1101" i="1"/>
  <c r="S1101" i="1"/>
  <c r="R1101" i="1"/>
  <c r="Q1101" i="1"/>
  <c r="P1101" i="1"/>
  <c r="O1101" i="1"/>
  <c r="N1101" i="1"/>
  <c r="M1101" i="1"/>
  <c r="T1100" i="1"/>
  <c r="S1100" i="1"/>
  <c r="R1100" i="1"/>
  <c r="Q1100" i="1"/>
  <c r="P1100" i="1"/>
  <c r="O1100" i="1"/>
  <c r="N1100" i="1"/>
  <c r="M1100" i="1"/>
  <c r="T1099" i="1"/>
  <c r="S1099" i="1"/>
  <c r="R1099" i="1"/>
  <c r="Q1099" i="1"/>
  <c r="P1099" i="1"/>
  <c r="O1099" i="1"/>
  <c r="N1099" i="1"/>
  <c r="M1099" i="1"/>
  <c r="T1098" i="1"/>
  <c r="S1098" i="1"/>
  <c r="R1098" i="1"/>
  <c r="Q1098" i="1"/>
  <c r="P1098" i="1"/>
  <c r="O1098" i="1"/>
  <c r="N1098" i="1"/>
  <c r="M1098" i="1"/>
  <c r="T1097" i="1"/>
  <c r="S1097" i="1"/>
  <c r="R1097" i="1"/>
  <c r="Q1097" i="1"/>
  <c r="P1097" i="1"/>
  <c r="O1097" i="1"/>
  <c r="N1097" i="1"/>
  <c r="M1097" i="1"/>
  <c r="T1096" i="1"/>
  <c r="S1096" i="1"/>
  <c r="R1096" i="1"/>
  <c r="Q1096" i="1"/>
  <c r="P1096" i="1"/>
  <c r="O1096" i="1"/>
  <c r="N1096" i="1"/>
  <c r="M1096" i="1"/>
  <c r="T1095" i="1"/>
  <c r="S1095" i="1"/>
  <c r="R1095" i="1"/>
  <c r="Q1095" i="1"/>
  <c r="P1095" i="1"/>
  <c r="O1095" i="1"/>
  <c r="N1095" i="1"/>
  <c r="M1095" i="1"/>
  <c r="T1094" i="1"/>
  <c r="S1094" i="1"/>
  <c r="R1094" i="1"/>
  <c r="Q1094" i="1"/>
  <c r="P1094" i="1"/>
  <c r="O1094" i="1"/>
  <c r="N1094" i="1"/>
  <c r="M1094" i="1"/>
  <c r="T1093" i="1"/>
  <c r="S1093" i="1"/>
  <c r="R1093" i="1"/>
  <c r="Q1093" i="1"/>
  <c r="P1093" i="1"/>
  <c r="O1093" i="1"/>
  <c r="N1093" i="1"/>
  <c r="M1093" i="1"/>
  <c r="T1092" i="1"/>
  <c r="S1092" i="1"/>
  <c r="R1092" i="1"/>
  <c r="Q1092" i="1"/>
  <c r="P1092" i="1"/>
  <c r="O1092" i="1"/>
  <c r="N1092" i="1"/>
  <c r="M1092" i="1"/>
  <c r="T1091" i="1"/>
  <c r="S1091" i="1"/>
  <c r="R1091" i="1"/>
  <c r="Q1091" i="1"/>
  <c r="P1091" i="1"/>
  <c r="O1091" i="1"/>
  <c r="N1091" i="1"/>
  <c r="M1091" i="1"/>
  <c r="T1090" i="1"/>
  <c r="S1090" i="1"/>
  <c r="R1090" i="1"/>
  <c r="Q1090" i="1"/>
  <c r="P1090" i="1"/>
  <c r="O1090" i="1"/>
  <c r="N1090" i="1"/>
  <c r="M1090" i="1"/>
  <c r="T1089" i="1"/>
  <c r="S1089" i="1"/>
  <c r="R1089" i="1"/>
  <c r="Q1089" i="1"/>
  <c r="P1089" i="1"/>
  <c r="O1089" i="1"/>
  <c r="N1089" i="1"/>
  <c r="M1089" i="1"/>
  <c r="T1088" i="1"/>
  <c r="S1088" i="1"/>
  <c r="R1088" i="1"/>
  <c r="Q1088" i="1"/>
  <c r="P1088" i="1"/>
  <c r="O1088" i="1"/>
  <c r="N1088" i="1"/>
  <c r="M1088" i="1"/>
  <c r="T1087" i="1"/>
  <c r="S1087" i="1"/>
  <c r="R1087" i="1"/>
  <c r="Q1087" i="1"/>
  <c r="P1087" i="1"/>
  <c r="O1087" i="1"/>
  <c r="N1087" i="1"/>
  <c r="M1087" i="1"/>
  <c r="T1086" i="1"/>
  <c r="S1086" i="1"/>
  <c r="R1086" i="1"/>
  <c r="Q1086" i="1"/>
  <c r="P1086" i="1"/>
  <c r="O1086" i="1"/>
  <c r="N1086" i="1"/>
  <c r="M1086" i="1"/>
  <c r="T1085" i="1"/>
  <c r="S1085" i="1"/>
  <c r="R1085" i="1"/>
  <c r="Q1085" i="1"/>
  <c r="P1085" i="1"/>
  <c r="O1085" i="1"/>
  <c r="N1085" i="1"/>
  <c r="M1085" i="1"/>
  <c r="T1084" i="1"/>
  <c r="S1084" i="1"/>
  <c r="R1084" i="1"/>
  <c r="Q1084" i="1"/>
  <c r="P1084" i="1"/>
  <c r="O1084" i="1"/>
  <c r="N1084" i="1"/>
  <c r="M1084" i="1"/>
  <c r="T1083" i="1"/>
  <c r="S1083" i="1"/>
  <c r="R1083" i="1"/>
  <c r="Q1083" i="1"/>
  <c r="P1083" i="1"/>
  <c r="O1083" i="1"/>
  <c r="N1083" i="1"/>
  <c r="M1083" i="1"/>
  <c r="T1082" i="1"/>
  <c r="S1082" i="1"/>
  <c r="R1082" i="1"/>
  <c r="Q1082" i="1"/>
  <c r="P1082" i="1"/>
  <c r="O1082" i="1"/>
  <c r="N1082" i="1"/>
  <c r="M1082" i="1"/>
  <c r="T1081" i="1"/>
  <c r="S1081" i="1"/>
  <c r="R1081" i="1"/>
  <c r="Q1081" i="1"/>
  <c r="P1081" i="1"/>
  <c r="O1081" i="1"/>
  <c r="N1081" i="1"/>
  <c r="M1081" i="1"/>
  <c r="T1080" i="1"/>
  <c r="S1080" i="1"/>
  <c r="R1080" i="1"/>
  <c r="Q1080" i="1"/>
  <c r="P1080" i="1"/>
  <c r="O1080" i="1"/>
  <c r="N1080" i="1"/>
  <c r="M1080" i="1"/>
  <c r="T1079" i="1"/>
  <c r="S1079" i="1"/>
  <c r="R1079" i="1"/>
  <c r="Q1079" i="1"/>
  <c r="P1079" i="1"/>
  <c r="O1079" i="1"/>
  <c r="N1079" i="1"/>
  <c r="M1079" i="1"/>
  <c r="T1078" i="1"/>
  <c r="S1078" i="1"/>
  <c r="R1078" i="1"/>
  <c r="Q1078" i="1"/>
  <c r="P1078" i="1"/>
  <c r="O1078" i="1"/>
  <c r="N1078" i="1"/>
  <c r="M1078" i="1"/>
  <c r="T1077" i="1"/>
  <c r="S1077" i="1"/>
  <c r="R1077" i="1"/>
  <c r="Q1077" i="1"/>
  <c r="P1077" i="1"/>
  <c r="O1077" i="1"/>
  <c r="N1077" i="1"/>
  <c r="M1077" i="1"/>
  <c r="T1076" i="1"/>
  <c r="S1076" i="1"/>
  <c r="R1076" i="1"/>
  <c r="Q1076" i="1"/>
  <c r="P1076" i="1"/>
  <c r="O1076" i="1"/>
  <c r="N1076" i="1"/>
  <c r="M1076" i="1"/>
  <c r="T1075" i="1"/>
  <c r="S1075" i="1"/>
  <c r="R1075" i="1"/>
  <c r="Q1075" i="1"/>
  <c r="P1075" i="1"/>
  <c r="O1075" i="1"/>
  <c r="N1075" i="1"/>
  <c r="M1075" i="1"/>
  <c r="T1074" i="1"/>
  <c r="S1074" i="1"/>
  <c r="R1074" i="1"/>
  <c r="Q1074" i="1"/>
  <c r="P1074" i="1"/>
  <c r="O1074" i="1"/>
  <c r="N1074" i="1"/>
  <c r="M1074" i="1"/>
  <c r="T1073" i="1"/>
  <c r="S1073" i="1"/>
  <c r="R1073" i="1"/>
  <c r="Q1073" i="1"/>
  <c r="P1073" i="1"/>
  <c r="O1073" i="1"/>
  <c r="N1073" i="1"/>
  <c r="M1073" i="1"/>
  <c r="T1072" i="1"/>
  <c r="S1072" i="1"/>
  <c r="R1072" i="1"/>
  <c r="Q1072" i="1"/>
  <c r="P1072" i="1"/>
  <c r="O1072" i="1"/>
  <c r="N1072" i="1"/>
  <c r="M1072" i="1"/>
  <c r="T1071" i="1"/>
  <c r="S1071" i="1"/>
  <c r="R1071" i="1"/>
  <c r="Q1071" i="1"/>
  <c r="P1071" i="1"/>
  <c r="O1071" i="1"/>
  <c r="N1071" i="1"/>
  <c r="M1071" i="1"/>
  <c r="T1070" i="1"/>
  <c r="S1070" i="1"/>
  <c r="R1070" i="1"/>
  <c r="Q1070" i="1"/>
  <c r="P1070" i="1"/>
  <c r="O1070" i="1"/>
  <c r="N1070" i="1"/>
  <c r="M1070" i="1"/>
  <c r="T1069" i="1"/>
  <c r="S1069" i="1"/>
  <c r="R1069" i="1"/>
  <c r="Q1069" i="1"/>
  <c r="P1069" i="1"/>
  <c r="O1069" i="1"/>
  <c r="N1069" i="1"/>
  <c r="M1069" i="1"/>
  <c r="T1068" i="1"/>
  <c r="S1068" i="1"/>
  <c r="R1068" i="1"/>
  <c r="Q1068" i="1"/>
  <c r="P1068" i="1"/>
  <c r="O1068" i="1"/>
  <c r="N1068" i="1"/>
  <c r="M1068" i="1"/>
  <c r="T1067" i="1"/>
  <c r="S1067" i="1"/>
  <c r="R1067" i="1"/>
  <c r="Q1067" i="1"/>
  <c r="P1067" i="1"/>
  <c r="O1067" i="1"/>
  <c r="N1067" i="1"/>
  <c r="M1067" i="1"/>
  <c r="T1066" i="1"/>
  <c r="S1066" i="1"/>
  <c r="R1066" i="1"/>
  <c r="Q1066" i="1"/>
  <c r="P1066" i="1"/>
  <c r="O1066" i="1"/>
  <c r="N1066" i="1"/>
  <c r="M1066" i="1"/>
  <c r="T1065" i="1"/>
  <c r="S1065" i="1"/>
  <c r="R1065" i="1"/>
  <c r="Q1065" i="1"/>
  <c r="P1065" i="1"/>
  <c r="O1065" i="1"/>
  <c r="N1065" i="1"/>
  <c r="M1065" i="1"/>
  <c r="T1064" i="1"/>
  <c r="S1064" i="1"/>
  <c r="R1064" i="1"/>
  <c r="Q1064" i="1"/>
  <c r="P1064" i="1"/>
  <c r="O1064" i="1"/>
  <c r="N1064" i="1"/>
  <c r="M1064" i="1"/>
  <c r="T1063" i="1"/>
  <c r="S1063" i="1"/>
  <c r="R1063" i="1"/>
  <c r="Q1063" i="1"/>
  <c r="P1063" i="1"/>
  <c r="O1063" i="1"/>
  <c r="N1063" i="1"/>
  <c r="M1063" i="1"/>
  <c r="T1062" i="1"/>
  <c r="S1062" i="1"/>
  <c r="R1062" i="1"/>
  <c r="Q1062" i="1"/>
  <c r="P1062" i="1"/>
  <c r="O1062" i="1"/>
  <c r="N1062" i="1"/>
  <c r="M1062" i="1"/>
  <c r="T1061" i="1"/>
  <c r="S1061" i="1"/>
  <c r="R1061" i="1"/>
  <c r="Q1061" i="1"/>
  <c r="P1061" i="1"/>
  <c r="O1061" i="1"/>
  <c r="N1061" i="1"/>
  <c r="M1061" i="1"/>
  <c r="T1060" i="1"/>
  <c r="S1060" i="1"/>
  <c r="R1060" i="1"/>
  <c r="Q1060" i="1"/>
  <c r="P1060" i="1"/>
  <c r="O1060" i="1"/>
  <c r="N1060" i="1"/>
  <c r="M1060" i="1"/>
  <c r="T1059" i="1"/>
  <c r="S1059" i="1"/>
  <c r="R1059" i="1"/>
  <c r="Q1059" i="1"/>
  <c r="P1059" i="1"/>
  <c r="O1059" i="1"/>
  <c r="N1059" i="1"/>
  <c r="M1059" i="1"/>
  <c r="T1058" i="1"/>
  <c r="S1058" i="1"/>
  <c r="R1058" i="1"/>
  <c r="Q1058" i="1"/>
  <c r="P1058" i="1"/>
  <c r="O1058" i="1"/>
  <c r="N1058" i="1"/>
  <c r="M1058" i="1"/>
  <c r="T1057" i="1"/>
  <c r="S1057" i="1"/>
  <c r="R1057" i="1"/>
  <c r="Q1057" i="1"/>
  <c r="P1057" i="1"/>
  <c r="O1057" i="1"/>
  <c r="N1057" i="1"/>
  <c r="M1057" i="1"/>
  <c r="T1056" i="1"/>
  <c r="S1056" i="1"/>
  <c r="R1056" i="1"/>
  <c r="Q1056" i="1"/>
  <c r="P1056" i="1"/>
  <c r="O1056" i="1"/>
  <c r="N1056" i="1"/>
  <c r="M1056" i="1"/>
  <c r="T1055" i="1"/>
  <c r="S1055" i="1"/>
  <c r="R1055" i="1"/>
  <c r="Q1055" i="1"/>
  <c r="P1055" i="1"/>
  <c r="O1055" i="1"/>
  <c r="N1055" i="1"/>
  <c r="M1055" i="1"/>
  <c r="T1054" i="1"/>
  <c r="S1054" i="1"/>
  <c r="R1054" i="1"/>
  <c r="Q1054" i="1"/>
  <c r="P1054" i="1"/>
  <c r="O1054" i="1"/>
  <c r="N1054" i="1"/>
  <c r="M1054" i="1"/>
  <c r="T1053" i="1"/>
  <c r="S1053" i="1"/>
  <c r="R1053" i="1"/>
  <c r="Q1053" i="1"/>
  <c r="P1053" i="1"/>
  <c r="O1053" i="1"/>
  <c r="N1053" i="1"/>
  <c r="M1053" i="1"/>
  <c r="T1052" i="1"/>
  <c r="S1052" i="1"/>
  <c r="R1052" i="1"/>
  <c r="Q1052" i="1"/>
  <c r="P1052" i="1"/>
  <c r="O1052" i="1"/>
  <c r="N1052" i="1"/>
  <c r="M1052" i="1"/>
  <c r="T1051" i="1"/>
  <c r="S1051" i="1"/>
  <c r="R1051" i="1"/>
  <c r="Q1051" i="1"/>
  <c r="P1051" i="1"/>
  <c r="O1051" i="1"/>
  <c r="N1051" i="1"/>
  <c r="M1051" i="1"/>
  <c r="T1050" i="1"/>
  <c r="S1050" i="1"/>
  <c r="R1050" i="1"/>
  <c r="Q1050" i="1"/>
  <c r="P1050" i="1"/>
  <c r="O1050" i="1"/>
  <c r="N1050" i="1"/>
  <c r="M1050" i="1"/>
  <c r="T1049" i="1"/>
  <c r="S1049" i="1"/>
  <c r="R1049" i="1"/>
  <c r="Q1049" i="1"/>
  <c r="P1049" i="1"/>
  <c r="O1049" i="1"/>
  <c r="N1049" i="1"/>
  <c r="M1049" i="1"/>
  <c r="T1048" i="1"/>
  <c r="S1048" i="1"/>
  <c r="R1048" i="1"/>
  <c r="Q1048" i="1"/>
  <c r="P1048" i="1"/>
  <c r="O1048" i="1"/>
  <c r="N1048" i="1"/>
  <c r="M1048" i="1"/>
  <c r="T1047" i="1"/>
  <c r="S1047" i="1"/>
  <c r="R1047" i="1"/>
  <c r="Q1047" i="1"/>
  <c r="P1047" i="1"/>
  <c r="O1047" i="1"/>
  <c r="N1047" i="1"/>
  <c r="M1047" i="1"/>
  <c r="T1046" i="1"/>
  <c r="S1046" i="1"/>
  <c r="R1046" i="1"/>
  <c r="Q1046" i="1"/>
  <c r="P1046" i="1"/>
  <c r="O1046" i="1"/>
  <c r="N1046" i="1"/>
  <c r="M1046" i="1"/>
  <c r="T1045" i="1"/>
  <c r="S1045" i="1"/>
  <c r="R1045" i="1"/>
  <c r="Q1045" i="1"/>
  <c r="P1045" i="1"/>
  <c r="O1045" i="1"/>
  <c r="N1045" i="1"/>
  <c r="M1045" i="1"/>
  <c r="T1044" i="1"/>
  <c r="S1044" i="1"/>
  <c r="R1044" i="1"/>
  <c r="Q1044" i="1"/>
  <c r="P1044" i="1"/>
  <c r="O1044" i="1"/>
  <c r="N1044" i="1"/>
  <c r="M1044" i="1"/>
  <c r="T1043" i="1"/>
  <c r="S1043" i="1"/>
  <c r="R1043" i="1"/>
  <c r="Q1043" i="1"/>
  <c r="P1043" i="1"/>
  <c r="O1043" i="1"/>
  <c r="N1043" i="1"/>
  <c r="M1043" i="1"/>
  <c r="T1042" i="1"/>
  <c r="S1042" i="1"/>
  <c r="R1042" i="1"/>
  <c r="Q1042" i="1"/>
  <c r="P1042" i="1"/>
  <c r="O1042" i="1"/>
  <c r="N1042" i="1"/>
  <c r="M1042" i="1"/>
  <c r="T1041" i="1"/>
  <c r="S1041" i="1"/>
  <c r="R1041" i="1"/>
  <c r="Q1041" i="1"/>
  <c r="P1041" i="1"/>
  <c r="O1041" i="1"/>
  <c r="N1041" i="1"/>
  <c r="M1041" i="1"/>
  <c r="T1040" i="1"/>
  <c r="S1040" i="1"/>
  <c r="R1040" i="1"/>
  <c r="Q1040" i="1"/>
  <c r="P1040" i="1"/>
  <c r="O1040" i="1"/>
  <c r="N1040" i="1"/>
  <c r="M1040" i="1"/>
  <c r="T1039" i="1"/>
  <c r="S1039" i="1"/>
  <c r="R1039" i="1"/>
  <c r="Q1039" i="1"/>
  <c r="P1039" i="1"/>
  <c r="O1039" i="1"/>
  <c r="N1039" i="1"/>
  <c r="M1039" i="1"/>
  <c r="T1038" i="1"/>
  <c r="S1038" i="1"/>
  <c r="R1038" i="1"/>
  <c r="Q1038" i="1"/>
  <c r="P1038" i="1"/>
  <c r="O1038" i="1"/>
  <c r="N1038" i="1"/>
  <c r="M1038" i="1"/>
  <c r="T1037" i="1"/>
  <c r="S1037" i="1"/>
  <c r="R1037" i="1"/>
  <c r="Q1037" i="1"/>
  <c r="P1037" i="1"/>
  <c r="O1037" i="1"/>
  <c r="N1037" i="1"/>
  <c r="M1037" i="1"/>
  <c r="T1036" i="1"/>
  <c r="S1036" i="1"/>
  <c r="R1036" i="1"/>
  <c r="Q1036" i="1"/>
  <c r="P1036" i="1"/>
  <c r="O1036" i="1"/>
  <c r="N1036" i="1"/>
  <c r="M1036" i="1"/>
  <c r="T1035" i="1"/>
  <c r="S1035" i="1"/>
  <c r="R1035" i="1"/>
  <c r="Q1035" i="1"/>
  <c r="P1035" i="1"/>
  <c r="O1035" i="1"/>
  <c r="N1035" i="1"/>
  <c r="M1035" i="1"/>
  <c r="T1034" i="1"/>
  <c r="S1034" i="1"/>
  <c r="R1034" i="1"/>
  <c r="Q1034" i="1"/>
  <c r="P1034" i="1"/>
  <c r="O1034" i="1"/>
  <c r="N1034" i="1"/>
  <c r="M1034" i="1"/>
  <c r="T1033" i="1"/>
  <c r="S1033" i="1"/>
  <c r="R1033" i="1"/>
  <c r="Q1033" i="1"/>
  <c r="P1033" i="1"/>
  <c r="O1033" i="1"/>
  <c r="N1033" i="1"/>
  <c r="M1033" i="1"/>
  <c r="T1032" i="1"/>
  <c r="S1032" i="1"/>
  <c r="R1032" i="1"/>
  <c r="Q1032" i="1"/>
  <c r="P1032" i="1"/>
  <c r="O1032" i="1"/>
  <c r="N1032" i="1"/>
  <c r="M1032" i="1"/>
  <c r="T1031" i="1"/>
  <c r="S1031" i="1"/>
  <c r="R1031" i="1"/>
  <c r="Q1031" i="1"/>
  <c r="P1031" i="1"/>
  <c r="O1031" i="1"/>
  <c r="N1031" i="1"/>
  <c r="M1031" i="1"/>
  <c r="T1030" i="1"/>
  <c r="S1030" i="1"/>
  <c r="R1030" i="1"/>
  <c r="Q1030" i="1"/>
  <c r="P1030" i="1"/>
  <c r="O1030" i="1"/>
  <c r="N1030" i="1"/>
  <c r="M1030" i="1"/>
  <c r="T1029" i="1"/>
  <c r="S1029" i="1"/>
  <c r="R1029" i="1"/>
  <c r="Q1029" i="1"/>
  <c r="P1029" i="1"/>
  <c r="O1029" i="1"/>
  <c r="N1029" i="1"/>
  <c r="M1029" i="1"/>
  <c r="T1028" i="1"/>
  <c r="S1028" i="1"/>
  <c r="R1028" i="1"/>
  <c r="Q1028" i="1"/>
  <c r="P1028" i="1"/>
  <c r="O1028" i="1"/>
  <c r="N1028" i="1"/>
  <c r="M1028" i="1"/>
  <c r="T1027" i="1"/>
  <c r="S1027" i="1"/>
  <c r="R1027" i="1"/>
  <c r="Q1027" i="1"/>
  <c r="P1027" i="1"/>
  <c r="O1027" i="1"/>
  <c r="N1027" i="1"/>
  <c r="M1027" i="1"/>
  <c r="T1026" i="1"/>
  <c r="S1026" i="1"/>
  <c r="R1026" i="1"/>
  <c r="Q1026" i="1"/>
  <c r="P1026" i="1"/>
  <c r="O1026" i="1"/>
  <c r="N1026" i="1"/>
  <c r="M1026" i="1"/>
  <c r="T1025" i="1"/>
  <c r="S1025" i="1"/>
  <c r="R1025" i="1"/>
  <c r="Q1025" i="1"/>
  <c r="P1025" i="1"/>
  <c r="O1025" i="1"/>
  <c r="N1025" i="1"/>
  <c r="M1025" i="1"/>
  <c r="T1024" i="1"/>
  <c r="S1024" i="1"/>
  <c r="R1024" i="1"/>
  <c r="Q1024" i="1"/>
  <c r="P1024" i="1"/>
  <c r="O1024" i="1"/>
  <c r="N1024" i="1"/>
  <c r="M1024" i="1"/>
  <c r="T1023" i="1"/>
  <c r="S1023" i="1"/>
  <c r="R1023" i="1"/>
  <c r="Q1023" i="1"/>
  <c r="P1023" i="1"/>
  <c r="O1023" i="1"/>
  <c r="N1023" i="1"/>
  <c r="M1023" i="1"/>
  <c r="T1022" i="1"/>
  <c r="S1022" i="1"/>
  <c r="R1022" i="1"/>
  <c r="Q1022" i="1"/>
  <c r="P1022" i="1"/>
  <c r="O1022" i="1"/>
  <c r="N1022" i="1"/>
  <c r="M1022" i="1"/>
  <c r="T1021" i="1"/>
  <c r="S1021" i="1"/>
  <c r="R1021" i="1"/>
  <c r="Q1021" i="1"/>
  <c r="P1021" i="1"/>
  <c r="O1021" i="1"/>
  <c r="N1021" i="1"/>
  <c r="M1021" i="1"/>
  <c r="T1020" i="1"/>
  <c r="S1020" i="1"/>
  <c r="R1020" i="1"/>
  <c r="Q1020" i="1"/>
  <c r="P1020" i="1"/>
  <c r="O1020" i="1"/>
  <c r="N1020" i="1"/>
  <c r="M1020" i="1"/>
  <c r="T1019" i="1"/>
  <c r="S1019" i="1"/>
  <c r="R1019" i="1"/>
  <c r="Q1019" i="1"/>
  <c r="P1019" i="1"/>
  <c r="O1019" i="1"/>
  <c r="N1019" i="1"/>
  <c r="M1019" i="1"/>
  <c r="T1018" i="1"/>
  <c r="S1018" i="1"/>
  <c r="R1018" i="1"/>
  <c r="Q1018" i="1"/>
  <c r="P1018" i="1"/>
  <c r="O1018" i="1"/>
  <c r="N1018" i="1"/>
  <c r="M1018" i="1"/>
  <c r="T1017" i="1"/>
  <c r="S1017" i="1"/>
  <c r="R1017" i="1"/>
  <c r="Q1017" i="1"/>
  <c r="P1017" i="1"/>
  <c r="O1017" i="1"/>
  <c r="N1017" i="1"/>
  <c r="M1017" i="1"/>
  <c r="T1016" i="1"/>
  <c r="S1016" i="1"/>
  <c r="R1016" i="1"/>
  <c r="Q1016" i="1"/>
  <c r="P1016" i="1"/>
  <c r="O1016" i="1"/>
  <c r="N1016" i="1"/>
  <c r="M1016" i="1"/>
  <c r="T1015" i="1"/>
  <c r="S1015" i="1"/>
  <c r="R1015" i="1"/>
  <c r="Q1015" i="1"/>
  <c r="P1015" i="1"/>
  <c r="O1015" i="1"/>
  <c r="N1015" i="1"/>
  <c r="M1015" i="1"/>
  <c r="T1014" i="1"/>
  <c r="S1014" i="1"/>
  <c r="R1014" i="1"/>
  <c r="Q1014" i="1"/>
  <c r="P1014" i="1"/>
  <c r="O1014" i="1"/>
  <c r="N1014" i="1"/>
  <c r="M1014" i="1"/>
  <c r="T1013" i="1"/>
  <c r="S1013" i="1"/>
  <c r="R1013" i="1"/>
  <c r="Q1013" i="1"/>
  <c r="P1013" i="1"/>
  <c r="O1013" i="1"/>
  <c r="N1013" i="1"/>
  <c r="M1013" i="1"/>
  <c r="T1012" i="1"/>
  <c r="S1012" i="1"/>
  <c r="R1012" i="1"/>
  <c r="Q1012" i="1"/>
  <c r="P1012" i="1"/>
  <c r="O1012" i="1"/>
  <c r="N1012" i="1"/>
  <c r="M1012" i="1"/>
  <c r="T1011" i="1"/>
  <c r="S1011" i="1"/>
  <c r="R1011" i="1"/>
  <c r="Q1011" i="1"/>
  <c r="P1011" i="1"/>
  <c r="O1011" i="1"/>
  <c r="N1011" i="1"/>
  <c r="M1011" i="1"/>
  <c r="T1010" i="1"/>
  <c r="S1010" i="1"/>
  <c r="R1010" i="1"/>
  <c r="Q1010" i="1"/>
  <c r="P1010" i="1"/>
  <c r="O1010" i="1"/>
  <c r="N1010" i="1"/>
  <c r="M1010" i="1"/>
  <c r="T1009" i="1"/>
  <c r="S1009" i="1"/>
  <c r="R1009" i="1"/>
  <c r="Q1009" i="1"/>
  <c r="P1009" i="1"/>
  <c r="O1009" i="1"/>
  <c r="N1009" i="1"/>
  <c r="M1009" i="1"/>
  <c r="T1008" i="1"/>
  <c r="S1008" i="1"/>
  <c r="R1008" i="1"/>
  <c r="Q1008" i="1"/>
  <c r="P1008" i="1"/>
  <c r="O1008" i="1"/>
  <c r="N1008" i="1"/>
  <c r="M1008" i="1"/>
  <c r="T1007" i="1"/>
  <c r="S1007" i="1"/>
  <c r="R1007" i="1"/>
  <c r="Q1007" i="1"/>
  <c r="P1007" i="1"/>
  <c r="O1007" i="1"/>
  <c r="N1007" i="1"/>
  <c r="M1007" i="1"/>
  <c r="T1006" i="1"/>
  <c r="S1006" i="1"/>
  <c r="R1006" i="1"/>
  <c r="Q1006" i="1"/>
  <c r="P1006" i="1"/>
  <c r="O1006" i="1"/>
  <c r="N1006" i="1"/>
  <c r="M1006" i="1"/>
  <c r="T1005" i="1"/>
  <c r="S1005" i="1"/>
  <c r="R1005" i="1"/>
  <c r="Q1005" i="1"/>
  <c r="P1005" i="1"/>
  <c r="O1005" i="1"/>
  <c r="N1005" i="1"/>
  <c r="M1005" i="1"/>
  <c r="T1004" i="1"/>
  <c r="S1004" i="1"/>
  <c r="R1004" i="1"/>
  <c r="Q1004" i="1"/>
  <c r="P1004" i="1"/>
  <c r="O1004" i="1"/>
  <c r="N1004" i="1"/>
  <c r="M1004" i="1"/>
  <c r="T1003" i="1"/>
  <c r="S1003" i="1"/>
  <c r="R1003" i="1"/>
  <c r="Q1003" i="1"/>
  <c r="P1003" i="1"/>
  <c r="O1003" i="1"/>
  <c r="N1003" i="1"/>
  <c r="M1003" i="1"/>
  <c r="T1002" i="1"/>
  <c r="S1002" i="1"/>
  <c r="R1002" i="1"/>
  <c r="Q1002" i="1"/>
  <c r="P1002" i="1"/>
  <c r="O1002" i="1"/>
  <c r="N1002" i="1"/>
  <c r="M1002" i="1"/>
  <c r="T1001" i="1"/>
  <c r="S1001" i="1"/>
  <c r="R1001" i="1"/>
  <c r="Q1001" i="1"/>
  <c r="P1001" i="1"/>
  <c r="O1001" i="1"/>
  <c r="N1001" i="1"/>
  <c r="M1001" i="1"/>
  <c r="T1000" i="1"/>
  <c r="S1000" i="1"/>
  <c r="R1000" i="1"/>
  <c r="Q1000" i="1"/>
  <c r="P1000" i="1"/>
  <c r="O1000" i="1"/>
  <c r="N1000" i="1"/>
  <c r="M1000" i="1"/>
  <c r="T999" i="1"/>
  <c r="S999" i="1"/>
  <c r="R999" i="1"/>
  <c r="Q999" i="1"/>
  <c r="P999" i="1"/>
  <c r="O999" i="1"/>
  <c r="N999" i="1"/>
  <c r="M999" i="1"/>
  <c r="T998" i="1"/>
  <c r="S998" i="1"/>
  <c r="R998" i="1"/>
  <c r="Q998" i="1"/>
  <c r="P998" i="1"/>
  <c r="O998" i="1"/>
  <c r="N998" i="1"/>
  <c r="M998" i="1"/>
  <c r="T997" i="1"/>
  <c r="S997" i="1"/>
  <c r="R997" i="1"/>
  <c r="Q997" i="1"/>
  <c r="P997" i="1"/>
  <c r="O997" i="1"/>
  <c r="N997" i="1"/>
  <c r="M997" i="1"/>
  <c r="T996" i="1"/>
  <c r="S996" i="1"/>
  <c r="R996" i="1"/>
  <c r="Q996" i="1"/>
  <c r="P996" i="1"/>
  <c r="O996" i="1"/>
  <c r="N996" i="1"/>
  <c r="M996" i="1"/>
  <c r="T995" i="1"/>
  <c r="S995" i="1"/>
  <c r="R995" i="1"/>
  <c r="Q995" i="1"/>
  <c r="P995" i="1"/>
  <c r="O995" i="1"/>
  <c r="N995" i="1"/>
  <c r="M995" i="1"/>
  <c r="T994" i="1"/>
  <c r="S994" i="1"/>
  <c r="R994" i="1"/>
  <c r="Q994" i="1"/>
  <c r="P994" i="1"/>
  <c r="O994" i="1"/>
  <c r="N994" i="1"/>
  <c r="M994" i="1"/>
  <c r="T993" i="1"/>
  <c r="S993" i="1"/>
  <c r="R993" i="1"/>
  <c r="Q993" i="1"/>
  <c r="P993" i="1"/>
  <c r="O993" i="1"/>
  <c r="N993" i="1"/>
  <c r="M993" i="1"/>
  <c r="T992" i="1"/>
  <c r="S992" i="1"/>
  <c r="R992" i="1"/>
  <c r="Q992" i="1"/>
  <c r="P992" i="1"/>
  <c r="O992" i="1"/>
  <c r="N992" i="1"/>
  <c r="M992" i="1"/>
  <c r="T991" i="1"/>
  <c r="S991" i="1"/>
  <c r="R991" i="1"/>
  <c r="Q991" i="1"/>
  <c r="P991" i="1"/>
  <c r="O991" i="1"/>
  <c r="N991" i="1"/>
  <c r="M991" i="1"/>
  <c r="T990" i="1"/>
  <c r="S990" i="1"/>
  <c r="R990" i="1"/>
  <c r="Q990" i="1"/>
  <c r="P990" i="1"/>
  <c r="O990" i="1"/>
  <c r="N990" i="1"/>
  <c r="M990" i="1"/>
  <c r="T989" i="1"/>
  <c r="S989" i="1"/>
  <c r="R989" i="1"/>
  <c r="Q989" i="1"/>
  <c r="P989" i="1"/>
  <c r="O989" i="1"/>
  <c r="N989" i="1"/>
  <c r="M989" i="1"/>
  <c r="T988" i="1"/>
  <c r="S988" i="1"/>
  <c r="R988" i="1"/>
  <c r="Q988" i="1"/>
  <c r="P988" i="1"/>
  <c r="O988" i="1"/>
  <c r="N988" i="1"/>
  <c r="M988" i="1"/>
  <c r="T987" i="1"/>
  <c r="S987" i="1"/>
  <c r="R987" i="1"/>
  <c r="Q987" i="1"/>
  <c r="P987" i="1"/>
  <c r="O987" i="1"/>
  <c r="N987" i="1"/>
  <c r="M987" i="1"/>
  <c r="T986" i="1"/>
  <c r="S986" i="1"/>
  <c r="R986" i="1"/>
  <c r="Q986" i="1"/>
  <c r="P986" i="1"/>
  <c r="O986" i="1"/>
  <c r="N986" i="1"/>
  <c r="M986" i="1"/>
  <c r="T985" i="1"/>
  <c r="S985" i="1"/>
  <c r="R985" i="1"/>
  <c r="Q985" i="1"/>
  <c r="P985" i="1"/>
  <c r="O985" i="1"/>
  <c r="N985" i="1"/>
  <c r="M985" i="1"/>
  <c r="T984" i="1"/>
  <c r="S984" i="1"/>
  <c r="R984" i="1"/>
  <c r="Q984" i="1"/>
  <c r="P984" i="1"/>
  <c r="O984" i="1"/>
  <c r="N984" i="1"/>
  <c r="M984" i="1"/>
  <c r="T983" i="1"/>
  <c r="S983" i="1"/>
  <c r="R983" i="1"/>
  <c r="Q983" i="1"/>
  <c r="P983" i="1"/>
  <c r="O983" i="1"/>
  <c r="N983" i="1"/>
  <c r="M983" i="1"/>
  <c r="T982" i="1"/>
  <c r="S982" i="1"/>
  <c r="R982" i="1"/>
  <c r="Q982" i="1"/>
  <c r="P982" i="1"/>
  <c r="O982" i="1"/>
  <c r="N982" i="1"/>
  <c r="M982" i="1"/>
  <c r="T981" i="1"/>
  <c r="S981" i="1"/>
  <c r="R981" i="1"/>
  <c r="Q981" i="1"/>
  <c r="P981" i="1"/>
  <c r="O981" i="1"/>
  <c r="N981" i="1"/>
  <c r="M981" i="1"/>
  <c r="T980" i="1"/>
  <c r="S980" i="1"/>
  <c r="R980" i="1"/>
  <c r="Q980" i="1"/>
  <c r="P980" i="1"/>
  <c r="O980" i="1"/>
  <c r="N980" i="1"/>
  <c r="M980" i="1"/>
  <c r="T979" i="1"/>
  <c r="S979" i="1"/>
  <c r="R979" i="1"/>
  <c r="Q979" i="1"/>
  <c r="P979" i="1"/>
  <c r="O979" i="1"/>
  <c r="N979" i="1"/>
  <c r="M979" i="1"/>
  <c r="T978" i="1"/>
  <c r="S978" i="1"/>
  <c r="R978" i="1"/>
  <c r="Q978" i="1"/>
  <c r="P978" i="1"/>
  <c r="O978" i="1"/>
  <c r="N978" i="1"/>
  <c r="M978" i="1"/>
  <c r="T977" i="1"/>
  <c r="S977" i="1"/>
  <c r="R977" i="1"/>
  <c r="Q977" i="1"/>
  <c r="P977" i="1"/>
  <c r="O977" i="1"/>
  <c r="N977" i="1"/>
  <c r="M977" i="1"/>
  <c r="T976" i="1"/>
  <c r="S976" i="1"/>
  <c r="R976" i="1"/>
  <c r="Q976" i="1"/>
  <c r="P976" i="1"/>
  <c r="O976" i="1"/>
  <c r="N976" i="1"/>
  <c r="M976" i="1"/>
  <c r="T975" i="1"/>
  <c r="S975" i="1"/>
  <c r="R975" i="1"/>
  <c r="Q975" i="1"/>
  <c r="P975" i="1"/>
  <c r="O975" i="1"/>
  <c r="N975" i="1"/>
  <c r="M975" i="1"/>
  <c r="T974" i="1"/>
  <c r="S974" i="1"/>
  <c r="R974" i="1"/>
  <c r="Q974" i="1"/>
  <c r="P974" i="1"/>
  <c r="O974" i="1"/>
  <c r="N974" i="1"/>
  <c r="M974" i="1"/>
  <c r="T973" i="1"/>
  <c r="S973" i="1"/>
  <c r="R973" i="1"/>
  <c r="Q973" i="1"/>
  <c r="P973" i="1"/>
  <c r="O973" i="1"/>
  <c r="N973" i="1"/>
  <c r="M973" i="1"/>
  <c r="T972" i="1"/>
  <c r="S972" i="1"/>
  <c r="R972" i="1"/>
  <c r="Q972" i="1"/>
  <c r="P972" i="1"/>
  <c r="O972" i="1"/>
  <c r="N972" i="1"/>
  <c r="M972" i="1"/>
  <c r="T971" i="1"/>
  <c r="S971" i="1"/>
  <c r="R971" i="1"/>
  <c r="Q971" i="1"/>
  <c r="P971" i="1"/>
  <c r="O971" i="1"/>
  <c r="N971" i="1"/>
  <c r="M971" i="1"/>
  <c r="T970" i="1"/>
  <c r="S970" i="1"/>
  <c r="R970" i="1"/>
  <c r="Q970" i="1"/>
  <c r="P970" i="1"/>
  <c r="O970" i="1"/>
  <c r="N970" i="1"/>
  <c r="M970" i="1"/>
  <c r="T969" i="1"/>
  <c r="S969" i="1"/>
  <c r="R969" i="1"/>
  <c r="Q969" i="1"/>
  <c r="P969" i="1"/>
  <c r="O969" i="1"/>
  <c r="N969" i="1"/>
  <c r="M969" i="1"/>
  <c r="T968" i="1"/>
  <c r="S968" i="1"/>
  <c r="R968" i="1"/>
  <c r="Q968" i="1"/>
  <c r="P968" i="1"/>
  <c r="O968" i="1"/>
  <c r="N968" i="1"/>
  <c r="M968" i="1"/>
  <c r="T967" i="1"/>
  <c r="S967" i="1"/>
  <c r="R967" i="1"/>
  <c r="Q967" i="1"/>
  <c r="P967" i="1"/>
  <c r="O967" i="1"/>
  <c r="N967" i="1"/>
  <c r="M967" i="1"/>
  <c r="T966" i="1"/>
  <c r="S966" i="1"/>
  <c r="R966" i="1"/>
  <c r="Q966" i="1"/>
  <c r="P966" i="1"/>
  <c r="O966" i="1"/>
  <c r="N966" i="1"/>
  <c r="M966" i="1"/>
  <c r="T965" i="1"/>
  <c r="S965" i="1"/>
  <c r="R965" i="1"/>
  <c r="Q965" i="1"/>
  <c r="P965" i="1"/>
  <c r="O965" i="1"/>
  <c r="N965" i="1"/>
  <c r="M965" i="1"/>
  <c r="T964" i="1"/>
  <c r="S964" i="1"/>
  <c r="R964" i="1"/>
  <c r="Q964" i="1"/>
  <c r="P964" i="1"/>
  <c r="O964" i="1"/>
  <c r="N964" i="1"/>
  <c r="M964" i="1"/>
  <c r="T963" i="1"/>
  <c r="S963" i="1"/>
  <c r="R963" i="1"/>
  <c r="Q963" i="1"/>
  <c r="P963" i="1"/>
  <c r="O963" i="1"/>
  <c r="N963" i="1"/>
  <c r="M963" i="1"/>
  <c r="T962" i="1"/>
  <c r="S962" i="1"/>
  <c r="R962" i="1"/>
  <c r="Q962" i="1"/>
  <c r="P962" i="1"/>
  <c r="O962" i="1"/>
  <c r="N962" i="1"/>
  <c r="M962" i="1"/>
  <c r="T961" i="1"/>
  <c r="S961" i="1"/>
  <c r="R961" i="1"/>
  <c r="Q961" i="1"/>
  <c r="P961" i="1"/>
  <c r="O961" i="1"/>
  <c r="N961" i="1"/>
  <c r="M961" i="1"/>
  <c r="T960" i="1"/>
  <c r="S960" i="1"/>
  <c r="R960" i="1"/>
  <c r="Q960" i="1"/>
  <c r="P960" i="1"/>
  <c r="O960" i="1"/>
  <c r="N960" i="1"/>
  <c r="M960" i="1"/>
  <c r="T959" i="1"/>
  <c r="S959" i="1"/>
  <c r="R959" i="1"/>
  <c r="Q959" i="1"/>
  <c r="P959" i="1"/>
  <c r="O959" i="1"/>
  <c r="N959" i="1"/>
  <c r="M959" i="1"/>
  <c r="T958" i="1"/>
  <c r="S958" i="1"/>
  <c r="R958" i="1"/>
  <c r="Q958" i="1"/>
  <c r="P958" i="1"/>
  <c r="O958" i="1"/>
  <c r="N958" i="1"/>
  <c r="M958" i="1"/>
  <c r="T957" i="1"/>
  <c r="S957" i="1"/>
  <c r="R957" i="1"/>
  <c r="Q957" i="1"/>
  <c r="P957" i="1"/>
  <c r="O957" i="1"/>
  <c r="N957" i="1"/>
  <c r="M957" i="1"/>
  <c r="T956" i="1"/>
  <c r="S956" i="1"/>
  <c r="R956" i="1"/>
  <c r="Q956" i="1"/>
  <c r="P956" i="1"/>
  <c r="O956" i="1"/>
  <c r="N956" i="1"/>
  <c r="M956" i="1"/>
  <c r="T955" i="1"/>
  <c r="S955" i="1"/>
  <c r="R955" i="1"/>
  <c r="Q955" i="1"/>
  <c r="P955" i="1"/>
  <c r="O955" i="1"/>
  <c r="N955" i="1"/>
  <c r="M955" i="1"/>
  <c r="T954" i="1"/>
  <c r="S954" i="1"/>
  <c r="R954" i="1"/>
  <c r="Q954" i="1"/>
  <c r="P954" i="1"/>
  <c r="O954" i="1"/>
  <c r="N954" i="1"/>
  <c r="M954" i="1"/>
  <c r="T953" i="1"/>
  <c r="S953" i="1"/>
  <c r="R953" i="1"/>
  <c r="Q953" i="1"/>
  <c r="P953" i="1"/>
  <c r="O953" i="1"/>
  <c r="N953" i="1"/>
  <c r="M953" i="1"/>
  <c r="T952" i="1"/>
  <c r="S952" i="1"/>
  <c r="R952" i="1"/>
  <c r="Q952" i="1"/>
  <c r="P952" i="1"/>
  <c r="O952" i="1"/>
  <c r="N952" i="1"/>
  <c r="M952" i="1"/>
  <c r="T951" i="1"/>
  <c r="S951" i="1"/>
  <c r="R951" i="1"/>
  <c r="Q951" i="1"/>
  <c r="P951" i="1"/>
  <c r="O951" i="1"/>
  <c r="N951" i="1"/>
  <c r="M951" i="1"/>
  <c r="T950" i="1"/>
  <c r="S950" i="1"/>
  <c r="R950" i="1"/>
  <c r="Q950" i="1"/>
  <c r="P950" i="1"/>
  <c r="O950" i="1"/>
  <c r="N950" i="1"/>
  <c r="M950" i="1"/>
  <c r="T949" i="1"/>
  <c r="S949" i="1"/>
  <c r="R949" i="1"/>
  <c r="Q949" i="1"/>
  <c r="P949" i="1"/>
  <c r="O949" i="1"/>
  <c r="N949" i="1"/>
  <c r="M949" i="1"/>
  <c r="T948" i="1"/>
  <c r="S948" i="1"/>
  <c r="R948" i="1"/>
  <c r="Q948" i="1"/>
  <c r="P948" i="1"/>
  <c r="O948" i="1"/>
  <c r="N948" i="1"/>
  <c r="M948" i="1"/>
  <c r="T947" i="1"/>
  <c r="S947" i="1"/>
  <c r="R947" i="1"/>
  <c r="Q947" i="1"/>
  <c r="P947" i="1"/>
  <c r="O947" i="1"/>
  <c r="N947" i="1"/>
  <c r="M947" i="1"/>
  <c r="T946" i="1"/>
  <c r="S946" i="1"/>
  <c r="R946" i="1"/>
  <c r="Q946" i="1"/>
  <c r="P946" i="1"/>
  <c r="O946" i="1"/>
  <c r="N946" i="1"/>
  <c r="M946" i="1"/>
  <c r="T945" i="1"/>
  <c r="S945" i="1"/>
  <c r="R945" i="1"/>
  <c r="Q945" i="1"/>
  <c r="P945" i="1"/>
  <c r="O945" i="1"/>
  <c r="N945" i="1"/>
  <c r="M945" i="1"/>
  <c r="T944" i="1"/>
  <c r="S944" i="1"/>
  <c r="R944" i="1"/>
  <c r="Q944" i="1"/>
  <c r="P944" i="1"/>
  <c r="O944" i="1"/>
  <c r="N944" i="1"/>
  <c r="M944" i="1"/>
  <c r="T943" i="1"/>
  <c r="S943" i="1"/>
  <c r="R943" i="1"/>
  <c r="Q943" i="1"/>
  <c r="P943" i="1"/>
  <c r="O943" i="1"/>
  <c r="N943" i="1"/>
  <c r="M943" i="1"/>
  <c r="T942" i="1"/>
  <c r="S942" i="1"/>
  <c r="R942" i="1"/>
  <c r="Q942" i="1"/>
  <c r="P942" i="1"/>
  <c r="O942" i="1"/>
  <c r="N942" i="1"/>
  <c r="M942" i="1"/>
  <c r="T941" i="1"/>
  <c r="S941" i="1"/>
  <c r="R941" i="1"/>
  <c r="Q941" i="1"/>
  <c r="P941" i="1"/>
  <c r="O941" i="1"/>
  <c r="N941" i="1"/>
  <c r="M941" i="1"/>
  <c r="T940" i="1"/>
  <c r="S940" i="1"/>
  <c r="R940" i="1"/>
  <c r="Q940" i="1"/>
  <c r="P940" i="1"/>
  <c r="O940" i="1"/>
  <c r="N940" i="1"/>
  <c r="M940" i="1"/>
  <c r="T939" i="1"/>
  <c r="S939" i="1"/>
  <c r="R939" i="1"/>
  <c r="Q939" i="1"/>
  <c r="P939" i="1"/>
  <c r="O939" i="1"/>
  <c r="N939" i="1"/>
  <c r="M939" i="1"/>
  <c r="T938" i="1"/>
  <c r="S938" i="1"/>
  <c r="R938" i="1"/>
  <c r="Q938" i="1"/>
  <c r="P938" i="1"/>
  <c r="O938" i="1"/>
  <c r="N938" i="1"/>
  <c r="M938" i="1"/>
  <c r="T937" i="1"/>
  <c r="S937" i="1"/>
  <c r="R937" i="1"/>
  <c r="Q937" i="1"/>
  <c r="P937" i="1"/>
  <c r="O937" i="1"/>
  <c r="N937" i="1"/>
  <c r="M937" i="1"/>
  <c r="T936" i="1"/>
  <c r="S936" i="1"/>
  <c r="R936" i="1"/>
  <c r="Q936" i="1"/>
  <c r="P936" i="1"/>
  <c r="O936" i="1"/>
  <c r="N936" i="1"/>
  <c r="M936" i="1"/>
  <c r="T935" i="1"/>
  <c r="S935" i="1"/>
  <c r="R935" i="1"/>
  <c r="Q935" i="1"/>
  <c r="P935" i="1"/>
  <c r="O935" i="1"/>
  <c r="N935" i="1"/>
  <c r="M935" i="1"/>
  <c r="T934" i="1"/>
  <c r="S934" i="1"/>
  <c r="R934" i="1"/>
  <c r="Q934" i="1"/>
  <c r="P934" i="1"/>
  <c r="O934" i="1"/>
  <c r="N934" i="1"/>
  <c r="M934" i="1"/>
  <c r="T933" i="1"/>
  <c r="S933" i="1"/>
  <c r="R933" i="1"/>
  <c r="Q933" i="1"/>
  <c r="P933" i="1"/>
  <c r="O933" i="1"/>
  <c r="N933" i="1"/>
  <c r="M933" i="1"/>
  <c r="T932" i="1"/>
  <c r="S932" i="1"/>
  <c r="R932" i="1"/>
  <c r="Q932" i="1"/>
  <c r="P932" i="1"/>
  <c r="O932" i="1"/>
  <c r="N932" i="1"/>
  <c r="M932" i="1"/>
  <c r="T931" i="1"/>
  <c r="S931" i="1"/>
  <c r="R931" i="1"/>
  <c r="Q931" i="1"/>
  <c r="P931" i="1"/>
  <c r="O931" i="1"/>
  <c r="N931" i="1"/>
  <c r="M931" i="1"/>
  <c r="T930" i="1"/>
  <c r="S930" i="1"/>
  <c r="R930" i="1"/>
  <c r="Q930" i="1"/>
  <c r="P930" i="1"/>
  <c r="O930" i="1"/>
  <c r="N930" i="1"/>
  <c r="M930" i="1"/>
  <c r="T929" i="1"/>
  <c r="S929" i="1"/>
  <c r="R929" i="1"/>
  <c r="Q929" i="1"/>
  <c r="P929" i="1"/>
  <c r="O929" i="1"/>
  <c r="N929" i="1"/>
  <c r="M929" i="1"/>
  <c r="T928" i="1"/>
  <c r="S928" i="1"/>
  <c r="R928" i="1"/>
  <c r="Q928" i="1"/>
  <c r="P928" i="1"/>
  <c r="O928" i="1"/>
  <c r="N928" i="1"/>
  <c r="M928" i="1"/>
  <c r="T927" i="1"/>
  <c r="S927" i="1"/>
  <c r="R927" i="1"/>
  <c r="Q927" i="1"/>
  <c r="P927" i="1"/>
  <c r="O927" i="1"/>
  <c r="N927" i="1"/>
  <c r="M927" i="1"/>
  <c r="T926" i="1"/>
  <c r="S926" i="1"/>
  <c r="R926" i="1"/>
  <c r="Q926" i="1"/>
  <c r="P926" i="1"/>
  <c r="O926" i="1"/>
  <c r="N926" i="1"/>
  <c r="M926" i="1"/>
  <c r="T925" i="1"/>
  <c r="S925" i="1"/>
  <c r="R925" i="1"/>
  <c r="Q925" i="1"/>
  <c r="P925" i="1"/>
  <c r="O925" i="1"/>
  <c r="N925" i="1"/>
  <c r="M925" i="1"/>
  <c r="T924" i="1"/>
  <c r="S924" i="1"/>
  <c r="R924" i="1"/>
  <c r="Q924" i="1"/>
  <c r="P924" i="1"/>
  <c r="O924" i="1"/>
  <c r="N924" i="1"/>
  <c r="M924" i="1"/>
  <c r="T923" i="1"/>
  <c r="S923" i="1"/>
  <c r="R923" i="1"/>
  <c r="Q923" i="1"/>
  <c r="P923" i="1"/>
  <c r="O923" i="1"/>
  <c r="N923" i="1"/>
  <c r="M923" i="1"/>
  <c r="T922" i="1"/>
  <c r="S922" i="1"/>
  <c r="R922" i="1"/>
  <c r="Q922" i="1"/>
  <c r="P922" i="1"/>
  <c r="O922" i="1"/>
  <c r="N922" i="1"/>
  <c r="M922" i="1"/>
  <c r="T921" i="1"/>
  <c r="S921" i="1"/>
  <c r="R921" i="1"/>
  <c r="Q921" i="1"/>
  <c r="P921" i="1"/>
  <c r="O921" i="1"/>
  <c r="N921" i="1"/>
  <c r="M921" i="1"/>
  <c r="T920" i="1"/>
  <c r="S920" i="1"/>
  <c r="R920" i="1"/>
  <c r="Q920" i="1"/>
  <c r="P920" i="1"/>
  <c r="O920" i="1"/>
  <c r="N920" i="1"/>
  <c r="M920" i="1"/>
  <c r="T919" i="1"/>
  <c r="S919" i="1"/>
  <c r="R919" i="1"/>
  <c r="Q919" i="1"/>
  <c r="P919" i="1"/>
  <c r="O919" i="1"/>
  <c r="N919" i="1"/>
  <c r="M919" i="1"/>
  <c r="T918" i="1"/>
  <c r="S918" i="1"/>
  <c r="R918" i="1"/>
  <c r="Q918" i="1"/>
  <c r="P918" i="1"/>
  <c r="O918" i="1"/>
  <c r="N918" i="1"/>
  <c r="M918" i="1"/>
  <c r="T917" i="1"/>
  <c r="S917" i="1"/>
  <c r="R917" i="1"/>
  <c r="Q917" i="1"/>
  <c r="P917" i="1"/>
  <c r="O917" i="1"/>
  <c r="N917" i="1"/>
  <c r="M917" i="1"/>
  <c r="T916" i="1"/>
  <c r="S916" i="1"/>
  <c r="R916" i="1"/>
  <c r="Q916" i="1"/>
  <c r="P916" i="1"/>
  <c r="O916" i="1"/>
  <c r="N916" i="1"/>
  <c r="M916" i="1"/>
  <c r="T915" i="1"/>
  <c r="S915" i="1"/>
  <c r="R915" i="1"/>
  <c r="Q915" i="1"/>
  <c r="P915" i="1"/>
  <c r="O915" i="1"/>
  <c r="N915" i="1"/>
  <c r="M915" i="1"/>
  <c r="T914" i="1"/>
  <c r="S914" i="1"/>
  <c r="R914" i="1"/>
  <c r="Q914" i="1"/>
  <c r="P914" i="1"/>
  <c r="O914" i="1"/>
  <c r="N914" i="1"/>
  <c r="M914" i="1"/>
  <c r="T913" i="1"/>
  <c r="S913" i="1"/>
  <c r="R913" i="1"/>
  <c r="Q913" i="1"/>
  <c r="P913" i="1"/>
  <c r="O913" i="1"/>
  <c r="N913" i="1"/>
  <c r="M913" i="1"/>
  <c r="T912" i="1"/>
  <c r="S912" i="1"/>
  <c r="R912" i="1"/>
  <c r="Q912" i="1"/>
  <c r="P912" i="1"/>
  <c r="O912" i="1"/>
  <c r="N912" i="1"/>
  <c r="M912" i="1"/>
  <c r="T911" i="1"/>
  <c r="S911" i="1"/>
  <c r="R911" i="1"/>
  <c r="Q911" i="1"/>
  <c r="P911" i="1"/>
  <c r="O911" i="1"/>
  <c r="N911" i="1"/>
  <c r="M911" i="1"/>
  <c r="T910" i="1"/>
  <c r="S910" i="1"/>
  <c r="R910" i="1"/>
  <c r="Q910" i="1"/>
  <c r="P910" i="1"/>
  <c r="O910" i="1"/>
  <c r="N910" i="1"/>
  <c r="M910" i="1"/>
  <c r="T909" i="1"/>
  <c r="S909" i="1"/>
  <c r="R909" i="1"/>
  <c r="Q909" i="1"/>
  <c r="P909" i="1"/>
  <c r="O909" i="1"/>
  <c r="N909" i="1"/>
  <c r="M909" i="1"/>
  <c r="T908" i="1"/>
  <c r="S908" i="1"/>
  <c r="R908" i="1"/>
  <c r="Q908" i="1"/>
  <c r="P908" i="1"/>
  <c r="O908" i="1"/>
  <c r="N908" i="1"/>
  <c r="M908" i="1"/>
  <c r="T907" i="1"/>
  <c r="S907" i="1"/>
  <c r="R907" i="1"/>
  <c r="Q907" i="1"/>
  <c r="P907" i="1"/>
  <c r="O907" i="1"/>
  <c r="N907" i="1"/>
  <c r="M907" i="1"/>
  <c r="T906" i="1"/>
  <c r="S906" i="1"/>
  <c r="R906" i="1"/>
  <c r="Q906" i="1"/>
  <c r="P906" i="1"/>
  <c r="O906" i="1"/>
  <c r="N906" i="1"/>
  <c r="M906" i="1"/>
  <c r="T905" i="1"/>
  <c r="S905" i="1"/>
  <c r="R905" i="1"/>
  <c r="Q905" i="1"/>
  <c r="P905" i="1"/>
  <c r="O905" i="1"/>
  <c r="N905" i="1"/>
  <c r="M905" i="1"/>
  <c r="T904" i="1"/>
  <c r="S904" i="1"/>
  <c r="R904" i="1"/>
  <c r="Q904" i="1"/>
  <c r="P904" i="1"/>
  <c r="O904" i="1"/>
  <c r="N904" i="1"/>
  <c r="M904" i="1"/>
  <c r="T903" i="1"/>
  <c r="S903" i="1"/>
  <c r="R903" i="1"/>
  <c r="Q903" i="1"/>
  <c r="P903" i="1"/>
  <c r="O903" i="1"/>
  <c r="N903" i="1"/>
  <c r="M903" i="1"/>
  <c r="T902" i="1"/>
  <c r="S902" i="1"/>
  <c r="R902" i="1"/>
  <c r="Q902" i="1"/>
  <c r="P902" i="1"/>
  <c r="O902" i="1"/>
  <c r="N902" i="1"/>
  <c r="M902" i="1"/>
  <c r="T901" i="1"/>
  <c r="S901" i="1"/>
  <c r="R901" i="1"/>
  <c r="Q901" i="1"/>
  <c r="P901" i="1"/>
  <c r="O901" i="1"/>
  <c r="N901" i="1"/>
  <c r="M901" i="1"/>
  <c r="T900" i="1"/>
  <c r="S900" i="1"/>
  <c r="R900" i="1"/>
  <c r="Q900" i="1"/>
  <c r="P900" i="1"/>
  <c r="O900" i="1"/>
  <c r="N900" i="1"/>
  <c r="M900" i="1"/>
  <c r="T899" i="1"/>
  <c r="S899" i="1"/>
  <c r="R899" i="1"/>
  <c r="Q899" i="1"/>
  <c r="P899" i="1"/>
  <c r="O899" i="1"/>
  <c r="N899" i="1"/>
  <c r="M899" i="1"/>
  <c r="T898" i="1"/>
  <c r="S898" i="1"/>
  <c r="R898" i="1"/>
  <c r="Q898" i="1"/>
  <c r="P898" i="1"/>
  <c r="O898" i="1"/>
  <c r="N898" i="1"/>
  <c r="M898" i="1"/>
  <c r="T897" i="1"/>
  <c r="S897" i="1"/>
  <c r="R897" i="1"/>
  <c r="Q897" i="1"/>
  <c r="P897" i="1"/>
  <c r="O897" i="1"/>
  <c r="N897" i="1"/>
  <c r="M897" i="1"/>
  <c r="T896" i="1"/>
  <c r="S896" i="1"/>
  <c r="R896" i="1"/>
  <c r="Q896" i="1"/>
  <c r="P896" i="1"/>
  <c r="O896" i="1"/>
  <c r="N896" i="1"/>
  <c r="M896" i="1"/>
  <c r="T895" i="1"/>
  <c r="S895" i="1"/>
  <c r="R895" i="1"/>
  <c r="Q895" i="1"/>
  <c r="P895" i="1"/>
  <c r="O895" i="1"/>
  <c r="N895" i="1"/>
  <c r="M895" i="1"/>
  <c r="T894" i="1"/>
  <c r="S894" i="1"/>
  <c r="R894" i="1"/>
  <c r="Q894" i="1"/>
  <c r="P894" i="1"/>
  <c r="O894" i="1"/>
  <c r="N894" i="1"/>
  <c r="M894" i="1"/>
  <c r="T893" i="1"/>
  <c r="S893" i="1"/>
  <c r="R893" i="1"/>
  <c r="Q893" i="1"/>
  <c r="P893" i="1"/>
  <c r="O893" i="1"/>
  <c r="N893" i="1"/>
  <c r="M893" i="1"/>
  <c r="T892" i="1"/>
  <c r="S892" i="1"/>
  <c r="R892" i="1"/>
  <c r="Q892" i="1"/>
  <c r="P892" i="1"/>
  <c r="O892" i="1"/>
  <c r="N892" i="1"/>
  <c r="M892" i="1"/>
  <c r="T891" i="1"/>
  <c r="S891" i="1"/>
  <c r="R891" i="1"/>
  <c r="Q891" i="1"/>
  <c r="P891" i="1"/>
  <c r="O891" i="1"/>
  <c r="N891" i="1"/>
  <c r="M891" i="1"/>
  <c r="T890" i="1"/>
  <c r="S890" i="1"/>
  <c r="R890" i="1"/>
  <c r="Q890" i="1"/>
  <c r="P890" i="1"/>
  <c r="O890" i="1"/>
  <c r="N890" i="1"/>
  <c r="M890" i="1"/>
  <c r="T889" i="1"/>
  <c r="S889" i="1"/>
  <c r="R889" i="1"/>
  <c r="Q889" i="1"/>
  <c r="P889" i="1"/>
  <c r="O889" i="1"/>
  <c r="N889" i="1"/>
  <c r="M889" i="1"/>
  <c r="T888" i="1"/>
  <c r="S888" i="1"/>
  <c r="R888" i="1"/>
  <c r="Q888" i="1"/>
  <c r="P888" i="1"/>
  <c r="O888" i="1"/>
  <c r="N888" i="1"/>
  <c r="M888" i="1"/>
  <c r="T887" i="1"/>
  <c r="S887" i="1"/>
  <c r="R887" i="1"/>
  <c r="Q887" i="1"/>
  <c r="P887" i="1"/>
  <c r="O887" i="1"/>
  <c r="N887" i="1"/>
  <c r="M887" i="1"/>
  <c r="T886" i="1"/>
  <c r="S886" i="1"/>
  <c r="R886" i="1"/>
  <c r="Q886" i="1"/>
  <c r="P886" i="1"/>
  <c r="O886" i="1"/>
  <c r="N886" i="1"/>
  <c r="M886" i="1"/>
  <c r="T885" i="1"/>
  <c r="S885" i="1"/>
  <c r="R885" i="1"/>
  <c r="Q885" i="1"/>
  <c r="P885" i="1"/>
  <c r="O885" i="1"/>
  <c r="N885" i="1"/>
  <c r="M885" i="1"/>
  <c r="T884" i="1"/>
  <c r="S884" i="1"/>
  <c r="R884" i="1"/>
  <c r="Q884" i="1"/>
  <c r="P884" i="1"/>
  <c r="O884" i="1"/>
  <c r="N884" i="1"/>
  <c r="M884" i="1"/>
  <c r="T883" i="1"/>
  <c r="S883" i="1"/>
  <c r="R883" i="1"/>
  <c r="Q883" i="1"/>
  <c r="P883" i="1"/>
  <c r="O883" i="1"/>
  <c r="N883" i="1"/>
  <c r="M883" i="1"/>
  <c r="T882" i="1"/>
  <c r="S882" i="1"/>
  <c r="R882" i="1"/>
  <c r="Q882" i="1"/>
  <c r="P882" i="1"/>
  <c r="O882" i="1"/>
  <c r="N882" i="1"/>
  <c r="M882" i="1"/>
  <c r="T881" i="1"/>
  <c r="S881" i="1"/>
  <c r="R881" i="1"/>
  <c r="Q881" i="1"/>
  <c r="P881" i="1"/>
  <c r="O881" i="1"/>
  <c r="N881" i="1"/>
  <c r="M881" i="1"/>
  <c r="T880" i="1"/>
  <c r="S880" i="1"/>
  <c r="R880" i="1"/>
  <c r="Q880" i="1"/>
  <c r="P880" i="1"/>
  <c r="O880" i="1"/>
  <c r="N880" i="1"/>
  <c r="M880" i="1"/>
  <c r="T879" i="1"/>
  <c r="S879" i="1"/>
  <c r="R879" i="1"/>
  <c r="Q879" i="1"/>
  <c r="P879" i="1"/>
  <c r="O879" i="1"/>
  <c r="N879" i="1"/>
  <c r="M879" i="1"/>
  <c r="T878" i="1"/>
  <c r="S878" i="1"/>
  <c r="R878" i="1"/>
  <c r="Q878" i="1"/>
  <c r="P878" i="1"/>
  <c r="O878" i="1"/>
  <c r="N878" i="1"/>
  <c r="M878" i="1"/>
  <c r="T877" i="1"/>
  <c r="S877" i="1"/>
  <c r="R877" i="1"/>
  <c r="Q877" i="1"/>
  <c r="P877" i="1"/>
  <c r="O877" i="1"/>
  <c r="N877" i="1"/>
  <c r="M877" i="1"/>
  <c r="T876" i="1"/>
  <c r="S876" i="1"/>
  <c r="R876" i="1"/>
  <c r="Q876" i="1"/>
  <c r="P876" i="1"/>
  <c r="O876" i="1"/>
  <c r="N876" i="1"/>
  <c r="M876" i="1"/>
  <c r="T875" i="1"/>
  <c r="S875" i="1"/>
  <c r="R875" i="1"/>
  <c r="Q875" i="1"/>
  <c r="P875" i="1"/>
  <c r="O875" i="1"/>
  <c r="N875" i="1"/>
  <c r="M875" i="1"/>
  <c r="T874" i="1"/>
  <c r="S874" i="1"/>
  <c r="R874" i="1"/>
  <c r="Q874" i="1"/>
  <c r="P874" i="1"/>
  <c r="O874" i="1"/>
  <c r="N874" i="1"/>
  <c r="M874" i="1"/>
  <c r="T873" i="1"/>
  <c r="S873" i="1"/>
  <c r="R873" i="1"/>
  <c r="Q873" i="1"/>
  <c r="P873" i="1"/>
  <c r="O873" i="1"/>
  <c r="N873" i="1"/>
  <c r="M873" i="1"/>
  <c r="T872" i="1"/>
  <c r="S872" i="1"/>
  <c r="R872" i="1"/>
  <c r="Q872" i="1"/>
  <c r="P872" i="1"/>
  <c r="O872" i="1"/>
  <c r="N872" i="1"/>
  <c r="M872" i="1"/>
  <c r="T871" i="1"/>
  <c r="S871" i="1"/>
  <c r="R871" i="1"/>
  <c r="Q871" i="1"/>
  <c r="P871" i="1"/>
  <c r="O871" i="1"/>
  <c r="N871" i="1"/>
  <c r="M871" i="1"/>
  <c r="T870" i="1"/>
  <c r="S870" i="1"/>
  <c r="R870" i="1"/>
  <c r="Q870" i="1"/>
  <c r="P870" i="1"/>
  <c r="O870" i="1"/>
  <c r="N870" i="1"/>
  <c r="M870" i="1"/>
  <c r="T869" i="1"/>
  <c r="S869" i="1"/>
  <c r="R869" i="1"/>
  <c r="Q869" i="1"/>
  <c r="P869" i="1"/>
  <c r="O869" i="1"/>
  <c r="N869" i="1"/>
  <c r="M869" i="1"/>
  <c r="T868" i="1"/>
  <c r="S868" i="1"/>
  <c r="R868" i="1"/>
  <c r="Q868" i="1"/>
  <c r="P868" i="1"/>
  <c r="O868" i="1"/>
  <c r="N868" i="1"/>
  <c r="M868" i="1"/>
  <c r="T867" i="1"/>
  <c r="S867" i="1"/>
  <c r="R867" i="1"/>
  <c r="Q867" i="1"/>
  <c r="P867" i="1"/>
  <c r="O867" i="1"/>
  <c r="N867" i="1"/>
  <c r="M867" i="1"/>
  <c r="T866" i="1"/>
  <c r="S866" i="1"/>
  <c r="R866" i="1"/>
  <c r="Q866" i="1"/>
  <c r="P866" i="1"/>
  <c r="O866" i="1"/>
  <c r="N866" i="1"/>
  <c r="M866" i="1"/>
  <c r="T865" i="1"/>
  <c r="S865" i="1"/>
  <c r="R865" i="1"/>
  <c r="Q865" i="1"/>
  <c r="P865" i="1"/>
  <c r="O865" i="1"/>
  <c r="N865" i="1"/>
  <c r="M865" i="1"/>
  <c r="T864" i="1"/>
  <c r="S864" i="1"/>
  <c r="R864" i="1"/>
  <c r="Q864" i="1"/>
  <c r="P864" i="1"/>
  <c r="O864" i="1"/>
  <c r="N864" i="1"/>
  <c r="M864" i="1"/>
  <c r="T863" i="1"/>
  <c r="S863" i="1"/>
  <c r="R863" i="1"/>
  <c r="Q863" i="1"/>
  <c r="P863" i="1"/>
  <c r="O863" i="1"/>
  <c r="N863" i="1"/>
  <c r="M863" i="1"/>
  <c r="T862" i="1"/>
  <c r="S862" i="1"/>
  <c r="R862" i="1"/>
  <c r="Q862" i="1"/>
  <c r="P862" i="1"/>
  <c r="O862" i="1"/>
  <c r="N862" i="1"/>
  <c r="M862" i="1"/>
  <c r="T861" i="1"/>
  <c r="S861" i="1"/>
  <c r="R861" i="1"/>
  <c r="Q861" i="1"/>
  <c r="P861" i="1"/>
  <c r="O861" i="1"/>
  <c r="N861" i="1"/>
  <c r="M861" i="1"/>
  <c r="T860" i="1"/>
  <c r="S860" i="1"/>
  <c r="R860" i="1"/>
  <c r="Q860" i="1"/>
  <c r="P860" i="1"/>
  <c r="O860" i="1"/>
  <c r="N860" i="1"/>
  <c r="M860" i="1"/>
  <c r="T859" i="1"/>
  <c r="S859" i="1"/>
  <c r="R859" i="1"/>
  <c r="Q859" i="1"/>
  <c r="P859" i="1"/>
  <c r="O859" i="1"/>
  <c r="N859" i="1"/>
  <c r="M859" i="1"/>
  <c r="T858" i="1"/>
  <c r="S858" i="1"/>
  <c r="R858" i="1"/>
  <c r="Q858" i="1"/>
  <c r="P858" i="1"/>
  <c r="O858" i="1"/>
  <c r="N858" i="1"/>
  <c r="M858" i="1"/>
  <c r="T857" i="1"/>
  <c r="S857" i="1"/>
  <c r="R857" i="1"/>
  <c r="Q857" i="1"/>
  <c r="P857" i="1"/>
  <c r="O857" i="1"/>
  <c r="N857" i="1"/>
  <c r="M857" i="1"/>
  <c r="T856" i="1"/>
  <c r="S856" i="1"/>
  <c r="R856" i="1"/>
  <c r="Q856" i="1"/>
  <c r="P856" i="1"/>
  <c r="O856" i="1"/>
  <c r="N856" i="1"/>
  <c r="M856" i="1"/>
  <c r="T855" i="1"/>
  <c r="S855" i="1"/>
  <c r="R855" i="1"/>
  <c r="Q855" i="1"/>
  <c r="P855" i="1"/>
  <c r="O855" i="1"/>
  <c r="N855" i="1"/>
  <c r="M855" i="1"/>
  <c r="T854" i="1"/>
  <c r="S854" i="1"/>
  <c r="R854" i="1"/>
  <c r="Q854" i="1"/>
  <c r="P854" i="1"/>
  <c r="O854" i="1"/>
  <c r="N854" i="1"/>
  <c r="M854" i="1"/>
  <c r="T853" i="1"/>
  <c r="S853" i="1"/>
  <c r="R853" i="1"/>
  <c r="Q853" i="1"/>
  <c r="P853" i="1"/>
  <c r="O853" i="1"/>
  <c r="N853" i="1"/>
  <c r="M853" i="1"/>
  <c r="T852" i="1"/>
  <c r="S852" i="1"/>
  <c r="R852" i="1"/>
  <c r="Q852" i="1"/>
  <c r="P852" i="1"/>
  <c r="O852" i="1"/>
  <c r="N852" i="1"/>
  <c r="M852" i="1"/>
  <c r="T851" i="1"/>
  <c r="S851" i="1"/>
  <c r="R851" i="1"/>
  <c r="Q851" i="1"/>
  <c r="P851" i="1"/>
  <c r="O851" i="1"/>
  <c r="N851" i="1"/>
  <c r="M851" i="1"/>
  <c r="T850" i="1"/>
  <c r="S850" i="1"/>
  <c r="R850" i="1"/>
  <c r="Q850" i="1"/>
  <c r="P850" i="1"/>
  <c r="O850" i="1"/>
  <c r="N850" i="1"/>
  <c r="M850" i="1"/>
  <c r="T849" i="1"/>
  <c r="S849" i="1"/>
  <c r="R849" i="1"/>
  <c r="Q849" i="1"/>
  <c r="P849" i="1"/>
  <c r="O849" i="1"/>
  <c r="N849" i="1"/>
  <c r="M849" i="1"/>
  <c r="T848" i="1"/>
  <c r="S848" i="1"/>
  <c r="R848" i="1"/>
  <c r="Q848" i="1"/>
  <c r="P848" i="1"/>
  <c r="O848" i="1"/>
  <c r="N848" i="1"/>
  <c r="M848" i="1"/>
  <c r="T847" i="1"/>
  <c r="S847" i="1"/>
  <c r="R847" i="1"/>
  <c r="Q847" i="1"/>
  <c r="P847" i="1"/>
  <c r="O847" i="1"/>
  <c r="N847" i="1"/>
  <c r="M847" i="1"/>
  <c r="T846" i="1"/>
  <c r="S846" i="1"/>
  <c r="R846" i="1"/>
  <c r="Q846" i="1"/>
  <c r="P846" i="1"/>
  <c r="O846" i="1"/>
  <c r="N846" i="1"/>
  <c r="M846" i="1"/>
  <c r="T845" i="1"/>
  <c r="S845" i="1"/>
  <c r="R845" i="1"/>
  <c r="Q845" i="1"/>
  <c r="P845" i="1"/>
  <c r="O845" i="1"/>
  <c r="N845" i="1"/>
  <c r="M845" i="1"/>
  <c r="T844" i="1"/>
  <c r="S844" i="1"/>
  <c r="R844" i="1"/>
  <c r="Q844" i="1"/>
  <c r="P844" i="1"/>
  <c r="O844" i="1"/>
  <c r="N844" i="1"/>
  <c r="M844" i="1"/>
  <c r="T843" i="1"/>
  <c r="S843" i="1"/>
  <c r="R843" i="1"/>
  <c r="Q843" i="1"/>
  <c r="P843" i="1"/>
  <c r="O843" i="1"/>
  <c r="N843" i="1"/>
  <c r="M843" i="1"/>
  <c r="T842" i="1"/>
  <c r="S842" i="1"/>
  <c r="R842" i="1"/>
  <c r="Q842" i="1"/>
  <c r="P842" i="1"/>
  <c r="O842" i="1"/>
  <c r="N842" i="1"/>
  <c r="M842" i="1"/>
  <c r="T841" i="1"/>
  <c r="S841" i="1"/>
  <c r="R841" i="1"/>
  <c r="Q841" i="1"/>
  <c r="P841" i="1"/>
  <c r="O841" i="1"/>
  <c r="N841" i="1"/>
  <c r="M841" i="1"/>
  <c r="T840" i="1"/>
  <c r="S840" i="1"/>
  <c r="R840" i="1"/>
  <c r="Q840" i="1"/>
  <c r="P840" i="1"/>
  <c r="O840" i="1"/>
  <c r="N840" i="1"/>
  <c r="M840" i="1"/>
  <c r="T839" i="1"/>
  <c r="S839" i="1"/>
  <c r="R839" i="1"/>
  <c r="Q839" i="1"/>
  <c r="P839" i="1"/>
  <c r="O839" i="1"/>
  <c r="N839" i="1"/>
  <c r="M839" i="1"/>
  <c r="T838" i="1"/>
  <c r="S838" i="1"/>
  <c r="R838" i="1"/>
  <c r="Q838" i="1"/>
  <c r="P838" i="1"/>
  <c r="O838" i="1"/>
  <c r="N838" i="1"/>
  <c r="M838" i="1"/>
  <c r="T837" i="1"/>
  <c r="S837" i="1"/>
  <c r="R837" i="1"/>
  <c r="Q837" i="1"/>
  <c r="P837" i="1"/>
  <c r="O837" i="1"/>
  <c r="N837" i="1"/>
  <c r="M837" i="1"/>
  <c r="T836" i="1"/>
  <c r="S836" i="1"/>
  <c r="R836" i="1"/>
  <c r="Q836" i="1"/>
  <c r="P836" i="1"/>
  <c r="O836" i="1"/>
  <c r="N836" i="1"/>
  <c r="M836" i="1"/>
  <c r="T835" i="1"/>
  <c r="S835" i="1"/>
  <c r="R835" i="1"/>
  <c r="Q835" i="1"/>
  <c r="P835" i="1"/>
  <c r="O835" i="1"/>
  <c r="N835" i="1"/>
  <c r="M835" i="1"/>
  <c r="T834" i="1"/>
  <c r="S834" i="1"/>
  <c r="R834" i="1"/>
  <c r="Q834" i="1"/>
  <c r="P834" i="1"/>
  <c r="O834" i="1"/>
  <c r="N834" i="1"/>
  <c r="M834" i="1"/>
  <c r="T833" i="1"/>
  <c r="S833" i="1"/>
  <c r="R833" i="1"/>
  <c r="Q833" i="1"/>
  <c r="P833" i="1"/>
  <c r="O833" i="1"/>
  <c r="N833" i="1"/>
  <c r="M833" i="1"/>
  <c r="T832" i="1"/>
  <c r="S832" i="1"/>
  <c r="R832" i="1"/>
  <c r="Q832" i="1"/>
  <c r="P832" i="1"/>
  <c r="O832" i="1"/>
  <c r="N832" i="1"/>
  <c r="M832" i="1"/>
  <c r="T831" i="1"/>
  <c r="S831" i="1"/>
  <c r="R831" i="1"/>
  <c r="Q831" i="1"/>
  <c r="P831" i="1"/>
  <c r="O831" i="1"/>
  <c r="N831" i="1"/>
  <c r="M831" i="1"/>
  <c r="T830" i="1"/>
  <c r="S830" i="1"/>
  <c r="R830" i="1"/>
  <c r="Q830" i="1"/>
  <c r="P830" i="1"/>
  <c r="O830" i="1"/>
  <c r="N830" i="1"/>
  <c r="M830" i="1"/>
  <c r="T829" i="1"/>
  <c r="S829" i="1"/>
  <c r="R829" i="1"/>
  <c r="Q829" i="1"/>
  <c r="P829" i="1"/>
  <c r="O829" i="1"/>
  <c r="N829" i="1"/>
  <c r="M829" i="1"/>
  <c r="T828" i="1"/>
  <c r="S828" i="1"/>
  <c r="R828" i="1"/>
  <c r="Q828" i="1"/>
  <c r="P828" i="1"/>
  <c r="O828" i="1"/>
  <c r="N828" i="1"/>
  <c r="M828" i="1"/>
  <c r="T827" i="1"/>
  <c r="S827" i="1"/>
  <c r="R827" i="1"/>
  <c r="Q827" i="1"/>
  <c r="P827" i="1"/>
  <c r="O827" i="1"/>
  <c r="N827" i="1"/>
  <c r="M827" i="1"/>
  <c r="T826" i="1"/>
  <c r="S826" i="1"/>
  <c r="R826" i="1"/>
  <c r="Q826" i="1"/>
  <c r="P826" i="1"/>
  <c r="O826" i="1"/>
  <c r="N826" i="1"/>
  <c r="M826" i="1"/>
  <c r="T825" i="1"/>
  <c r="S825" i="1"/>
  <c r="R825" i="1"/>
  <c r="Q825" i="1"/>
  <c r="P825" i="1"/>
  <c r="O825" i="1"/>
  <c r="N825" i="1"/>
  <c r="M825" i="1"/>
  <c r="T824" i="1"/>
  <c r="S824" i="1"/>
  <c r="R824" i="1"/>
  <c r="Q824" i="1"/>
  <c r="P824" i="1"/>
  <c r="O824" i="1"/>
  <c r="N824" i="1"/>
  <c r="M824" i="1"/>
  <c r="T823" i="1"/>
  <c r="S823" i="1"/>
  <c r="R823" i="1"/>
  <c r="Q823" i="1"/>
  <c r="P823" i="1"/>
  <c r="O823" i="1"/>
  <c r="N823" i="1"/>
  <c r="M823" i="1"/>
  <c r="T822" i="1"/>
  <c r="S822" i="1"/>
  <c r="R822" i="1"/>
  <c r="Q822" i="1"/>
  <c r="P822" i="1"/>
  <c r="O822" i="1"/>
  <c r="N822" i="1"/>
  <c r="M822" i="1"/>
  <c r="T821" i="1"/>
  <c r="S821" i="1"/>
  <c r="R821" i="1"/>
  <c r="Q821" i="1"/>
  <c r="P821" i="1"/>
  <c r="O821" i="1"/>
  <c r="N821" i="1"/>
  <c r="M821" i="1"/>
  <c r="T820" i="1"/>
  <c r="S820" i="1"/>
  <c r="R820" i="1"/>
  <c r="Q820" i="1"/>
  <c r="P820" i="1"/>
  <c r="O820" i="1"/>
  <c r="N820" i="1"/>
  <c r="M820" i="1"/>
  <c r="T819" i="1"/>
  <c r="S819" i="1"/>
  <c r="R819" i="1"/>
  <c r="Q819" i="1"/>
  <c r="P819" i="1"/>
  <c r="O819" i="1"/>
  <c r="N819" i="1"/>
  <c r="M819" i="1"/>
  <c r="T818" i="1"/>
  <c r="S818" i="1"/>
  <c r="R818" i="1"/>
  <c r="Q818" i="1"/>
  <c r="P818" i="1"/>
  <c r="O818" i="1"/>
  <c r="N818" i="1"/>
  <c r="M818" i="1"/>
  <c r="T817" i="1"/>
  <c r="S817" i="1"/>
  <c r="R817" i="1"/>
  <c r="Q817" i="1"/>
  <c r="P817" i="1"/>
  <c r="O817" i="1"/>
  <c r="N817" i="1"/>
  <c r="M817" i="1"/>
  <c r="T816" i="1"/>
  <c r="S816" i="1"/>
  <c r="R816" i="1"/>
  <c r="Q816" i="1"/>
  <c r="P816" i="1"/>
  <c r="O816" i="1"/>
  <c r="N816" i="1"/>
  <c r="M816" i="1"/>
  <c r="T815" i="1"/>
  <c r="S815" i="1"/>
  <c r="R815" i="1"/>
  <c r="Q815" i="1"/>
  <c r="P815" i="1"/>
  <c r="O815" i="1"/>
  <c r="N815" i="1"/>
  <c r="M815" i="1"/>
  <c r="T814" i="1"/>
  <c r="S814" i="1"/>
  <c r="R814" i="1"/>
  <c r="Q814" i="1"/>
  <c r="P814" i="1"/>
  <c r="O814" i="1"/>
  <c r="N814" i="1"/>
  <c r="M814" i="1"/>
  <c r="T813" i="1"/>
  <c r="S813" i="1"/>
  <c r="R813" i="1"/>
  <c r="Q813" i="1"/>
  <c r="P813" i="1"/>
  <c r="O813" i="1"/>
  <c r="N813" i="1"/>
  <c r="M813" i="1"/>
  <c r="T812" i="1"/>
  <c r="S812" i="1"/>
  <c r="R812" i="1"/>
  <c r="Q812" i="1"/>
  <c r="P812" i="1"/>
  <c r="O812" i="1"/>
  <c r="N812" i="1"/>
  <c r="M812" i="1"/>
  <c r="T811" i="1"/>
  <c r="S811" i="1"/>
  <c r="R811" i="1"/>
  <c r="Q811" i="1"/>
  <c r="P811" i="1"/>
  <c r="O811" i="1"/>
  <c r="N811" i="1"/>
  <c r="M811" i="1"/>
  <c r="T810" i="1"/>
  <c r="S810" i="1"/>
  <c r="R810" i="1"/>
  <c r="Q810" i="1"/>
  <c r="P810" i="1"/>
  <c r="O810" i="1"/>
  <c r="N810" i="1"/>
  <c r="M810" i="1"/>
  <c r="T809" i="1"/>
  <c r="S809" i="1"/>
  <c r="R809" i="1"/>
  <c r="Q809" i="1"/>
  <c r="P809" i="1"/>
  <c r="O809" i="1"/>
  <c r="N809" i="1"/>
  <c r="M809" i="1"/>
  <c r="T808" i="1"/>
  <c r="S808" i="1"/>
  <c r="R808" i="1"/>
  <c r="Q808" i="1"/>
  <c r="P808" i="1"/>
  <c r="O808" i="1"/>
  <c r="N808" i="1"/>
  <c r="M808" i="1"/>
  <c r="T807" i="1"/>
  <c r="S807" i="1"/>
  <c r="R807" i="1"/>
  <c r="Q807" i="1"/>
  <c r="P807" i="1"/>
  <c r="O807" i="1"/>
  <c r="N807" i="1"/>
  <c r="M807" i="1"/>
  <c r="T806" i="1"/>
  <c r="S806" i="1"/>
  <c r="R806" i="1"/>
  <c r="Q806" i="1"/>
  <c r="P806" i="1"/>
  <c r="O806" i="1"/>
  <c r="N806" i="1"/>
  <c r="M806" i="1"/>
  <c r="T805" i="1"/>
  <c r="S805" i="1"/>
  <c r="R805" i="1"/>
  <c r="Q805" i="1"/>
  <c r="P805" i="1"/>
  <c r="O805" i="1"/>
  <c r="N805" i="1"/>
  <c r="M805" i="1"/>
  <c r="T804" i="1"/>
  <c r="S804" i="1"/>
  <c r="R804" i="1"/>
  <c r="Q804" i="1"/>
  <c r="P804" i="1"/>
  <c r="O804" i="1"/>
  <c r="N804" i="1"/>
  <c r="M804" i="1"/>
  <c r="T803" i="1"/>
  <c r="S803" i="1"/>
  <c r="R803" i="1"/>
  <c r="Q803" i="1"/>
  <c r="P803" i="1"/>
  <c r="O803" i="1"/>
  <c r="N803" i="1"/>
  <c r="M803" i="1"/>
  <c r="T802" i="1"/>
  <c r="S802" i="1"/>
  <c r="R802" i="1"/>
  <c r="Q802" i="1"/>
  <c r="P802" i="1"/>
  <c r="O802" i="1"/>
  <c r="N802" i="1"/>
  <c r="M802" i="1"/>
  <c r="T801" i="1"/>
  <c r="S801" i="1"/>
  <c r="R801" i="1"/>
  <c r="Q801" i="1"/>
  <c r="P801" i="1"/>
  <c r="O801" i="1"/>
  <c r="N801" i="1"/>
  <c r="M801" i="1"/>
  <c r="T800" i="1"/>
  <c r="S800" i="1"/>
  <c r="R800" i="1"/>
  <c r="Q800" i="1"/>
  <c r="P800" i="1"/>
  <c r="O800" i="1"/>
  <c r="N800" i="1"/>
  <c r="M800" i="1"/>
  <c r="T799" i="1"/>
  <c r="S799" i="1"/>
  <c r="R799" i="1"/>
  <c r="Q799" i="1"/>
  <c r="P799" i="1"/>
  <c r="O799" i="1"/>
  <c r="N799" i="1"/>
  <c r="M799" i="1"/>
  <c r="T798" i="1"/>
  <c r="S798" i="1"/>
  <c r="R798" i="1"/>
  <c r="Q798" i="1"/>
  <c r="P798" i="1"/>
  <c r="O798" i="1"/>
  <c r="N798" i="1"/>
  <c r="M798" i="1"/>
  <c r="T797" i="1"/>
  <c r="S797" i="1"/>
  <c r="R797" i="1"/>
  <c r="Q797" i="1"/>
  <c r="P797" i="1"/>
  <c r="O797" i="1"/>
  <c r="N797" i="1"/>
  <c r="M797" i="1"/>
  <c r="T796" i="1"/>
  <c r="S796" i="1"/>
  <c r="R796" i="1"/>
  <c r="Q796" i="1"/>
  <c r="P796" i="1"/>
  <c r="O796" i="1"/>
  <c r="N796" i="1"/>
  <c r="M796" i="1"/>
  <c r="T795" i="1"/>
  <c r="S795" i="1"/>
  <c r="R795" i="1"/>
  <c r="Q795" i="1"/>
  <c r="P795" i="1"/>
  <c r="O795" i="1"/>
  <c r="N795" i="1"/>
  <c r="M795" i="1"/>
  <c r="T794" i="1"/>
  <c r="S794" i="1"/>
  <c r="R794" i="1"/>
  <c r="Q794" i="1"/>
  <c r="P794" i="1"/>
  <c r="O794" i="1"/>
  <c r="N794" i="1"/>
  <c r="M794" i="1"/>
  <c r="T793" i="1"/>
  <c r="S793" i="1"/>
  <c r="R793" i="1"/>
  <c r="Q793" i="1"/>
  <c r="P793" i="1"/>
  <c r="O793" i="1"/>
  <c r="N793" i="1"/>
  <c r="M793" i="1"/>
  <c r="T792" i="1"/>
  <c r="S792" i="1"/>
  <c r="R792" i="1"/>
  <c r="Q792" i="1"/>
  <c r="P792" i="1"/>
  <c r="O792" i="1"/>
  <c r="N792" i="1"/>
  <c r="M792" i="1"/>
  <c r="T791" i="1"/>
  <c r="S791" i="1"/>
  <c r="R791" i="1"/>
  <c r="Q791" i="1"/>
  <c r="P791" i="1"/>
  <c r="O791" i="1"/>
  <c r="N791" i="1"/>
  <c r="M791" i="1"/>
  <c r="T790" i="1"/>
  <c r="S790" i="1"/>
  <c r="R790" i="1"/>
  <c r="Q790" i="1"/>
  <c r="P790" i="1"/>
  <c r="O790" i="1"/>
  <c r="N790" i="1"/>
  <c r="M790" i="1"/>
  <c r="T789" i="1"/>
  <c r="S789" i="1"/>
  <c r="R789" i="1"/>
  <c r="Q789" i="1"/>
  <c r="P789" i="1"/>
  <c r="O789" i="1"/>
  <c r="N789" i="1"/>
  <c r="M789" i="1"/>
  <c r="T788" i="1"/>
  <c r="S788" i="1"/>
  <c r="R788" i="1"/>
  <c r="Q788" i="1"/>
  <c r="P788" i="1"/>
  <c r="O788" i="1"/>
  <c r="N788" i="1"/>
  <c r="M788" i="1"/>
  <c r="T787" i="1"/>
  <c r="S787" i="1"/>
  <c r="R787" i="1"/>
  <c r="Q787" i="1"/>
  <c r="P787" i="1"/>
  <c r="O787" i="1"/>
  <c r="N787" i="1"/>
  <c r="M787" i="1"/>
  <c r="T786" i="1"/>
  <c r="S786" i="1"/>
  <c r="R786" i="1"/>
  <c r="Q786" i="1"/>
  <c r="P786" i="1"/>
  <c r="O786" i="1"/>
  <c r="N786" i="1"/>
  <c r="M786" i="1"/>
  <c r="T785" i="1"/>
  <c r="S785" i="1"/>
  <c r="R785" i="1"/>
  <c r="Q785" i="1"/>
  <c r="P785" i="1"/>
  <c r="O785" i="1"/>
  <c r="N785" i="1"/>
  <c r="M785" i="1"/>
  <c r="T784" i="1"/>
  <c r="S784" i="1"/>
  <c r="R784" i="1"/>
  <c r="Q784" i="1"/>
  <c r="P784" i="1"/>
  <c r="O784" i="1"/>
  <c r="N784" i="1"/>
  <c r="M784" i="1"/>
  <c r="T783" i="1"/>
  <c r="S783" i="1"/>
  <c r="R783" i="1"/>
  <c r="Q783" i="1"/>
  <c r="P783" i="1"/>
  <c r="O783" i="1"/>
  <c r="N783" i="1"/>
  <c r="M783" i="1"/>
  <c r="T782" i="1"/>
  <c r="S782" i="1"/>
  <c r="R782" i="1"/>
  <c r="Q782" i="1"/>
  <c r="P782" i="1"/>
  <c r="O782" i="1"/>
  <c r="N782" i="1"/>
  <c r="M782" i="1"/>
  <c r="T781" i="1"/>
  <c r="S781" i="1"/>
  <c r="R781" i="1"/>
  <c r="Q781" i="1"/>
  <c r="P781" i="1"/>
  <c r="O781" i="1"/>
  <c r="N781" i="1"/>
  <c r="M781" i="1"/>
  <c r="T780" i="1"/>
  <c r="S780" i="1"/>
  <c r="R780" i="1"/>
  <c r="Q780" i="1"/>
  <c r="P780" i="1"/>
  <c r="O780" i="1"/>
  <c r="N780" i="1"/>
  <c r="M780" i="1"/>
  <c r="T779" i="1"/>
  <c r="S779" i="1"/>
  <c r="R779" i="1"/>
  <c r="Q779" i="1"/>
  <c r="P779" i="1"/>
  <c r="O779" i="1"/>
  <c r="N779" i="1"/>
  <c r="M779" i="1"/>
  <c r="T778" i="1"/>
  <c r="S778" i="1"/>
  <c r="R778" i="1"/>
  <c r="Q778" i="1"/>
  <c r="P778" i="1"/>
  <c r="O778" i="1"/>
  <c r="N778" i="1"/>
  <c r="M778" i="1"/>
  <c r="T777" i="1"/>
  <c r="S777" i="1"/>
  <c r="R777" i="1"/>
  <c r="Q777" i="1"/>
  <c r="P777" i="1"/>
  <c r="O777" i="1"/>
  <c r="N777" i="1"/>
  <c r="M777" i="1"/>
  <c r="T776" i="1"/>
  <c r="S776" i="1"/>
  <c r="R776" i="1"/>
  <c r="Q776" i="1"/>
  <c r="P776" i="1"/>
  <c r="O776" i="1"/>
  <c r="N776" i="1"/>
  <c r="M776" i="1"/>
  <c r="T775" i="1"/>
  <c r="S775" i="1"/>
  <c r="R775" i="1"/>
  <c r="Q775" i="1"/>
  <c r="P775" i="1"/>
  <c r="O775" i="1"/>
  <c r="N775" i="1"/>
  <c r="M775" i="1"/>
  <c r="T774" i="1"/>
  <c r="S774" i="1"/>
  <c r="R774" i="1"/>
  <c r="Q774" i="1"/>
  <c r="P774" i="1"/>
  <c r="O774" i="1"/>
  <c r="N774" i="1"/>
  <c r="M774" i="1"/>
  <c r="T773" i="1"/>
  <c r="S773" i="1"/>
  <c r="R773" i="1"/>
  <c r="Q773" i="1"/>
  <c r="P773" i="1"/>
  <c r="O773" i="1"/>
  <c r="N773" i="1"/>
  <c r="M773" i="1"/>
  <c r="T772" i="1"/>
  <c r="S772" i="1"/>
  <c r="R772" i="1"/>
  <c r="Q772" i="1"/>
  <c r="P772" i="1"/>
  <c r="O772" i="1"/>
  <c r="N772" i="1"/>
  <c r="M772" i="1"/>
  <c r="T771" i="1"/>
  <c r="S771" i="1"/>
  <c r="R771" i="1"/>
  <c r="Q771" i="1"/>
  <c r="P771" i="1"/>
  <c r="O771" i="1"/>
  <c r="N771" i="1"/>
  <c r="M771" i="1"/>
  <c r="T770" i="1"/>
  <c r="S770" i="1"/>
  <c r="R770" i="1"/>
  <c r="Q770" i="1"/>
  <c r="P770" i="1"/>
  <c r="O770" i="1"/>
  <c r="N770" i="1"/>
  <c r="M770" i="1"/>
  <c r="T769" i="1"/>
  <c r="S769" i="1"/>
  <c r="R769" i="1"/>
  <c r="Q769" i="1"/>
  <c r="P769" i="1"/>
  <c r="O769" i="1"/>
  <c r="N769" i="1"/>
  <c r="M769" i="1"/>
  <c r="T768" i="1"/>
  <c r="S768" i="1"/>
  <c r="R768" i="1"/>
  <c r="Q768" i="1"/>
  <c r="P768" i="1"/>
  <c r="O768" i="1"/>
  <c r="N768" i="1"/>
  <c r="M768" i="1"/>
  <c r="T767" i="1"/>
  <c r="S767" i="1"/>
  <c r="R767" i="1"/>
  <c r="Q767" i="1"/>
  <c r="P767" i="1"/>
  <c r="O767" i="1"/>
  <c r="N767" i="1"/>
  <c r="M767" i="1"/>
  <c r="T766" i="1"/>
  <c r="S766" i="1"/>
  <c r="R766" i="1"/>
  <c r="Q766" i="1"/>
  <c r="P766" i="1"/>
  <c r="O766" i="1"/>
  <c r="N766" i="1"/>
  <c r="M766" i="1"/>
  <c r="T765" i="1"/>
  <c r="S765" i="1"/>
  <c r="R765" i="1"/>
  <c r="Q765" i="1"/>
  <c r="P765" i="1"/>
  <c r="O765" i="1"/>
  <c r="N765" i="1"/>
  <c r="M765" i="1"/>
  <c r="T764" i="1"/>
  <c r="S764" i="1"/>
  <c r="R764" i="1"/>
  <c r="Q764" i="1"/>
  <c r="P764" i="1"/>
  <c r="O764" i="1"/>
  <c r="N764" i="1"/>
  <c r="M764" i="1"/>
  <c r="T763" i="1"/>
  <c r="S763" i="1"/>
  <c r="R763" i="1"/>
  <c r="Q763" i="1"/>
  <c r="P763" i="1"/>
  <c r="O763" i="1"/>
  <c r="N763" i="1"/>
  <c r="M763" i="1"/>
  <c r="T762" i="1"/>
  <c r="S762" i="1"/>
  <c r="R762" i="1"/>
  <c r="Q762" i="1"/>
  <c r="P762" i="1"/>
  <c r="O762" i="1"/>
  <c r="N762" i="1"/>
  <c r="M762" i="1"/>
  <c r="T761" i="1"/>
  <c r="S761" i="1"/>
  <c r="R761" i="1"/>
  <c r="Q761" i="1"/>
  <c r="P761" i="1"/>
  <c r="O761" i="1"/>
  <c r="N761" i="1"/>
  <c r="M761" i="1"/>
  <c r="T760" i="1"/>
  <c r="S760" i="1"/>
  <c r="R760" i="1"/>
  <c r="Q760" i="1"/>
  <c r="P760" i="1"/>
  <c r="O760" i="1"/>
  <c r="N760" i="1"/>
  <c r="M760" i="1"/>
  <c r="T759" i="1"/>
  <c r="S759" i="1"/>
  <c r="R759" i="1"/>
  <c r="Q759" i="1"/>
  <c r="P759" i="1"/>
  <c r="O759" i="1"/>
  <c r="N759" i="1"/>
  <c r="M759" i="1"/>
  <c r="T758" i="1"/>
  <c r="S758" i="1"/>
  <c r="R758" i="1"/>
  <c r="Q758" i="1"/>
  <c r="P758" i="1"/>
  <c r="O758" i="1"/>
  <c r="N758" i="1"/>
  <c r="M758" i="1"/>
  <c r="T757" i="1"/>
  <c r="S757" i="1"/>
  <c r="R757" i="1"/>
  <c r="Q757" i="1"/>
  <c r="P757" i="1"/>
  <c r="O757" i="1"/>
  <c r="N757" i="1"/>
  <c r="M757" i="1"/>
  <c r="T756" i="1"/>
  <c r="S756" i="1"/>
  <c r="R756" i="1"/>
  <c r="Q756" i="1"/>
  <c r="P756" i="1"/>
  <c r="O756" i="1"/>
  <c r="N756" i="1"/>
  <c r="M756" i="1"/>
  <c r="T755" i="1"/>
  <c r="S755" i="1"/>
  <c r="R755" i="1"/>
  <c r="Q755" i="1"/>
  <c r="P755" i="1"/>
  <c r="O755" i="1"/>
  <c r="N755" i="1"/>
  <c r="M755" i="1"/>
  <c r="T754" i="1"/>
  <c r="S754" i="1"/>
  <c r="R754" i="1"/>
  <c r="Q754" i="1"/>
  <c r="P754" i="1"/>
  <c r="O754" i="1"/>
  <c r="N754" i="1"/>
  <c r="M754" i="1"/>
  <c r="T753" i="1"/>
  <c r="S753" i="1"/>
  <c r="R753" i="1"/>
  <c r="Q753" i="1"/>
  <c r="P753" i="1"/>
  <c r="O753" i="1"/>
  <c r="N753" i="1"/>
  <c r="M753" i="1"/>
  <c r="T752" i="1"/>
  <c r="S752" i="1"/>
  <c r="R752" i="1"/>
  <c r="Q752" i="1"/>
  <c r="P752" i="1"/>
  <c r="O752" i="1"/>
  <c r="N752" i="1"/>
  <c r="M752" i="1"/>
  <c r="T751" i="1"/>
  <c r="S751" i="1"/>
  <c r="R751" i="1"/>
  <c r="Q751" i="1"/>
  <c r="P751" i="1"/>
  <c r="O751" i="1"/>
  <c r="N751" i="1"/>
  <c r="M751" i="1"/>
  <c r="T750" i="1"/>
  <c r="S750" i="1"/>
  <c r="R750" i="1"/>
  <c r="Q750" i="1"/>
  <c r="P750" i="1"/>
  <c r="O750" i="1"/>
  <c r="N750" i="1"/>
  <c r="M750" i="1"/>
  <c r="T749" i="1"/>
  <c r="S749" i="1"/>
  <c r="R749" i="1"/>
  <c r="Q749" i="1"/>
  <c r="P749" i="1"/>
  <c r="O749" i="1"/>
  <c r="N749" i="1"/>
  <c r="M749" i="1"/>
  <c r="T748" i="1"/>
  <c r="S748" i="1"/>
  <c r="R748" i="1"/>
  <c r="Q748" i="1"/>
  <c r="P748" i="1"/>
  <c r="O748" i="1"/>
  <c r="N748" i="1"/>
  <c r="M748" i="1"/>
  <c r="T747" i="1"/>
  <c r="S747" i="1"/>
  <c r="R747" i="1"/>
  <c r="Q747" i="1"/>
  <c r="P747" i="1"/>
  <c r="O747" i="1"/>
  <c r="N747" i="1"/>
  <c r="M747" i="1"/>
  <c r="T746" i="1"/>
  <c r="S746" i="1"/>
  <c r="R746" i="1"/>
  <c r="Q746" i="1"/>
  <c r="P746" i="1"/>
  <c r="O746" i="1"/>
  <c r="N746" i="1"/>
  <c r="M746" i="1"/>
  <c r="T745" i="1"/>
  <c r="S745" i="1"/>
  <c r="R745" i="1"/>
  <c r="Q745" i="1"/>
  <c r="P745" i="1"/>
  <c r="O745" i="1"/>
  <c r="N745" i="1"/>
  <c r="M745" i="1"/>
  <c r="T744" i="1"/>
  <c r="S744" i="1"/>
  <c r="R744" i="1"/>
  <c r="Q744" i="1"/>
  <c r="P744" i="1"/>
  <c r="O744" i="1"/>
  <c r="N744" i="1"/>
  <c r="M744" i="1"/>
  <c r="T743" i="1"/>
  <c r="S743" i="1"/>
  <c r="R743" i="1"/>
  <c r="Q743" i="1"/>
  <c r="P743" i="1"/>
  <c r="O743" i="1"/>
  <c r="N743" i="1"/>
  <c r="M743" i="1"/>
  <c r="T742" i="1"/>
  <c r="S742" i="1"/>
  <c r="R742" i="1"/>
  <c r="Q742" i="1"/>
  <c r="P742" i="1"/>
  <c r="O742" i="1"/>
  <c r="N742" i="1"/>
  <c r="M742" i="1"/>
  <c r="T741" i="1"/>
  <c r="S741" i="1"/>
  <c r="R741" i="1"/>
  <c r="Q741" i="1"/>
  <c r="P741" i="1"/>
  <c r="O741" i="1"/>
  <c r="N741" i="1"/>
  <c r="M741" i="1"/>
  <c r="T740" i="1"/>
  <c r="S740" i="1"/>
  <c r="R740" i="1"/>
  <c r="Q740" i="1"/>
  <c r="P740" i="1"/>
  <c r="O740" i="1"/>
  <c r="N740" i="1"/>
  <c r="M740" i="1"/>
  <c r="T739" i="1"/>
  <c r="S739" i="1"/>
  <c r="R739" i="1"/>
  <c r="Q739" i="1"/>
  <c r="P739" i="1"/>
  <c r="O739" i="1"/>
  <c r="N739" i="1"/>
  <c r="M739" i="1"/>
  <c r="T738" i="1"/>
  <c r="S738" i="1"/>
  <c r="R738" i="1"/>
  <c r="Q738" i="1"/>
  <c r="P738" i="1"/>
  <c r="O738" i="1"/>
  <c r="N738" i="1"/>
  <c r="M738" i="1"/>
  <c r="T737" i="1"/>
  <c r="S737" i="1"/>
  <c r="R737" i="1"/>
  <c r="Q737" i="1"/>
  <c r="P737" i="1"/>
  <c r="O737" i="1"/>
  <c r="N737" i="1"/>
  <c r="M737" i="1"/>
  <c r="T736" i="1"/>
  <c r="S736" i="1"/>
  <c r="R736" i="1"/>
  <c r="Q736" i="1"/>
  <c r="P736" i="1"/>
  <c r="O736" i="1"/>
  <c r="N736" i="1"/>
  <c r="M736" i="1"/>
  <c r="T735" i="1"/>
  <c r="S735" i="1"/>
  <c r="R735" i="1"/>
  <c r="Q735" i="1"/>
  <c r="P735" i="1"/>
  <c r="O735" i="1"/>
  <c r="N735" i="1"/>
  <c r="M735" i="1"/>
  <c r="T734" i="1"/>
  <c r="S734" i="1"/>
  <c r="R734" i="1"/>
  <c r="Q734" i="1"/>
  <c r="P734" i="1"/>
  <c r="O734" i="1"/>
  <c r="N734" i="1"/>
  <c r="M734" i="1"/>
  <c r="T733" i="1"/>
  <c r="S733" i="1"/>
  <c r="R733" i="1"/>
  <c r="Q733" i="1"/>
  <c r="P733" i="1"/>
  <c r="O733" i="1"/>
  <c r="N733" i="1"/>
  <c r="M733" i="1"/>
  <c r="T732" i="1"/>
  <c r="S732" i="1"/>
  <c r="R732" i="1"/>
  <c r="Q732" i="1"/>
  <c r="P732" i="1"/>
  <c r="O732" i="1"/>
  <c r="N732" i="1"/>
  <c r="M732" i="1"/>
  <c r="T731" i="1"/>
  <c r="S731" i="1"/>
  <c r="R731" i="1"/>
  <c r="Q731" i="1"/>
  <c r="P731" i="1"/>
  <c r="O731" i="1"/>
  <c r="N731" i="1"/>
  <c r="M731" i="1"/>
  <c r="T730" i="1"/>
  <c r="S730" i="1"/>
  <c r="R730" i="1"/>
  <c r="Q730" i="1"/>
  <c r="P730" i="1"/>
  <c r="O730" i="1"/>
  <c r="N730" i="1"/>
  <c r="M730" i="1"/>
  <c r="T729" i="1"/>
  <c r="S729" i="1"/>
  <c r="R729" i="1"/>
  <c r="Q729" i="1"/>
  <c r="P729" i="1"/>
  <c r="O729" i="1"/>
  <c r="N729" i="1"/>
  <c r="M729" i="1"/>
  <c r="T728" i="1"/>
  <c r="S728" i="1"/>
  <c r="R728" i="1"/>
  <c r="Q728" i="1"/>
  <c r="P728" i="1"/>
  <c r="O728" i="1"/>
  <c r="N728" i="1"/>
  <c r="M728" i="1"/>
  <c r="T727" i="1"/>
  <c r="S727" i="1"/>
  <c r="R727" i="1"/>
  <c r="Q727" i="1"/>
  <c r="P727" i="1"/>
  <c r="O727" i="1"/>
  <c r="N727" i="1"/>
  <c r="M727" i="1"/>
  <c r="T726" i="1"/>
  <c r="S726" i="1"/>
  <c r="R726" i="1"/>
  <c r="Q726" i="1"/>
  <c r="P726" i="1"/>
  <c r="O726" i="1"/>
  <c r="N726" i="1"/>
  <c r="M726" i="1"/>
  <c r="T725" i="1"/>
  <c r="S725" i="1"/>
  <c r="R725" i="1"/>
  <c r="Q725" i="1"/>
  <c r="P725" i="1"/>
  <c r="O725" i="1"/>
  <c r="N725" i="1"/>
  <c r="M725" i="1"/>
  <c r="T724" i="1"/>
  <c r="S724" i="1"/>
  <c r="R724" i="1"/>
  <c r="Q724" i="1"/>
  <c r="P724" i="1"/>
  <c r="O724" i="1"/>
  <c r="N724" i="1"/>
  <c r="M724" i="1"/>
  <c r="T723" i="1"/>
  <c r="S723" i="1"/>
  <c r="R723" i="1"/>
  <c r="Q723" i="1"/>
  <c r="P723" i="1"/>
  <c r="O723" i="1"/>
  <c r="N723" i="1"/>
  <c r="M723" i="1"/>
  <c r="T722" i="1"/>
  <c r="S722" i="1"/>
  <c r="R722" i="1"/>
  <c r="Q722" i="1"/>
  <c r="P722" i="1"/>
  <c r="O722" i="1"/>
  <c r="N722" i="1"/>
  <c r="M722" i="1"/>
  <c r="T721" i="1"/>
  <c r="S721" i="1"/>
  <c r="R721" i="1"/>
  <c r="Q721" i="1"/>
  <c r="P721" i="1"/>
  <c r="O721" i="1"/>
  <c r="N721" i="1"/>
  <c r="M721" i="1"/>
  <c r="T720" i="1"/>
  <c r="S720" i="1"/>
  <c r="R720" i="1"/>
  <c r="Q720" i="1"/>
  <c r="P720" i="1"/>
  <c r="O720" i="1"/>
  <c r="N720" i="1"/>
  <c r="M720" i="1"/>
  <c r="T719" i="1"/>
  <c r="S719" i="1"/>
  <c r="R719" i="1"/>
  <c r="Q719" i="1"/>
  <c r="P719" i="1"/>
  <c r="O719" i="1"/>
  <c r="N719" i="1"/>
  <c r="M719" i="1"/>
  <c r="T718" i="1"/>
  <c r="S718" i="1"/>
  <c r="R718" i="1"/>
  <c r="Q718" i="1"/>
  <c r="P718" i="1"/>
  <c r="O718" i="1"/>
  <c r="N718" i="1"/>
  <c r="M718" i="1"/>
  <c r="T717" i="1"/>
  <c r="S717" i="1"/>
  <c r="R717" i="1"/>
  <c r="Q717" i="1"/>
  <c r="P717" i="1"/>
  <c r="O717" i="1"/>
  <c r="N717" i="1"/>
  <c r="M717" i="1"/>
  <c r="T716" i="1"/>
  <c r="S716" i="1"/>
  <c r="R716" i="1"/>
  <c r="Q716" i="1"/>
  <c r="P716" i="1"/>
  <c r="O716" i="1"/>
  <c r="N716" i="1"/>
  <c r="M716" i="1"/>
  <c r="T715" i="1"/>
  <c r="S715" i="1"/>
  <c r="R715" i="1"/>
  <c r="Q715" i="1"/>
  <c r="P715" i="1"/>
  <c r="O715" i="1"/>
  <c r="N715" i="1"/>
  <c r="M715" i="1"/>
  <c r="T714" i="1"/>
  <c r="S714" i="1"/>
  <c r="R714" i="1"/>
  <c r="Q714" i="1"/>
  <c r="P714" i="1"/>
  <c r="O714" i="1"/>
  <c r="N714" i="1"/>
  <c r="M714" i="1"/>
  <c r="T713" i="1"/>
  <c r="S713" i="1"/>
  <c r="R713" i="1"/>
  <c r="Q713" i="1"/>
  <c r="P713" i="1"/>
  <c r="O713" i="1"/>
  <c r="N713" i="1"/>
  <c r="M713" i="1"/>
  <c r="T712" i="1"/>
  <c r="S712" i="1"/>
  <c r="R712" i="1"/>
  <c r="Q712" i="1"/>
  <c r="P712" i="1"/>
  <c r="O712" i="1"/>
  <c r="N712" i="1"/>
  <c r="M712" i="1"/>
  <c r="T711" i="1"/>
  <c r="S711" i="1"/>
  <c r="R711" i="1"/>
  <c r="Q711" i="1"/>
  <c r="P711" i="1"/>
  <c r="O711" i="1"/>
  <c r="N711" i="1"/>
  <c r="M711" i="1"/>
  <c r="T710" i="1"/>
  <c r="S710" i="1"/>
  <c r="R710" i="1"/>
  <c r="Q710" i="1"/>
  <c r="P710" i="1"/>
  <c r="O710" i="1"/>
  <c r="N710" i="1"/>
  <c r="M710" i="1"/>
  <c r="T709" i="1"/>
  <c r="S709" i="1"/>
  <c r="R709" i="1"/>
  <c r="Q709" i="1"/>
  <c r="P709" i="1"/>
  <c r="O709" i="1"/>
  <c r="N709" i="1"/>
  <c r="M709" i="1"/>
  <c r="T708" i="1"/>
  <c r="S708" i="1"/>
  <c r="R708" i="1"/>
  <c r="Q708" i="1"/>
  <c r="P708" i="1"/>
  <c r="O708" i="1"/>
  <c r="N708" i="1"/>
  <c r="M708" i="1"/>
  <c r="T707" i="1"/>
  <c r="S707" i="1"/>
  <c r="R707" i="1"/>
  <c r="Q707" i="1"/>
  <c r="P707" i="1"/>
  <c r="O707" i="1"/>
  <c r="N707" i="1"/>
  <c r="M707" i="1"/>
  <c r="T706" i="1"/>
  <c r="S706" i="1"/>
  <c r="R706" i="1"/>
  <c r="Q706" i="1"/>
  <c r="P706" i="1"/>
  <c r="O706" i="1"/>
  <c r="N706" i="1"/>
  <c r="M706" i="1"/>
  <c r="T705" i="1"/>
  <c r="S705" i="1"/>
  <c r="R705" i="1"/>
  <c r="Q705" i="1"/>
  <c r="P705" i="1"/>
  <c r="O705" i="1"/>
  <c r="N705" i="1"/>
  <c r="M705" i="1"/>
  <c r="T704" i="1"/>
  <c r="S704" i="1"/>
  <c r="R704" i="1"/>
  <c r="Q704" i="1"/>
  <c r="P704" i="1"/>
  <c r="O704" i="1"/>
  <c r="N704" i="1"/>
  <c r="M704" i="1"/>
  <c r="T703" i="1"/>
  <c r="S703" i="1"/>
  <c r="R703" i="1"/>
  <c r="Q703" i="1"/>
  <c r="P703" i="1"/>
  <c r="O703" i="1"/>
  <c r="N703" i="1"/>
  <c r="M703" i="1"/>
  <c r="T702" i="1"/>
  <c r="S702" i="1"/>
  <c r="R702" i="1"/>
  <c r="Q702" i="1"/>
  <c r="P702" i="1"/>
  <c r="O702" i="1"/>
  <c r="N702" i="1"/>
  <c r="M702" i="1"/>
  <c r="T701" i="1"/>
  <c r="S701" i="1"/>
  <c r="R701" i="1"/>
  <c r="Q701" i="1"/>
  <c r="P701" i="1"/>
  <c r="O701" i="1"/>
  <c r="N701" i="1"/>
  <c r="M701" i="1"/>
  <c r="T700" i="1"/>
  <c r="S700" i="1"/>
  <c r="R700" i="1"/>
  <c r="Q700" i="1"/>
  <c r="P700" i="1"/>
  <c r="O700" i="1"/>
  <c r="N700" i="1"/>
  <c r="M700" i="1"/>
  <c r="T699" i="1"/>
  <c r="S699" i="1"/>
  <c r="R699" i="1"/>
  <c r="Q699" i="1"/>
  <c r="P699" i="1"/>
  <c r="O699" i="1"/>
  <c r="N699" i="1"/>
  <c r="M699" i="1"/>
  <c r="T698" i="1"/>
  <c r="S698" i="1"/>
  <c r="R698" i="1"/>
  <c r="Q698" i="1"/>
  <c r="P698" i="1"/>
  <c r="O698" i="1"/>
  <c r="N698" i="1"/>
  <c r="M698" i="1"/>
  <c r="T697" i="1"/>
  <c r="S697" i="1"/>
  <c r="R697" i="1"/>
  <c r="Q697" i="1"/>
  <c r="P697" i="1"/>
  <c r="O697" i="1"/>
  <c r="N697" i="1"/>
  <c r="M697" i="1"/>
  <c r="T696" i="1"/>
  <c r="S696" i="1"/>
  <c r="R696" i="1"/>
  <c r="Q696" i="1"/>
  <c r="P696" i="1"/>
  <c r="O696" i="1"/>
  <c r="N696" i="1"/>
  <c r="M696" i="1"/>
  <c r="T695" i="1"/>
  <c r="S695" i="1"/>
  <c r="R695" i="1"/>
  <c r="Q695" i="1"/>
  <c r="P695" i="1"/>
  <c r="O695" i="1"/>
  <c r="N695" i="1"/>
  <c r="M695" i="1"/>
  <c r="T694" i="1"/>
  <c r="S694" i="1"/>
  <c r="R694" i="1"/>
  <c r="Q694" i="1"/>
  <c r="P694" i="1"/>
  <c r="O694" i="1"/>
  <c r="N694" i="1"/>
  <c r="M694" i="1"/>
  <c r="T693" i="1"/>
  <c r="S693" i="1"/>
  <c r="R693" i="1"/>
  <c r="Q693" i="1"/>
  <c r="P693" i="1"/>
  <c r="O693" i="1"/>
  <c r="N693" i="1"/>
  <c r="M693" i="1"/>
  <c r="T692" i="1"/>
  <c r="S692" i="1"/>
  <c r="R692" i="1"/>
  <c r="Q692" i="1"/>
  <c r="P692" i="1"/>
  <c r="O692" i="1"/>
  <c r="N692" i="1"/>
  <c r="M692" i="1"/>
  <c r="T691" i="1"/>
  <c r="S691" i="1"/>
  <c r="R691" i="1"/>
  <c r="Q691" i="1"/>
  <c r="P691" i="1"/>
  <c r="O691" i="1"/>
  <c r="N691" i="1"/>
  <c r="M691" i="1"/>
  <c r="T690" i="1"/>
  <c r="S690" i="1"/>
  <c r="R690" i="1"/>
  <c r="Q690" i="1"/>
  <c r="P690" i="1"/>
  <c r="O690" i="1"/>
  <c r="N690" i="1"/>
  <c r="M690" i="1"/>
  <c r="T689" i="1"/>
  <c r="S689" i="1"/>
  <c r="R689" i="1"/>
  <c r="Q689" i="1"/>
  <c r="P689" i="1"/>
  <c r="O689" i="1"/>
  <c r="N689" i="1"/>
  <c r="M689" i="1"/>
  <c r="T688" i="1"/>
  <c r="S688" i="1"/>
  <c r="R688" i="1"/>
  <c r="Q688" i="1"/>
  <c r="P688" i="1"/>
  <c r="O688" i="1"/>
  <c r="N688" i="1"/>
  <c r="M688" i="1"/>
  <c r="T687" i="1"/>
  <c r="S687" i="1"/>
  <c r="R687" i="1"/>
  <c r="Q687" i="1"/>
  <c r="P687" i="1"/>
  <c r="O687" i="1"/>
  <c r="N687" i="1"/>
  <c r="M687" i="1"/>
  <c r="T686" i="1"/>
  <c r="S686" i="1"/>
  <c r="R686" i="1"/>
  <c r="Q686" i="1"/>
  <c r="P686" i="1"/>
  <c r="O686" i="1"/>
  <c r="N686" i="1"/>
  <c r="M686" i="1"/>
  <c r="T685" i="1"/>
  <c r="S685" i="1"/>
  <c r="R685" i="1"/>
  <c r="Q685" i="1"/>
  <c r="P685" i="1"/>
  <c r="O685" i="1"/>
  <c r="N685" i="1"/>
  <c r="M685" i="1"/>
  <c r="T684" i="1"/>
  <c r="S684" i="1"/>
  <c r="R684" i="1"/>
  <c r="Q684" i="1"/>
  <c r="P684" i="1"/>
  <c r="O684" i="1"/>
  <c r="N684" i="1"/>
  <c r="M684" i="1"/>
  <c r="T683" i="1"/>
  <c r="S683" i="1"/>
  <c r="R683" i="1"/>
  <c r="Q683" i="1"/>
  <c r="P683" i="1"/>
  <c r="O683" i="1"/>
  <c r="N683" i="1"/>
  <c r="M683" i="1"/>
  <c r="T682" i="1"/>
  <c r="S682" i="1"/>
  <c r="R682" i="1"/>
  <c r="Q682" i="1"/>
  <c r="P682" i="1"/>
  <c r="O682" i="1"/>
  <c r="N682" i="1"/>
  <c r="M682" i="1"/>
  <c r="T681" i="1"/>
  <c r="S681" i="1"/>
  <c r="R681" i="1"/>
  <c r="Q681" i="1"/>
  <c r="P681" i="1"/>
  <c r="O681" i="1"/>
  <c r="N681" i="1"/>
  <c r="M681" i="1"/>
  <c r="T680" i="1"/>
  <c r="S680" i="1"/>
  <c r="R680" i="1"/>
  <c r="Q680" i="1"/>
  <c r="P680" i="1"/>
  <c r="O680" i="1"/>
  <c r="N680" i="1"/>
  <c r="M680" i="1"/>
  <c r="T679" i="1"/>
  <c r="S679" i="1"/>
  <c r="R679" i="1"/>
  <c r="Q679" i="1"/>
  <c r="P679" i="1"/>
  <c r="O679" i="1"/>
  <c r="N679" i="1"/>
  <c r="M679" i="1"/>
  <c r="T678" i="1"/>
  <c r="S678" i="1"/>
  <c r="R678" i="1"/>
  <c r="Q678" i="1"/>
  <c r="P678" i="1"/>
  <c r="O678" i="1"/>
  <c r="N678" i="1"/>
  <c r="M678" i="1"/>
  <c r="T677" i="1"/>
  <c r="S677" i="1"/>
  <c r="R677" i="1"/>
  <c r="Q677" i="1"/>
  <c r="P677" i="1"/>
  <c r="O677" i="1"/>
  <c r="N677" i="1"/>
  <c r="M677" i="1"/>
  <c r="T676" i="1"/>
  <c r="S676" i="1"/>
  <c r="R676" i="1"/>
  <c r="Q676" i="1"/>
  <c r="P676" i="1"/>
  <c r="O676" i="1"/>
  <c r="N676" i="1"/>
  <c r="M676" i="1"/>
  <c r="T675" i="1"/>
  <c r="S675" i="1"/>
  <c r="R675" i="1"/>
  <c r="Q675" i="1"/>
  <c r="P675" i="1"/>
  <c r="O675" i="1"/>
  <c r="N675" i="1"/>
  <c r="M675" i="1"/>
  <c r="T674" i="1"/>
  <c r="S674" i="1"/>
  <c r="R674" i="1"/>
  <c r="Q674" i="1"/>
  <c r="P674" i="1"/>
  <c r="O674" i="1"/>
  <c r="N674" i="1"/>
  <c r="M674" i="1"/>
  <c r="T673" i="1"/>
  <c r="S673" i="1"/>
  <c r="R673" i="1"/>
  <c r="Q673" i="1"/>
  <c r="P673" i="1"/>
  <c r="O673" i="1"/>
  <c r="N673" i="1"/>
  <c r="M673" i="1"/>
  <c r="T672" i="1"/>
  <c r="S672" i="1"/>
  <c r="R672" i="1"/>
  <c r="Q672" i="1"/>
  <c r="P672" i="1"/>
  <c r="O672" i="1"/>
  <c r="N672" i="1"/>
  <c r="M672" i="1"/>
  <c r="T671" i="1"/>
  <c r="S671" i="1"/>
  <c r="R671" i="1"/>
  <c r="Q671" i="1"/>
  <c r="P671" i="1"/>
  <c r="O671" i="1"/>
  <c r="N671" i="1"/>
  <c r="M671" i="1"/>
  <c r="T670" i="1"/>
  <c r="S670" i="1"/>
  <c r="R670" i="1"/>
  <c r="Q670" i="1"/>
  <c r="P670" i="1"/>
  <c r="O670" i="1"/>
  <c r="N670" i="1"/>
  <c r="M670" i="1"/>
  <c r="T669" i="1"/>
  <c r="S669" i="1"/>
  <c r="R669" i="1"/>
  <c r="Q669" i="1"/>
  <c r="P669" i="1"/>
  <c r="O669" i="1"/>
  <c r="N669" i="1"/>
  <c r="M669" i="1"/>
  <c r="T668" i="1"/>
  <c r="S668" i="1"/>
  <c r="R668" i="1"/>
  <c r="Q668" i="1"/>
  <c r="P668" i="1"/>
  <c r="O668" i="1"/>
  <c r="N668" i="1"/>
  <c r="M668" i="1"/>
  <c r="T667" i="1"/>
  <c r="S667" i="1"/>
  <c r="R667" i="1"/>
  <c r="Q667" i="1"/>
  <c r="P667" i="1"/>
  <c r="O667" i="1"/>
  <c r="N667" i="1"/>
  <c r="M667" i="1"/>
  <c r="T666" i="1"/>
  <c r="S666" i="1"/>
  <c r="R666" i="1"/>
  <c r="Q666" i="1"/>
  <c r="P666" i="1"/>
  <c r="O666" i="1"/>
  <c r="N666" i="1"/>
  <c r="M666" i="1"/>
  <c r="T665" i="1"/>
  <c r="S665" i="1"/>
  <c r="R665" i="1"/>
  <c r="Q665" i="1"/>
  <c r="P665" i="1"/>
  <c r="O665" i="1"/>
  <c r="N665" i="1"/>
  <c r="M665" i="1"/>
  <c r="T664" i="1"/>
  <c r="S664" i="1"/>
  <c r="R664" i="1"/>
  <c r="Q664" i="1"/>
  <c r="P664" i="1"/>
  <c r="O664" i="1"/>
  <c r="N664" i="1"/>
  <c r="M664" i="1"/>
  <c r="T663" i="1"/>
  <c r="S663" i="1"/>
  <c r="R663" i="1"/>
  <c r="Q663" i="1"/>
  <c r="P663" i="1"/>
  <c r="O663" i="1"/>
  <c r="N663" i="1"/>
  <c r="M663" i="1"/>
  <c r="T662" i="1"/>
  <c r="S662" i="1"/>
  <c r="R662" i="1"/>
  <c r="Q662" i="1"/>
  <c r="P662" i="1"/>
  <c r="O662" i="1"/>
  <c r="N662" i="1"/>
  <c r="M662" i="1"/>
  <c r="T661" i="1"/>
  <c r="S661" i="1"/>
  <c r="R661" i="1"/>
  <c r="Q661" i="1"/>
  <c r="P661" i="1"/>
  <c r="O661" i="1"/>
  <c r="N661" i="1"/>
  <c r="M661" i="1"/>
  <c r="T660" i="1"/>
  <c r="S660" i="1"/>
  <c r="R660" i="1"/>
  <c r="Q660" i="1"/>
  <c r="P660" i="1"/>
  <c r="O660" i="1"/>
  <c r="N660" i="1"/>
  <c r="M660" i="1"/>
  <c r="T659" i="1"/>
  <c r="S659" i="1"/>
  <c r="R659" i="1"/>
  <c r="Q659" i="1"/>
  <c r="P659" i="1"/>
  <c r="O659" i="1"/>
  <c r="N659" i="1"/>
  <c r="M659" i="1"/>
  <c r="T658" i="1"/>
  <c r="S658" i="1"/>
  <c r="R658" i="1"/>
  <c r="Q658" i="1"/>
  <c r="P658" i="1"/>
  <c r="O658" i="1"/>
  <c r="N658" i="1"/>
  <c r="M658" i="1"/>
  <c r="T657" i="1"/>
  <c r="S657" i="1"/>
  <c r="R657" i="1"/>
  <c r="Q657" i="1"/>
  <c r="P657" i="1"/>
  <c r="O657" i="1"/>
  <c r="N657" i="1"/>
  <c r="M657" i="1"/>
  <c r="T656" i="1"/>
  <c r="S656" i="1"/>
  <c r="R656" i="1"/>
  <c r="Q656" i="1"/>
  <c r="P656" i="1"/>
  <c r="O656" i="1"/>
  <c r="N656" i="1"/>
  <c r="M656" i="1"/>
  <c r="T655" i="1"/>
  <c r="S655" i="1"/>
  <c r="R655" i="1"/>
  <c r="Q655" i="1"/>
  <c r="P655" i="1"/>
  <c r="O655" i="1"/>
  <c r="N655" i="1"/>
  <c r="M655" i="1"/>
  <c r="T654" i="1"/>
  <c r="S654" i="1"/>
  <c r="R654" i="1"/>
  <c r="Q654" i="1"/>
  <c r="P654" i="1"/>
  <c r="O654" i="1"/>
  <c r="N654" i="1"/>
  <c r="M654" i="1"/>
  <c r="T653" i="1"/>
  <c r="S653" i="1"/>
  <c r="R653" i="1"/>
  <c r="Q653" i="1"/>
  <c r="P653" i="1"/>
  <c r="O653" i="1"/>
  <c r="N653" i="1"/>
  <c r="M653" i="1"/>
  <c r="T652" i="1"/>
  <c r="S652" i="1"/>
  <c r="R652" i="1"/>
  <c r="Q652" i="1"/>
  <c r="P652" i="1"/>
  <c r="O652" i="1"/>
  <c r="N652" i="1"/>
  <c r="M652" i="1"/>
  <c r="T651" i="1"/>
  <c r="S651" i="1"/>
  <c r="R651" i="1"/>
  <c r="Q651" i="1"/>
  <c r="P651" i="1"/>
  <c r="O651" i="1"/>
  <c r="N651" i="1"/>
  <c r="M651" i="1"/>
  <c r="T650" i="1"/>
  <c r="S650" i="1"/>
  <c r="R650" i="1"/>
  <c r="Q650" i="1"/>
  <c r="P650" i="1"/>
  <c r="O650" i="1"/>
  <c r="N650" i="1"/>
  <c r="M650" i="1"/>
  <c r="T649" i="1"/>
  <c r="S649" i="1"/>
  <c r="R649" i="1"/>
  <c r="Q649" i="1"/>
  <c r="P649" i="1"/>
  <c r="O649" i="1"/>
  <c r="N649" i="1"/>
  <c r="M649" i="1"/>
  <c r="T648" i="1"/>
  <c r="S648" i="1"/>
  <c r="R648" i="1"/>
  <c r="Q648" i="1"/>
  <c r="P648" i="1"/>
  <c r="O648" i="1"/>
  <c r="N648" i="1"/>
  <c r="M648" i="1"/>
  <c r="T647" i="1"/>
  <c r="S647" i="1"/>
  <c r="R647" i="1"/>
  <c r="Q647" i="1"/>
  <c r="P647" i="1"/>
  <c r="O647" i="1"/>
  <c r="N647" i="1"/>
  <c r="M647" i="1"/>
  <c r="T646" i="1"/>
  <c r="S646" i="1"/>
  <c r="R646" i="1"/>
  <c r="Q646" i="1"/>
  <c r="P646" i="1"/>
  <c r="O646" i="1"/>
  <c r="N646" i="1"/>
  <c r="M646" i="1"/>
  <c r="T645" i="1"/>
  <c r="S645" i="1"/>
  <c r="R645" i="1"/>
  <c r="Q645" i="1"/>
  <c r="P645" i="1"/>
  <c r="O645" i="1"/>
  <c r="N645" i="1"/>
  <c r="M645" i="1"/>
  <c r="T644" i="1"/>
  <c r="S644" i="1"/>
  <c r="R644" i="1"/>
  <c r="Q644" i="1"/>
  <c r="P644" i="1"/>
  <c r="O644" i="1"/>
  <c r="N644" i="1"/>
  <c r="M644" i="1"/>
  <c r="T643" i="1"/>
  <c r="S643" i="1"/>
  <c r="R643" i="1"/>
  <c r="Q643" i="1"/>
  <c r="P643" i="1"/>
  <c r="O643" i="1"/>
  <c r="N643" i="1"/>
  <c r="M643" i="1"/>
  <c r="T642" i="1"/>
  <c r="S642" i="1"/>
  <c r="R642" i="1"/>
  <c r="Q642" i="1"/>
  <c r="P642" i="1"/>
  <c r="O642" i="1"/>
  <c r="N642" i="1"/>
  <c r="M642" i="1"/>
  <c r="T641" i="1"/>
  <c r="S641" i="1"/>
  <c r="R641" i="1"/>
  <c r="Q641" i="1"/>
  <c r="P641" i="1"/>
  <c r="O641" i="1"/>
  <c r="N641" i="1"/>
  <c r="M641" i="1"/>
  <c r="T640" i="1"/>
  <c r="S640" i="1"/>
  <c r="R640" i="1"/>
  <c r="Q640" i="1"/>
  <c r="P640" i="1"/>
  <c r="O640" i="1"/>
  <c r="N640" i="1"/>
  <c r="M640" i="1"/>
  <c r="T639" i="1"/>
  <c r="S639" i="1"/>
  <c r="R639" i="1"/>
  <c r="Q639" i="1"/>
  <c r="P639" i="1"/>
  <c r="O639" i="1"/>
  <c r="N639" i="1"/>
  <c r="M639" i="1"/>
  <c r="T638" i="1"/>
  <c r="S638" i="1"/>
  <c r="R638" i="1"/>
  <c r="Q638" i="1"/>
  <c r="P638" i="1"/>
  <c r="O638" i="1"/>
  <c r="N638" i="1"/>
  <c r="M638" i="1"/>
  <c r="T637" i="1"/>
  <c r="S637" i="1"/>
  <c r="R637" i="1"/>
  <c r="Q637" i="1"/>
  <c r="P637" i="1"/>
  <c r="O637" i="1"/>
  <c r="N637" i="1"/>
  <c r="M637" i="1"/>
  <c r="T636" i="1"/>
  <c r="S636" i="1"/>
  <c r="R636" i="1"/>
  <c r="Q636" i="1"/>
  <c r="P636" i="1"/>
  <c r="O636" i="1"/>
  <c r="N636" i="1"/>
  <c r="M636" i="1"/>
  <c r="T635" i="1"/>
  <c r="S635" i="1"/>
  <c r="R635" i="1"/>
  <c r="Q635" i="1"/>
  <c r="P635" i="1"/>
  <c r="O635" i="1"/>
  <c r="N635" i="1"/>
  <c r="M635" i="1"/>
  <c r="T634" i="1"/>
  <c r="S634" i="1"/>
  <c r="R634" i="1"/>
  <c r="Q634" i="1"/>
  <c r="P634" i="1"/>
  <c r="O634" i="1"/>
  <c r="N634" i="1"/>
  <c r="M634" i="1"/>
  <c r="T633" i="1"/>
  <c r="S633" i="1"/>
  <c r="R633" i="1"/>
  <c r="Q633" i="1"/>
  <c r="P633" i="1"/>
  <c r="O633" i="1"/>
  <c r="N633" i="1"/>
  <c r="M633" i="1"/>
  <c r="T632" i="1"/>
  <c r="S632" i="1"/>
  <c r="R632" i="1"/>
  <c r="Q632" i="1"/>
  <c r="P632" i="1"/>
  <c r="O632" i="1"/>
  <c r="N632" i="1"/>
  <c r="M632" i="1"/>
  <c r="T631" i="1"/>
  <c r="S631" i="1"/>
  <c r="R631" i="1"/>
  <c r="Q631" i="1"/>
  <c r="P631" i="1"/>
  <c r="O631" i="1"/>
  <c r="N631" i="1"/>
  <c r="M631" i="1"/>
  <c r="T630" i="1"/>
  <c r="S630" i="1"/>
  <c r="R630" i="1"/>
  <c r="Q630" i="1"/>
  <c r="P630" i="1"/>
  <c r="O630" i="1"/>
  <c r="N630" i="1"/>
  <c r="M630" i="1"/>
  <c r="T629" i="1"/>
  <c r="S629" i="1"/>
  <c r="R629" i="1"/>
  <c r="Q629" i="1"/>
  <c r="P629" i="1"/>
  <c r="O629" i="1"/>
  <c r="N629" i="1"/>
  <c r="M629" i="1"/>
  <c r="T628" i="1"/>
  <c r="S628" i="1"/>
  <c r="R628" i="1"/>
  <c r="Q628" i="1"/>
  <c r="P628" i="1"/>
  <c r="O628" i="1"/>
  <c r="N628" i="1"/>
  <c r="M628" i="1"/>
  <c r="T627" i="1"/>
  <c r="S627" i="1"/>
  <c r="R627" i="1"/>
  <c r="Q627" i="1"/>
  <c r="P627" i="1"/>
  <c r="O627" i="1"/>
  <c r="N627" i="1"/>
  <c r="M627" i="1"/>
  <c r="T626" i="1"/>
  <c r="S626" i="1"/>
  <c r="R626" i="1"/>
  <c r="Q626" i="1"/>
  <c r="P626" i="1"/>
  <c r="O626" i="1"/>
  <c r="N626" i="1"/>
  <c r="M626" i="1"/>
  <c r="T625" i="1"/>
  <c r="S625" i="1"/>
  <c r="R625" i="1"/>
  <c r="Q625" i="1"/>
  <c r="P625" i="1"/>
  <c r="O625" i="1"/>
  <c r="N625" i="1"/>
  <c r="M625" i="1"/>
  <c r="T624" i="1"/>
  <c r="S624" i="1"/>
  <c r="R624" i="1"/>
  <c r="Q624" i="1"/>
  <c r="P624" i="1"/>
  <c r="O624" i="1"/>
  <c r="N624" i="1"/>
  <c r="M624" i="1"/>
  <c r="T623" i="1"/>
  <c r="S623" i="1"/>
  <c r="R623" i="1"/>
  <c r="Q623" i="1"/>
  <c r="P623" i="1"/>
  <c r="O623" i="1"/>
  <c r="N623" i="1"/>
  <c r="M623" i="1"/>
  <c r="T622" i="1"/>
  <c r="S622" i="1"/>
  <c r="R622" i="1"/>
  <c r="Q622" i="1"/>
  <c r="P622" i="1"/>
  <c r="O622" i="1"/>
  <c r="N622" i="1"/>
  <c r="M622" i="1"/>
  <c r="T621" i="1"/>
  <c r="S621" i="1"/>
  <c r="R621" i="1"/>
  <c r="Q621" i="1"/>
  <c r="P621" i="1"/>
  <c r="O621" i="1"/>
  <c r="N621" i="1"/>
  <c r="M621" i="1"/>
  <c r="T620" i="1"/>
  <c r="S620" i="1"/>
  <c r="R620" i="1"/>
  <c r="Q620" i="1"/>
  <c r="P620" i="1"/>
  <c r="O620" i="1"/>
  <c r="N620" i="1"/>
  <c r="M620" i="1"/>
  <c r="T619" i="1"/>
  <c r="S619" i="1"/>
  <c r="R619" i="1"/>
  <c r="Q619" i="1"/>
  <c r="P619" i="1"/>
  <c r="O619" i="1"/>
  <c r="N619" i="1"/>
  <c r="M619" i="1"/>
  <c r="T618" i="1"/>
  <c r="S618" i="1"/>
  <c r="R618" i="1"/>
  <c r="Q618" i="1"/>
  <c r="P618" i="1"/>
  <c r="O618" i="1"/>
  <c r="N618" i="1"/>
  <c r="M618" i="1"/>
  <c r="T617" i="1"/>
  <c r="S617" i="1"/>
  <c r="R617" i="1"/>
  <c r="Q617" i="1"/>
  <c r="P617" i="1"/>
  <c r="O617" i="1"/>
  <c r="N617" i="1"/>
  <c r="M617" i="1"/>
  <c r="T616" i="1"/>
  <c r="S616" i="1"/>
  <c r="R616" i="1"/>
  <c r="Q616" i="1"/>
  <c r="P616" i="1"/>
  <c r="O616" i="1"/>
  <c r="N616" i="1"/>
  <c r="M616" i="1"/>
  <c r="T615" i="1"/>
  <c r="S615" i="1"/>
  <c r="R615" i="1"/>
  <c r="Q615" i="1"/>
  <c r="P615" i="1"/>
  <c r="O615" i="1"/>
  <c r="N615" i="1"/>
  <c r="M615" i="1"/>
  <c r="T614" i="1"/>
  <c r="S614" i="1"/>
  <c r="R614" i="1"/>
  <c r="Q614" i="1"/>
  <c r="P614" i="1"/>
  <c r="O614" i="1"/>
  <c r="N614" i="1"/>
  <c r="M614" i="1"/>
  <c r="T613" i="1"/>
  <c r="S613" i="1"/>
  <c r="R613" i="1"/>
  <c r="Q613" i="1"/>
  <c r="P613" i="1"/>
  <c r="O613" i="1"/>
  <c r="N613" i="1"/>
  <c r="M613" i="1"/>
  <c r="T612" i="1"/>
  <c r="S612" i="1"/>
  <c r="R612" i="1"/>
  <c r="Q612" i="1"/>
  <c r="P612" i="1"/>
  <c r="O612" i="1"/>
  <c r="N612" i="1"/>
  <c r="M612" i="1"/>
  <c r="T611" i="1"/>
  <c r="S611" i="1"/>
  <c r="R611" i="1"/>
  <c r="Q611" i="1"/>
  <c r="P611" i="1"/>
  <c r="O611" i="1"/>
  <c r="N611" i="1"/>
  <c r="M611" i="1"/>
  <c r="T610" i="1"/>
  <c r="S610" i="1"/>
  <c r="R610" i="1"/>
  <c r="Q610" i="1"/>
  <c r="P610" i="1"/>
  <c r="O610" i="1"/>
  <c r="N610" i="1"/>
  <c r="M610" i="1"/>
  <c r="T609" i="1"/>
  <c r="S609" i="1"/>
  <c r="R609" i="1"/>
  <c r="Q609" i="1"/>
  <c r="P609" i="1"/>
  <c r="O609" i="1"/>
  <c r="N609" i="1"/>
  <c r="M609" i="1"/>
  <c r="T608" i="1"/>
  <c r="S608" i="1"/>
  <c r="R608" i="1"/>
  <c r="Q608" i="1"/>
  <c r="P608" i="1"/>
  <c r="O608" i="1"/>
  <c r="N608" i="1"/>
  <c r="M608" i="1"/>
  <c r="T607" i="1"/>
  <c r="S607" i="1"/>
  <c r="R607" i="1"/>
  <c r="Q607" i="1"/>
  <c r="P607" i="1"/>
  <c r="O607" i="1"/>
  <c r="N607" i="1"/>
  <c r="M607" i="1"/>
  <c r="T606" i="1"/>
  <c r="S606" i="1"/>
  <c r="R606" i="1"/>
  <c r="Q606" i="1"/>
  <c r="P606" i="1"/>
  <c r="O606" i="1"/>
  <c r="N606" i="1"/>
  <c r="M606" i="1"/>
  <c r="T605" i="1"/>
  <c r="S605" i="1"/>
  <c r="R605" i="1"/>
  <c r="Q605" i="1"/>
  <c r="P605" i="1"/>
  <c r="O605" i="1"/>
  <c r="N605" i="1"/>
  <c r="M605" i="1"/>
  <c r="T604" i="1"/>
  <c r="S604" i="1"/>
  <c r="R604" i="1"/>
  <c r="Q604" i="1"/>
  <c r="P604" i="1"/>
  <c r="O604" i="1"/>
  <c r="N604" i="1"/>
  <c r="M604" i="1"/>
  <c r="T603" i="1"/>
  <c r="S603" i="1"/>
  <c r="R603" i="1"/>
  <c r="Q603" i="1"/>
  <c r="P603" i="1"/>
  <c r="O603" i="1"/>
  <c r="N603" i="1"/>
  <c r="M603" i="1"/>
  <c r="T602" i="1"/>
  <c r="S602" i="1"/>
  <c r="R602" i="1"/>
  <c r="Q602" i="1"/>
  <c r="P602" i="1"/>
  <c r="O602" i="1"/>
  <c r="N602" i="1"/>
  <c r="M602" i="1"/>
  <c r="T601" i="1"/>
  <c r="S601" i="1"/>
  <c r="R601" i="1"/>
  <c r="Q601" i="1"/>
  <c r="P601" i="1"/>
  <c r="O601" i="1"/>
  <c r="N601" i="1"/>
  <c r="M601" i="1"/>
  <c r="T600" i="1"/>
  <c r="S600" i="1"/>
  <c r="R600" i="1"/>
  <c r="Q600" i="1"/>
  <c r="P600" i="1"/>
  <c r="O600" i="1"/>
  <c r="N600" i="1"/>
  <c r="M600" i="1"/>
  <c r="T599" i="1"/>
  <c r="S599" i="1"/>
  <c r="R599" i="1"/>
  <c r="Q599" i="1"/>
  <c r="P599" i="1"/>
  <c r="O599" i="1"/>
  <c r="N599" i="1"/>
  <c r="M599" i="1"/>
  <c r="T598" i="1"/>
  <c r="S598" i="1"/>
  <c r="R598" i="1"/>
  <c r="Q598" i="1"/>
  <c r="P598" i="1"/>
  <c r="O598" i="1"/>
  <c r="N598" i="1"/>
  <c r="M598" i="1"/>
  <c r="T597" i="1"/>
  <c r="S597" i="1"/>
  <c r="R597" i="1"/>
  <c r="Q597" i="1"/>
  <c r="P597" i="1"/>
  <c r="O597" i="1"/>
  <c r="N597" i="1"/>
  <c r="M597" i="1"/>
  <c r="T596" i="1"/>
  <c r="S596" i="1"/>
  <c r="R596" i="1"/>
  <c r="Q596" i="1"/>
  <c r="P596" i="1"/>
  <c r="O596" i="1"/>
  <c r="N596" i="1"/>
  <c r="M596" i="1"/>
  <c r="T595" i="1"/>
  <c r="S595" i="1"/>
  <c r="R595" i="1"/>
  <c r="Q595" i="1"/>
  <c r="P595" i="1"/>
  <c r="O595" i="1"/>
  <c r="N595" i="1"/>
  <c r="M595" i="1"/>
  <c r="T594" i="1"/>
  <c r="S594" i="1"/>
  <c r="R594" i="1"/>
  <c r="Q594" i="1"/>
  <c r="P594" i="1"/>
  <c r="O594" i="1"/>
  <c r="N594" i="1"/>
  <c r="M594" i="1"/>
  <c r="T593" i="1"/>
  <c r="S593" i="1"/>
  <c r="R593" i="1"/>
  <c r="Q593" i="1"/>
  <c r="P593" i="1"/>
  <c r="O593" i="1"/>
  <c r="N593" i="1"/>
  <c r="M593" i="1"/>
  <c r="T592" i="1"/>
  <c r="S592" i="1"/>
  <c r="R592" i="1"/>
  <c r="Q592" i="1"/>
  <c r="P592" i="1"/>
  <c r="O592" i="1"/>
  <c r="N592" i="1"/>
  <c r="M592" i="1"/>
  <c r="T591" i="1"/>
  <c r="S591" i="1"/>
  <c r="R591" i="1"/>
  <c r="Q591" i="1"/>
  <c r="P591" i="1"/>
  <c r="O591" i="1"/>
  <c r="N591" i="1"/>
  <c r="M591" i="1"/>
  <c r="T590" i="1"/>
  <c r="S590" i="1"/>
  <c r="R590" i="1"/>
  <c r="Q590" i="1"/>
  <c r="P590" i="1"/>
  <c r="O590" i="1"/>
  <c r="N590" i="1"/>
  <c r="M590" i="1"/>
  <c r="T589" i="1"/>
  <c r="S589" i="1"/>
  <c r="R589" i="1"/>
  <c r="Q589" i="1"/>
  <c r="P589" i="1"/>
  <c r="O589" i="1"/>
  <c r="N589" i="1"/>
  <c r="M589" i="1"/>
  <c r="T588" i="1"/>
  <c r="S588" i="1"/>
  <c r="R588" i="1"/>
  <c r="Q588" i="1"/>
  <c r="P588" i="1"/>
  <c r="O588" i="1"/>
  <c r="N588" i="1"/>
  <c r="M588" i="1"/>
  <c r="T587" i="1"/>
  <c r="S587" i="1"/>
  <c r="R587" i="1"/>
  <c r="Q587" i="1"/>
  <c r="P587" i="1"/>
  <c r="O587" i="1"/>
  <c r="N587" i="1"/>
  <c r="M587" i="1"/>
  <c r="T586" i="1"/>
  <c r="S586" i="1"/>
  <c r="R586" i="1"/>
  <c r="Q586" i="1"/>
  <c r="P586" i="1"/>
  <c r="O586" i="1"/>
  <c r="N586" i="1"/>
  <c r="M586" i="1"/>
  <c r="T585" i="1"/>
  <c r="S585" i="1"/>
  <c r="R585" i="1"/>
  <c r="Q585" i="1"/>
  <c r="P585" i="1"/>
  <c r="O585" i="1"/>
  <c r="N585" i="1"/>
  <c r="M585" i="1"/>
  <c r="T584" i="1"/>
  <c r="S584" i="1"/>
  <c r="R584" i="1"/>
  <c r="Q584" i="1"/>
  <c r="P584" i="1"/>
  <c r="O584" i="1"/>
  <c r="N584" i="1"/>
  <c r="M584" i="1"/>
  <c r="T583" i="1"/>
  <c r="S583" i="1"/>
  <c r="R583" i="1"/>
  <c r="Q583" i="1"/>
  <c r="P583" i="1"/>
  <c r="O583" i="1"/>
  <c r="N583" i="1"/>
  <c r="M583" i="1"/>
  <c r="T582" i="1"/>
  <c r="S582" i="1"/>
  <c r="R582" i="1"/>
  <c r="Q582" i="1"/>
  <c r="P582" i="1"/>
  <c r="O582" i="1"/>
  <c r="N582" i="1"/>
  <c r="M582" i="1"/>
  <c r="T581" i="1"/>
  <c r="S581" i="1"/>
  <c r="R581" i="1"/>
  <c r="Q581" i="1"/>
  <c r="P581" i="1"/>
  <c r="O581" i="1"/>
  <c r="N581" i="1"/>
  <c r="M581" i="1"/>
  <c r="T580" i="1"/>
  <c r="S580" i="1"/>
  <c r="R580" i="1"/>
  <c r="Q580" i="1"/>
  <c r="P580" i="1"/>
  <c r="O580" i="1"/>
  <c r="N580" i="1"/>
  <c r="M580" i="1"/>
  <c r="T579" i="1"/>
  <c r="S579" i="1"/>
  <c r="R579" i="1"/>
  <c r="Q579" i="1"/>
  <c r="P579" i="1"/>
  <c r="O579" i="1"/>
  <c r="N579" i="1"/>
  <c r="M579" i="1"/>
  <c r="T578" i="1"/>
  <c r="S578" i="1"/>
  <c r="R578" i="1"/>
  <c r="Q578" i="1"/>
  <c r="P578" i="1"/>
  <c r="O578" i="1"/>
  <c r="N578" i="1"/>
  <c r="M578" i="1"/>
  <c r="T577" i="1"/>
  <c r="S577" i="1"/>
  <c r="R577" i="1"/>
  <c r="Q577" i="1"/>
  <c r="P577" i="1"/>
  <c r="O577" i="1"/>
  <c r="N577" i="1"/>
  <c r="M577" i="1"/>
  <c r="T576" i="1"/>
  <c r="S576" i="1"/>
  <c r="R576" i="1"/>
  <c r="Q576" i="1"/>
  <c r="P576" i="1"/>
  <c r="O576" i="1"/>
  <c r="N576" i="1"/>
  <c r="M576" i="1"/>
  <c r="T575" i="1"/>
  <c r="S575" i="1"/>
  <c r="R575" i="1"/>
  <c r="Q575" i="1"/>
  <c r="P575" i="1"/>
  <c r="O575" i="1"/>
  <c r="N575" i="1"/>
  <c r="M575" i="1"/>
  <c r="T574" i="1"/>
  <c r="S574" i="1"/>
  <c r="R574" i="1"/>
  <c r="Q574" i="1"/>
  <c r="P574" i="1"/>
  <c r="O574" i="1"/>
  <c r="N574" i="1"/>
  <c r="M574" i="1"/>
  <c r="T573" i="1"/>
  <c r="S573" i="1"/>
  <c r="R573" i="1"/>
  <c r="Q573" i="1"/>
  <c r="P573" i="1"/>
  <c r="O573" i="1"/>
  <c r="N573" i="1"/>
  <c r="M573" i="1"/>
  <c r="T572" i="1"/>
  <c r="S572" i="1"/>
  <c r="R572" i="1"/>
  <c r="Q572" i="1"/>
  <c r="P572" i="1"/>
  <c r="O572" i="1"/>
  <c r="N572" i="1"/>
  <c r="M572" i="1"/>
  <c r="T571" i="1"/>
  <c r="S571" i="1"/>
  <c r="R571" i="1"/>
  <c r="Q571" i="1"/>
  <c r="P571" i="1"/>
  <c r="O571" i="1"/>
  <c r="N571" i="1"/>
  <c r="M571" i="1"/>
  <c r="T570" i="1"/>
  <c r="S570" i="1"/>
  <c r="R570" i="1"/>
  <c r="Q570" i="1"/>
  <c r="P570" i="1"/>
  <c r="O570" i="1"/>
  <c r="N570" i="1"/>
  <c r="M570" i="1"/>
  <c r="T569" i="1"/>
  <c r="S569" i="1"/>
  <c r="R569" i="1"/>
  <c r="Q569" i="1"/>
  <c r="P569" i="1"/>
  <c r="O569" i="1"/>
  <c r="N569" i="1"/>
  <c r="M569" i="1"/>
  <c r="T568" i="1"/>
  <c r="S568" i="1"/>
  <c r="R568" i="1"/>
  <c r="Q568" i="1"/>
  <c r="P568" i="1"/>
  <c r="O568" i="1"/>
  <c r="N568" i="1"/>
  <c r="M568" i="1"/>
  <c r="T567" i="1"/>
  <c r="S567" i="1"/>
  <c r="R567" i="1"/>
  <c r="Q567" i="1"/>
  <c r="P567" i="1"/>
  <c r="O567" i="1"/>
  <c r="N567" i="1"/>
  <c r="M567" i="1"/>
  <c r="T566" i="1"/>
  <c r="S566" i="1"/>
  <c r="R566" i="1"/>
  <c r="Q566" i="1"/>
  <c r="P566" i="1"/>
  <c r="O566" i="1"/>
  <c r="N566" i="1"/>
  <c r="M566" i="1"/>
  <c r="T565" i="1"/>
  <c r="S565" i="1"/>
  <c r="R565" i="1"/>
  <c r="Q565" i="1"/>
  <c r="P565" i="1"/>
  <c r="O565" i="1"/>
  <c r="N565" i="1"/>
  <c r="M565" i="1"/>
  <c r="T564" i="1"/>
  <c r="S564" i="1"/>
  <c r="R564" i="1"/>
  <c r="Q564" i="1"/>
  <c r="P564" i="1"/>
  <c r="O564" i="1"/>
  <c r="N564" i="1"/>
  <c r="M564" i="1"/>
  <c r="T563" i="1"/>
  <c r="S563" i="1"/>
  <c r="R563" i="1"/>
  <c r="Q563" i="1"/>
  <c r="P563" i="1"/>
  <c r="O563" i="1"/>
  <c r="N563" i="1"/>
  <c r="M563" i="1"/>
  <c r="T562" i="1"/>
  <c r="S562" i="1"/>
  <c r="R562" i="1"/>
  <c r="Q562" i="1"/>
  <c r="P562" i="1"/>
  <c r="O562" i="1"/>
  <c r="N562" i="1"/>
  <c r="M562" i="1"/>
  <c r="T561" i="1"/>
  <c r="S561" i="1"/>
  <c r="R561" i="1"/>
  <c r="Q561" i="1"/>
  <c r="P561" i="1"/>
  <c r="O561" i="1"/>
  <c r="N561" i="1"/>
  <c r="M561" i="1"/>
  <c r="T560" i="1"/>
  <c r="S560" i="1"/>
  <c r="R560" i="1"/>
  <c r="Q560" i="1"/>
  <c r="P560" i="1"/>
  <c r="O560" i="1"/>
  <c r="N560" i="1"/>
  <c r="M560" i="1"/>
  <c r="T559" i="1"/>
  <c r="S559" i="1"/>
  <c r="R559" i="1"/>
  <c r="Q559" i="1"/>
  <c r="P559" i="1"/>
  <c r="O559" i="1"/>
  <c r="N559" i="1"/>
  <c r="M559" i="1"/>
  <c r="T558" i="1"/>
  <c r="S558" i="1"/>
  <c r="R558" i="1"/>
  <c r="Q558" i="1"/>
  <c r="P558" i="1"/>
  <c r="O558" i="1"/>
  <c r="N558" i="1"/>
  <c r="M558" i="1"/>
  <c r="T557" i="1"/>
  <c r="S557" i="1"/>
  <c r="R557" i="1"/>
  <c r="Q557" i="1"/>
  <c r="P557" i="1"/>
  <c r="O557" i="1"/>
  <c r="N557" i="1"/>
  <c r="M557" i="1"/>
  <c r="T556" i="1"/>
  <c r="S556" i="1"/>
  <c r="R556" i="1"/>
  <c r="Q556" i="1"/>
  <c r="P556" i="1"/>
  <c r="O556" i="1"/>
  <c r="N556" i="1"/>
  <c r="M556" i="1"/>
  <c r="T555" i="1"/>
  <c r="S555" i="1"/>
  <c r="R555" i="1"/>
  <c r="Q555" i="1"/>
  <c r="P555" i="1"/>
  <c r="O555" i="1"/>
  <c r="N555" i="1"/>
  <c r="M555" i="1"/>
  <c r="T554" i="1"/>
  <c r="S554" i="1"/>
  <c r="R554" i="1"/>
  <c r="Q554" i="1"/>
  <c r="P554" i="1"/>
  <c r="O554" i="1"/>
  <c r="N554" i="1"/>
  <c r="M554" i="1"/>
  <c r="T553" i="1"/>
  <c r="S553" i="1"/>
  <c r="R553" i="1"/>
  <c r="Q553" i="1"/>
  <c r="P553" i="1"/>
  <c r="O553" i="1"/>
  <c r="N553" i="1"/>
  <c r="M553" i="1"/>
  <c r="T552" i="1"/>
  <c r="S552" i="1"/>
  <c r="R552" i="1"/>
  <c r="Q552" i="1"/>
  <c r="P552" i="1"/>
  <c r="O552" i="1"/>
  <c r="N552" i="1"/>
  <c r="M552" i="1"/>
  <c r="T551" i="1"/>
  <c r="S551" i="1"/>
  <c r="R551" i="1"/>
  <c r="Q551" i="1"/>
  <c r="P551" i="1"/>
  <c r="O551" i="1"/>
  <c r="N551" i="1"/>
  <c r="M551" i="1"/>
  <c r="T550" i="1"/>
  <c r="S550" i="1"/>
  <c r="R550" i="1"/>
  <c r="Q550" i="1"/>
  <c r="P550" i="1"/>
  <c r="O550" i="1"/>
  <c r="N550" i="1"/>
  <c r="M550" i="1"/>
  <c r="T549" i="1"/>
  <c r="S549" i="1"/>
  <c r="R549" i="1"/>
  <c r="Q549" i="1"/>
  <c r="P549" i="1"/>
  <c r="O549" i="1"/>
  <c r="N549" i="1"/>
  <c r="M549" i="1"/>
  <c r="T548" i="1"/>
  <c r="S548" i="1"/>
  <c r="R548" i="1"/>
  <c r="Q548" i="1"/>
  <c r="P548" i="1"/>
  <c r="O548" i="1"/>
  <c r="N548" i="1"/>
  <c r="M548" i="1"/>
  <c r="T547" i="1"/>
  <c r="S547" i="1"/>
  <c r="R547" i="1"/>
  <c r="Q547" i="1"/>
  <c r="P547" i="1"/>
  <c r="O547" i="1"/>
  <c r="N547" i="1"/>
  <c r="M547" i="1"/>
  <c r="T546" i="1"/>
  <c r="S546" i="1"/>
  <c r="R546" i="1"/>
  <c r="Q546" i="1"/>
  <c r="P546" i="1"/>
  <c r="O546" i="1"/>
  <c r="N546" i="1"/>
  <c r="M546" i="1"/>
  <c r="T545" i="1"/>
  <c r="S545" i="1"/>
  <c r="R545" i="1"/>
  <c r="Q545" i="1"/>
  <c r="P545" i="1"/>
  <c r="O545" i="1"/>
  <c r="N545" i="1"/>
  <c r="M545" i="1"/>
  <c r="T544" i="1"/>
  <c r="S544" i="1"/>
  <c r="R544" i="1"/>
  <c r="Q544" i="1"/>
  <c r="P544" i="1"/>
  <c r="O544" i="1"/>
  <c r="N544" i="1"/>
  <c r="M544" i="1"/>
  <c r="T543" i="1"/>
  <c r="S543" i="1"/>
  <c r="R543" i="1"/>
  <c r="Q543" i="1"/>
  <c r="P543" i="1"/>
  <c r="O543" i="1"/>
  <c r="N543" i="1"/>
  <c r="M543" i="1"/>
  <c r="T542" i="1"/>
  <c r="S542" i="1"/>
  <c r="R542" i="1"/>
  <c r="Q542" i="1"/>
  <c r="P542" i="1"/>
  <c r="O542" i="1"/>
  <c r="N542" i="1"/>
  <c r="M542" i="1"/>
  <c r="T541" i="1"/>
  <c r="S541" i="1"/>
  <c r="R541" i="1"/>
  <c r="Q541" i="1"/>
  <c r="P541" i="1"/>
  <c r="O541" i="1"/>
  <c r="N541" i="1"/>
  <c r="M541" i="1"/>
  <c r="T540" i="1"/>
  <c r="S540" i="1"/>
  <c r="R540" i="1"/>
  <c r="Q540" i="1"/>
  <c r="P540" i="1"/>
  <c r="O540" i="1"/>
  <c r="N540" i="1"/>
  <c r="M540" i="1"/>
  <c r="T539" i="1"/>
  <c r="S539" i="1"/>
  <c r="R539" i="1"/>
  <c r="Q539" i="1"/>
  <c r="P539" i="1"/>
  <c r="O539" i="1"/>
  <c r="N539" i="1"/>
  <c r="M539" i="1"/>
  <c r="T538" i="1"/>
  <c r="S538" i="1"/>
  <c r="R538" i="1"/>
  <c r="Q538" i="1"/>
  <c r="P538" i="1"/>
  <c r="O538" i="1"/>
  <c r="N538" i="1"/>
  <c r="M538" i="1"/>
  <c r="T537" i="1"/>
  <c r="S537" i="1"/>
  <c r="R537" i="1"/>
  <c r="Q537" i="1"/>
  <c r="P537" i="1"/>
  <c r="O537" i="1"/>
  <c r="N537" i="1"/>
  <c r="M537" i="1"/>
  <c r="T536" i="1"/>
  <c r="S536" i="1"/>
  <c r="R536" i="1"/>
  <c r="Q536" i="1"/>
  <c r="P536" i="1"/>
  <c r="O536" i="1"/>
  <c r="N536" i="1"/>
  <c r="M536" i="1"/>
  <c r="T535" i="1"/>
  <c r="S535" i="1"/>
  <c r="R535" i="1"/>
  <c r="Q535" i="1"/>
  <c r="P535" i="1"/>
  <c r="O535" i="1"/>
  <c r="N535" i="1"/>
  <c r="M535" i="1"/>
  <c r="T534" i="1"/>
  <c r="S534" i="1"/>
  <c r="R534" i="1"/>
  <c r="Q534" i="1"/>
  <c r="P534" i="1"/>
  <c r="O534" i="1"/>
  <c r="N534" i="1"/>
  <c r="M534" i="1"/>
  <c r="T533" i="1"/>
  <c r="S533" i="1"/>
  <c r="R533" i="1"/>
  <c r="Q533" i="1"/>
  <c r="P533" i="1"/>
  <c r="O533" i="1"/>
  <c r="N533" i="1"/>
  <c r="M533" i="1"/>
  <c r="T532" i="1"/>
  <c r="S532" i="1"/>
  <c r="R532" i="1"/>
  <c r="Q532" i="1"/>
  <c r="P532" i="1"/>
  <c r="O532" i="1"/>
  <c r="N532" i="1"/>
  <c r="M532" i="1"/>
  <c r="T531" i="1"/>
  <c r="S531" i="1"/>
  <c r="R531" i="1"/>
  <c r="Q531" i="1"/>
  <c r="P531" i="1"/>
  <c r="O531" i="1"/>
  <c r="N531" i="1"/>
  <c r="M531" i="1"/>
  <c r="T530" i="1"/>
  <c r="S530" i="1"/>
  <c r="R530" i="1"/>
  <c r="Q530" i="1"/>
  <c r="P530" i="1"/>
  <c r="O530" i="1"/>
  <c r="N530" i="1"/>
  <c r="M530" i="1"/>
  <c r="T529" i="1"/>
  <c r="S529" i="1"/>
  <c r="R529" i="1"/>
  <c r="Q529" i="1"/>
  <c r="P529" i="1"/>
  <c r="O529" i="1"/>
  <c r="N529" i="1"/>
  <c r="M529" i="1"/>
  <c r="T528" i="1"/>
  <c r="S528" i="1"/>
  <c r="R528" i="1"/>
  <c r="Q528" i="1"/>
  <c r="P528" i="1"/>
  <c r="O528" i="1"/>
  <c r="N528" i="1"/>
  <c r="M528" i="1"/>
  <c r="T527" i="1"/>
  <c r="S527" i="1"/>
  <c r="R527" i="1"/>
  <c r="Q527" i="1"/>
  <c r="P527" i="1"/>
  <c r="O527" i="1"/>
  <c r="N527" i="1"/>
  <c r="M527" i="1"/>
  <c r="T526" i="1"/>
  <c r="S526" i="1"/>
  <c r="R526" i="1"/>
  <c r="Q526" i="1"/>
  <c r="P526" i="1"/>
  <c r="O526" i="1"/>
  <c r="N526" i="1"/>
  <c r="M526" i="1"/>
  <c r="T525" i="1"/>
  <c r="S525" i="1"/>
  <c r="R525" i="1"/>
  <c r="Q525" i="1"/>
  <c r="P525" i="1"/>
  <c r="O525" i="1"/>
  <c r="N525" i="1"/>
  <c r="M525" i="1"/>
  <c r="T524" i="1"/>
  <c r="S524" i="1"/>
  <c r="R524" i="1"/>
  <c r="Q524" i="1"/>
  <c r="P524" i="1"/>
  <c r="O524" i="1"/>
  <c r="N524" i="1"/>
  <c r="M524" i="1"/>
  <c r="T523" i="1"/>
  <c r="S523" i="1"/>
  <c r="R523" i="1"/>
  <c r="Q523" i="1"/>
  <c r="P523" i="1"/>
  <c r="O523" i="1"/>
  <c r="N523" i="1"/>
  <c r="M523" i="1"/>
  <c r="T522" i="1"/>
  <c r="S522" i="1"/>
  <c r="R522" i="1"/>
  <c r="Q522" i="1"/>
  <c r="P522" i="1"/>
  <c r="O522" i="1"/>
  <c r="N522" i="1"/>
  <c r="M522" i="1"/>
  <c r="T521" i="1"/>
  <c r="S521" i="1"/>
  <c r="R521" i="1"/>
  <c r="Q521" i="1"/>
  <c r="P521" i="1"/>
  <c r="O521" i="1"/>
  <c r="N521" i="1"/>
  <c r="M521" i="1"/>
  <c r="T520" i="1"/>
  <c r="S520" i="1"/>
  <c r="R520" i="1"/>
  <c r="Q520" i="1"/>
  <c r="P520" i="1"/>
  <c r="O520" i="1"/>
  <c r="N520" i="1"/>
  <c r="M520" i="1"/>
  <c r="T519" i="1"/>
  <c r="S519" i="1"/>
  <c r="R519" i="1"/>
  <c r="Q519" i="1"/>
  <c r="P519" i="1"/>
  <c r="O519" i="1"/>
  <c r="N519" i="1"/>
  <c r="M519" i="1"/>
  <c r="T518" i="1"/>
  <c r="S518" i="1"/>
  <c r="R518" i="1"/>
  <c r="Q518" i="1"/>
  <c r="P518" i="1"/>
  <c r="O518" i="1"/>
  <c r="N518" i="1"/>
  <c r="M518" i="1"/>
  <c r="T517" i="1"/>
  <c r="S517" i="1"/>
  <c r="R517" i="1"/>
  <c r="Q517" i="1"/>
  <c r="P517" i="1"/>
  <c r="O517" i="1"/>
  <c r="N517" i="1"/>
  <c r="M517" i="1"/>
  <c r="T516" i="1"/>
  <c r="S516" i="1"/>
  <c r="R516" i="1"/>
  <c r="Q516" i="1"/>
  <c r="P516" i="1"/>
  <c r="O516" i="1"/>
  <c r="N516" i="1"/>
  <c r="M516" i="1"/>
  <c r="T515" i="1"/>
  <c r="S515" i="1"/>
  <c r="R515" i="1"/>
  <c r="Q515" i="1"/>
  <c r="P515" i="1"/>
  <c r="O515" i="1"/>
  <c r="N515" i="1"/>
  <c r="M515" i="1"/>
  <c r="T514" i="1"/>
  <c r="S514" i="1"/>
  <c r="R514" i="1"/>
  <c r="Q514" i="1"/>
  <c r="P514" i="1"/>
  <c r="O514" i="1"/>
  <c r="N514" i="1"/>
  <c r="M514" i="1"/>
  <c r="T513" i="1"/>
  <c r="S513" i="1"/>
  <c r="R513" i="1"/>
  <c r="Q513" i="1"/>
  <c r="P513" i="1"/>
  <c r="O513" i="1"/>
  <c r="N513" i="1"/>
  <c r="M513" i="1"/>
  <c r="T512" i="1"/>
  <c r="S512" i="1"/>
  <c r="R512" i="1"/>
  <c r="Q512" i="1"/>
  <c r="P512" i="1"/>
  <c r="O512" i="1"/>
  <c r="N512" i="1"/>
  <c r="M512" i="1"/>
  <c r="T511" i="1"/>
  <c r="S511" i="1"/>
  <c r="R511" i="1"/>
  <c r="Q511" i="1"/>
  <c r="P511" i="1"/>
  <c r="O511" i="1"/>
  <c r="N511" i="1"/>
  <c r="M511" i="1"/>
  <c r="T510" i="1"/>
  <c r="S510" i="1"/>
  <c r="R510" i="1"/>
  <c r="Q510" i="1"/>
  <c r="P510" i="1"/>
  <c r="O510" i="1"/>
  <c r="N510" i="1"/>
  <c r="M510" i="1"/>
  <c r="T509" i="1"/>
  <c r="S509" i="1"/>
  <c r="R509" i="1"/>
  <c r="Q509" i="1"/>
  <c r="P509" i="1"/>
  <c r="O509" i="1"/>
  <c r="N509" i="1"/>
  <c r="M509" i="1"/>
  <c r="T508" i="1"/>
  <c r="S508" i="1"/>
  <c r="R508" i="1"/>
  <c r="Q508" i="1"/>
  <c r="P508" i="1"/>
  <c r="O508" i="1"/>
  <c r="N508" i="1"/>
  <c r="M508" i="1"/>
  <c r="T507" i="1"/>
  <c r="S507" i="1"/>
  <c r="R507" i="1"/>
  <c r="Q507" i="1"/>
  <c r="P507" i="1"/>
  <c r="O507" i="1"/>
  <c r="N507" i="1"/>
  <c r="M507" i="1"/>
  <c r="T506" i="1"/>
  <c r="S506" i="1"/>
  <c r="R506" i="1"/>
  <c r="Q506" i="1"/>
  <c r="P506" i="1"/>
  <c r="O506" i="1"/>
  <c r="N506" i="1"/>
  <c r="M506" i="1"/>
  <c r="T505" i="1"/>
  <c r="S505" i="1"/>
  <c r="R505" i="1"/>
  <c r="Q505" i="1"/>
  <c r="P505" i="1"/>
  <c r="O505" i="1"/>
  <c r="N505" i="1"/>
  <c r="M505" i="1"/>
  <c r="T504" i="1"/>
  <c r="S504" i="1"/>
  <c r="R504" i="1"/>
  <c r="Q504" i="1"/>
  <c r="P504" i="1"/>
  <c r="O504" i="1"/>
  <c r="N504" i="1"/>
  <c r="M504" i="1"/>
  <c r="T503" i="1"/>
  <c r="S503" i="1"/>
  <c r="R503" i="1"/>
  <c r="Q503" i="1"/>
  <c r="P503" i="1"/>
  <c r="O503" i="1"/>
  <c r="N503" i="1"/>
  <c r="M503" i="1"/>
  <c r="T502" i="1"/>
  <c r="S502" i="1"/>
  <c r="R502" i="1"/>
  <c r="Q502" i="1"/>
  <c r="P502" i="1"/>
  <c r="O502" i="1"/>
  <c r="N502" i="1"/>
  <c r="M502" i="1"/>
  <c r="T501" i="1"/>
  <c r="S501" i="1"/>
  <c r="R501" i="1"/>
  <c r="Q501" i="1"/>
  <c r="P501" i="1"/>
  <c r="O501" i="1"/>
  <c r="N501" i="1"/>
  <c r="M501" i="1"/>
  <c r="T500" i="1"/>
  <c r="S500" i="1"/>
  <c r="R500" i="1"/>
  <c r="Q500" i="1"/>
  <c r="P500" i="1"/>
  <c r="O500" i="1"/>
  <c r="N500" i="1"/>
  <c r="M500" i="1"/>
  <c r="T499" i="1"/>
  <c r="S499" i="1"/>
  <c r="R499" i="1"/>
  <c r="Q499" i="1"/>
  <c r="P499" i="1"/>
  <c r="O499" i="1"/>
  <c r="N499" i="1"/>
  <c r="M499" i="1"/>
  <c r="T498" i="1"/>
  <c r="S498" i="1"/>
  <c r="R498" i="1"/>
  <c r="Q498" i="1"/>
  <c r="P498" i="1"/>
  <c r="O498" i="1"/>
  <c r="N498" i="1"/>
  <c r="M498" i="1"/>
  <c r="T497" i="1"/>
  <c r="S497" i="1"/>
  <c r="R497" i="1"/>
  <c r="Q497" i="1"/>
  <c r="P497" i="1"/>
  <c r="O497" i="1"/>
  <c r="N497" i="1"/>
  <c r="M497" i="1"/>
  <c r="T496" i="1"/>
  <c r="S496" i="1"/>
  <c r="R496" i="1"/>
  <c r="Q496" i="1"/>
  <c r="P496" i="1"/>
  <c r="O496" i="1"/>
  <c r="N496" i="1"/>
  <c r="M496" i="1"/>
  <c r="T495" i="1"/>
  <c r="S495" i="1"/>
  <c r="R495" i="1"/>
  <c r="Q495" i="1"/>
  <c r="P495" i="1"/>
  <c r="O495" i="1"/>
  <c r="N495" i="1"/>
  <c r="M495" i="1"/>
  <c r="T494" i="1"/>
  <c r="S494" i="1"/>
  <c r="R494" i="1"/>
  <c r="Q494" i="1"/>
  <c r="P494" i="1"/>
  <c r="O494" i="1"/>
  <c r="N494" i="1"/>
  <c r="M494" i="1"/>
  <c r="T493" i="1"/>
  <c r="S493" i="1"/>
  <c r="R493" i="1"/>
  <c r="Q493" i="1"/>
  <c r="P493" i="1"/>
  <c r="O493" i="1"/>
  <c r="N493" i="1"/>
  <c r="M493" i="1"/>
  <c r="T492" i="1"/>
  <c r="S492" i="1"/>
  <c r="R492" i="1"/>
  <c r="Q492" i="1"/>
  <c r="P492" i="1"/>
  <c r="O492" i="1"/>
  <c r="N492" i="1"/>
  <c r="M492" i="1"/>
  <c r="T491" i="1"/>
  <c r="S491" i="1"/>
  <c r="R491" i="1"/>
  <c r="Q491" i="1"/>
  <c r="P491" i="1"/>
  <c r="O491" i="1"/>
  <c r="N491" i="1"/>
  <c r="M491" i="1"/>
  <c r="T490" i="1"/>
  <c r="S490" i="1"/>
  <c r="R490" i="1"/>
  <c r="Q490" i="1"/>
  <c r="P490" i="1"/>
  <c r="O490" i="1"/>
  <c r="N490" i="1"/>
  <c r="M490" i="1"/>
  <c r="T489" i="1"/>
  <c r="S489" i="1"/>
  <c r="R489" i="1"/>
  <c r="Q489" i="1"/>
  <c r="P489" i="1"/>
  <c r="O489" i="1"/>
  <c r="N489" i="1"/>
  <c r="M489" i="1"/>
  <c r="T488" i="1"/>
  <c r="S488" i="1"/>
  <c r="R488" i="1"/>
  <c r="Q488" i="1"/>
  <c r="P488" i="1"/>
  <c r="O488" i="1"/>
  <c r="N488" i="1"/>
  <c r="M488" i="1"/>
  <c r="T487" i="1"/>
  <c r="S487" i="1"/>
  <c r="R487" i="1"/>
  <c r="Q487" i="1"/>
  <c r="P487" i="1"/>
  <c r="O487" i="1"/>
  <c r="N487" i="1"/>
  <c r="M487" i="1"/>
  <c r="T486" i="1"/>
  <c r="S486" i="1"/>
  <c r="R486" i="1"/>
  <c r="Q486" i="1"/>
  <c r="P486" i="1"/>
  <c r="O486" i="1"/>
  <c r="N486" i="1"/>
  <c r="M486" i="1"/>
  <c r="T485" i="1"/>
  <c r="S485" i="1"/>
  <c r="R485" i="1"/>
  <c r="Q485" i="1"/>
  <c r="P485" i="1"/>
  <c r="O485" i="1"/>
  <c r="N485" i="1"/>
  <c r="M485" i="1"/>
  <c r="T484" i="1"/>
  <c r="S484" i="1"/>
  <c r="R484" i="1"/>
  <c r="Q484" i="1"/>
  <c r="P484" i="1"/>
  <c r="O484" i="1"/>
  <c r="N484" i="1"/>
  <c r="M484" i="1"/>
  <c r="T483" i="1"/>
  <c r="S483" i="1"/>
  <c r="R483" i="1"/>
  <c r="Q483" i="1"/>
  <c r="P483" i="1"/>
  <c r="O483" i="1"/>
  <c r="N483" i="1"/>
  <c r="M483" i="1"/>
  <c r="T482" i="1"/>
  <c r="S482" i="1"/>
  <c r="R482" i="1"/>
  <c r="Q482" i="1"/>
  <c r="P482" i="1"/>
  <c r="O482" i="1"/>
  <c r="N482" i="1"/>
  <c r="M482" i="1"/>
  <c r="T481" i="1"/>
  <c r="S481" i="1"/>
  <c r="R481" i="1"/>
  <c r="Q481" i="1"/>
  <c r="P481" i="1"/>
  <c r="O481" i="1"/>
  <c r="N481" i="1"/>
  <c r="M481" i="1"/>
  <c r="T480" i="1"/>
  <c r="S480" i="1"/>
  <c r="R480" i="1"/>
  <c r="Q480" i="1"/>
  <c r="P480" i="1"/>
  <c r="O480" i="1"/>
  <c r="N480" i="1"/>
  <c r="M480" i="1"/>
  <c r="T479" i="1"/>
  <c r="S479" i="1"/>
  <c r="R479" i="1"/>
  <c r="Q479" i="1"/>
  <c r="P479" i="1"/>
  <c r="O479" i="1"/>
  <c r="N479" i="1"/>
  <c r="M479" i="1"/>
  <c r="T478" i="1"/>
  <c r="S478" i="1"/>
  <c r="R478" i="1"/>
  <c r="Q478" i="1"/>
  <c r="P478" i="1"/>
  <c r="O478" i="1"/>
  <c r="N478" i="1"/>
  <c r="M478" i="1"/>
  <c r="T477" i="1"/>
  <c r="S477" i="1"/>
  <c r="R477" i="1"/>
  <c r="Q477" i="1"/>
  <c r="P477" i="1"/>
  <c r="O477" i="1"/>
  <c r="N477" i="1"/>
  <c r="M477" i="1"/>
  <c r="T476" i="1"/>
  <c r="S476" i="1"/>
  <c r="R476" i="1"/>
  <c r="Q476" i="1"/>
  <c r="P476" i="1"/>
  <c r="O476" i="1"/>
  <c r="N476" i="1"/>
  <c r="M476" i="1"/>
  <c r="T475" i="1"/>
  <c r="S475" i="1"/>
  <c r="R475" i="1"/>
  <c r="Q475" i="1"/>
  <c r="P475" i="1"/>
  <c r="O475" i="1"/>
  <c r="N475" i="1"/>
  <c r="M475" i="1"/>
  <c r="T474" i="1"/>
  <c r="S474" i="1"/>
  <c r="R474" i="1"/>
  <c r="Q474" i="1"/>
  <c r="P474" i="1"/>
  <c r="O474" i="1"/>
  <c r="N474" i="1"/>
  <c r="M474" i="1"/>
  <c r="T473" i="1"/>
  <c r="S473" i="1"/>
  <c r="R473" i="1"/>
  <c r="Q473" i="1"/>
  <c r="P473" i="1"/>
  <c r="O473" i="1"/>
  <c r="N473" i="1"/>
  <c r="M473" i="1"/>
  <c r="T472" i="1"/>
  <c r="S472" i="1"/>
  <c r="R472" i="1"/>
  <c r="Q472" i="1"/>
  <c r="P472" i="1"/>
  <c r="O472" i="1"/>
  <c r="N472" i="1"/>
  <c r="M472" i="1"/>
  <c r="T471" i="1"/>
  <c r="S471" i="1"/>
  <c r="R471" i="1"/>
  <c r="Q471" i="1"/>
  <c r="P471" i="1"/>
  <c r="O471" i="1"/>
  <c r="N471" i="1"/>
  <c r="M471" i="1"/>
  <c r="T470" i="1"/>
  <c r="S470" i="1"/>
  <c r="R470" i="1"/>
  <c r="Q470" i="1"/>
  <c r="P470" i="1"/>
  <c r="O470" i="1"/>
  <c r="N470" i="1"/>
  <c r="M470" i="1"/>
  <c r="T469" i="1"/>
  <c r="S469" i="1"/>
  <c r="R469" i="1"/>
  <c r="Q469" i="1"/>
  <c r="P469" i="1"/>
  <c r="O469" i="1"/>
  <c r="N469" i="1"/>
  <c r="M469" i="1"/>
  <c r="T468" i="1"/>
  <c r="S468" i="1"/>
  <c r="R468" i="1"/>
  <c r="Q468" i="1"/>
  <c r="P468" i="1"/>
  <c r="O468" i="1"/>
  <c r="N468" i="1"/>
  <c r="M468" i="1"/>
  <c r="T467" i="1"/>
  <c r="S467" i="1"/>
  <c r="R467" i="1"/>
  <c r="Q467" i="1"/>
  <c r="P467" i="1"/>
  <c r="O467" i="1"/>
  <c r="N467" i="1"/>
  <c r="M467" i="1"/>
  <c r="T466" i="1"/>
  <c r="S466" i="1"/>
  <c r="R466" i="1"/>
  <c r="Q466" i="1"/>
  <c r="P466" i="1"/>
  <c r="O466" i="1"/>
  <c r="N466" i="1"/>
  <c r="M466" i="1"/>
  <c r="T465" i="1"/>
  <c r="S465" i="1"/>
  <c r="R465" i="1"/>
  <c r="Q465" i="1"/>
  <c r="P465" i="1"/>
  <c r="O465" i="1"/>
  <c r="N465" i="1"/>
  <c r="M465" i="1"/>
  <c r="T464" i="1"/>
  <c r="S464" i="1"/>
  <c r="R464" i="1"/>
  <c r="Q464" i="1"/>
  <c r="P464" i="1"/>
  <c r="O464" i="1"/>
  <c r="N464" i="1"/>
  <c r="M464" i="1"/>
  <c r="T463" i="1"/>
  <c r="S463" i="1"/>
  <c r="R463" i="1"/>
  <c r="Q463" i="1"/>
  <c r="P463" i="1"/>
  <c r="O463" i="1"/>
  <c r="N463" i="1"/>
  <c r="M463" i="1"/>
  <c r="T462" i="1"/>
  <c r="S462" i="1"/>
  <c r="R462" i="1"/>
  <c r="Q462" i="1"/>
  <c r="P462" i="1"/>
  <c r="O462" i="1"/>
  <c r="N462" i="1"/>
  <c r="M462" i="1"/>
  <c r="T461" i="1"/>
  <c r="S461" i="1"/>
  <c r="R461" i="1"/>
  <c r="Q461" i="1"/>
  <c r="P461" i="1"/>
  <c r="O461" i="1"/>
  <c r="N461" i="1"/>
  <c r="M461" i="1"/>
  <c r="T460" i="1"/>
  <c r="S460" i="1"/>
  <c r="R460" i="1"/>
  <c r="Q460" i="1"/>
  <c r="P460" i="1"/>
  <c r="O460" i="1"/>
  <c r="N460" i="1"/>
  <c r="M460" i="1"/>
  <c r="T459" i="1"/>
  <c r="S459" i="1"/>
  <c r="R459" i="1"/>
  <c r="Q459" i="1"/>
  <c r="P459" i="1"/>
  <c r="O459" i="1"/>
  <c r="N459" i="1"/>
  <c r="M459" i="1"/>
  <c r="T458" i="1"/>
  <c r="S458" i="1"/>
  <c r="R458" i="1"/>
  <c r="Q458" i="1"/>
  <c r="P458" i="1"/>
  <c r="O458" i="1"/>
  <c r="N458" i="1"/>
  <c r="M458" i="1"/>
  <c r="T457" i="1"/>
  <c r="S457" i="1"/>
  <c r="R457" i="1"/>
  <c r="Q457" i="1"/>
  <c r="P457" i="1"/>
  <c r="O457" i="1"/>
  <c r="N457" i="1"/>
  <c r="M457" i="1"/>
  <c r="T456" i="1"/>
  <c r="S456" i="1"/>
  <c r="R456" i="1"/>
  <c r="Q456" i="1"/>
  <c r="P456" i="1"/>
  <c r="O456" i="1"/>
  <c r="N456" i="1"/>
  <c r="M456" i="1"/>
  <c r="T455" i="1"/>
  <c r="S455" i="1"/>
  <c r="R455" i="1"/>
  <c r="Q455" i="1"/>
  <c r="P455" i="1"/>
  <c r="O455" i="1"/>
  <c r="N455" i="1"/>
  <c r="M455" i="1"/>
  <c r="T454" i="1"/>
  <c r="S454" i="1"/>
  <c r="R454" i="1"/>
  <c r="Q454" i="1"/>
  <c r="P454" i="1"/>
  <c r="O454" i="1"/>
  <c r="N454" i="1"/>
  <c r="M454" i="1"/>
  <c r="T453" i="1"/>
  <c r="S453" i="1"/>
  <c r="R453" i="1"/>
  <c r="Q453" i="1"/>
  <c r="P453" i="1"/>
  <c r="O453" i="1"/>
  <c r="N453" i="1"/>
  <c r="M453" i="1"/>
  <c r="T452" i="1"/>
  <c r="S452" i="1"/>
  <c r="R452" i="1"/>
  <c r="Q452" i="1"/>
  <c r="P452" i="1"/>
  <c r="O452" i="1"/>
  <c r="N452" i="1"/>
  <c r="M452" i="1"/>
  <c r="T451" i="1"/>
  <c r="S451" i="1"/>
  <c r="R451" i="1"/>
  <c r="Q451" i="1"/>
  <c r="P451" i="1"/>
  <c r="O451" i="1"/>
  <c r="N451" i="1"/>
  <c r="M451" i="1"/>
  <c r="T450" i="1"/>
  <c r="S450" i="1"/>
  <c r="R450" i="1"/>
  <c r="Q450" i="1"/>
  <c r="P450" i="1"/>
  <c r="O450" i="1"/>
  <c r="N450" i="1"/>
  <c r="M450" i="1"/>
  <c r="T449" i="1"/>
  <c r="S449" i="1"/>
  <c r="R449" i="1"/>
  <c r="Q449" i="1"/>
  <c r="P449" i="1"/>
  <c r="O449" i="1"/>
  <c r="N449" i="1"/>
  <c r="M449" i="1"/>
  <c r="T448" i="1"/>
  <c r="S448" i="1"/>
  <c r="R448" i="1"/>
  <c r="Q448" i="1"/>
  <c r="P448" i="1"/>
  <c r="O448" i="1"/>
  <c r="N448" i="1"/>
  <c r="M448" i="1"/>
  <c r="T447" i="1"/>
  <c r="S447" i="1"/>
  <c r="R447" i="1"/>
  <c r="Q447" i="1"/>
  <c r="P447" i="1"/>
  <c r="O447" i="1"/>
  <c r="N447" i="1"/>
  <c r="M447" i="1"/>
  <c r="T446" i="1"/>
  <c r="S446" i="1"/>
  <c r="R446" i="1"/>
  <c r="Q446" i="1"/>
  <c r="P446" i="1"/>
  <c r="O446" i="1"/>
  <c r="N446" i="1"/>
  <c r="M446" i="1"/>
  <c r="T445" i="1"/>
  <c r="S445" i="1"/>
  <c r="R445" i="1"/>
  <c r="Q445" i="1"/>
  <c r="P445" i="1"/>
  <c r="O445" i="1"/>
  <c r="N445" i="1"/>
  <c r="M445" i="1"/>
  <c r="T444" i="1"/>
  <c r="S444" i="1"/>
  <c r="R444" i="1"/>
  <c r="Q444" i="1"/>
  <c r="P444" i="1"/>
  <c r="O444" i="1"/>
  <c r="N444" i="1"/>
  <c r="M444" i="1"/>
  <c r="T443" i="1"/>
  <c r="S443" i="1"/>
  <c r="R443" i="1"/>
  <c r="Q443" i="1"/>
  <c r="P443" i="1"/>
  <c r="O443" i="1"/>
  <c r="N443" i="1"/>
  <c r="M443" i="1"/>
  <c r="T442" i="1"/>
  <c r="S442" i="1"/>
  <c r="R442" i="1"/>
  <c r="Q442" i="1"/>
  <c r="P442" i="1"/>
  <c r="O442" i="1"/>
  <c r="N442" i="1"/>
  <c r="M442" i="1"/>
  <c r="T441" i="1"/>
  <c r="S441" i="1"/>
  <c r="R441" i="1"/>
  <c r="Q441" i="1"/>
  <c r="P441" i="1"/>
  <c r="O441" i="1"/>
  <c r="N441" i="1"/>
  <c r="M441" i="1"/>
  <c r="T440" i="1"/>
  <c r="S440" i="1"/>
  <c r="R440" i="1"/>
  <c r="Q440" i="1"/>
  <c r="P440" i="1"/>
  <c r="O440" i="1"/>
  <c r="N440" i="1"/>
  <c r="M440" i="1"/>
  <c r="T439" i="1"/>
  <c r="S439" i="1"/>
  <c r="R439" i="1"/>
  <c r="Q439" i="1"/>
  <c r="P439" i="1"/>
  <c r="O439" i="1"/>
  <c r="N439" i="1"/>
  <c r="M439" i="1"/>
  <c r="T438" i="1"/>
  <c r="S438" i="1"/>
  <c r="R438" i="1"/>
  <c r="Q438" i="1"/>
  <c r="P438" i="1"/>
  <c r="O438" i="1"/>
  <c r="N438" i="1"/>
  <c r="M438" i="1"/>
  <c r="T437" i="1"/>
  <c r="S437" i="1"/>
  <c r="R437" i="1"/>
  <c r="Q437" i="1"/>
  <c r="P437" i="1"/>
  <c r="O437" i="1"/>
  <c r="N437" i="1"/>
  <c r="M437" i="1"/>
  <c r="T436" i="1"/>
  <c r="S436" i="1"/>
  <c r="R436" i="1"/>
  <c r="Q436" i="1"/>
  <c r="P436" i="1"/>
  <c r="O436" i="1"/>
  <c r="N436" i="1"/>
  <c r="M436" i="1"/>
  <c r="T435" i="1"/>
  <c r="S435" i="1"/>
  <c r="R435" i="1"/>
  <c r="Q435" i="1"/>
  <c r="P435" i="1"/>
  <c r="O435" i="1"/>
  <c r="N435" i="1"/>
  <c r="M435" i="1"/>
  <c r="T434" i="1"/>
  <c r="S434" i="1"/>
  <c r="R434" i="1"/>
  <c r="Q434" i="1"/>
  <c r="P434" i="1"/>
  <c r="O434" i="1"/>
  <c r="N434" i="1"/>
  <c r="M434" i="1"/>
  <c r="T433" i="1"/>
  <c r="S433" i="1"/>
  <c r="R433" i="1"/>
  <c r="Q433" i="1"/>
  <c r="P433" i="1"/>
  <c r="O433" i="1"/>
  <c r="N433" i="1"/>
  <c r="M433" i="1"/>
  <c r="T432" i="1"/>
  <c r="S432" i="1"/>
  <c r="R432" i="1"/>
  <c r="Q432" i="1"/>
  <c r="P432" i="1"/>
  <c r="O432" i="1"/>
  <c r="N432" i="1"/>
  <c r="M432" i="1"/>
  <c r="T431" i="1"/>
  <c r="S431" i="1"/>
  <c r="R431" i="1"/>
  <c r="Q431" i="1"/>
  <c r="P431" i="1"/>
  <c r="O431" i="1"/>
  <c r="N431" i="1"/>
  <c r="M431" i="1"/>
  <c r="T430" i="1"/>
  <c r="S430" i="1"/>
  <c r="R430" i="1"/>
  <c r="Q430" i="1"/>
  <c r="P430" i="1"/>
  <c r="O430" i="1"/>
  <c r="N430" i="1"/>
  <c r="M430" i="1"/>
  <c r="T429" i="1"/>
  <c r="S429" i="1"/>
  <c r="R429" i="1"/>
  <c r="Q429" i="1"/>
  <c r="P429" i="1"/>
  <c r="O429" i="1"/>
  <c r="N429" i="1"/>
  <c r="M429" i="1"/>
  <c r="T428" i="1"/>
  <c r="S428" i="1"/>
  <c r="R428" i="1"/>
  <c r="Q428" i="1"/>
  <c r="P428" i="1"/>
  <c r="O428" i="1"/>
  <c r="N428" i="1"/>
  <c r="M428" i="1"/>
  <c r="T427" i="1"/>
  <c r="S427" i="1"/>
  <c r="R427" i="1"/>
  <c r="Q427" i="1"/>
  <c r="P427" i="1"/>
  <c r="O427" i="1"/>
  <c r="N427" i="1"/>
  <c r="M427" i="1"/>
  <c r="T426" i="1"/>
  <c r="S426" i="1"/>
  <c r="R426" i="1"/>
  <c r="Q426" i="1"/>
  <c r="P426" i="1"/>
  <c r="O426" i="1"/>
  <c r="N426" i="1"/>
  <c r="M426" i="1"/>
  <c r="T425" i="1"/>
  <c r="S425" i="1"/>
  <c r="R425" i="1"/>
  <c r="Q425" i="1"/>
  <c r="P425" i="1"/>
  <c r="O425" i="1"/>
  <c r="N425" i="1"/>
  <c r="M425" i="1"/>
  <c r="T424" i="1"/>
  <c r="S424" i="1"/>
  <c r="R424" i="1"/>
  <c r="Q424" i="1"/>
  <c r="P424" i="1"/>
  <c r="O424" i="1"/>
  <c r="N424" i="1"/>
  <c r="M424" i="1"/>
  <c r="T423" i="1"/>
  <c r="S423" i="1"/>
  <c r="R423" i="1"/>
  <c r="Q423" i="1"/>
  <c r="P423" i="1"/>
  <c r="O423" i="1"/>
  <c r="N423" i="1"/>
  <c r="M423" i="1"/>
  <c r="T422" i="1"/>
  <c r="S422" i="1"/>
  <c r="R422" i="1"/>
  <c r="Q422" i="1"/>
  <c r="P422" i="1"/>
  <c r="O422" i="1"/>
  <c r="N422" i="1"/>
  <c r="M422" i="1"/>
  <c r="T421" i="1"/>
  <c r="S421" i="1"/>
  <c r="R421" i="1"/>
  <c r="Q421" i="1"/>
  <c r="P421" i="1"/>
  <c r="O421" i="1"/>
  <c r="N421" i="1"/>
  <c r="M421" i="1"/>
  <c r="T420" i="1"/>
  <c r="S420" i="1"/>
  <c r="R420" i="1"/>
  <c r="Q420" i="1"/>
  <c r="P420" i="1"/>
  <c r="O420" i="1"/>
  <c r="N420" i="1"/>
  <c r="M420" i="1"/>
  <c r="T419" i="1"/>
  <c r="S419" i="1"/>
  <c r="R419" i="1"/>
  <c r="Q419" i="1"/>
  <c r="P419" i="1"/>
  <c r="O419" i="1"/>
  <c r="N419" i="1"/>
  <c r="M419" i="1"/>
  <c r="T418" i="1"/>
  <c r="S418" i="1"/>
  <c r="R418" i="1"/>
  <c r="Q418" i="1"/>
  <c r="P418" i="1"/>
  <c r="O418" i="1"/>
  <c r="N418" i="1"/>
  <c r="M418" i="1"/>
  <c r="T417" i="1"/>
  <c r="S417" i="1"/>
  <c r="R417" i="1"/>
  <c r="Q417" i="1"/>
  <c r="P417" i="1"/>
  <c r="O417" i="1"/>
  <c r="N417" i="1"/>
  <c r="M417" i="1"/>
  <c r="T416" i="1"/>
  <c r="S416" i="1"/>
  <c r="R416" i="1"/>
  <c r="Q416" i="1"/>
  <c r="P416" i="1"/>
  <c r="O416" i="1"/>
  <c r="N416" i="1"/>
  <c r="M416" i="1"/>
  <c r="T415" i="1"/>
  <c r="S415" i="1"/>
  <c r="R415" i="1"/>
  <c r="Q415" i="1"/>
  <c r="P415" i="1"/>
  <c r="O415" i="1"/>
  <c r="N415" i="1"/>
  <c r="M415" i="1"/>
  <c r="T414" i="1"/>
  <c r="S414" i="1"/>
  <c r="R414" i="1"/>
  <c r="Q414" i="1"/>
  <c r="P414" i="1"/>
  <c r="O414" i="1"/>
  <c r="N414" i="1"/>
  <c r="M414" i="1"/>
  <c r="T413" i="1"/>
  <c r="S413" i="1"/>
  <c r="R413" i="1"/>
  <c r="Q413" i="1"/>
  <c r="P413" i="1"/>
  <c r="O413" i="1"/>
  <c r="N413" i="1"/>
  <c r="M413" i="1"/>
  <c r="T412" i="1"/>
  <c r="S412" i="1"/>
  <c r="R412" i="1"/>
  <c r="Q412" i="1"/>
  <c r="P412" i="1"/>
  <c r="O412" i="1"/>
  <c r="N412" i="1"/>
  <c r="M412" i="1"/>
  <c r="T411" i="1"/>
  <c r="S411" i="1"/>
  <c r="R411" i="1"/>
  <c r="Q411" i="1"/>
  <c r="P411" i="1"/>
  <c r="O411" i="1"/>
  <c r="N411" i="1"/>
  <c r="M411" i="1"/>
  <c r="T410" i="1"/>
  <c r="S410" i="1"/>
  <c r="R410" i="1"/>
  <c r="Q410" i="1"/>
  <c r="P410" i="1"/>
  <c r="O410" i="1"/>
  <c r="N410" i="1"/>
  <c r="M410" i="1"/>
  <c r="T409" i="1"/>
  <c r="S409" i="1"/>
  <c r="R409" i="1"/>
  <c r="Q409" i="1"/>
  <c r="P409" i="1"/>
  <c r="O409" i="1"/>
  <c r="N409" i="1"/>
  <c r="M409" i="1"/>
  <c r="T408" i="1"/>
  <c r="S408" i="1"/>
  <c r="R408" i="1"/>
  <c r="Q408" i="1"/>
  <c r="P408" i="1"/>
  <c r="O408" i="1"/>
  <c r="N408" i="1"/>
  <c r="M408" i="1"/>
  <c r="T407" i="1"/>
  <c r="S407" i="1"/>
  <c r="R407" i="1"/>
  <c r="Q407" i="1"/>
  <c r="P407" i="1"/>
  <c r="O407" i="1"/>
  <c r="N407" i="1"/>
  <c r="M407" i="1"/>
  <c r="T406" i="1"/>
  <c r="S406" i="1"/>
  <c r="R406" i="1"/>
  <c r="Q406" i="1"/>
  <c r="P406" i="1"/>
  <c r="O406" i="1"/>
  <c r="N406" i="1"/>
  <c r="M406" i="1"/>
  <c r="T405" i="1"/>
  <c r="S405" i="1"/>
  <c r="R405" i="1"/>
  <c r="Q405" i="1"/>
  <c r="P405" i="1"/>
  <c r="O405" i="1"/>
  <c r="N405" i="1"/>
  <c r="M405" i="1"/>
  <c r="T404" i="1"/>
  <c r="S404" i="1"/>
  <c r="R404" i="1"/>
  <c r="Q404" i="1"/>
  <c r="P404" i="1"/>
  <c r="O404" i="1"/>
  <c r="N404" i="1"/>
  <c r="M404" i="1"/>
  <c r="T403" i="1"/>
  <c r="S403" i="1"/>
  <c r="R403" i="1"/>
  <c r="Q403" i="1"/>
  <c r="P403" i="1"/>
  <c r="O403" i="1"/>
  <c r="N403" i="1"/>
  <c r="M403" i="1"/>
  <c r="T402" i="1"/>
  <c r="S402" i="1"/>
  <c r="R402" i="1"/>
  <c r="Q402" i="1"/>
  <c r="P402" i="1"/>
  <c r="O402" i="1"/>
  <c r="N402" i="1"/>
  <c r="M402" i="1"/>
  <c r="T401" i="1"/>
  <c r="S401" i="1"/>
  <c r="R401" i="1"/>
  <c r="Q401" i="1"/>
  <c r="P401" i="1"/>
  <c r="O401" i="1"/>
  <c r="N401" i="1"/>
  <c r="M401" i="1"/>
  <c r="T400" i="1"/>
  <c r="S400" i="1"/>
  <c r="R400" i="1"/>
  <c r="Q400" i="1"/>
  <c r="P400" i="1"/>
  <c r="O400" i="1"/>
  <c r="N400" i="1"/>
  <c r="M400" i="1"/>
  <c r="T399" i="1"/>
  <c r="S399" i="1"/>
  <c r="R399" i="1"/>
  <c r="Q399" i="1"/>
  <c r="P399" i="1"/>
  <c r="O399" i="1"/>
  <c r="N399" i="1"/>
  <c r="M399" i="1"/>
  <c r="T398" i="1"/>
  <c r="S398" i="1"/>
  <c r="R398" i="1"/>
  <c r="Q398" i="1"/>
  <c r="P398" i="1"/>
  <c r="O398" i="1"/>
  <c r="N398" i="1"/>
  <c r="M398" i="1"/>
  <c r="T397" i="1"/>
  <c r="S397" i="1"/>
  <c r="R397" i="1"/>
  <c r="Q397" i="1"/>
  <c r="P397" i="1"/>
  <c r="O397" i="1"/>
  <c r="N397" i="1"/>
  <c r="M397" i="1"/>
  <c r="T396" i="1"/>
  <c r="S396" i="1"/>
  <c r="R396" i="1"/>
  <c r="Q396" i="1"/>
  <c r="P396" i="1"/>
  <c r="O396" i="1"/>
  <c r="N396" i="1"/>
  <c r="M396" i="1"/>
  <c r="T395" i="1"/>
  <c r="S395" i="1"/>
  <c r="R395" i="1"/>
  <c r="Q395" i="1"/>
  <c r="P395" i="1"/>
  <c r="O395" i="1"/>
  <c r="N395" i="1"/>
  <c r="M395" i="1"/>
  <c r="T394" i="1"/>
  <c r="S394" i="1"/>
  <c r="R394" i="1"/>
  <c r="Q394" i="1"/>
  <c r="P394" i="1"/>
  <c r="O394" i="1"/>
  <c r="N394" i="1"/>
  <c r="M394" i="1"/>
  <c r="T393" i="1"/>
  <c r="S393" i="1"/>
  <c r="R393" i="1"/>
  <c r="Q393" i="1"/>
  <c r="P393" i="1"/>
  <c r="O393" i="1"/>
  <c r="N393" i="1"/>
  <c r="M393" i="1"/>
  <c r="T392" i="1"/>
  <c r="S392" i="1"/>
  <c r="R392" i="1"/>
  <c r="Q392" i="1"/>
  <c r="P392" i="1"/>
  <c r="O392" i="1"/>
  <c r="N392" i="1"/>
  <c r="M392" i="1"/>
  <c r="T391" i="1"/>
  <c r="S391" i="1"/>
  <c r="R391" i="1"/>
  <c r="Q391" i="1"/>
  <c r="P391" i="1"/>
  <c r="O391" i="1"/>
  <c r="N391" i="1"/>
  <c r="M391" i="1"/>
  <c r="T390" i="1"/>
  <c r="S390" i="1"/>
  <c r="R390" i="1"/>
  <c r="Q390" i="1"/>
  <c r="P390" i="1"/>
  <c r="O390" i="1"/>
  <c r="N390" i="1"/>
  <c r="M390" i="1"/>
  <c r="T389" i="1"/>
  <c r="S389" i="1"/>
  <c r="R389" i="1"/>
  <c r="Q389" i="1"/>
  <c r="P389" i="1"/>
  <c r="O389" i="1"/>
  <c r="N389" i="1"/>
  <c r="M389" i="1"/>
  <c r="T388" i="1"/>
  <c r="S388" i="1"/>
  <c r="R388" i="1"/>
  <c r="Q388" i="1"/>
  <c r="P388" i="1"/>
  <c r="O388" i="1"/>
  <c r="N388" i="1"/>
  <c r="M388" i="1"/>
  <c r="T387" i="1"/>
  <c r="S387" i="1"/>
  <c r="R387" i="1"/>
  <c r="Q387" i="1"/>
  <c r="P387" i="1"/>
  <c r="O387" i="1"/>
  <c r="N387" i="1"/>
  <c r="M387" i="1"/>
  <c r="T386" i="1"/>
  <c r="S386" i="1"/>
  <c r="R386" i="1"/>
  <c r="Q386" i="1"/>
  <c r="P386" i="1"/>
  <c r="O386" i="1"/>
  <c r="N386" i="1"/>
  <c r="M386" i="1"/>
  <c r="T385" i="1"/>
  <c r="S385" i="1"/>
  <c r="R385" i="1"/>
  <c r="Q385" i="1"/>
  <c r="P385" i="1"/>
  <c r="O385" i="1"/>
  <c r="N385" i="1"/>
  <c r="M385" i="1"/>
  <c r="T384" i="1"/>
  <c r="S384" i="1"/>
  <c r="R384" i="1"/>
  <c r="Q384" i="1"/>
  <c r="P384" i="1"/>
  <c r="O384" i="1"/>
  <c r="N384" i="1"/>
  <c r="M384" i="1"/>
  <c r="T383" i="1"/>
  <c r="S383" i="1"/>
  <c r="R383" i="1"/>
  <c r="Q383" i="1"/>
  <c r="P383" i="1"/>
  <c r="O383" i="1"/>
  <c r="N383" i="1"/>
  <c r="M383" i="1"/>
  <c r="T382" i="1"/>
  <c r="S382" i="1"/>
  <c r="R382" i="1"/>
  <c r="Q382" i="1"/>
  <c r="P382" i="1"/>
  <c r="O382" i="1"/>
  <c r="N382" i="1"/>
  <c r="M382" i="1"/>
  <c r="T381" i="1"/>
  <c r="S381" i="1"/>
  <c r="R381" i="1"/>
  <c r="Q381" i="1"/>
  <c r="P381" i="1"/>
  <c r="O381" i="1"/>
  <c r="N381" i="1"/>
  <c r="M381" i="1"/>
  <c r="T380" i="1"/>
  <c r="S380" i="1"/>
  <c r="R380" i="1"/>
  <c r="Q380" i="1"/>
  <c r="P380" i="1"/>
  <c r="O380" i="1"/>
  <c r="N380" i="1"/>
  <c r="M380" i="1"/>
  <c r="T379" i="1"/>
  <c r="S379" i="1"/>
  <c r="R379" i="1"/>
  <c r="Q379" i="1"/>
  <c r="P379" i="1"/>
  <c r="O379" i="1"/>
  <c r="N379" i="1"/>
  <c r="M379" i="1"/>
  <c r="T378" i="1"/>
  <c r="S378" i="1"/>
  <c r="R378" i="1"/>
  <c r="Q378" i="1"/>
  <c r="P378" i="1"/>
  <c r="O378" i="1"/>
  <c r="N378" i="1"/>
  <c r="M378" i="1"/>
  <c r="T377" i="1"/>
  <c r="S377" i="1"/>
  <c r="R377" i="1"/>
  <c r="Q377" i="1"/>
  <c r="P377" i="1"/>
  <c r="O377" i="1"/>
  <c r="N377" i="1"/>
  <c r="M377" i="1"/>
  <c r="T376" i="1"/>
  <c r="S376" i="1"/>
  <c r="R376" i="1"/>
  <c r="Q376" i="1"/>
  <c r="P376" i="1"/>
  <c r="O376" i="1"/>
  <c r="N376" i="1"/>
  <c r="M376" i="1"/>
  <c r="T375" i="1"/>
  <c r="S375" i="1"/>
  <c r="R375" i="1"/>
  <c r="Q375" i="1"/>
  <c r="P375" i="1"/>
  <c r="O375" i="1"/>
  <c r="N375" i="1"/>
  <c r="M375" i="1"/>
  <c r="T374" i="1"/>
  <c r="S374" i="1"/>
  <c r="R374" i="1"/>
  <c r="Q374" i="1"/>
  <c r="P374" i="1"/>
  <c r="O374" i="1"/>
  <c r="N374" i="1"/>
  <c r="M374" i="1"/>
  <c r="T373" i="1"/>
  <c r="S373" i="1"/>
  <c r="R373" i="1"/>
  <c r="Q373" i="1"/>
  <c r="P373" i="1"/>
  <c r="O373" i="1"/>
  <c r="N373" i="1"/>
  <c r="M373" i="1"/>
  <c r="T372" i="1"/>
  <c r="S372" i="1"/>
  <c r="R372" i="1"/>
  <c r="Q372" i="1"/>
  <c r="P372" i="1"/>
  <c r="O372" i="1"/>
  <c r="N372" i="1"/>
  <c r="M372" i="1"/>
  <c r="T371" i="1"/>
  <c r="S371" i="1"/>
  <c r="R371" i="1"/>
  <c r="Q371" i="1"/>
  <c r="P371" i="1"/>
  <c r="O371" i="1"/>
  <c r="N371" i="1"/>
  <c r="M371" i="1"/>
  <c r="T370" i="1"/>
  <c r="S370" i="1"/>
  <c r="R370" i="1"/>
  <c r="Q370" i="1"/>
  <c r="P370" i="1"/>
  <c r="O370" i="1"/>
  <c r="N370" i="1"/>
  <c r="M370" i="1"/>
  <c r="T369" i="1"/>
  <c r="S369" i="1"/>
  <c r="R369" i="1"/>
  <c r="Q369" i="1"/>
  <c r="P369" i="1"/>
  <c r="O369" i="1"/>
  <c r="N369" i="1"/>
  <c r="M369" i="1"/>
  <c r="T368" i="1"/>
  <c r="S368" i="1"/>
  <c r="R368" i="1"/>
  <c r="Q368" i="1"/>
  <c r="P368" i="1"/>
  <c r="O368" i="1"/>
  <c r="N368" i="1"/>
  <c r="M368" i="1"/>
  <c r="T367" i="1"/>
  <c r="S367" i="1"/>
  <c r="R367" i="1"/>
  <c r="Q367" i="1"/>
  <c r="P367" i="1"/>
  <c r="O367" i="1"/>
  <c r="N367" i="1"/>
  <c r="M367" i="1"/>
  <c r="T366" i="1"/>
  <c r="S366" i="1"/>
  <c r="R366" i="1"/>
  <c r="Q366" i="1"/>
  <c r="P366" i="1"/>
  <c r="O366" i="1"/>
  <c r="N366" i="1"/>
  <c r="M366" i="1"/>
  <c r="T365" i="1"/>
  <c r="S365" i="1"/>
  <c r="R365" i="1"/>
  <c r="Q365" i="1"/>
  <c r="P365" i="1"/>
  <c r="O365" i="1"/>
  <c r="N365" i="1"/>
  <c r="M365" i="1"/>
  <c r="T364" i="1"/>
  <c r="S364" i="1"/>
  <c r="R364" i="1"/>
  <c r="Q364" i="1"/>
  <c r="P364" i="1"/>
  <c r="O364" i="1"/>
  <c r="N364" i="1"/>
  <c r="M364" i="1"/>
  <c r="T363" i="1"/>
  <c r="S363" i="1"/>
  <c r="R363" i="1"/>
  <c r="Q363" i="1"/>
  <c r="P363" i="1"/>
  <c r="O363" i="1"/>
  <c r="N363" i="1"/>
  <c r="M363" i="1"/>
  <c r="T362" i="1"/>
  <c r="S362" i="1"/>
  <c r="R362" i="1"/>
  <c r="Q362" i="1"/>
  <c r="P362" i="1"/>
  <c r="O362" i="1"/>
  <c r="N362" i="1"/>
  <c r="M362" i="1"/>
  <c r="T361" i="1"/>
  <c r="S361" i="1"/>
  <c r="R361" i="1"/>
  <c r="Q361" i="1"/>
  <c r="P361" i="1"/>
  <c r="O361" i="1"/>
  <c r="N361" i="1"/>
  <c r="M361" i="1"/>
  <c r="T360" i="1"/>
  <c r="S360" i="1"/>
  <c r="R360" i="1"/>
  <c r="Q360" i="1"/>
  <c r="P360" i="1"/>
  <c r="O360" i="1"/>
  <c r="N360" i="1"/>
  <c r="M360" i="1"/>
  <c r="T359" i="1"/>
  <c r="S359" i="1"/>
  <c r="R359" i="1"/>
  <c r="Q359" i="1"/>
  <c r="P359" i="1"/>
  <c r="O359" i="1"/>
  <c r="N359" i="1"/>
  <c r="M359" i="1"/>
  <c r="T358" i="1"/>
  <c r="S358" i="1"/>
  <c r="R358" i="1"/>
  <c r="Q358" i="1"/>
  <c r="P358" i="1"/>
  <c r="O358" i="1"/>
  <c r="N358" i="1"/>
  <c r="M358" i="1"/>
  <c r="T357" i="1"/>
  <c r="S357" i="1"/>
  <c r="R357" i="1"/>
  <c r="Q357" i="1"/>
  <c r="P357" i="1"/>
  <c r="O357" i="1"/>
  <c r="N357" i="1"/>
  <c r="M357" i="1"/>
  <c r="T356" i="1"/>
  <c r="S356" i="1"/>
  <c r="R356" i="1"/>
  <c r="Q356" i="1"/>
  <c r="P356" i="1"/>
  <c r="O356" i="1"/>
  <c r="N356" i="1"/>
  <c r="M356" i="1"/>
  <c r="T355" i="1"/>
  <c r="S355" i="1"/>
  <c r="R355" i="1"/>
  <c r="Q355" i="1"/>
  <c r="P355" i="1"/>
  <c r="O355" i="1"/>
  <c r="N355" i="1"/>
  <c r="M355" i="1"/>
  <c r="T354" i="1"/>
  <c r="S354" i="1"/>
  <c r="R354" i="1"/>
  <c r="Q354" i="1"/>
  <c r="P354" i="1"/>
  <c r="O354" i="1"/>
  <c r="N354" i="1"/>
  <c r="M354" i="1"/>
  <c r="T353" i="1"/>
  <c r="S353" i="1"/>
  <c r="R353" i="1"/>
  <c r="Q353" i="1"/>
  <c r="P353" i="1"/>
  <c r="O353" i="1"/>
  <c r="N353" i="1"/>
  <c r="M353" i="1"/>
  <c r="T352" i="1"/>
  <c r="S352" i="1"/>
  <c r="R352" i="1"/>
  <c r="Q352" i="1"/>
  <c r="P352" i="1"/>
  <c r="O352" i="1"/>
  <c r="N352" i="1"/>
  <c r="M352" i="1"/>
  <c r="T351" i="1"/>
  <c r="S351" i="1"/>
  <c r="R351" i="1"/>
  <c r="Q351" i="1"/>
  <c r="P351" i="1"/>
  <c r="O351" i="1"/>
  <c r="N351" i="1"/>
  <c r="M351" i="1"/>
  <c r="T350" i="1"/>
  <c r="S350" i="1"/>
  <c r="R350" i="1"/>
  <c r="Q350" i="1"/>
  <c r="P350" i="1"/>
  <c r="O350" i="1"/>
  <c r="N350" i="1"/>
  <c r="M350" i="1"/>
  <c r="T349" i="1"/>
  <c r="S349" i="1"/>
  <c r="R349" i="1"/>
  <c r="Q349" i="1"/>
  <c r="P349" i="1"/>
  <c r="O349" i="1"/>
  <c r="N349" i="1"/>
  <c r="M349" i="1"/>
  <c r="T348" i="1"/>
  <c r="S348" i="1"/>
  <c r="R348" i="1"/>
  <c r="Q348" i="1"/>
  <c r="P348" i="1"/>
  <c r="O348" i="1"/>
  <c r="N348" i="1"/>
  <c r="M348" i="1"/>
  <c r="T347" i="1"/>
  <c r="S347" i="1"/>
  <c r="R347" i="1"/>
  <c r="Q347" i="1"/>
  <c r="P347" i="1"/>
  <c r="O347" i="1"/>
  <c r="N347" i="1"/>
  <c r="M347" i="1"/>
  <c r="T346" i="1"/>
  <c r="S346" i="1"/>
  <c r="R346" i="1"/>
  <c r="Q346" i="1"/>
  <c r="P346" i="1"/>
  <c r="O346" i="1"/>
  <c r="N346" i="1"/>
  <c r="M346" i="1"/>
  <c r="T345" i="1"/>
  <c r="S345" i="1"/>
  <c r="R345" i="1"/>
  <c r="Q345" i="1"/>
  <c r="P345" i="1"/>
  <c r="O345" i="1"/>
  <c r="N345" i="1"/>
  <c r="M345" i="1"/>
  <c r="T344" i="1"/>
  <c r="S344" i="1"/>
  <c r="R344" i="1"/>
  <c r="Q344" i="1"/>
  <c r="P344" i="1"/>
  <c r="O344" i="1"/>
  <c r="N344" i="1"/>
  <c r="M344" i="1"/>
  <c r="T343" i="1"/>
  <c r="S343" i="1"/>
  <c r="R343" i="1"/>
  <c r="Q343" i="1"/>
  <c r="P343" i="1"/>
  <c r="O343" i="1"/>
  <c r="N343" i="1"/>
  <c r="M343" i="1"/>
  <c r="T342" i="1"/>
  <c r="S342" i="1"/>
  <c r="R342" i="1"/>
  <c r="Q342" i="1"/>
  <c r="P342" i="1"/>
  <c r="O342" i="1"/>
  <c r="N342" i="1"/>
  <c r="M342" i="1"/>
  <c r="T341" i="1"/>
  <c r="S341" i="1"/>
  <c r="R341" i="1"/>
  <c r="Q341" i="1"/>
  <c r="P341" i="1"/>
  <c r="O341" i="1"/>
  <c r="N341" i="1"/>
  <c r="M341" i="1"/>
  <c r="T340" i="1"/>
  <c r="S340" i="1"/>
  <c r="R340" i="1"/>
  <c r="Q340" i="1"/>
  <c r="P340" i="1"/>
  <c r="O340" i="1"/>
  <c r="N340" i="1"/>
  <c r="M340" i="1"/>
  <c r="T339" i="1"/>
  <c r="S339" i="1"/>
  <c r="R339" i="1"/>
  <c r="Q339" i="1"/>
  <c r="P339" i="1"/>
  <c r="O339" i="1"/>
  <c r="N339" i="1"/>
  <c r="M339" i="1"/>
  <c r="T338" i="1"/>
  <c r="S338" i="1"/>
  <c r="R338" i="1"/>
  <c r="Q338" i="1"/>
  <c r="P338" i="1"/>
  <c r="O338" i="1"/>
  <c r="N338" i="1"/>
  <c r="M338" i="1"/>
  <c r="T337" i="1"/>
  <c r="S337" i="1"/>
  <c r="R337" i="1"/>
  <c r="Q337" i="1"/>
  <c r="P337" i="1"/>
  <c r="O337" i="1"/>
  <c r="N337" i="1"/>
  <c r="M337" i="1"/>
  <c r="T336" i="1"/>
  <c r="S336" i="1"/>
  <c r="R336" i="1"/>
  <c r="Q336" i="1"/>
  <c r="P336" i="1"/>
  <c r="O336" i="1"/>
  <c r="N336" i="1"/>
  <c r="M336" i="1"/>
  <c r="T335" i="1"/>
  <c r="S335" i="1"/>
  <c r="R335" i="1"/>
  <c r="Q335" i="1"/>
  <c r="P335" i="1"/>
  <c r="O335" i="1"/>
  <c r="N335" i="1"/>
  <c r="M335" i="1"/>
  <c r="T334" i="1"/>
  <c r="S334" i="1"/>
  <c r="R334" i="1"/>
  <c r="Q334" i="1"/>
  <c r="P334" i="1"/>
  <c r="O334" i="1"/>
  <c r="N334" i="1"/>
  <c r="M334" i="1"/>
  <c r="T333" i="1"/>
  <c r="S333" i="1"/>
  <c r="R333" i="1"/>
  <c r="Q333" i="1"/>
  <c r="P333" i="1"/>
  <c r="O333" i="1"/>
  <c r="N333" i="1"/>
  <c r="M333" i="1"/>
  <c r="T332" i="1"/>
  <c r="S332" i="1"/>
  <c r="R332" i="1"/>
  <c r="Q332" i="1"/>
  <c r="P332" i="1"/>
  <c r="O332" i="1"/>
  <c r="N332" i="1"/>
  <c r="M332" i="1"/>
  <c r="T331" i="1"/>
  <c r="S331" i="1"/>
  <c r="R331" i="1"/>
  <c r="Q331" i="1"/>
  <c r="P331" i="1"/>
  <c r="O331" i="1"/>
  <c r="N331" i="1"/>
  <c r="M331" i="1"/>
  <c r="T330" i="1"/>
  <c r="S330" i="1"/>
  <c r="R330" i="1"/>
  <c r="Q330" i="1"/>
  <c r="P330" i="1"/>
  <c r="O330" i="1"/>
  <c r="N330" i="1"/>
  <c r="M330" i="1"/>
  <c r="T329" i="1"/>
  <c r="S329" i="1"/>
  <c r="R329" i="1"/>
  <c r="Q329" i="1"/>
  <c r="P329" i="1"/>
  <c r="O329" i="1"/>
  <c r="N329" i="1"/>
  <c r="M329" i="1"/>
  <c r="T328" i="1"/>
  <c r="S328" i="1"/>
  <c r="R328" i="1"/>
  <c r="Q328" i="1"/>
  <c r="P328" i="1"/>
  <c r="O328" i="1"/>
  <c r="N328" i="1"/>
  <c r="M328" i="1"/>
  <c r="T327" i="1"/>
  <c r="S327" i="1"/>
  <c r="R327" i="1"/>
  <c r="Q327" i="1"/>
  <c r="P327" i="1"/>
  <c r="O327" i="1"/>
  <c r="N327" i="1"/>
  <c r="M327" i="1"/>
  <c r="T326" i="1"/>
  <c r="S326" i="1"/>
  <c r="R326" i="1"/>
  <c r="Q326" i="1"/>
  <c r="P326" i="1"/>
  <c r="O326" i="1"/>
  <c r="N326" i="1"/>
  <c r="M326" i="1"/>
  <c r="T325" i="1"/>
  <c r="S325" i="1"/>
  <c r="R325" i="1"/>
  <c r="Q325" i="1"/>
  <c r="P325" i="1"/>
  <c r="O325" i="1"/>
  <c r="N325" i="1"/>
  <c r="M325" i="1"/>
  <c r="T324" i="1"/>
  <c r="S324" i="1"/>
  <c r="R324" i="1"/>
  <c r="Q324" i="1"/>
  <c r="P324" i="1"/>
  <c r="O324" i="1"/>
  <c r="N324" i="1"/>
  <c r="M324" i="1"/>
  <c r="T323" i="1"/>
  <c r="S323" i="1"/>
  <c r="R323" i="1"/>
  <c r="Q323" i="1"/>
  <c r="P323" i="1"/>
  <c r="O323" i="1"/>
  <c r="N323" i="1"/>
  <c r="M323" i="1"/>
  <c r="T322" i="1"/>
  <c r="S322" i="1"/>
  <c r="R322" i="1"/>
  <c r="Q322" i="1"/>
  <c r="P322" i="1"/>
  <c r="O322" i="1"/>
  <c r="N322" i="1"/>
  <c r="M322" i="1"/>
  <c r="T321" i="1"/>
  <c r="S321" i="1"/>
  <c r="R321" i="1"/>
  <c r="Q321" i="1"/>
  <c r="P321" i="1"/>
  <c r="O321" i="1"/>
  <c r="N321" i="1"/>
  <c r="M321" i="1"/>
  <c r="T320" i="1"/>
  <c r="S320" i="1"/>
  <c r="R320" i="1"/>
  <c r="Q320" i="1"/>
  <c r="P320" i="1"/>
  <c r="O320" i="1"/>
  <c r="N320" i="1"/>
  <c r="M320" i="1"/>
  <c r="T319" i="1"/>
  <c r="S319" i="1"/>
  <c r="R319" i="1"/>
  <c r="Q319" i="1"/>
  <c r="P319" i="1"/>
  <c r="O319" i="1"/>
  <c r="N319" i="1"/>
  <c r="M319" i="1"/>
  <c r="T318" i="1"/>
  <c r="S318" i="1"/>
  <c r="R318" i="1"/>
  <c r="Q318" i="1"/>
  <c r="P318" i="1"/>
  <c r="O318" i="1"/>
  <c r="N318" i="1"/>
  <c r="M318" i="1"/>
  <c r="T317" i="1"/>
  <c r="S317" i="1"/>
  <c r="R317" i="1"/>
  <c r="Q317" i="1"/>
  <c r="P317" i="1"/>
  <c r="O317" i="1"/>
  <c r="N317" i="1"/>
  <c r="M317" i="1"/>
  <c r="T316" i="1"/>
  <c r="S316" i="1"/>
  <c r="R316" i="1"/>
  <c r="Q316" i="1"/>
  <c r="P316" i="1"/>
  <c r="O316" i="1"/>
  <c r="N316" i="1"/>
  <c r="M316" i="1"/>
  <c r="T315" i="1"/>
  <c r="S315" i="1"/>
  <c r="R315" i="1"/>
  <c r="Q315" i="1"/>
  <c r="P315" i="1"/>
  <c r="O315" i="1"/>
  <c r="N315" i="1"/>
  <c r="M315" i="1"/>
  <c r="T314" i="1"/>
  <c r="S314" i="1"/>
  <c r="R314" i="1"/>
  <c r="Q314" i="1"/>
  <c r="P314" i="1"/>
  <c r="O314" i="1"/>
  <c r="N314" i="1"/>
  <c r="M314" i="1"/>
  <c r="T313" i="1"/>
  <c r="S313" i="1"/>
  <c r="R313" i="1"/>
  <c r="Q313" i="1"/>
  <c r="P313" i="1"/>
  <c r="O313" i="1"/>
  <c r="N313" i="1"/>
  <c r="M313" i="1"/>
  <c r="T312" i="1"/>
  <c r="S312" i="1"/>
  <c r="R312" i="1"/>
  <c r="Q312" i="1"/>
  <c r="P312" i="1"/>
  <c r="O312" i="1"/>
  <c r="N312" i="1"/>
  <c r="M312" i="1"/>
  <c r="T311" i="1"/>
  <c r="S311" i="1"/>
  <c r="R311" i="1"/>
  <c r="Q311" i="1"/>
  <c r="P311" i="1"/>
  <c r="O311" i="1"/>
  <c r="N311" i="1"/>
  <c r="M311" i="1"/>
  <c r="T310" i="1"/>
  <c r="S310" i="1"/>
  <c r="R310" i="1"/>
  <c r="Q310" i="1"/>
  <c r="P310" i="1"/>
  <c r="O310" i="1"/>
  <c r="N310" i="1"/>
  <c r="M310" i="1"/>
  <c r="T309" i="1"/>
  <c r="S309" i="1"/>
  <c r="R309" i="1"/>
  <c r="Q309" i="1"/>
  <c r="P309" i="1"/>
  <c r="O309" i="1"/>
  <c r="N309" i="1"/>
  <c r="M309" i="1"/>
  <c r="T308" i="1"/>
  <c r="S308" i="1"/>
  <c r="R308" i="1"/>
  <c r="Q308" i="1"/>
  <c r="P308" i="1"/>
  <c r="O308" i="1"/>
  <c r="N308" i="1"/>
  <c r="M308" i="1"/>
  <c r="T307" i="1"/>
  <c r="S307" i="1"/>
  <c r="R307" i="1"/>
  <c r="Q307" i="1"/>
  <c r="P307" i="1"/>
  <c r="O307" i="1"/>
  <c r="N307" i="1"/>
  <c r="M307" i="1"/>
  <c r="T306" i="1"/>
  <c r="S306" i="1"/>
  <c r="R306" i="1"/>
  <c r="Q306" i="1"/>
  <c r="P306" i="1"/>
  <c r="O306" i="1"/>
  <c r="N306" i="1"/>
  <c r="M306" i="1"/>
  <c r="T305" i="1"/>
  <c r="S305" i="1"/>
  <c r="R305" i="1"/>
  <c r="Q305" i="1"/>
  <c r="P305" i="1"/>
  <c r="O305" i="1"/>
  <c r="N305" i="1"/>
  <c r="M305" i="1"/>
  <c r="T304" i="1"/>
  <c r="S304" i="1"/>
  <c r="R304" i="1"/>
  <c r="Q304" i="1"/>
  <c r="P304" i="1"/>
  <c r="O304" i="1"/>
  <c r="N304" i="1"/>
  <c r="M304" i="1"/>
  <c r="T303" i="1"/>
  <c r="S303" i="1"/>
  <c r="R303" i="1"/>
  <c r="Q303" i="1"/>
  <c r="P303" i="1"/>
  <c r="O303" i="1"/>
  <c r="N303" i="1"/>
  <c r="M303" i="1"/>
  <c r="T302" i="1"/>
  <c r="S302" i="1"/>
  <c r="R302" i="1"/>
  <c r="Q302" i="1"/>
  <c r="P302" i="1"/>
  <c r="O302" i="1"/>
  <c r="N302" i="1"/>
  <c r="M302" i="1"/>
  <c r="T301" i="1"/>
  <c r="S301" i="1"/>
  <c r="R301" i="1"/>
  <c r="Q301" i="1"/>
  <c r="P301" i="1"/>
  <c r="O301" i="1"/>
  <c r="N301" i="1"/>
  <c r="M301" i="1"/>
  <c r="T300" i="1"/>
  <c r="S300" i="1"/>
  <c r="R300" i="1"/>
  <c r="Q300" i="1"/>
  <c r="P300" i="1"/>
  <c r="O300" i="1"/>
  <c r="N300" i="1"/>
  <c r="M300" i="1"/>
  <c r="T299" i="1"/>
  <c r="S299" i="1"/>
  <c r="R299" i="1"/>
  <c r="Q299" i="1"/>
  <c r="P299" i="1"/>
  <c r="O299" i="1"/>
  <c r="N299" i="1"/>
  <c r="M299" i="1"/>
  <c r="T298" i="1"/>
  <c r="S298" i="1"/>
  <c r="R298" i="1"/>
  <c r="Q298" i="1"/>
  <c r="P298" i="1"/>
  <c r="O298" i="1"/>
  <c r="N298" i="1"/>
  <c r="M298" i="1"/>
  <c r="T297" i="1"/>
  <c r="S297" i="1"/>
  <c r="R297" i="1"/>
  <c r="Q297" i="1"/>
  <c r="P297" i="1"/>
  <c r="O297" i="1"/>
  <c r="N297" i="1"/>
  <c r="M297" i="1"/>
  <c r="T296" i="1"/>
  <c r="S296" i="1"/>
  <c r="R296" i="1"/>
  <c r="Q296" i="1"/>
  <c r="P296" i="1"/>
  <c r="O296" i="1"/>
  <c r="N296" i="1"/>
  <c r="M296" i="1"/>
  <c r="T295" i="1"/>
  <c r="S295" i="1"/>
  <c r="R295" i="1"/>
  <c r="Q295" i="1"/>
  <c r="P295" i="1"/>
  <c r="O295" i="1"/>
  <c r="N295" i="1"/>
  <c r="M295" i="1"/>
  <c r="T294" i="1"/>
  <c r="S294" i="1"/>
  <c r="R294" i="1"/>
  <c r="Q294" i="1"/>
  <c r="P294" i="1"/>
  <c r="O294" i="1"/>
  <c r="N294" i="1"/>
  <c r="M294" i="1"/>
  <c r="T293" i="1"/>
  <c r="S293" i="1"/>
  <c r="R293" i="1"/>
  <c r="Q293" i="1"/>
  <c r="P293" i="1"/>
  <c r="O293" i="1"/>
  <c r="N293" i="1"/>
  <c r="M293" i="1"/>
  <c r="T292" i="1"/>
  <c r="S292" i="1"/>
  <c r="R292" i="1"/>
  <c r="Q292" i="1"/>
  <c r="P292" i="1"/>
  <c r="O292" i="1"/>
  <c r="N292" i="1"/>
  <c r="M292" i="1"/>
  <c r="T291" i="1"/>
  <c r="S291" i="1"/>
  <c r="R291" i="1"/>
  <c r="Q291" i="1"/>
  <c r="P291" i="1"/>
  <c r="O291" i="1"/>
  <c r="N291" i="1"/>
  <c r="M291" i="1"/>
  <c r="T290" i="1"/>
  <c r="S290" i="1"/>
  <c r="R290" i="1"/>
  <c r="Q290" i="1"/>
  <c r="P290" i="1"/>
  <c r="O290" i="1"/>
  <c r="N290" i="1"/>
  <c r="M290" i="1"/>
  <c r="T289" i="1"/>
  <c r="S289" i="1"/>
  <c r="R289" i="1"/>
  <c r="Q289" i="1"/>
  <c r="P289" i="1"/>
  <c r="O289" i="1"/>
  <c r="N289" i="1"/>
  <c r="M289" i="1"/>
  <c r="T288" i="1"/>
  <c r="S288" i="1"/>
  <c r="R288" i="1"/>
  <c r="Q288" i="1"/>
  <c r="P288" i="1"/>
  <c r="O288" i="1"/>
  <c r="N288" i="1"/>
  <c r="M288" i="1"/>
  <c r="T287" i="1"/>
  <c r="S287" i="1"/>
  <c r="R287" i="1"/>
  <c r="Q287" i="1"/>
  <c r="P287" i="1"/>
  <c r="O287" i="1"/>
  <c r="N287" i="1"/>
  <c r="M287" i="1"/>
  <c r="T286" i="1"/>
  <c r="S286" i="1"/>
  <c r="R286" i="1"/>
  <c r="Q286" i="1"/>
  <c r="P286" i="1"/>
  <c r="O286" i="1"/>
  <c r="N286" i="1"/>
  <c r="M286" i="1"/>
  <c r="T285" i="1"/>
  <c r="S285" i="1"/>
  <c r="R285" i="1"/>
  <c r="Q285" i="1"/>
  <c r="P285" i="1"/>
  <c r="O285" i="1"/>
  <c r="N285" i="1"/>
  <c r="M285" i="1"/>
  <c r="T284" i="1"/>
  <c r="S284" i="1"/>
  <c r="R284" i="1"/>
  <c r="Q284" i="1"/>
  <c r="P284" i="1"/>
  <c r="O284" i="1"/>
  <c r="N284" i="1"/>
  <c r="M284" i="1"/>
  <c r="T283" i="1"/>
  <c r="S283" i="1"/>
  <c r="R283" i="1"/>
  <c r="Q283" i="1"/>
  <c r="P283" i="1"/>
  <c r="O283" i="1"/>
  <c r="N283" i="1"/>
  <c r="M283" i="1"/>
  <c r="T282" i="1"/>
  <c r="S282" i="1"/>
  <c r="R282" i="1"/>
  <c r="Q282" i="1"/>
  <c r="P282" i="1"/>
  <c r="O282" i="1"/>
  <c r="N282" i="1"/>
  <c r="M282" i="1"/>
  <c r="T281" i="1"/>
  <c r="S281" i="1"/>
  <c r="R281" i="1"/>
  <c r="Q281" i="1"/>
  <c r="P281" i="1"/>
  <c r="O281" i="1"/>
  <c r="N281" i="1"/>
  <c r="M281" i="1"/>
  <c r="T280" i="1"/>
  <c r="S280" i="1"/>
  <c r="R280" i="1"/>
  <c r="Q280" i="1"/>
  <c r="P280" i="1"/>
  <c r="O280" i="1"/>
  <c r="N280" i="1"/>
  <c r="M280" i="1"/>
  <c r="T279" i="1"/>
  <c r="S279" i="1"/>
  <c r="R279" i="1"/>
  <c r="Q279" i="1"/>
  <c r="P279" i="1"/>
  <c r="O279" i="1"/>
  <c r="N279" i="1"/>
  <c r="M279" i="1"/>
  <c r="T278" i="1"/>
  <c r="S278" i="1"/>
  <c r="R278" i="1"/>
  <c r="Q278" i="1"/>
  <c r="P278" i="1"/>
  <c r="O278" i="1"/>
  <c r="N278" i="1"/>
  <c r="M278" i="1"/>
  <c r="T277" i="1"/>
  <c r="S277" i="1"/>
  <c r="R277" i="1"/>
  <c r="Q277" i="1"/>
  <c r="P277" i="1"/>
  <c r="O277" i="1"/>
  <c r="N277" i="1"/>
  <c r="M277" i="1"/>
  <c r="T276" i="1"/>
  <c r="S276" i="1"/>
  <c r="R276" i="1"/>
  <c r="Q276" i="1"/>
  <c r="P276" i="1"/>
  <c r="O276" i="1"/>
  <c r="N276" i="1"/>
  <c r="M276" i="1"/>
  <c r="T275" i="1"/>
  <c r="S275" i="1"/>
  <c r="R275" i="1"/>
  <c r="Q275" i="1"/>
  <c r="P275" i="1"/>
  <c r="O275" i="1"/>
  <c r="N275" i="1"/>
  <c r="M275" i="1"/>
  <c r="T274" i="1"/>
  <c r="S274" i="1"/>
  <c r="R274" i="1"/>
  <c r="Q274" i="1"/>
  <c r="P274" i="1"/>
  <c r="O274" i="1"/>
  <c r="N274" i="1"/>
  <c r="M274" i="1"/>
  <c r="T273" i="1"/>
  <c r="S273" i="1"/>
  <c r="R273" i="1"/>
  <c r="Q273" i="1"/>
  <c r="P273" i="1"/>
  <c r="O273" i="1"/>
  <c r="N273" i="1"/>
  <c r="M273" i="1"/>
  <c r="T272" i="1"/>
  <c r="S272" i="1"/>
  <c r="R272" i="1"/>
  <c r="Q272" i="1"/>
  <c r="P272" i="1"/>
  <c r="O272" i="1"/>
  <c r="N272" i="1"/>
  <c r="M272" i="1"/>
  <c r="T271" i="1"/>
  <c r="S271" i="1"/>
  <c r="R271" i="1"/>
  <c r="Q271" i="1"/>
  <c r="P271" i="1"/>
  <c r="O271" i="1"/>
  <c r="N271" i="1"/>
  <c r="M271" i="1"/>
  <c r="T270" i="1"/>
  <c r="S270" i="1"/>
  <c r="R270" i="1"/>
  <c r="Q270" i="1"/>
  <c r="P270" i="1"/>
  <c r="O270" i="1"/>
  <c r="N270" i="1"/>
  <c r="M270" i="1"/>
  <c r="T269" i="1"/>
  <c r="S269" i="1"/>
  <c r="R269" i="1"/>
  <c r="Q269" i="1"/>
  <c r="P269" i="1"/>
  <c r="O269" i="1"/>
  <c r="N269" i="1"/>
  <c r="M269" i="1"/>
  <c r="T268" i="1"/>
  <c r="S268" i="1"/>
  <c r="R268" i="1"/>
  <c r="Q268" i="1"/>
  <c r="P268" i="1"/>
  <c r="O268" i="1"/>
  <c r="N268" i="1"/>
  <c r="M268" i="1"/>
  <c r="T267" i="1"/>
  <c r="S267" i="1"/>
  <c r="R267" i="1"/>
  <c r="Q267" i="1"/>
  <c r="P267" i="1"/>
  <c r="O267" i="1"/>
  <c r="N267" i="1"/>
  <c r="M267" i="1"/>
  <c r="T266" i="1"/>
  <c r="S266" i="1"/>
  <c r="R266" i="1"/>
  <c r="Q266" i="1"/>
  <c r="P266" i="1"/>
  <c r="O266" i="1"/>
  <c r="N266" i="1"/>
  <c r="M266" i="1"/>
  <c r="T265" i="1"/>
  <c r="S265" i="1"/>
  <c r="R265" i="1"/>
  <c r="Q265" i="1"/>
  <c r="P265" i="1"/>
  <c r="O265" i="1"/>
  <c r="N265" i="1"/>
  <c r="M265" i="1"/>
  <c r="T264" i="1"/>
  <c r="S264" i="1"/>
  <c r="R264" i="1"/>
  <c r="Q264" i="1"/>
  <c r="P264" i="1"/>
  <c r="O264" i="1"/>
  <c r="N264" i="1"/>
  <c r="M264" i="1"/>
  <c r="T263" i="1"/>
  <c r="S263" i="1"/>
  <c r="R263" i="1"/>
  <c r="Q263" i="1"/>
  <c r="P263" i="1"/>
  <c r="O263" i="1"/>
  <c r="N263" i="1"/>
  <c r="M263" i="1"/>
  <c r="T262" i="1"/>
  <c r="S262" i="1"/>
  <c r="R262" i="1"/>
  <c r="Q262" i="1"/>
  <c r="P262" i="1"/>
  <c r="O262" i="1"/>
  <c r="N262" i="1"/>
  <c r="M262" i="1"/>
  <c r="T261" i="1"/>
  <c r="S261" i="1"/>
  <c r="R261" i="1"/>
  <c r="Q261" i="1"/>
  <c r="P261" i="1"/>
  <c r="O261" i="1"/>
  <c r="N261" i="1"/>
  <c r="M261" i="1"/>
  <c r="T260" i="1"/>
  <c r="S260" i="1"/>
  <c r="R260" i="1"/>
  <c r="Q260" i="1"/>
  <c r="P260" i="1"/>
  <c r="O260" i="1"/>
  <c r="N260" i="1"/>
  <c r="M260" i="1"/>
  <c r="T259" i="1"/>
  <c r="S259" i="1"/>
  <c r="R259" i="1"/>
  <c r="Q259" i="1"/>
  <c r="P259" i="1"/>
  <c r="O259" i="1"/>
  <c r="N259" i="1"/>
  <c r="M259" i="1"/>
  <c r="T258" i="1"/>
  <c r="S258" i="1"/>
  <c r="R258" i="1"/>
  <c r="Q258" i="1"/>
  <c r="P258" i="1"/>
  <c r="O258" i="1"/>
  <c r="N258" i="1"/>
  <c r="M258" i="1"/>
  <c r="T257" i="1"/>
  <c r="S257" i="1"/>
  <c r="R257" i="1"/>
  <c r="Q257" i="1"/>
  <c r="P257" i="1"/>
  <c r="O257" i="1"/>
  <c r="N257" i="1"/>
  <c r="M257" i="1"/>
  <c r="T256" i="1"/>
  <c r="S256" i="1"/>
  <c r="R256" i="1"/>
  <c r="Q256" i="1"/>
  <c r="P256" i="1"/>
  <c r="O256" i="1"/>
  <c r="N256" i="1"/>
  <c r="M256" i="1"/>
  <c r="T255" i="1"/>
  <c r="S255" i="1"/>
  <c r="R255" i="1"/>
  <c r="Q255" i="1"/>
  <c r="P255" i="1"/>
  <c r="O255" i="1"/>
  <c r="N255" i="1"/>
  <c r="M255" i="1"/>
  <c r="T254" i="1"/>
  <c r="S254" i="1"/>
  <c r="R254" i="1"/>
  <c r="Q254" i="1"/>
  <c r="P254" i="1"/>
  <c r="O254" i="1"/>
  <c r="N254" i="1"/>
  <c r="M254" i="1"/>
  <c r="T253" i="1"/>
  <c r="S253" i="1"/>
  <c r="R253" i="1"/>
  <c r="Q253" i="1"/>
  <c r="P253" i="1"/>
  <c r="O253" i="1"/>
  <c r="N253" i="1"/>
  <c r="M253" i="1"/>
  <c r="T252" i="1"/>
  <c r="S252" i="1"/>
  <c r="R252" i="1"/>
  <c r="Q252" i="1"/>
  <c r="P252" i="1"/>
  <c r="O252" i="1"/>
  <c r="N252" i="1"/>
  <c r="M252" i="1"/>
  <c r="T251" i="1"/>
  <c r="S251" i="1"/>
  <c r="R251" i="1"/>
  <c r="Q251" i="1"/>
  <c r="P251" i="1"/>
  <c r="O251" i="1"/>
  <c r="N251" i="1"/>
  <c r="M251" i="1"/>
  <c r="T250" i="1"/>
  <c r="S250" i="1"/>
  <c r="R250" i="1"/>
  <c r="Q250" i="1"/>
  <c r="P250" i="1"/>
  <c r="O250" i="1"/>
  <c r="N250" i="1"/>
  <c r="M250" i="1"/>
  <c r="T249" i="1"/>
  <c r="S249" i="1"/>
  <c r="R249" i="1"/>
  <c r="Q249" i="1"/>
  <c r="P249" i="1"/>
  <c r="O249" i="1"/>
  <c r="N249" i="1"/>
  <c r="M249" i="1"/>
  <c r="T248" i="1"/>
  <c r="S248" i="1"/>
  <c r="R248" i="1"/>
  <c r="Q248" i="1"/>
  <c r="P248" i="1"/>
  <c r="O248" i="1"/>
  <c r="N248" i="1"/>
  <c r="M248" i="1"/>
  <c r="T247" i="1"/>
  <c r="S247" i="1"/>
  <c r="R247" i="1"/>
  <c r="Q247" i="1"/>
  <c r="P247" i="1"/>
  <c r="O247" i="1"/>
  <c r="N247" i="1"/>
  <c r="M247" i="1"/>
  <c r="T246" i="1"/>
  <c r="S246" i="1"/>
  <c r="R246" i="1"/>
  <c r="Q246" i="1"/>
  <c r="P246" i="1"/>
  <c r="O246" i="1"/>
  <c r="N246" i="1"/>
  <c r="M246" i="1"/>
  <c r="T245" i="1"/>
  <c r="S245" i="1"/>
  <c r="R245" i="1"/>
  <c r="Q245" i="1"/>
  <c r="P245" i="1"/>
  <c r="O245" i="1"/>
  <c r="N245" i="1"/>
  <c r="M245" i="1"/>
  <c r="T244" i="1"/>
  <c r="S244" i="1"/>
  <c r="R244" i="1"/>
  <c r="Q244" i="1"/>
  <c r="P244" i="1"/>
  <c r="O244" i="1"/>
  <c r="N244" i="1"/>
  <c r="M244" i="1"/>
  <c r="T243" i="1"/>
  <c r="S243" i="1"/>
  <c r="R243" i="1"/>
  <c r="Q243" i="1"/>
  <c r="P243" i="1"/>
  <c r="O243" i="1"/>
  <c r="N243" i="1"/>
  <c r="M243" i="1"/>
  <c r="T242" i="1"/>
  <c r="S242" i="1"/>
  <c r="R242" i="1"/>
  <c r="Q242" i="1"/>
  <c r="P242" i="1"/>
  <c r="O242" i="1"/>
  <c r="N242" i="1"/>
  <c r="M242" i="1"/>
  <c r="T241" i="1"/>
  <c r="S241" i="1"/>
  <c r="R241" i="1"/>
  <c r="Q241" i="1"/>
  <c r="P241" i="1"/>
  <c r="O241" i="1"/>
  <c r="N241" i="1"/>
  <c r="M241" i="1"/>
  <c r="T240" i="1"/>
  <c r="S240" i="1"/>
  <c r="R240" i="1"/>
  <c r="Q240" i="1"/>
  <c r="P240" i="1"/>
  <c r="O240" i="1"/>
  <c r="N240" i="1"/>
  <c r="M240" i="1"/>
  <c r="T239" i="1"/>
  <c r="S239" i="1"/>
  <c r="R239" i="1"/>
  <c r="Q239" i="1"/>
  <c r="P239" i="1"/>
  <c r="O239" i="1"/>
  <c r="N239" i="1"/>
  <c r="M239" i="1"/>
  <c r="T238" i="1"/>
  <c r="S238" i="1"/>
  <c r="R238" i="1"/>
  <c r="Q238" i="1"/>
  <c r="P238" i="1"/>
  <c r="O238" i="1"/>
  <c r="N238" i="1"/>
  <c r="M238" i="1"/>
  <c r="T237" i="1"/>
  <c r="S237" i="1"/>
  <c r="R237" i="1"/>
  <c r="Q237" i="1"/>
  <c r="P237" i="1"/>
  <c r="O237" i="1"/>
  <c r="N237" i="1"/>
  <c r="M237" i="1"/>
  <c r="T236" i="1"/>
  <c r="S236" i="1"/>
  <c r="R236" i="1"/>
  <c r="Q236" i="1"/>
  <c r="P236" i="1"/>
  <c r="O236" i="1"/>
  <c r="N236" i="1"/>
  <c r="M236" i="1"/>
  <c r="T235" i="1"/>
  <c r="S235" i="1"/>
  <c r="R235" i="1"/>
  <c r="Q235" i="1"/>
  <c r="P235" i="1"/>
  <c r="O235" i="1"/>
  <c r="N235" i="1"/>
  <c r="M235" i="1"/>
  <c r="T234" i="1"/>
  <c r="S234" i="1"/>
  <c r="R234" i="1"/>
  <c r="Q234" i="1"/>
  <c r="P234" i="1"/>
  <c r="O234" i="1"/>
  <c r="N234" i="1"/>
  <c r="M234" i="1"/>
  <c r="T233" i="1"/>
  <c r="S233" i="1"/>
  <c r="R233" i="1"/>
  <c r="Q233" i="1"/>
  <c r="P233" i="1"/>
  <c r="O233" i="1"/>
  <c r="N233" i="1"/>
  <c r="M233" i="1"/>
  <c r="T232" i="1"/>
  <c r="S232" i="1"/>
  <c r="R232" i="1"/>
  <c r="Q232" i="1"/>
  <c r="P232" i="1"/>
  <c r="O232" i="1"/>
  <c r="N232" i="1"/>
  <c r="M232" i="1"/>
  <c r="T231" i="1"/>
  <c r="S231" i="1"/>
  <c r="R231" i="1"/>
  <c r="Q231" i="1"/>
  <c r="P231" i="1"/>
  <c r="O231" i="1"/>
  <c r="N231" i="1"/>
  <c r="M231" i="1"/>
  <c r="T230" i="1"/>
  <c r="S230" i="1"/>
  <c r="R230" i="1"/>
  <c r="Q230" i="1"/>
  <c r="P230" i="1"/>
  <c r="O230" i="1"/>
  <c r="N230" i="1"/>
  <c r="M230" i="1"/>
  <c r="T229" i="1"/>
  <c r="S229" i="1"/>
  <c r="R229" i="1"/>
  <c r="Q229" i="1"/>
  <c r="P229" i="1"/>
  <c r="O229" i="1"/>
  <c r="N229" i="1"/>
  <c r="M229" i="1"/>
  <c r="T228" i="1"/>
  <c r="S228" i="1"/>
  <c r="R228" i="1"/>
  <c r="Q228" i="1"/>
  <c r="P228" i="1"/>
  <c r="O228" i="1"/>
  <c r="N228" i="1"/>
  <c r="M228" i="1"/>
  <c r="T227" i="1"/>
  <c r="S227" i="1"/>
  <c r="R227" i="1"/>
  <c r="Q227" i="1"/>
  <c r="P227" i="1"/>
  <c r="O227" i="1"/>
  <c r="N227" i="1"/>
  <c r="M227" i="1"/>
  <c r="T226" i="1"/>
  <c r="S226" i="1"/>
  <c r="R226" i="1"/>
  <c r="Q226" i="1"/>
  <c r="P226" i="1"/>
  <c r="O226" i="1"/>
  <c r="N226" i="1"/>
  <c r="M226" i="1"/>
  <c r="T225" i="1"/>
  <c r="S225" i="1"/>
  <c r="R225" i="1"/>
  <c r="Q225" i="1"/>
  <c r="P225" i="1"/>
  <c r="O225" i="1"/>
  <c r="N225" i="1"/>
  <c r="M225" i="1"/>
  <c r="T224" i="1"/>
  <c r="S224" i="1"/>
  <c r="R224" i="1"/>
  <c r="Q224" i="1"/>
  <c r="P224" i="1"/>
  <c r="O224" i="1"/>
  <c r="N224" i="1"/>
  <c r="M224" i="1"/>
  <c r="T223" i="1"/>
  <c r="S223" i="1"/>
  <c r="R223" i="1"/>
  <c r="Q223" i="1"/>
  <c r="P223" i="1"/>
  <c r="O223" i="1"/>
  <c r="N223" i="1"/>
  <c r="M223" i="1"/>
  <c r="T222" i="1"/>
  <c r="S222" i="1"/>
  <c r="R222" i="1"/>
  <c r="Q222" i="1"/>
  <c r="P222" i="1"/>
  <c r="O222" i="1"/>
  <c r="N222" i="1"/>
  <c r="M222" i="1"/>
  <c r="T221" i="1"/>
  <c r="S221" i="1"/>
  <c r="R221" i="1"/>
  <c r="Q221" i="1"/>
  <c r="P221" i="1"/>
  <c r="O221" i="1"/>
  <c r="N221" i="1"/>
  <c r="M221" i="1"/>
  <c r="T220" i="1"/>
  <c r="S220" i="1"/>
  <c r="R220" i="1"/>
  <c r="Q220" i="1"/>
  <c r="P220" i="1"/>
  <c r="O220" i="1"/>
  <c r="N220" i="1"/>
  <c r="M220" i="1"/>
  <c r="T219" i="1"/>
  <c r="S219" i="1"/>
  <c r="R219" i="1"/>
  <c r="Q219" i="1"/>
  <c r="P219" i="1"/>
  <c r="O219" i="1"/>
  <c r="N219" i="1"/>
  <c r="M219" i="1"/>
  <c r="T218" i="1"/>
  <c r="S218" i="1"/>
  <c r="R218" i="1"/>
  <c r="Q218" i="1"/>
  <c r="P218" i="1"/>
  <c r="O218" i="1"/>
  <c r="N218" i="1"/>
  <c r="M218" i="1"/>
  <c r="T217" i="1"/>
  <c r="S217" i="1"/>
  <c r="R217" i="1"/>
  <c r="Q217" i="1"/>
  <c r="P217" i="1"/>
  <c r="O217" i="1"/>
  <c r="N217" i="1"/>
  <c r="M217" i="1"/>
  <c r="T216" i="1"/>
  <c r="S216" i="1"/>
  <c r="R216" i="1"/>
  <c r="Q216" i="1"/>
  <c r="P216" i="1"/>
  <c r="O216" i="1"/>
  <c r="N216" i="1"/>
  <c r="M216" i="1"/>
  <c r="T215" i="1"/>
  <c r="S215" i="1"/>
  <c r="R215" i="1"/>
  <c r="Q215" i="1"/>
  <c r="P215" i="1"/>
  <c r="O215" i="1"/>
  <c r="N215" i="1"/>
  <c r="M215" i="1"/>
  <c r="T214" i="1"/>
  <c r="S214" i="1"/>
  <c r="R214" i="1"/>
  <c r="Q214" i="1"/>
  <c r="P214" i="1"/>
  <c r="O214" i="1"/>
  <c r="N214" i="1"/>
  <c r="M214" i="1"/>
  <c r="T213" i="1"/>
  <c r="S213" i="1"/>
  <c r="R213" i="1"/>
  <c r="Q213" i="1"/>
  <c r="P213" i="1"/>
  <c r="O213" i="1"/>
  <c r="N213" i="1"/>
  <c r="M213" i="1"/>
  <c r="T212" i="1"/>
  <c r="S212" i="1"/>
  <c r="R212" i="1"/>
  <c r="Q212" i="1"/>
  <c r="P212" i="1"/>
  <c r="O212" i="1"/>
  <c r="N212" i="1"/>
  <c r="M212" i="1"/>
  <c r="T211" i="1"/>
  <c r="S211" i="1"/>
  <c r="R211" i="1"/>
  <c r="Q211" i="1"/>
  <c r="P211" i="1"/>
  <c r="O211" i="1"/>
  <c r="N211" i="1"/>
  <c r="M211" i="1"/>
  <c r="T210" i="1"/>
  <c r="S210" i="1"/>
  <c r="R210" i="1"/>
  <c r="Q210" i="1"/>
  <c r="P210" i="1"/>
  <c r="O210" i="1"/>
  <c r="N210" i="1"/>
  <c r="M210" i="1"/>
  <c r="T209" i="1"/>
  <c r="S209" i="1"/>
  <c r="R209" i="1"/>
  <c r="Q209" i="1"/>
  <c r="P209" i="1"/>
  <c r="O209" i="1"/>
  <c r="N209" i="1"/>
  <c r="M209" i="1"/>
  <c r="T208" i="1"/>
  <c r="S208" i="1"/>
  <c r="R208" i="1"/>
  <c r="Q208" i="1"/>
  <c r="P208" i="1"/>
  <c r="O208" i="1"/>
  <c r="N208" i="1"/>
  <c r="M208" i="1"/>
  <c r="T207" i="1"/>
  <c r="S207" i="1"/>
  <c r="R207" i="1"/>
  <c r="Q207" i="1"/>
  <c r="P207" i="1"/>
  <c r="O207" i="1"/>
  <c r="N207" i="1"/>
  <c r="M207" i="1"/>
  <c r="T206" i="1"/>
  <c r="S206" i="1"/>
  <c r="R206" i="1"/>
  <c r="Q206" i="1"/>
  <c r="P206" i="1"/>
  <c r="O206" i="1"/>
  <c r="N206" i="1"/>
  <c r="M206" i="1"/>
  <c r="T205" i="1"/>
  <c r="S205" i="1"/>
  <c r="R205" i="1"/>
  <c r="Q205" i="1"/>
  <c r="P205" i="1"/>
  <c r="O205" i="1"/>
  <c r="N205" i="1"/>
  <c r="M205" i="1"/>
  <c r="T204" i="1"/>
  <c r="S204" i="1"/>
  <c r="R204" i="1"/>
  <c r="Q204" i="1"/>
  <c r="P204" i="1"/>
  <c r="O204" i="1"/>
  <c r="N204" i="1"/>
  <c r="M204" i="1"/>
  <c r="T203" i="1"/>
  <c r="S203" i="1"/>
  <c r="R203" i="1"/>
  <c r="Q203" i="1"/>
  <c r="P203" i="1"/>
  <c r="O203" i="1"/>
  <c r="N203" i="1"/>
  <c r="M203" i="1"/>
  <c r="T202" i="1"/>
  <c r="S202" i="1"/>
  <c r="R202" i="1"/>
  <c r="Q202" i="1"/>
  <c r="P202" i="1"/>
  <c r="O202" i="1"/>
  <c r="N202" i="1"/>
  <c r="M202" i="1"/>
  <c r="T201" i="1"/>
  <c r="S201" i="1"/>
  <c r="R201" i="1"/>
  <c r="Q201" i="1"/>
  <c r="P201" i="1"/>
  <c r="O201" i="1"/>
  <c r="N201" i="1"/>
  <c r="M201" i="1"/>
  <c r="T200" i="1"/>
  <c r="S200" i="1"/>
  <c r="R200" i="1"/>
  <c r="Q200" i="1"/>
  <c r="P200" i="1"/>
  <c r="O200" i="1"/>
  <c r="N200" i="1"/>
  <c r="M200" i="1"/>
  <c r="T199" i="1"/>
  <c r="S199" i="1"/>
  <c r="R199" i="1"/>
  <c r="Q199" i="1"/>
  <c r="P199" i="1"/>
  <c r="O199" i="1"/>
  <c r="N199" i="1"/>
  <c r="M199" i="1"/>
  <c r="T198" i="1"/>
  <c r="S198" i="1"/>
  <c r="R198" i="1"/>
  <c r="Q198" i="1"/>
  <c r="P198" i="1"/>
  <c r="O198" i="1"/>
  <c r="N198" i="1"/>
  <c r="M198" i="1"/>
  <c r="T197" i="1"/>
  <c r="S197" i="1"/>
  <c r="R197" i="1"/>
  <c r="Q197" i="1"/>
  <c r="P197" i="1"/>
  <c r="O197" i="1"/>
  <c r="N197" i="1"/>
  <c r="M197" i="1"/>
  <c r="T196" i="1"/>
  <c r="S196" i="1"/>
  <c r="R196" i="1"/>
  <c r="Q196" i="1"/>
  <c r="P196" i="1"/>
  <c r="O196" i="1"/>
  <c r="N196" i="1"/>
  <c r="M196" i="1"/>
  <c r="T195" i="1"/>
  <c r="S195" i="1"/>
  <c r="R195" i="1"/>
  <c r="Q195" i="1"/>
  <c r="P195" i="1"/>
  <c r="O195" i="1"/>
  <c r="N195" i="1"/>
  <c r="M195" i="1"/>
  <c r="T194" i="1"/>
  <c r="S194" i="1"/>
  <c r="R194" i="1"/>
  <c r="Q194" i="1"/>
  <c r="P194" i="1"/>
  <c r="O194" i="1"/>
  <c r="N194" i="1"/>
  <c r="M194" i="1"/>
  <c r="T193" i="1"/>
  <c r="S193" i="1"/>
  <c r="R193" i="1"/>
  <c r="Q193" i="1"/>
  <c r="P193" i="1"/>
  <c r="O193" i="1"/>
  <c r="N193" i="1"/>
  <c r="M193" i="1"/>
  <c r="T192" i="1"/>
  <c r="S192" i="1"/>
  <c r="R192" i="1"/>
  <c r="Q192" i="1"/>
  <c r="P192" i="1"/>
  <c r="O192" i="1"/>
  <c r="N192" i="1"/>
  <c r="M192" i="1"/>
  <c r="T191" i="1"/>
  <c r="S191" i="1"/>
  <c r="R191" i="1"/>
  <c r="Q191" i="1"/>
  <c r="P191" i="1"/>
  <c r="O191" i="1"/>
  <c r="N191" i="1"/>
  <c r="M191" i="1"/>
  <c r="T190" i="1"/>
  <c r="S190" i="1"/>
  <c r="R190" i="1"/>
  <c r="Q190" i="1"/>
  <c r="P190" i="1"/>
  <c r="O190" i="1"/>
  <c r="N190" i="1"/>
  <c r="M190" i="1"/>
  <c r="T189" i="1"/>
  <c r="S189" i="1"/>
  <c r="R189" i="1"/>
  <c r="Q189" i="1"/>
  <c r="P189" i="1"/>
  <c r="O189" i="1"/>
  <c r="N189" i="1"/>
  <c r="M189" i="1"/>
  <c r="T188" i="1"/>
  <c r="S188" i="1"/>
  <c r="R188" i="1"/>
  <c r="Q188" i="1"/>
  <c r="P188" i="1"/>
  <c r="O188" i="1"/>
  <c r="N188" i="1"/>
  <c r="M188" i="1"/>
  <c r="T187" i="1"/>
  <c r="S187" i="1"/>
  <c r="R187" i="1"/>
  <c r="Q187" i="1"/>
  <c r="P187" i="1"/>
  <c r="O187" i="1"/>
  <c r="N187" i="1"/>
  <c r="M187" i="1"/>
  <c r="T186" i="1"/>
  <c r="S186" i="1"/>
  <c r="R186" i="1"/>
  <c r="Q186" i="1"/>
  <c r="P186" i="1"/>
  <c r="O186" i="1"/>
  <c r="N186" i="1"/>
  <c r="M186" i="1"/>
  <c r="T185" i="1"/>
  <c r="S185" i="1"/>
  <c r="R185" i="1"/>
  <c r="Q185" i="1"/>
  <c r="P185" i="1"/>
  <c r="O185" i="1"/>
  <c r="N185" i="1"/>
  <c r="M185" i="1"/>
  <c r="T184" i="1"/>
  <c r="S184" i="1"/>
  <c r="R184" i="1"/>
  <c r="Q184" i="1"/>
  <c r="P184" i="1"/>
  <c r="O184" i="1"/>
  <c r="N184" i="1"/>
  <c r="M184" i="1"/>
  <c r="T183" i="1"/>
  <c r="S183" i="1"/>
  <c r="R183" i="1"/>
  <c r="Q183" i="1"/>
  <c r="P183" i="1"/>
  <c r="O183" i="1"/>
  <c r="N183" i="1"/>
  <c r="M183" i="1"/>
  <c r="T182" i="1"/>
  <c r="S182" i="1"/>
  <c r="R182" i="1"/>
  <c r="Q182" i="1"/>
  <c r="P182" i="1"/>
  <c r="O182" i="1"/>
  <c r="N182" i="1"/>
  <c r="M182" i="1"/>
  <c r="T181" i="1"/>
  <c r="S181" i="1"/>
  <c r="R181" i="1"/>
  <c r="Q181" i="1"/>
  <c r="P181" i="1"/>
  <c r="O181" i="1"/>
  <c r="N181" i="1"/>
  <c r="M181" i="1"/>
  <c r="T180" i="1"/>
  <c r="S180" i="1"/>
  <c r="R180" i="1"/>
  <c r="Q180" i="1"/>
  <c r="P180" i="1"/>
  <c r="O180" i="1"/>
  <c r="N180" i="1"/>
  <c r="M180" i="1"/>
  <c r="T179" i="1"/>
  <c r="S179" i="1"/>
  <c r="R179" i="1"/>
  <c r="Q179" i="1"/>
  <c r="P179" i="1"/>
  <c r="O179" i="1"/>
  <c r="N179" i="1"/>
  <c r="M179" i="1"/>
  <c r="T178" i="1"/>
  <c r="S178" i="1"/>
  <c r="R178" i="1"/>
  <c r="Q178" i="1"/>
  <c r="P178" i="1"/>
  <c r="O178" i="1"/>
  <c r="N178" i="1"/>
  <c r="M178" i="1"/>
  <c r="T177" i="1"/>
  <c r="S177" i="1"/>
  <c r="R177" i="1"/>
  <c r="Q177" i="1"/>
  <c r="P177" i="1"/>
  <c r="O177" i="1"/>
  <c r="N177" i="1"/>
  <c r="M177" i="1"/>
  <c r="T176" i="1"/>
  <c r="S176" i="1"/>
  <c r="R176" i="1"/>
  <c r="Q176" i="1"/>
  <c r="P176" i="1"/>
  <c r="O176" i="1"/>
  <c r="N176" i="1"/>
  <c r="M176" i="1"/>
  <c r="T175" i="1"/>
  <c r="S175" i="1"/>
  <c r="R175" i="1"/>
  <c r="Q175" i="1"/>
  <c r="P175" i="1"/>
  <c r="O175" i="1"/>
  <c r="N175" i="1"/>
  <c r="M175" i="1"/>
  <c r="T174" i="1"/>
  <c r="S174" i="1"/>
  <c r="R174" i="1"/>
  <c r="Q174" i="1"/>
  <c r="P174" i="1"/>
  <c r="O174" i="1"/>
  <c r="N174" i="1"/>
  <c r="M174" i="1"/>
  <c r="T173" i="1"/>
  <c r="S173" i="1"/>
  <c r="R173" i="1"/>
  <c r="Q173" i="1"/>
  <c r="P173" i="1"/>
  <c r="O173" i="1"/>
  <c r="N173" i="1"/>
  <c r="M173" i="1"/>
  <c r="T172" i="1"/>
  <c r="S172" i="1"/>
  <c r="R172" i="1"/>
  <c r="Q172" i="1"/>
  <c r="P172" i="1"/>
  <c r="O172" i="1"/>
  <c r="N172" i="1"/>
  <c r="M172" i="1"/>
  <c r="T171" i="1"/>
  <c r="S171" i="1"/>
  <c r="R171" i="1"/>
  <c r="Q171" i="1"/>
  <c r="P171" i="1"/>
  <c r="O171" i="1"/>
  <c r="N171" i="1"/>
  <c r="M171" i="1"/>
  <c r="T170" i="1"/>
  <c r="S170" i="1"/>
  <c r="R170" i="1"/>
  <c r="Q170" i="1"/>
  <c r="P170" i="1"/>
  <c r="O170" i="1"/>
  <c r="N170" i="1"/>
  <c r="M170" i="1"/>
  <c r="T169" i="1"/>
  <c r="S169" i="1"/>
  <c r="R169" i="1"/>
  <c r="Q169" i="1"/>
  <c r="P169" i="1"/>
  <c r="O169" i="1"/>
  <c r="N169" i="1"/>
  <c r="M169" i="1"/>
  <c r="T168" i="1"/>
  <c r="S168" i="1"/>
  <c r="R168" i="1"/>
  <c r="Q168" i="1"/>
  <c r="P168" i="1"/>
  <c r="O168" i="1"/>
  <c r="N168" i="1"/>
  <c r="M168" i="1"/>
  <c r="T167" i="1"/>
  <c r="S167" i="1"/>
  <c r="R167" i="1"/>
  <c r="Q167" i="1"/>
  <c r="P167" i="1"/>
  <c r="O167" i="1"/>
  <c r="N167" i="1"/>
  <c r="M167" i="1"/>
  <c r="T166" i="1"/>
  <c r="S166" i="1"/>
  <c r="R166" i="1"/>
  <c r="Q166" i="1"/>
  <c r="P166" i="1"/>
  <c r="O166" i="1"/>
  <c r="N166" i="1"/>
  <c r="M166" i="1"/>
  <c r="T165" i="1"/>
  <c r="S165" i="1"/>
  <c r="R165" i="1"/>
  <c r="Q165" i="1"/>
  <c r="P165" i="1"/>
  <c r="O165" i="1"/>
  <c r="N165" i="1"/>
  <c r="M165" i="1"/>
  <c r="T164" i="1"/>
  <c r="S164" i="1"/>
  <c r="R164" i="1"/>
  <c r="Q164" i="1"/>
  <c r="P164" i="1"/>
  <c r="O164" i="1"/>
  <c r="N164" i="1"/>
  <c r="M164" i="1"/>
  <c r="T163" i="1"/>
  <c r="S163" i="1"/>
  <c r="R163" i="1"/>
  <c r="Q163" i="1"/>
  <c r="P163" i="1"/>
  <c r="O163" i="1"/>
  <c r="N163" i="1"/>
  <c r="M163" i="1"/>
  <c r="T162" i="1"/>
  <c r="S162" i="1"/>
  <c r="R162" i="1"/>
  <c r="Q162" i="1"/>
  <c r="P162" i="1"/>
  <c r="O162" i="1"/>
  <c r="N162" i="1"/>
  <c r="M162" i="1"/>
  <c r="T161" i="1"/>
  <c r="S161" i="1"/>
  <c r="R161" i="1"/>
  <c r="Q161" i="1"/>
  <c r="P161" i="1"/>
  <c r="O161" i="1"/>
  <c r="N161" i="1"/>
  <c r="M161" i="1"/>
  <c r="T160" i="1"/>
  <c r="S160" i="1"/>
  <c r="R160" i="1"/>
  <c r="Q160" i="1"/>
  <c r="P160" i="1"/>
  <c r="O160" i="1"/>
  <c r="N160" i="1"/>
  <c r="M160" i="1"/>
  <c r="T159" i="1"/>
  <c r="S159" i="1"/>
  <c r="R159" i="1"/>
  <c r="Q159" i="1"/>
  <c r="P159" i="1"/>
  <c r="O159" i="1"/>
  <c r="N159" i="1"/>
  <c r="M159" i="1"/>
  <c r="T158" i="1"/>
  <c r="S158" i="1"/>
  <c r="R158" i="1"/>
  <c r="Q158" i="1"/>
  <c r="P158" i="1"/>
  <c r="O158" i="1"/>
  <c r="N158" i="1"/>
  <c r="M158" i="1"/>
  <c r="T157" i="1"/>
  <c r="S157" i="1"/>
  <c r="R157" i="1"/>
  <c r="Q157" i="1"/>
  <c r="P157" i="1"/>
  <c r="O157" i="1"/>
  <c r="N157" i="1"/>
  <c r="M157" i="1"/>
  <c r="T156" i="1"/>
  <c r="S156" i="1"/>
  <c r="R156" i="1"/>
  <c r="Q156" i="1"/>
  <c r="P156" i="1"/>
  <c r="O156" i="1"/>
  <c r="N156" i="1"/>
  <c r="M156" i="1"/>
  <c r="T155" i="1"/>
  <c r="S155" i="1"/>
  <c r="R155" i="1"/>
  <c r="Q155" i="1"/>
  <c r="P155" i="1"/>
  <c r="O155" i="1"/>
  <c r="N155" i="1"/>
  <c r="M155" i="1"/>
  <c r="T154" i="1"/>
  <c r="S154" i="1"/>
  <c r="R154" i="1"/>
  <c r="Q154" i="1"/>
  <c r="P154" i="1"/>
  <c r="O154" i="1"/>
  <c r="N154" i="1"/>
  <c r="M154" i="1"/>
  <c r="T153" i="1"/>
  <c r="S153" i="1"/>
  <c r="R153" i="1"/>
  <c r="Q153" i="1"/>
  <c r="P153" i="1"/>
  <c r="O153" i="1"/>
  <c r="N153" i="1"/>
  <c r="M153" i="1"/>
  <c r="T152" i="1"/>
  <c r="S152" i="1"/>
  <c r="R152" i="1"/>
  <c r="Q152" i="1"/>
  <c r="P152" i="1"/>
  <c r="O152" i="1"/>
  <c r="N152" i="1"/>
  <c r="M152" i="1"/>
  <c r="T151" i="1"/>
  <c r="S151" i="1"/>
  <c r="R151" i="1"/>
  <c r="Q151" i="1"/>
  <c r="P151" i="1"/>
  <c r="O151" i="1"/>
  <c r="N151" i="1"/>
  <c r="M151" i="1"/>
  <c r="T150" i="1"/>
  <c r="S150" i="1"/>
  <c r="R150" i="1"/>
  <c r="Q150" i="1"/>
  <c r="P150" i="1"/>
  <c r="O150" i="1"/>
  <c r="N150" i="1"/>
  <c r="M150" i="1"/>
  <c r="T149" i="1"/>
  <c r="S149" i="1"/>
  <c r="R149" i="1"/>
  <c r="Q149" i="1"/>
  <c r="P149" i="1"/>
  <c r="O149" i="1"/>
  <c r="N149" i="1"/>
  <c r="M149" i="1"/>
  <c r="T148" i="1"/>
  <c r="S148" i="1"/>
  <c r="R148" i="1"/>
  <c r="Q148" i="1"/>
  <c r="P148" i="1"/>
  <c r="O148" i="1"/>
  <c r="N148" i="1"/>
  <c r="M148" i="1"/>
  <c r="T147" i="1"/>
  <c r="S147" i="1"/>
  <c r="R147" i="1"/>
  <c r="Q147" i="1"/>
  <c r="P147" i="1"/>
  <c r="O147" i="1"/>
  <c r="N147" i="1"/>
  <c r="M147" i="1"/>
  <c r="T146" i="1"/>
  <c r="S146" i="1"/>
  <c r="R146" i="1"/>
  <c r="Q146" i="1"/>
  <c r="P146" i="1"/>
  <c r="O146" i="1"/>
  <c r="N146" i="1"/>
  <c r="M146" i="1"/>
  <c r="T145" i="1"/>
  <c r="S145" i="1"/>
  <c r="R145" i="1"/>
  <c r="Q145" i="1"/>
  <c r="P145" i="1"/>
  <c r="O145" i="1"/>
  <c r="N145" i="1"/>
  <c r="M145" i="1"/>
  <c r="T144" i="1"/>
  <c r="S144" i="1"/>
  <c r="R144" i="1"/>
  <c r="Q144" i="1"/>
  <c r="P144" i="1"/>
  <c r="O144" i="1"/>
  <c r="N144" i="1"/>
  <c r="M144" i="1"/>
  <c r="T143" i="1"/>
  <c r="S143" i="1"/>
  <c r="R143" i="1"/>
  <c r="Q143" i="1"/>
  <c r="P143" i="1"/>
  <c r="O143" i="1"/>
  <c r="N143" i="1"/>
  <c r="M143" i="1"/>
  <c r="T142" i="1"/>
  <c r="S142" i="1"/>
  <c r="R142" i="1"/>
  <c r="Q142" i="1"/>
  <c r="P142" i="1"/>
  <c r="O142" i="1"/>
  <c r="N142" i="1"/>
  <c r="M142" i="1"/>
  <c r="T141" i="1"/>
  <c r="S141" i="1"/>
  <c r="R141" i="1"/>
  <c r="Q141" i="1"/>
  <c r="P141" i="1"/>
  <c r="O141" i="1"/>
  <c r="N141" i="1"/>
  <c r="M141" i="1"/>
  <c r="T140" i="1"/>
  <c r="S140" i="1"/>
  <c r="R140" i="1"/>
  <c r="Q140" i="1"/>
  <c r="P140" i="1"/>
  <c r="O140" i="1"/>
  <c r="N140" i="1"/>
  <c r="M140" i="1"/>
  <c r="T139" i="1"/>
  <c r="S139" i="1"/>
  <c r="R139" i="1"/>
  <c r="Q139" i="1"/>
  <c r="P139" i="1"/>
  <c r="O139" i="1"/>
  <c r="N139" i="1"/>
  <c r="M139" i="1"/>
  <c r="T138" i="1"/>
  <c r="S138" i="1"/>
  <c r="R138" i="1"/>
  <c r="Q138" i="1"/>
  <c r="P138" i="1"/>
  <c r="O138" i="1"/>
  <c r="N138" i="1"/>
  <c r="M138" i="1"/>
  <c r="T137" i="1"/>
  <c r="S137" i="1"/>
  <c r="R137" i="1"/>
  <c r="Q137" i="1"/>
  <c r="P137" i="1"/>
  <c r="O137" i="1"/>
  <c r="N137" i="1"/>
  <c r="M137" i="1"/>
  <c r="T136" i="1"/>
  <c r="S136" i="1"/>
  <c r="R136" i="1"/>
  <c r="Q136" i="1"/>
  <c r="P136" i="1"/>
  <c r="O136" i="1"/>
  <c r="N136" i="1"/>
  <c r="M136" i="1"/>
  <c r="T135" i="1"/>
  <c r="S135" i="1"/>
  <c r="R135" i="1"/>
  <c r="Q135" i="1"/>
  <c r="P135" i="1"/>
  <c r="O135" i="1"/>
  <c r="N135" i="1"/>
  <c r="M135" i="1"/>
  <c r="T134" i="1"/>
  <c r="S134" i="1"/>
  <c r="R134" i="1"/>
  <c r="Q134" i="1"/>
  <c r="P134" i="1"/>
  <c r="O134" i="1"/>
  <c r="N134" i="1"/>
  <c r="M134" i="1"/>
  <c r="T133" i="1"/>
  <c r="S133" i="1"/>
  <c r="R133" i="1"/>
  <c r="Q133" i="1"/>
  <c r="P133" i="1"/>
  <c r="O133" i="1"/>
  <c r="N133" i="1"/>
  <c r="M133" i="1"/>
  <c r="T132" i="1"/>
  <c r="S132" i="1"/>
  <c r="R132" i="1"/>
  <c r="Q132" i="1"/>
  <c r="P132" i="1"/>
  <c r="O132" i="1"/>
  <c r="N132" i="1"/>
  <c r="M132" i="1"/>
  <c r="T131" i="1"/>
  <c r="S131" i="1"/>
  <c r="R131" i="1"/>
  <c r="Q131" i="1"/>
  <c r="P131" i="1"/>
  <c r="O131" i="1"/>
  <c r="N131" i="1"/>
  <c r="M131" i="1"/>
  <c r="T130" i="1"/>
  <c r="S130" i="1"/>
  <c r="R130" i="1"/>
  <c r="Q130" i="1"/>
  <c r="P130" i="1"/>
  <c r="O130" i="1"/>
  <c r="N130" i="1"/>
  <c r="M130" i="1"/>
  <c r="T129" i="1"/>
  <c r="S129" i="1"/>
  <c r="R129" i="1"/>
  <c r="Q129" i="1"/>
  <c r="P129" i="1"/>
  <c r="O129" i="1"/>
  <c r="N129" i="1"/>
  <c r="M129" i="1"/>
  <c r="T128" i="1"/>
  <c r="S128" i="1"/>
  <c r="R128" i="1"/>
  <c r="Q128" i="1"/>
  <c r="P128" i="1"/>
  <c r="O128" i="1"/>
  <c r="N128" i="1"/>
  <c r="M128" i="1"/>
  <c r="T127" i="1"/>
  <c r="S127" i="1"/>
  <c r="R127" i="1"/>
  <c r="Q127" i="1"/>
  <c r="P127" i="1"/>
  <c r="O127" i="1"/>
  <c r="N127" i="1"/>
  <c r="M127" i="1"/>
  <c r="T126" i="1"/>
  <c r="S126" i="1"/>
  <c r="R126" i="1"/>
  <c r="Q126" i="1"/>
  <c r="P126" i="1"/>
  <c r="O126" i="1"/>
  <c r="N126" i="1"/>
  <c r="M126" i="1"/>
  <c r="T125" i="1"/>
  <c r="S125" i="1"/>
  <c r="R125" i="1"/>
  <c r="Q125" i="1"/>
  <c r="P125" i="1"/>
  <c r="O125" i="1"/>
  <c r="N125" i="1"/>
  <c r="M125" i="1"/>
  <c r="T124" i="1"/>
  <c r="S124" i="1"/>
  <c r="R124" i="1"/>
  <c r="Q124" i="1"/>
  <c r="P124" i="1"/>
  <c r="O124" i="1"/>
  <c r="N124" i="1"/>
  <c r="M124" i="1"/>
  <c r="T123" i="1"/>
  <c r="S123" i="1"/>
  <c r="R123" i="1"/>
  <c r="Q123" i="1"/>
  <c r="P123" i="1"/>
  <c r="O123" i="1"/>
  <c r="N123" i="1"/>
  <c r="M123" i="1"/>
  <c r="T122" i="1"/>
  <c r="S122" i="1"/>
  <c r="R122" i="1"/>
  <c r="Q122" i="1"/>
  <c r="P122" i="1"/>
  <c r="O122" i="1"/>
  <c r="N122" i="1"/>
  <c r="M122" i="1"/>
  <c r="T121" i="1"/>
  <c r="S121" i="1"/>
  <c r="R121" i="1"/>
  <c r="Q121" i="1"/>
  <c r="P121" i="1"/>
  <c r="O121" i="1"/>
  <c r="N121" i="1"/>
  <c r="M121" i="1"/>
  <c r="T120" i="1"/>
  <c r="S120" i="1"/>
  <c r="R120" i="1"/>
  <c r="Q120" i="1"/>
  <c r="P120" i="1"/>
  <c r="O120" i="1"/>
  <c r="N120" i="1"/>
  <c r="M120" i="1"/>
  <c r="T119" i="1"/>
  <c r="S119" i="1"/>
  <c r="R119" i="1"/>
  <c r="Q119" i="1"/>
  <c r="P119" i="1"/>
  <c r="O119" i="1"/>
  <c r="N119" i="1"/>
  <c r="M119" i="1"/>
  <c r="T118" i="1"/>
  <c r="S118" i="1"/>
  <c r="R118" i="1"/>
  <c r="Q118" i="1"/>
  <c r="P118" i="1"/>
  <c r="O118" i="1"/>
  <c r="N118" i="1"/>
  <c r="M118" i="1"/>
  <c r="T117" i="1"/>
  <c r="S117" i="1"/>
  <c r="R117" i="1"/>
  <c r="Q117" i="1"/>
  <c r="P117" i="1"/>
  <c r="O117" i="1"/>
  <c r="N117" i="1"/>
  <c r="M117" i="1"/>
  <c r="T116" i="1"/>
  <c r="S116" i="1"/>
  <c r="R116" i="1"/>
  <c r="Q116" i="1"/>
  <c r="P116" i="1"/>
  <c r="O116" i="1"/>
  <c r="N116" i="1"/>
  <c r="M116" i="1"/>
  <c r="T115" i="1"/>
  <c r="S115" i="1"/>
  <c r="R115" i="1"/>
  <c r="Q115" i="1"/>
  <c r="P115" i="1"/>
  <c r="O115" i="1"/>
  <c r="N115" i="1"/>
  <c r="M115" i="1"/>
  <c r="T114" i="1"/>
  <c r="S114" i="1"/>
  <c r="R114" i="1"/>
  <c r="Q114" i="1"/>
  <c r="P114" i="1"/>
  <c r="O114" i="1"/>
  <c r="N114" i="1"/>
  <c r="M114" i="1"/>
  <c r="T113" i="1"/>
  <c r="S113" i="1"/>
  <c r="R113" i="1"/>
  <c r="Q113" i="1"/>
  <c r="P113" i="1"/>
  <c r="O113" i="1"/>
  <c r="N113" i="1"/>
  <c r="M113" i="1"/>
  <c r="T112" i="1"/>
  <c r="S112" i="1"/>
  <c r="R112" i="1"/>
  <c r="Q112" i="1"/>
  <c r="P112" i="1"/>
  <c r="O112" i="1"/>
  <c r="N112" i="1"/>
  <c r="M112" i="1"/>
  <c r="T111" i="1"/>
  <c r="S111" i="1"/>
  <c r="R111" i="1"/>
  <c r="Q111" i="1"/>
  <c r="P111" i="1"/>
  <c r="O111" i="1"/>
  <c r="N111" i="1"/>
  <c r="M111" i="1"/>
  <c r="T110" i="1"/>
  <c r="S110" i="1"/>
  <c r="R110" i="1"/>
  <c r="Q110" i="1"/>
  <c r="P110" i="1"/>
  <c r="O110" i="1"/>
  <c r="N110" i="1"/>
  <c r="M110" i="1"/>
  <c r="T109" i="1"/>
  <c r="S109" i="1"/>
  <c r="R109" i="1"/>
  <c r="Q109" i="1"/>
  <c r="P109" i="1"/>
  <c r="O109" i="1"/>
  <c r="N109" i="1"/>
  <c r="M109" i="1"/>
  <c r="T108" i="1"/>
  <c r="S108" i="1"/>
  <c r="R108" i="1"/>
  <c r="Q108" i="1"/>
  <c r="P108" i="1"/>
  <c r="O108" i="1"/>
  <c r="N108" i="1"/>
  <c r="M108" i="1"/>
  <c r="T107" i="1"/>
  <c r="S107" i="1"/>
  <c r="R107" i="1"/>
  <c r="Q107" i="1"/>
  <c r="P107" i="1"/>
  <c r="O107" i="1"/>
  <c r="N107" i="1"/>
  <c r="M107" i="1"/>
  <c r="T106" i="1"/>
  <c r="S106" i="1"/>
  <c r="R106" i="1"/>
  <c r="Q106" i="1"/>
  <c r="P106" i="1"/>
  <c r="O106" i="1"/>
  <c r="N106" i="1"/>
  <c r="M106" i="1"/>
  <c r="T105" i="1"/>
  <c r="S105" i="1"/>
  <c r="R105" i="1"/>
  <c r="Q105" i="1"/>
  <c r="P105" i="1"/>
  <c r="O105" i="1"/>
  <c r="N105" i="1"/>
  <c r="M105" i="1"/>
  <c r="T104" i="1"/>
  <c r="S104" i="1"/>
  <c r="R104" i="1"/>
  <c r="Q104" i="1"/>
  <c r="P104" i="1"/>
  <c r="O104" i="1"/>
  <c r="N104" i="1"/>
  <c r="M104" i="1"/>
  <c r="T103" i="1"/>
  <c r="S103" i="1"/>
  <c r="R103" i="1"/>
  <c r="Q103" i="1"/>
  <c r="P103" i="1"/>
  <c r="O103" i="1"/>
  <c r="N103" i="1"/>
  <c r="M103" i="1"/>
  <c r="T102" i="1"/>
  <c r="S102" i="1"/>
  <c r="R102" i="1"/>
  <c r="Q102" i="1"/>
  <c r="P102" i="1"/>
  <c r="O102" i="1"/>
  <c r="N102" i="1"/>
  <c r="M102" i="1"/>
  <c r="T101" i="1"/>
  <c r="S101" i="1"/>
  <c r="R101" i="1"/>
  <c r="Q101" i="1"/>
  <c r="P101" i="1"/>
  <c r="O101" i="1"/>
  <c r="N101" i="1"/>
  <c r="M101" i="1"/>
  <c r="T100" i="1"/>
  <c r="S100" i="1"/>
  <c r="R100" i="1"/>
  <c r="Q100" i="1"/>
  <c r="P100" i="1"/>
  <c r="O100" i="1"/>
  <c r="N100" i="1"/>
  <c r="M100" i="1"/>
  <c r="T99" i="1"/>
  <c r="S99" i="1"/>
  <c r="R99" i="1"/>
  <c r="Q99" i="1"/>
  <c r="P99" i="1"/>
  <c r="O99" i="1"/>
  <c r="N99" i="1"/>
  <c r="M99" i="1"/>
  <c r="T98" i="1"/>
  <c r="S98" i="1"/>
  <c r="R98" i="1"/>
  <c r="Q98" i="1"/>
  <c r="P98" i="1"/>
  <c r="O98" i="1"/>
  <c r="N98" i="1"/>
  <c r="M98" i="1"/>
  <c r="T97" i="1"/>
  <c r="S97" i="1"/>
  <c r="R97" i="1"/>
  <c r="Q97" i="1"/>
  <c r="P97" i="1"/>
  <c r="O97" i="1"/>
  <c r="N97" i="1"/>
  <c r="M97" i="1"/>
  <c r="T96" i="1"/>
  <c r="S96" i="1"/>
  <c r="R96" i="1"/>
  <c r="Q96" i="1"/>
  <c r="P96" i="1"/>
  <c r="O96" i="1"/>
  <c r="N96" i="1"/>
  <c r="M96" i="1"/>
  <c r="T95" i="1"/>
  <c r="S95" i="1"/>
  <c r="R95" i="1"/>
  <c r="Q95" i="1"/>
  <c r="P95" i="1"/>
  <c r="O95" i="1"/>
  <c r="N95" i="1"/>
  <c r="M95" i="1"/>
  <c r="T94" i="1"/>
  <c r="S94" i="1"/>
  <c r="R94" i="1"/>
  <c r="Q94" i="1"/>
  <c r="P94" i="1"/>
  <c r="O94" i="1"/>
  <c r="N94" i="1"/>
  <c r="M94" i="1"/>
  <c r="T93" i="1"/>
  <c r="S93" i="1"/>
  <c r="R93" i="1"/>
  <c r="Q93" i="1"/>
  <c r="P93" i="1"/>
  <c r="O93" i="1"/>
  <c r="N93" i="1"/>
  <c r="M93" i="1"/>
  <c r="T92" i="1"/>
  <c r="S92" i="1"/>
  <c r="R92" i="1"/>
  <c r="Q92" i="1"/>
  <c r="P92" i="1"/>
  <c r="O92" i="1"/>
  <c r="N92" i="1"/>
  <c r="M92" i="1"/>
  <c r="T91" i="1"/>
  <c r="S91" i="1"/>
  <c r="R91" i="1"/>
  <c r="Q91" i="1"/>
  <c r="P91" i="1"/>
  <c r="O91" i="1"/>
  <c r="N91" i="1"/>
  <c r="M91" i="1"/>
  <c r="T90" i="1"/>
  <c r="S90" i="1"/>
  <c r="R90" i="1"/>
  <c r="Q90" i="1"/>
  <c r="P90" i="1"/>
  <c r="O90" i="1"/>
  <c r="N90" i="1"/>
  <c r="M90" i="1"/>
  <c r="T89" i="1"/>
  <c r="S89" i="1"/>
  <c r="R89" i="1"/>
  <c r="Q89" i="1"/>
  <c r="P89" i="1"/>
  <c r="O89" i="1"/>
  <c r="N89" i="1"/>
  <c r="M89" i="1"/>
  <c r="T88" i="1"/>
  <c r="S88" i="1"/>
  <c r="R88" i="1"/>
  <c r="Q88" i="1"/>
  <c r="P88" i="1"/>
  <c r="O88" i="1"/>
  <c r="N88" i="1"/>
  <c r="M88" i="1"/>
  <c r="T87" i="1"/>
  <c r="S87" i="1"/>
  <c r="R87" i="1"/>
  <c r="Q87" i="1"/>
  <c r="P87" i="1"/>
  <c r="O87" i="1"/>
  <c r="N87" i="1"/>
  <c r="M87" i="1"/>
  <c r="T86" i="1"/>
  <c r="S86" i="1"/>
  <c r="R86" i="1"/>
  <c r="Q86" i="1"/>
  <c r="P86" i="1"/>
  <c r="O86" i="1"/>
  <c r="N86" i="1"/>
  <c r="M86" i="1"/>
  <c r="T85" i="1"/>
  <c r="S85" i="1"/>
  <c r="R85" i="1"/>
  <c r="Q85" i="1"/>
  <c r="P85" i="1"/>
  <c r="O85" i="1"/>
  <c r="N85" i="1"/>
  <c r="M85" i="1"/>
  <c r="T84" i="1"/>
  <c r="S84" i="1"/>
  <c r="R84" i="1"/>
  <c r="Q84" i="1"/>
  <c r="P84" i="1"/>
  <c r="O84" i="1"/>
  <c r="N84" i="1"/>
  <c r="M84" i="1"/>
  <c r="T83" i="1"/>
  <c r="S83" i="1"/>
  <c r="R83" i="1"/>
  <c r="Q83" i="1"/>
  <c r="P83" i="1"/>
  <c r="O83" i="1"/>
  <c r="N83" i="1"/>
  <c r="M83" i="1"/>
  <c r="T82" i="1"/>
  <c r="S82" i="1"/>
  <c r="R82" i="1"/>
  <c r="Q82" i="1"/>
  <c r="P82" i="1"/>
  <c r="O82" i="1"/>
  <c r="N82" i="1"/>
  <c r="M82" i="1"/>
  <c r="T81" i="1"/>
  <c r="S81" i="1"/>
  <c r="R81" i="1"/>
  <c r="Q81" i="1"/>
  <c r="P81" i="1"/>
  <c r="O81" i="1"/>
  <c r="N81" i="1"/>
  <c r="M81" i="1"/>
  <c r="T80" i="1"/>
  <c r="S80" i="1"/>
  <c r="R80" i="1"/>
  <c r="Q80" i="1"/>
  <c r="P80" i="1"/>
  <c r="O80" i="1"/>
  <c r="N80" i="1"/>
  <c r="M80" i="1"/>
  <c r="T79" i="1"/>
  <c r="S79" i="1"/>
  <c r="R79" i="1"/>
  <c r="Q79" i="1"/>
  <c r="P79" i="1"/>
  <c r="O79" i="1"/>
  <c r="N79" i="1"/>
  <c r="M79" i="1"/>
  <c r="T78" i="1"/>
  <c r="S78" i="1"/>
  <c r="R78" i="1"/>
  <c r="Q78" i="1"/>
  <c r="P78" i="1"/>
  <c r="O78" i="1"/>
  <c r="N78" i="1"/>
  <c r="M78" i="1"/>
  <c r="T77" i="1"/>
  <c r="S77" i="1"/>
  <c r="R77" i="1"/>
  <c r="Q77" i="1"/>
  <c r="P77" i="1"/>
  <c r="O77" i="1"/>
  <c r="N77" i="1"/>
  <c r="M77" i="1"/>
  <c r="T76" i="1"/>
  <c r="S76" i="1"/>
  <c r="R76" i="1"/>
  <c r="Q76" i="1"/>
  <c r="P76" i="1"/>
  <c r="O76" i="1"/>
  <c r="N76" i="1"/>
  <c r="M76" i="1"/>
  <c r="T75" i="1"/>
  <c r="S75" i="1"/>
  <c r="R75" i="1"/>
  <c r="Q75" i="1"/>
  <c r="P75" i="1"/>
  <c r="O75" i="1"/>
  <c r="N75" i="1"/>
  <c r="M75" i="1"/>
  <c r="T74" i="1"/>
  <c r="S74" i="1"/>
  <c r="R74" i="1"/>
  <c r="Q74" i="1"/>
  <c r="P74" i="1"/>
  <c r="O74" i="1"/>
  <c r="N74" i="1"/>
  <c r="M74" i="1"/>
  <c r="T73" i="1"/>
  <c r="S73" i="1"/>
  <c r="R73" i="1"/>
  <c r="Q73" i="1"/>
  <c r="P73" i="1"/>
  <c r="O73" i="1"/>
  <c r="N73" i="1"/>
  <c r="M73" i="1"/>
  <c r="T72" i="1"/>
  <c r="S72" i="1"/>
  <c r="R72" i="1"/>
  <c r="Q72" i="1"/>
  <c r="P72" i="1"/>
  <c r="O72" i="1"/>
  <c r="N72" i="1"/>
  <c r="M72" i="1"/>
  <c r="T71" i="1"/>
  <c r="S71" i="1"/>
  <c r="R71" i="1"/>
  <c r="Q71" i="1"/>
  <c r="P71" i="1"/>
  <c r="O71" i="1"/>
  <c r="N71" i="1"/>
  <c r="M71" i="1"/>
  <c r="T70" i="1"/>
  <c r="S70" i="1"/>
  <c r="R70" i="1"/>
  <c r="Q70" i="1"/>
  <c r="P70" i="1"/>
  <c r="O70" i="1"/>
  <c r="N70" i="1"/>
  <c r="M70" i="1"/>
  <c r="T69" i="1"/>
  <c r="S69" i="1"/>
  <c r="R69" i="1"/>
  <c r="Q69" i="1"/>
  <c r="P69" i="1"/>
  <c r="O69" i="1"/>
  <c r="N69" i="1"/>
  <c r="M69" i="1"/>
  <c r="T68" i="1"/>
  <c r="S68" i="1"/>
  <c r="R68" i="1"/>
  <c r="Q68" i="1"/>
  <c r="P68" i="1"/>
  <c r="O68" i="1"/>
  <c r="N68" i="1"/>
  <c r="M68" i="1"/>
  <c r="T67" i="1"/>
  <c r="S67" i="1"/>
  <c r="R67" i="1"/>
  <c r="Q67" i="1"/>
  <c r="P67" i="1"/>
  <c r="O67" i="1"/>
  <c r="N67" i="1"/>
  <c r="M67" i="1"/>
  <c r="T66" i="1"/>
  <c r="S66" i="1"/>
  <c r="R66" i="1"/>
  <c r="Q66" i="1"/>
  <c r="P66" i="1"/>
  <c r="O66" i="1"/>
  <c r="N66" i="1"/>
  <c r="M66" i="1"/>
  <c r="T65" i="1"/>
  <c r="S65" i="1"/>
  <c r="R65" i="1"/>
  <c r="Q65" i="1"/>
  <c r="P65" i="1"/>
  <c r="O65" i="1"/>
  <c r="N65" i="1"/>
  <c r="M65" i="1"/>
  <c r="T64" i="1"/>
  <c r="S64" i="1"/>
  <c r="R64" i="1"/>
  <c r="Q64" i="1"/>
  <c r="P64" i="1"/>
  <c r="O64" i="1"/>
  <c r="N64" i="1"/>
  <c r="M64" i="1"/>
  <c r="T63" i="1"/>
  <c r="S63" i="1"/>
  <c r="R63" i="1"/>
  <c r="Q63" i="1"/>
  <c r="P63" i="1"/>
  <c r="O63" i="1"/>
  <c r="N63" i="1"/>
  <c r="M63" i="1"/>
  <c r="T62" i="1"/>
  <c r="S62" i="1"/>
  <c r="R62" i="1"/>
  <c r="Q62" i="1"/>
  <c r="P62" i="1"/>
  <c r="O62" i="1"/>
  <c r="N62" i="1"/>
  <c r="M62" i="1"/>
  <c r="T61" i="1"/>
  <c r="S61" i="1"/>
  <c r="R61" i="1"/>
  <c r="Q61" i="1"/>
  <c r="P61" i="1"/>
  <c r="O61" i="1"/>
  <c r="N61" i="1"/>
  <c r="M61" i="1"/>
  <c r="T60" i="1"/>
  <c r="S60" i="1"/>
  <c r="R60" i="1"/>
  <c r="Q60" i="1"/>
  <c r="P60" i="1"/>
  <c r="O60" i="1"/>
  <c r="N60" i="1"/>
  <c r="M60" i="1"/>
  <c r="T59" i="1"/>
  <c r="S59" i="1"/>
  <c r="R59" i="1"/>
  <c r="Q59" i="1"/>
  <c r="P59" i="1"/>
  <c r="O59" i="1"/>
  <c r="N59" i="1"/>
  <c r="M59" i="1"/>
  <c r="T58" i="1"/>
  <c r="S58" i="1"/>
  <c r="R58" i="1"/>
  <c r="Q58" i="1"/>
  <c r="P58" i="1"/>
  <c r="O58" i="1"/>
  <c r="N58" i="1"/>
  <c r="M58" i="1"/>
  <c r="T57" i="1"/>
  <c r="S57" i="1"/>
  <c r="R57" i="1"/>
  <c r="Q57" i="1"/>
  <c r="P57" i="1"/>
  <c r="O57" i="1"/>
  <c r="N57" i="1"/>
  <c r="M57" i="1"/>
  <c r="T56" i="1"/>
  <c r="S56" i="1"/>
  <c r="R56" i="1"/>
  <c r="Q56" i="1"/>
  <c r="P56" i="1"/>
  <c r="O56" i="1"/>
  <c r="N56" i="1"/>
  <c r="M56" i="1"/>
  <c r="T55" i="1"/>
  <c r="S55" i="1"/>
  <c r="R55" i="1"/>
  <c r="Q55" i="1"/>
  <c r="P55" i="1"/>
  <c r="O55" i="1"/>
  <c r="N55" i="1"/>
  <c r="M55" i="1"/>
  <c r="T54" i="1"/>
  <c r="S54" i="1"/>
  <c r="R54" i="1"/>
  <c r="Q54" i="1"/>
  <c r="P54" i="1"/>
  <c r="O54" i="1"/>
  <c r="N54" i="1"/>
  <c r="M54" i="1"/>
  <c r="T53" i="1"/>
  <c r="S53" i="1"/>
  <c r="R53" i="1"/>
  <c r="Q53" i="1"/>
  <c r="P53" i="1"/>
  <c r="O53" i="1"/>
  <c r="N53" i="1"/>
  <c r="M53" i="1"/>
  <c r="T52" i="1"/>
  <c r="S52" i="1"/>
  <c r="R52" i="1"/>
  <c r="Q52" i="1"/>
  <c r="P52" i="1"/>
  <c r="O52" i="1"/>
  <c r="N52" i="1"/>
  <c r="M52" i="1"/>
  <c r="T51" i="1"/>
  <c r="S51" i="1"/>
  <c r="R51" i="1"/>
  <c r="Q51" i="1"/>
  <c r="P51" i="1"/>
  <c r="O51" i="1"/>
  <c r="N51" i="1"/>
  <c r="M51" i="1"/>
  <c r="T50" i="1"/>
  <c r="S50" i="1"/>
  <c r="R50" i="1"/>
  <c r="Q50" i="1"/>
  <c r="P50" i="1"/>
  <c r="O50" i="1"/>
  <c r="N50" i="1"/>
  <c r="M50" i="1"/>
  <c r="T49" i="1"/>
  <c r="S49" i="1"/>
  <c r="R49" i="1"/>
  <c r="Q49" i="1"/>
  <c r="P49" i="1"/>
  <c r="O49" i="1"/>
  <c r="N49" i="1"/>
  <c r="M49" i="1"/>
  <c r="T48" i="1"/>
  <c r="S48" i="1"/>
  <c r="R48" i="1"/>
  <c r="Q48" i="1"/>
  <c r="P48" i="1"/>
  <c r="O48" i="1"/>
  <c r="N48" i="1"/>
  <c r="M48" i="1"/>
  <c r="T47" i="1"/>
  <c r="S47" i="1"/>
  <c r="R47" i="1"/>
  <c r="Q47" i="1"/>
  <c r="P47" i="1"/>
  <c r="O47" i="1"/>
  <c r="N47" i="1"/>
  <c r="M47" i="1"/>
  <c r="T46" i="1"/>
  <c r="S46" i="1"/>
  <c r="R46" i="1"/>
  <c r="Q46" i="1"/>
  <c r="P46" i="1"/>
  <c r="O46" i="1"/>
  <c r="N46" i="1"/>
  <c r="M46" i="1"/>
  <c r="T45" i="1"/>
  <c r="S45" i="1"/>
  <c r="R45" i="1"/>
  <c r="Q45" i="1"/>
  <c r="P45" i="1"/>
  <c r="O45" i="1"/>
  <c r="N45" i="1"/>
  <c r="M45" i="1"/>
  <c r="T44" i="1"/>
  <c r="S44" i="1"/>
  <c r="R44" i="1"/>
  <c r="Q44" i="1"/>
  <c r="P44" i="1"/>
  <c r="O44" i="1"/>
  <c r="N44" i="1"/>
  <c r="M44" i="1"/>
  <c r="T43" i="1"/>
  <c r="S43" i="1"/>
  <c r="R43" i="1"/>
  <c r="Q43" i="1"/>
  <c r="P43" i="1"/>
  <c r="O43" i="1"/>
  <c r="N43" i="1"/>
  <c r="M43" i="1"/>
  <c r="T42" i="1"/>
  <c r="S42" i="1"/>
  <c r="R42" i="1"/>
  <c r="Q42" i="1"/>
  <c r="P42" i="1"/>
  <c r="O42" i="1"/>
  <c r="N42" i="1"/>
  <c r="M42" i="1"/>
  <c r="T41" i="1"/>
  <c r="S41" i="1"/>
  <c r="R41" i="1"/>
  <c r="Q41" i="1"/>
  <c r="P41" i="1"/>
  <c r="O41" i="1"/>
  <c r="N41" i="1"/>
  <c r="M41" i="1"/>
  <c r="T40" i="1"/>
  <c r="S40" i="1"/>
  <c r="R40" i="1"/>
  <c r="Q40" i="1"/>
  <c r="P40" i="1"/>
  <c r="O40" i="1"/>
  <c r="N40" i="1"/>
  <c r="M40" i="1"/>
  <c r="T39" i="1"/>
  <c r="S39" i="1"/>
  <c r="R39" i="1"/>
  <c r="Q39" i="1"/>
  <c r="P39" i="1"/>
  <c r="O39" i="1"/>
  <c r="N39" i="1"/>
  <c r="M39" i="1"/>
  <c r="T38" i="1"/>
  <c r="S38" i="1"/>
  <c r="R38" i="1"/>
  <c r="Q38" i="1"/>
  <c r="P38" i="1"/>
  <c r="O38" i="1"/>
  <c r="N38" i="1"/>
  <c r="M38" i="1"/>
  <c r="T37" i="1"/>
  <c r="S37" i="1"/>
  <c r="R37" i="1"/>
  <c r="Q37" i="1"/>
  <c r="P37" i="1"/>
  <c r="O37" i="1"/>
  <c r="N37" i="1"/>
  <c r="M37" i="1"/>
  <c r="T36" i="1"/>
  <c r="S36" i="1"/>
  <c r="R36" i="1"/>
  <c r="Q36" i="1"/>
  <c r="P36" i="1"/>
  <c r="O36" i="1"/>
  <c r="N36" i="1"/>
  <c r="M36" i="1"/>
  <c r="T35" i="1"/>
  <c r="S35" i="1"/>
  <c r="R35" i="1"/>
  <c r="Q35" i="1"/>
  <c r="P35" i="1"/>
  <c r="O35" i="1"/>
  <c r="N35" i="1"/>
  <c r="M35" i="1"/>
  <c r="T34" i="1"/>
  <c r="S34" i="1"/>
  <c r="R34" i="1"/>
  <c r="Q34" i="1"/>
  <c r="P34" i="1"/>
  <c r="O34" i="1"/>
  <c r="N34" i="1"/>
  <c r="M34" i="1"/>
  <c r="T33" i="1"/>
  <c r="S33" i="1"/>
  <c r="R33" i="1"/>
  <c r="Q33" i="1"/>
  <c r="P33" i="1"/>
  <c r="O33" i="1"/>
  <c r="N33" i="1"/>
  <c r="M33" i="1"/>
  <c r="T32" i="1"/>
  <c r="S32" i="1"/>
  <c r="R32" i="1"/>
  <c r="Q32" i="1"/>
  <c r="P32" i="1"/>
  <c r="O32" i="1"/>
  <c r="N32" i="1"/>
  <c r="M32" i="1"/>
  <c r="T31" i="1"/>
  <c r="S31" i="1"/>
  <c r="R31" i="1"/>
  <c r="Q31" i="1"/>
  <c r="P31" i="1"/>
  <c r="O31" i="1"/>
  <c r="N31" i="1"/>
  <c r="M31" i="1"/>
  <c r="T30" i="1"/>
  <c r="S30" i="1"/>
  <c r="R30" i="1"/>
  <c r="Q30" i="1"/>
  <c r="P30" i="1"/>
  <c r="O30" i="1"/>
  <c r="N30" i="1"/>
  <c r="M30" i="1"/>
  <c r="T29" i="1"/>
  <c r="S29" i="1"/>
  <c r="R29" i="1"/>
  <c r="Q29" i="1"/>
  <c r="P29" i="1"/>
  <c r="O29" i="1"/>
  <c r="N29" i="1"/>
  <c r="M29" i="1"/>
  <c r="T28" i="1"/>
  <c r="S28" i="1"/>
  <c r="R28" i="1"/>
  <c r="Q28" i="1"/>
  <c r="P28" i="1"/>
  <c r="O28" i="1"/>
  <c r="N28" i="1"/>
  <c r="M28" i="1"/>
  <c r="T27" i="1"/>
  <c r="S27" i="1"/>
  <c r="R27" i="1"/>
  <c r="Q27" i="1"/>
  <c r="P27" i="1"/>
  <c r="O27" i="1"/>
  <c r="N27" i="1"/>
  <c r="M27" i="1"/>
  <c r="T26" i="1"/>
  <c r="S26" i="1"/>
  <c r="R26" i="1"/>
  <c r="Q26" i="1"/>
  <c r="P26" i="1"/>
  <c r="O26" i="1"/>
  <c r="N26" i="1"/>
  <c r="M26" i="1"/>
  <c r="T25" i="1"/>
  <c r="S25" i="1"/>
  <c r="R25" i="1"/>
  <c r="Q25" i="1"/>
  <c r="P25" i="1"/>
  <c r="O25" i="1"/>
  <c r="N25" i="1"/>
  <c r="M25" i="1"/>
  <c r="T24" i="1"/>
  <c r="S24" i="1"/>
  <c r="R24" i="1"/>
  <c r="Q24" i="1"/>
  <c r="P24" i="1"/>
  <c r="O24" i="1"/>
  <c r="N24" i="1"/>
  <c r="M24" i="1"/>
  <c r="T23" i="1"/>
  <c r="S23" i="1"/>
  <c r="R23" i="1"/>
  <c r="Q23" i="1"/>
  <c r="P23" i="1"/>
  <c r="O23" i="1"/>
  <c r="N23" i="1"/>
  <c r="M23" i="1"/>
  <c r="T22" i="1"/>
  <c r="S22" i="1"/>
  <c r="R22" i="1"/>
  <c r="Q22" i="1"/>
  <c r="P22" i="1"/>
  <c r="O22" i="1"/>
  <c r="N22" i="1"/>
  <c r="M22" i="1"/>
  <c r="T21" i="1"/>
  <c r="S21" i="1"/>
  <c r="R21" i="1"/>
  <c r="Q21" i="1"/>
  <c r="P21" i="1"/>
  <c r="O21" i="1"/>
  <c r="N21" i="1"/>
  <c r="M21" i="1"/>
  <c r="T20" i="1"/>
  <c r="S20" i="1"/>
  <c r="R20" i="1"/>
  <c r="Q20" i="1"/>
  <c r="P20" i="1"/>
  <c r="O20" i="1"/>
  <c r="N20" i="1"/>
  <c r="M20" i="1"/>
  <c r="T19" i="1"/>
  <c r="S19" i="1"/>
  <c r="R19" i="1"/>
  <c r="Q19" i="1"/>
  <c r="P19" i="1"/>
  <c r="O19" i="1"/>
  <c r="N19" i="1"/>
  <c r="M19" i="1"/>
  <c r="T18" i="1"/>
  <c r="S18" i="1"/>
  <c r="R18" i="1"/>
  <c r="Q18" i="1"/>
  <c r="P18" i="1"/>
  <c r="O18" i="1"/>
  <c r="N18" i="1"/>
  <c r="M18" i="1"/>
  <c r="T17" i="1"/>
  <c r="S17" i="1"/>
  <c r="R17" i="1"/>
  <c r="Q17" i="1"/>
  <c r="P17" i="1"/>
  <c r="O17" i="1"/>
  <c r="N17" i="1"/>
  <c r="M17" i="1"/>
  <c r="T16" i="1"/>
  <c r="S16" i="1"/>
  <c r="R16" i="1"/>
  <c r="Q16" i="1"/>
  <c r="P16" i="1"/>
  <c r="O16" i="1"/>
  <c r="N16" i="1"/>
  <c r="M16" i="1"/>
  <c r="T15" i="1"/>
  <c r="S15" i="1"/>
  <c r="R15" i="1"/>
  <c r="Q15" i="1"/>
  <c r="P15" i="1"/>
  <c r="O15" i="1"/>
  <c r="N15" i="1"/>
  <c r="M15" i="1"/>
  <c r="T14" i="1"/>
  <c r="S14" i="1"/>
  <c r="R14" i="1"/>
  <c r="Q14" i="1"/>
  <c r="P14" i="1"/>
  <c r="O14" i="1"/>
  <c r="N14" i="1"/>
  <c r="M14" i="1"/>
  <c r="T13" i="1"/>
  <c r="S13" i="1"/>
  <c r="R13" i="1"/>
  <c r="Q13" i="1"/>
  <c r="P13" i="1"/>
  <c r="O13" i="1"/>
  <c r="N13" i="1"/>
  <c r="M13" i="1"/>
  <c r="T12" i="1"/>
  <c r="S12" i="1"/>
  <c r="R12" i="1"/>
  <c r="Q12" i="1"/>
  <c r="P12" i="1"/>
  <c r="O12" i="1"/>
  <c r="N12" i="1"/>
  <c r="M12" i="1"/>
  <c r="T11" i="1"/>
  <c r="S11" i="1"/>
  <c r="R11" i="1"/>
  <c r="Q11" i="1"/>
  <c r="P11" i="1"/>
  <c r="O11" i="1"/>
  <c r="N11" i="1"/>
  <c r="M11" i="1"/>
  <c r="T10" i="1"/>
  <c r="S10" i="1"/>
  <c r="R10" i="1"/>
  <c r="Q10" i="1"/>
  <c r="P10" i="1"/>
  <c r="O10" i="1"/>
  <c r="N10" i="1"/>
  <c r="M10" i="1"/>
  <c r="T9" i="1"/>
  <c r="S9" i="1"/>
  <c r="R9" i="1"/>
  <c r="Q9" i="1"/>
  <c r="P9" i="1"/>
  <c r="O9" i="1"/>
  <c r="N9" i="1"/>
  <c r="M9" i="1"/>
  <c r="T8" i="1"/>
  <c r="S8" i="1"/>
  <c r="R8" i="1"/>
  <c r="Q8" i="1"/>
  <c r="P8" i="1"/>
  <c r="O8" i="1"/>
  <c r="N8" i="1"/>
  <c r="M8" i="1"/>
  <c r="T7" i="1"/>
  <c r="S7" i="1"/>
  <c r="R7" i="1"/>
  <c r="Q7" i="1"/>
  <c r="P7" i="1"/>
  <c r="O7" i="1"/>
  <c r="N7" i="1"/>
  <c r="M7" i="1"/>
  <c r="T6" i="1"/>
  <c r="S6" i="1"/>
  <c r="R6" i="1"/>
  <c r="Q6" i="1"/>
  <c r="P6" i="1"/>
  <c r="O6" i="1"/>
  <c r="N6" i="1"/>
  <c r="M6" i="1"/>
  <c r="T5" i="1"/>
  <c r="S5" i="1"/>
  <c r="R5" i="1"/>
  <c r="Q5" i="1"/>
  <c r="P5" i="1"/>
  <c r="O5" i="1"/>
  <c r="N5" i="1"/>
  <c r="M5" i="1"/>
  <c r="T4" i="1"/>
  <c r="S4" i="1"/>
  <c r="R4" i="1"/>
  <c r="Q4" i="1"/>
  <c r="P4" i="1"/>
  <c r="O4" i="1"/>
  <c r="N4" i="1"/>
  <c r="M4" i="1"/>
  <c r="T3" i="1"/>
  <c r="S3" i="1"/>
  <c r="R3" i="1"/>
  <c r="Q3" i="1"/>
  <c r="P3" i="1"/>
  <c r="O3" i="1"/>
  <c r="N3" i="1"/>
  <c r="M3" i="1"/>
  <c r="T2" i="1"/>
  <c r="S2" i="1"/>
  <c r="R2" i="1"/>
  <c r="Q2" i="1"/>
  <c r="P2" i="1"/>
  <c r="O2" i="1"/>
  <c r="N2" i="1"/>
  <c r="M2" i="1"/>
  <c r="O1819" i="1" l="1"/>
  <c r="P1819" i="1" s="1"/>
  <c r="O1832" i="1"/>
  <c r="P1832" i="1" s="1"/>
  <c r="O1810" i="1"/>
  <c r="P1810" i="1" s="1"/>
  <c r="O1814" i="1"/>
  <c r="P1814" i="1" s="1"/>
  <c r="O1823" i="1"/>
  <c r="P1823" i="1" s="1"/>
  <c r="O1873" i="1"/>
  <c r="P1873" i="1" s="1"/>
  <c r="O1809" i="1"/>
  <c r="P1809" i="1" s="1"/>
  <c r="O1995" i="1"/>
  <c r="P1995" i="1" s="1"/>
  <c r="O1640" i="1"/>
  <c r="P1640" i="1" s="1"/>
  <c r="O1644" i="1"/>
  <c r="P1644" i="1" s="1"/>
  <c r="O1648" i="1"/>
  <c r="P1648" i="1" s="1"/>
  <c r="O1652" i="1"/>
  <c r="P1652" i="1" s="1"/>
  <c r="O1656" i="1"/>
  <c r="P1656" i="1" s="1"/>
  <c r="O1660" i="1"/>
  <c r="P1660" i="1" s="1"/>
  <c r="O1664" i="1"/>
  <c r="P1664" i="1" s="1"/>
  <c r="O1668" i="1"/>
  <c r="P1668" i="1" s="1"/>
  <c r="O1672" i="1"/>
  <c r="P1672" i="1" s="1"/>
  <c r="O1676" i="1"/>
  <c r="P1676" i="1" s="1"/>
  <c r="O1680" i="1"/>
  <c r="P1680" i="1" s="1"/>
  <c r="O1684" i="1"/>
  <c r="P1684" i="1" s="1"/>
  <c r="O1688" i="1"/>
  <c r="P1688" i="1" s="1"/>
  <c r="O1692" i="1"/>
  <c r="P1692" i="1" s="1"/>
  <c r="O1696" i="1"/>
  <c r="P1696" i="1" s="1"/>
  <c r="O1700" i="1"/>
  <c r="P1700" i="1" s="1"/>
  <c r="O1704" i="1"/>
  <c r="P1704" i="1" s="1"/>
  <c r="O1708" i="1"/>
  <c r="P1708" i="1" s="1"/>
  <c r="O1712" i="1"/>
  <c r="P1712" i="1" s="1"/>
  <c r="O1716" i="1"/>
  <c r="P1716" i="1" s="1"/>
  <c r="O1720" i="1"/>
  <c r="P1720" i="1" s="1"/>
  <c r="O1724" i="1"/>
  <c r="P1724" i="1" s="1"/>
  <c r="O1728" i="1"/>
  <c r="P1728" i="1" s="1"/>
  <c r="O1732" i="1"/>
  <c r="P1732" i="1" s="1"/>
  <c r="O1736" i="1"/>
  <c r="P1736" i="1" s="1"/>
  <c r="O1740" i="1"/>
  <c r="P1740" i="1" s="1"/>
  <c r="O1744" i="1"/>
  <c r="P1744" i="1" s="1"/>
  <c r="O1748" i="1"/>
  <c r="P1748" i="1" s="1"/>
  <c r="O1752" i="1"/>
  <c r="P1752" i="1" s="1"/>
  <c r="O1756" i="1"/>
  <c r="P1756" i="1" s="1"/>
  <c r="O1760" i="1"/>
  <c r="P1760" i="1" s="1"/>
  <c r="O1764" i="1"/>
  <c r="P1764" i="1" s="1"/>
  <c r="O1768" i="1"/>
  <c r="P1768" i="1" s="1"/>
  <c r="O1772" i="1"/>
  <c r="P1772" i="1" s="1"/>
  <c r="O1776" i="1"/>
  <c r="P1776" i="1" s="1"/>
  <c r="O1780" i="1"/>
  <c r="P1780" i="1" s="1"/>
  <c r="O1784" i="1"/>
  <c r="P1784" i="1" s="1"/>
  <c r="O1788" i="1"/>
  <c r="P1788" i="1" s="1"/>
  <c r="O1792" i="1"/>
  <c r="P1792" i="1" s="1"/>
  <c r="O1796" i="1"/>
  <c r="P1796" i="1" s="1"/>
  <c r="O1800" i="1"/>
  <c r="P1800" i="1" s="1"/>
  <c r="O1842" i="1"/>
  <c r="P1842" i="1" s="1"/>
  <c r="O2014" i="1"/>
  <c r="P2014" i="1" s="1"/>
  <c r="O1841" i="1"/>
  <c r="P1841" i="1" s="1"/>
  <c r="O1892" i="1"/>
  <c r="P1892" i="1" s="1"/>
  <c r="O1851" i="1"/>
  <c r="P1851" i="1" s="1"/>
  <c r="O1874" i="1"/>
  <c r="P1874" i="1" s="1"/>
  <c r="O1883" i="1"/>
  <c r="P1883" i="1" s="1"/>
  <c r="O1888" i="1"/>
  <c r="P1888" i="1" s="1"/>
  <c r="O1893" i="1"/>
  <c r="P1893" i="1" s="1"/>
  <c r="O1930" i="1"/>
  <c r="P1930" i="1" s="1"/>
  <c r="O1949" i="1"/>
  <c r="P1949" i="1" s="1"/>
  <c r="O1959" i="1"/>
  <c r="P1959" i="1" s="1"/>
  <c r="O1963" i="1"/>
  <c r="P1963" i="1" s="1"/>
  <c r="O1968" i="1"/>
  <c r="P1968" i="1" s="1"/>
  <c r="O1977" i="1"/>
  <c r="P1977" i="1" s="1"/>
  <c r="O1986" i="1"/>
  <c r="P1986" i="1" s="1"/>
  <c r="O2001" i="1"/>
  <c r="P2001" i="1" s="1"/>
  <c r="O2010" i="1"/>
  <c r="P2010" i="1" s="1"/>
  <c r="O2015" i="1"/>
  <c r="P2015" i="1" s="1"/>
  <c r="O2034" i="1"/>
  <c r="P2034" i="1" s="1"/>
  <c r="O2090" i="1"/>
  <c r="P2090" i="1" s="1"/>
  <c r="O2205" i="1"/>
  <c r="P2205" i="1" s="1"/>
  <c r="O1639" i="1"/>
  <c r="P1639" i="1" s="1"/>
  <c r="O1643" i="1"/>
  <c r="P1643" i="1" s="1"/>
  <c r="O1647" i="1"/>
  <c r="P1647" i="1" s="1"/>
  <c r="O1651" i="1"/>
  <c r="P1651" i="1" s="1"/>
  <c r="O1655" i="1"/>
  <c r="P1655" i="1" s="1"/>
  <c r="O1659" i="1"/>
  <c r="P1659" i="1" s="1"/>
  <c r="O1663" i="1"/>
  <c r="P1663" i="1" s="1"/>
  <c r="O1667" i="1"/>
  <c r="P1667" i="1" s="1"/>
  <c r="O1671" i="1"/>
  <c r="P1671" i="1" s="1"/>
  <c r="O1675" i="1"/>
  <c r="P1675" i="1" s="1"/>
  <c r="O1679" i="1"/>
  <c r="P1679" i="1" s="1"/>
  <c r="O1683" i="1"/>
  <c r="P1683" i="1" s="1"/>
  <c r="O1687" i="1"/>
  <c r="P1687" i="1" s="1"/>
  <c r="O1691" i="1"/>
  <c r="P1691" i="1" s="1"/>
  <c r="O1695" i="1"/>
  <c r="P1695" i="1" s="1"/>
  <c r="O1699" i="1"/>
  <c r="P1699" i="1" s="1"/>
  <c r="O1703" i="1"/>
  <c r="P1703" i="1" s="1"/>
  <c r="O1707" i="1"/>
  <c r="P1707" i="1" s="1"/>
  <c r="O1711" i="1"/>
  <c r="P1711" i="1" s="1"/>
  <c r="O1715" i="1"/>
  <c r="P1715" i="1" s="1"/>
  <c r="O1719" i="1"/>
  <c r="P1719" i="1" s="1"/>
  <c r="O1723" i="1"/>
  <c r="P1723" i="1" s="1"/>
  <c r="O1727" i="1"/>
  <c r="P1727" i="1" s="1"/>
  <c r="O1731" i="1"/>
  <c r="P1731" i="1" s="1"/>
  <c r="O1735" i="1"/>
  <c r="P1735" i="1" s="1"/>
  <c r="O1739" i="1"/>
  <c r="P1739" i="1" s="1"/>
  <c r="O1743" i="1"/>
  <c r="P1743" i="1" s="1"/>
  <c r="O1747" i="1"/>
  <c r="P1747" i="1" s="1"/>
  <c r="O1751" i="1"/>
  <c r="P1751" i="1" s="1"/>
  <c r="O1755" i="1"/>
  <c r="P1755" i="1" s="1"/>
  <c r="O1759" i="1"/>
  <c r="P1759" i="1" s="1"/>
  <c r="O1763" i="1"/>
  <c r="P1763" i="1" s="1"/>
  <c r="O1767" i="1"/>
  <c r="P1767" i="1" s="1"/>
  <c r="O1771" i="1"/>
  <c r="P1771" i="1" s="1"/>
  <c r="O1775" i="1"/>
  <c r="P1775" i="1" s="1"/>
  <c r="O1779" i="1"/>
  <c r="P1779" i="1" s="1"/>
  <c r="O1783" i="1"/>
  <c r="P1783" i="1" s="1"/>
  <c r="O1787" i="1"/>
  <c r="P1787" i="1" s="1"/>
  <c r="O1791" i="1"/>
  <c r="P1791" i="1" s="1"/>
  <c r="O1795" i="1"/>
  <c r="P1795" i="1" s="1"/>
  <c r="O1818" i="1"/>
  <c r="P1818" i="1" s="1"/>
  <c r="O1827" i="1"/>
  <c r="P1827" i="1" s="1"/>
  <c r="O1850" i="1"/>
  <c r="P1850" i="1" s="1"/>
  <c r="O1859" i="1"/>
  <c r="P1859" i="1" s="1"/>
  <c r="O1882" i="1"/>
  <c r="P1882" i="1" s="1"/>
  <c r="O1887" i="1"/>
  <c r="P1887" i="1" s="1"/>
  <c r="O1901" i="1"/>
  <c r="P1901" i="1" s="1"/>
  <c r="O1929" i="1"/>
  <c r="P1929" i="1" s="1"/>
  <c r="O1962" i="1"/>
  <c r="P1962" i="1" s="1"/>
  <c r="O1967" i="1"/>
  <c r="P1967" i="1" s="1"/>
  <c r="O1971" i="1"/>
  <c r="P1971" i="1" s="1"/>
  <c r="O1976" i="1"/>
  <c r="P1976" i="1" s="1"/>
  <c r="O1985" i="1"/>
  <c r="P1985" i="1" s="1"/>
  <c r="O2000" i="1"/>
  <c r="P2000" i="1" s="1"/>
  <c r="O2009" i="1"/>
  <c r="P2009" i="1" s="1"/>
  <c r="O2018" i="1"/>
  <c r="P2018" i="1" s="1"/>
  <c r="O2115" i="1"/>
  <c r="P2115" i="1" s="1"/>
  <c r="O2120" i="1"/>
  <c r="P2120" i="1" s="1"/>
  <c r="O2155" i="1"/>
  <c r="P2155" i="1" s="1"/>
  <c r="O1808" i="1"/>
  <c r="P1808" i="1" s="1"/>
  <c r="O1822" i="1"/>
  <c r="P1822" i="1" s="1"/>
  <c r="O1831" i="1"/>
  <c r="P1831" i="1" s="1"/>
  <c r="O1840" i="1"/>
  <c r="P1840" i="1" s="1"/>
  <c r="O1845" i="1"/>
  <c r="P1845" i="1" s="1"/>
  <c r="O1854" i="1"/>
  <c r="P1854" i="1" s="1"/>
  <c r="O1863" i="1"/>
  <c r="P1863" i="1" s="1"/>
  <c r="O1872" i="1"/>
  <c r="P1872" i="1" s="1"/>
  <c r="O1877" i="1"/>
  <c r="P1877" i="1" s="1"/>
  <c r="O1896" i="1"/>
  <c r="P1896" i="1" s="1"/>
  <c r="O1905" i="1"/>
  <c r="P1905" i="1" s="1"/>
  <c r="O1914" i="1"/>
  <c r="P1914" i="1" s="1"/>
  <c r="O1919" i="1"/>
  <c r="P1919" i="1" s="1"/>
  <c r="O1938" i="1"/>
  <c r="P1938" i="1" s="1"/>
  <c r="O1943" i="1"/>
  <c r="P1943" i="1" s="1"/>
  <c r="O1947" i="1"/>
  <c r="P1947" i="1" s="1"/>
  <c r="O1952" i="1"/>
  <c r="P1952" i="1" s="1"/>
  <c r="O1957" i="1"/>
  <c r="P1957" i="1" s="1"/>
  <c r="O1994" i="1"/>
  <c r="P1994" i="1" s="1"/>
  <c r="O2191" i="1"/>
  <c r="P2191" i="1" s="1"/>
  <c r="O2269" i="1"/>
  <c r="P2269" i="1" s="1"/>
  <c r="O1807" i="1"/>
  <c r="P1807" i="1" s="1"/>
  <c r="O1816" i="1"/>
  <c r="P1816" i="1" s="1"/>
  <c r="O1821" i="1"/>
  <c r="P1821" i="1" s="1"/>
  <c r="O1830" i="1"/>
  <c r="P1830" i="1" s="1"/>
  <c r="O1839" i="1"/>
  <c r="P1839" i="1" s="1"/>
  <c r="O1848" i="1"/>
  <c r="P1848" i="1" s="1"/>
  <c r="O1853" i="1"/>
  <c r="P1853" i="1" s="1"/>
  <c r="O1862" i="1"/>
  <c r="P1862" i="1" s="1"/>
  <c r="O1871" i="1"/>
  <c r="P1871" i="1" s="1"/>
  <c r="O1880" i="1"/>
  <c r="P1880" i="1" s="1"/>
  <c r="O1885" i="1"/>
  <c r="P1885" i="1" s="1"/>
  <c r="O1895" i="1"/>
  <c r="P1895" i="1" s="1"/>
  <c r="O1899" i="1"/>
  <c r="P1899" i="1" s="1"/>
  <c r="O1904" i="1"/>
  <c r="P1904" i="1" s="1"/>
  <c r="O1913" i="1"/>
  <c r="P1913" i="1" s="1"/>
  <c r="O1922" i="1"/>
  <c r="P1922" i="1" s="1"/>
  <c r="O1937" i="1"/>
  <c r="P1937" i="1" s="1"/>
  <c r="O1946" i="1"/>
  <c r="P1946" i="1" s="1"/>
  <c r="O1951" i="1"/>
  <c r="P1951" i="1" s="1"/>
  <c r="O1965" i="1"/>
  <c r="P1965" i="1" s="1"/>
  <c r="O1993" i="1"/>
  <c r="P1993" i="1" s="1"/>
  <c r="O2026" i="1"/>
  <c r="P2026" i="1" s="1"/>
  <c r="O2040" i="1"/>
  <c r="P2040" i="1" s="1"/>
  <c r="O1789" i="1"/>
  <c r="P1789" i="1" s="1"/>
  <c r="O1793" i="1"/>
  <c r="P1793" i="1" s="1"/>
  <c r="O1797" i="1"/>
  <c r="P1797" i="1" s="1"/>
  <c r="O1802" i="1"/>
  <c r="P1802" i="1" s="1"/>
  <c r="O1811" i="1"/>
  <c r="P1811" i="1" s="1"/>
  <c r="O1834" i="1"/>
  <c r="P1834" i="1" s="1"/>
  <c r="O1843" i="1"/>
  <c r="P1843" i="1" s="1"/>
  <c r="O1866" i="1"/>
  <c r="P1866" i="1" s="1"/>
  <c r="O1889" i="1"/>
  <c r="P1889" i="1" s="1"/>
  <c r="O1978" i="1"/>
  <c r="P1978" i="1" s="1"/>
  <c r="O1983" i="1"/>
  <c r="P1983" i="1" s="1"/>
  <c r="O2002" i="1"/>
  <c r="P2002" i="1" s="1"/>
  <c r="O2007" i="1"/>
  <c r="P2007" i="1" s="1"/>
  <c r="O2011" i="1"/>
  <c r="P2011" i="1" s="1"/>
  <c r="O2016" i="1"/>
  <c r="P2016" i="1" s="1"/>
  <c r="O2021" i="1"/>
  <c r="P2021" i="1" s="1"/>
  <c r="O2031" i="1"/>
  <c r="P2031" i="1" s="1"/>
  <c r="O2061" i="1"/>
  <c r="P2061" i="1" s="1"/>
  <c r="O2128" i="1"/>
  <c r="P2128" i="1" s="1"/>
  <c r="O2176" i="1"/>
  <c r="P2176" i="1" s="1"/>
  <c r="O2207" i="1"/>
  <c r="P2207" i="1" s="1"/>
  <c r="O2498" i="1"/>
  <c r="P2498" i="1" s="1"/>
  <c r="O2507" i="1"/>
  <c r="P2507" i="1" s="1"/>
  <c r="O2522" i="1"/>
  <c r="P2522" i="1" s="1"/>
  <c r="O2531" i="1"/>
  <c r="P2531" i="1" s="1"/>
  <c r="O2537" i="1"/>
  <c r="P2537" i="1" s="1"/>
  <c r="O2552" i="1"/>
  <c r="P2552" i="1" s="1"/>
  <c r="O2566" i="1"/>
  <c r="P2566" i="1" s="1"/>
  <c r="O2583" i="1"/>
  <c r="P2583" i="1" s="1"/>
  <c r="O2596" i="1"/>
  <c r="P2596" i="1" s="1"/>
  <c r="O2613" i="1"/>
  <c r="P2613" i="1" s="1"/>
  <c r="O2617" i="1"/>
  <c r="P2617" i="1" s="1"/>
  <c r="O2639" i="1"/>
  <c r="P2639" i="1" s="1"/>
  <c r="O2648" i="1"/>
  <c r="P2648" i="1" s="1"/>
  <c r="O2683" i="1"/>
  <c r="P2683" i="1" s="1"/>
  <c r="O2687" i="1"/>
  <c r="P2687" i="1" s="1"/>
  <c r="O2691" i="1"/>
  <c r="P2691" i="1" s="1"/>
  <c r="O2695" i="1"/>
  <c r="P2695" i="1" s="1"/>
  <c r="O2044" i="1"/>
  <c r="P2044" i="1" s="1"/>
  <c r="O2063" i="1"/>
  <c r="P2063" i="1" s="1"/>
  <c r="O2072" i="1"/>
  <c r="P2072" i="1" s="1"/>
  <c r="O2096" i="1"/>
  <c r="P2096" i="1" s="1"/>
  <c r="O2105" i="1"/>
  <c r="P2105" i="1" s="1"/>
  <c r="O2150" i="1"/>
  <c r="P2150" i="1" s="1"/>
  <c r="O2161" i="1"/>
  <c r="P2161" i="1" s="1"/>
  <c r="O2165" i="1"/>
  <c r="P2165" i="1" s="1"/>
  <c r="O2561" i="1"/>
  <c r="P2561" i="1" s="1"/>
  <c r="O2574" i="1"/>
  <c r="P2574" i="1" s="1"/>
  <c r="O2604" i="1"/>
  <c r="P2604" i="1" s="1"/>
  <c r="O2621" i="1"/>
  <c r="P2621" i="1" s="1"/>
  <c r="O2634" i="1"/>
  <c r="P2634" i="1" s="1"/>
  <c r="O2647" i="1"/>
  <c r="P2647" i="1" s="1"/>
  <c r="O2652" i="1"/>
  <c r="P2652" i="1" s="1"/>
  <c r="O2682" i="1"/>
  <c r="P2682" i="1" s="1"/>
  <c r="O2703" i="1"/>
  <c r="P2703" i="1" s="1"/>
  <c r="O2033" i="1"/>
  <c r="P2033" i="1" s="1"/>
  <c r="O2038" i="1"/>
  <c r="P2038" i="1" s="1"/>
  <c r="O2052" i="1"/>
  <c r="P2052" i="1" s="1"/>
  <c r="O2062" i="1"/>
  <c r="P2062" i="1" s="1"/>
  <c r="O2066" i="1"/>
  <c r="P2066" i="1" s="1"/>
  <c r="O2071" i="1"/>
  <c r="P2071" i="1" s="1"/>
  <c r="O2076" i="1"/>
  <c r="P2076" i="1" s="1"/>
  <c r="O2095" i="1"/>
  <c r="P2095" i="1" s="1"/>
  <c r="O2104" i="1"/>
  <c r="P2104" i="1" s="1"/>
  <c r="O2134" i="1"/>
  <c r="P2134" i="1" s="1"/>
  <c r="O2149" i="1"/>
  <c r="P2149" i="1" s="1"/>
  <c r="O2153" i="1"/>
  <c r="P2153" i="1" s="1"/>
  <c r="O2160" i="1"/>
  <c r="P2160" i="1" s="1"/>
  <c r="O2164" i="1"/>
  <c r="P2164" i="1" s="1"/>
  <c r="O2168" i="1"/>
  <c r="P2168" i="1" s="1"/>
  <c r="O2525" i="1"/>
  <c r="P2525" i="1" s="1"/>
  <c r="O2540" i="1"/>
  <c r="P2540" i="1" s="1"/>
  <c r="O2545" i="1"/>
  <c r="P2545" i="1" s="1"/>
  <c r="O2500" i="1"/>
  <c r="P2500" i="1" s="1"/>
  <c r="O2505" i="1"/>
  <c r="P2505" i="1" s="1"/>
  <c r="O2520" i="1"/>
  <c r="P2520" i="1" s="1"/>
  <c r="O2529" i="1"/>
  <c r="P2529" i="1" s="1"/>
  <c r="O2549" i="1"/>
  <c r="P2549" i="1" s="1"/>
  <c r="O2554" i="1"/>
  <c r="P2554" i="1" s="1"/>
  <c r="O2564" i="1"/>
  <c r="P2564" i="1" s="1"/>
  <c r="O2581" i="1"/>
  <c r="P2581" i="1" s="1"/>
  <c r="O2585" i="1"/>
  <c r="P2585" i="1" s="1"/>
  <c r="O2598" i="1"/>
  <c r="P2598" i="1" s="1"/>
  <c r="O2615" i="1"/>
  <c r="P2615" i="1" s="1"/>
  <c r="O2628" i="1"/>
  <c r="P2628" i="1" s="1"/>
  <c r="O2637" i="1"/>
  <c r="P2637" i="1" s="1"/>
  <c r="O2663" i="1"/>
  <c r="P2663" i="1" s="1"/>
  <c r="O2668" i="1"/>
  <c r="P2668" i="1" s="1"/>
  <c r="O2041" i="1"/>
  <c r="P2041" i="1" s="1"/>
  <c r="O2065" i="1"/>
  <c r="P2065" i="1" s="1"/>
  <c r="O2070" i="1"/>
  <c r="P2070" i="1" s="1"/>
  <c r="O2084" i="1"/>
  <c r="P2084" i="1" s="1"/>
  <c r="O2094" i="1"/>
  <c r="P2094" i="1" s="1"/>
  <c r="O2098" i="1"/>
  <c r="P2098" i="1" s="1"/>
  <c r="O2103" i="1"/>
  <c r="P2103" i="1" s="1"/>
  <c r="O2108" i="1"/>
  <c r="P2108" i="1" s="1"/>
  <c r="O2148" i="1"/>
  <c r="P2148" i="1" s="1"/>
  <c r="O2152" i="1"/>
  <c r="P2152" i="1" s="1"/>
  <c r="O2163" i="1"/>
  <c r="P2163" i="1" s="1"/>
  <c r="O2167" i="1"/>
  <c r="P2167" i="1" s="1"/>
  <c r="O2572" i="1"/>
  <c r="P2572" i="1" s="1"/>
  <c r="O2589" i="1"/>
  <c r="P2589" i="1" s="1"/>
  <c r="O2593" i="1"/>
  <c r="P2593" i="1" s="1"/>
  <c r="O2606" i="1"/>
  <c r="P2606" i="1" s="1"/>
  <c r="O2632" i="1"/>
  <c r="P2632" i="1" s="1"/>
  <c r="O2658" i="1"/>
  <c r="P2658" i="1" s="1"/>
  <c r="O2680" i="1"/>
  <c r="P2680" i="1" s="1"/>
  <c r="O2701" i="1"/>
  <c r="P2701" i="1" s="1"/>
  <c r="O2064" i="1"/>
  <c r="P2064" i="1" s="1"/>
  <c r="O2073" i="1"/>
  <c r="P2073" i="1" s="1"/>
  <c r="O2097" i="1"/>
  <c r="P2097" i="1" s="1"/>
  <c r="O2102" i="1"/>
  <c r="P2102" i="1" s="1"/>
  <c r="O2116" i="1"/>
  <c r="P2116" i="1" s="1"/>
  <c r="O2151" i="1"/>
  <c r="P2151" i="1" s="1"/>
  <c r="O2162" i="1"/>
  <c r="P2162" i="1" s="1"/>
  <c r="O2166" i="1"/>
  <c r="P2166" i="1" s="1"/>
  <c r="O2494" i="1"/>
  <c r="P2494" i="1" s="1"/>
  <c r="O2513" i="1"/>
  <c r="P2513" i="1" s="1"/>
  <c r="O2518" i="1"/>
  <c r="P2518" i="1" s="1"/>
  <c r="O2558" i="1"/>
  <c r="P2558" i="1" s="1"/>
  <c r="O2700" i="1"/>
  <c r="P2700" i="1" s="1"/>
  <c r="O2599" i="1"/>
  <c r="P2599" i="1" s="1"/>
  <c r="O2591" i="1"/>
  <c r="P2591" i="1" s="1"/>
  <c r="O2623" i="1"/>
  <c r="P2623" i="1" s="1"/>
  <c r="O2560" i="1"/>
  <c r="P2560" i="1" s="1"/>
  <c r="O2568" i="1"/>
  <c r="P2568" i="1" s="1"/>
  <c r="O2576" i="1"/>
  <c r="P2576" i="1" s="1"/>
  <c r="O2584" i="1"/>
  <c r="P2584" i="1" s="1"/>
  <c r="O2592" i="1"/>
  <c r="P2592" i="1" s="1"/>
  <c r="O2600" i="1"/>
  <c r="P2600" i="1" s="1"/>
  <c r="O2608" i="1"/>
  <c r="P2608" i="1" s="1"/>
  <c r="O2616" i="1"/>
  <c r="P2616" i="1" s="1"/>
  <c r="O2624" i="1"/>
  <c r="P2624" i="1" s="1"/>
  <c r="O2629" i="1"/>
  <c r="P2629" i="1" s="1"/>
  <c r="O2640" i="1"/>
  <c r="P2640" i="1" s="1"/>
  <c r="O2645" i="1"/>
  <c r="P2645" i="1" s="1"/>
  <c r="O2656" i="1"/>
  <c r="P2656" i="1" s="1"/>
  <c r="O2661" i="1"/>
  <c r="P2661" i="1" s="1"/>
  <c r="O2672" i="1"/>
  <c r="P2672" i="1" s="1"/>
  <c r="O2677" i="1"/>
  <c r="P2677" i="1" s="1"/>
  <c r="O2688" i="1"/>
  <c r="P2688" i="1" s="1"/>
  <c r="O2693" i="1"/>
  <c r="P2693" i="1" s="1"/>
  <c r="O2704" i="1"/>
  <c r="P2704" i="1" s="1"/>
  <c r="O2563" i="1"/>
  <c r="P2563" i="1" s="1"/>
  <c r="O2571" i="1"/>
  <c r="P2571" i="1" s="1"/>
  <c r="O2579" i="1"/>
  <c r="P2579" i="1" s="1"/>
  <c r="O2587" i="1"/>
  <c r="P2587" i="1" s="1"/>
  <c r="O2595" i="1"/>
  <c r="P2595" i="1" s="1"/>
  <c r="O2603" i="1"/>
  <c r="P2603" i="1" s="1"/>
  <c r="O2611" i="1"/>
  <c r="P2611" i="1" s="1"/>
  <c r="O2619" i="1"/>
  <c r="P2619" i="1" s="1"/>
  <c r="O2562" i="1"/>
  <c r="P2562" i="1" s="1"/>
  <c r="O2570" i="1"/>
  <c r="P2570" i="1" s="1"/>
  <c r="O2578" i="1"/>
  <c r="P2578" i="1" s="1"/>
  <c r="O2586" i="1"/>
  <c r="P2586" i="1" s="1"/>
  <c r="O2594" i="1"/>
  <c r="P2594" i="1" s="1"/>
  <c r="O2602" i="1"/>
  <c r="P2602" i="1" s="1"/>
  <c r="O2610" i="1"/>
  <c r="P2610" i="1" s="1"/>
  <c r="O2618" i="1"/>
  <c r="P2618" i="1" s="1"/>
  <c r="O2627" i="1"/>
  <c r="P2627" i="1" s="1"/>
  <c r="O2635" i="1"/>
  <c r="P2635" i="1" s="1"/>
  <c r="O2643" i="1"/>
  <c r="P2643" i="1" s="1"/>
  <c r="O2651" i="1"/>
  <c r="P2651" i="1" s="1"/>
  <c r="O2659" i="1"/>
  <c r="P2659" i="1" s="1"/>
  <c r="O2667" i="1"/>
  <c r="P2667" i="1" s="1"/>
  <c r="O2675" i="1"/>
  <c r="P2675" i="1" s="1"/>
  <c r="O2707" i="1"/>
  <c r="P2707" i="1" s="1"/>
  <c r="O2674" i="1"/>
  <c r="P2674" i="1" s="1"/>
  <c r="O2690" i="1"/>
  <c r="P2690" i="1" s="1"/>
  <c r="O2698" i="1"/>
  <c r="P2698" i="1" s="1"/>
  <c r="O2625" i="1"/>
  <c r="P2625" i="1" s="1"/>
  <c r="O2633" i="1"/>
  <c r="P2633" i="1" s="1"/>
  <c r="O2641" i="1"/>
  <c r="P2641" i="1" s="1"/>
  <c r="O2649" i="1"/>
  <c r="P2649" i="1" s="1"/>
  <c r="O2657" i="1"/>
  <c r="P2657" i="1" s="1"/>
  <c r="O2665" i="1"/>
  <c r="P2665" i="1" s="1"/>
  <c r="O2673" i="1"/>
  <c r="P2673" i="1" s="1"/>
  <c r="O2681" i="1"/>
  <c r="P2681" i="1" s="1"/>
  <c r="O2689" i="1"/>
  <c r="P2689" i="1" s="1"/>
  <c r="O2697" i="1"/>
  <c r="P2697" i="1" s="1"/>
  <c r="O2705" i="1"/>
  <c r="P2705" i="1" s="1"/>
  <c r="O2630" i="1"/>
  <c r="P2630" i="1" s="1"/>
  <c r="O2638" i="1"/>
  <c r="P2638" i="1" s="1"/>
  <c r="O2646" i="1"/>
  <c r="P2646" i="1" s="1"/>
  <c r="O2654" i="1"/>
  <c r="P2654" i="1" s="1"/>
  <c r="O2662" i="1"/>
  <c r="P2662" i="1" s="1"/>
  <c r="O2670" i="1"/>
  <c r="P2670" i="1" s="1"/>
  <c r="O2678" i="1"/>
  <c r="P2678" i="1" s="1"/>
  <c r="O2686" i="1"/>
  <c r="P2686" i="1" s="1"/>
  <c r="O2694" i="1"/>
  <c r="P2694" i="1" s="1"/>
  <c r="O2702" i="1"/>
  <c r="P2702" i="1" s="1"/>
</calcChain>
</file>

<file path=xl/sharedStrings.xml><?xml version="1.0" encoding="utf-8"?>
<sst xmlns="http://schemas.openxmlformats.org/spreadsheetml/2006/main" count="19033" uniqueCount="2800">
  <si>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</si>
  <si>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</si>
  <si>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</si>
  <si>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</si>
  <si>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</si>
  <si>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</si>
  <si>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</si>
  <si>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</si>
  <si>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Units Sold</t>
  </si>
  <si>
    <t>Unit Price</t>
  </si>
  <si>
    <t>Discount %</t>
  </si>
  <si>
    <t>Unit Cost</t>
  </si>
  <si>
    <t>Revenue</t>
  </si>
  <si>
    <t>COGS</t>
  </si>
  <si>
    <t>Gross Profit</t>
  </si>
  <si>
    <t>Gross Margin %</t>
  </si>
  <si>
    <t>Year</t>
  </si>
  <si>
    <t>Quarter</t>
  </si>
  <si>
    <t>MonthNo</t>
  </si>
  <si>
    <t>Month</t>
  </si>
  <si>
    <t>03392</t>
  </si>
  <si>
    <t>Southern Europe</t>
  </si>
  <si>
    <t>Spain</t>
  </si>
  <si>
    <t>Online Store</t>
  </si>
  <si>
    <t>Returning</t>
  </si>
  <si>
    <t>Cycling</t>
  </si>
  <si>
    <t>Commuter Helmet</t>
  </si>
  <si>
    <t>04836</t>
  </si>
  <si>
    <t>Central Europe</t>
  </si>
  <si>
    <t>Czechia</t>
  </si>
  <si>
    <t>Corporate</t>
  </si>
  <si>
    <t>Hiking</t>
  </si>
  <si>
    <t>Hiking Daypack 20L</t>
  </si>
  <si>
    <t>00163</t>
  </si>
  <si>
    <t>Northern Europe</t>
  </si>
  <si>
    <t>Sweden</t>
  </si>
  <si>
    <t>New</t>
  </si>
  <si>
    <t>Travel</t>
  </si>
  <si>
    <t>Insulated Bottle</t>
  </si>
  <si>
    <t>00542</t>
  </si>
  <si>
    <t>Business</t>
  </si>
  <si>
    <t>Trail Boots</t>
  </si>
  <si>
    <t>02002</t>
  </si>
  <si>
    <t>02005</t>
  </si>
  <si>
    <t>Ireland</t>
  </si>
  <si>
    <t>Retail Partners</t>
  </si>
  <si>
    <t>02937</t>
  </si>
  <si>
    <t>Western Europe</t>
  </si>
  <si>
    <t>Belgium</t>
  </si>
  <si>
    <t>Trail Bike Light</t>
  </si>
  <si>
    <t>03326</t>
  </si>
  <si>
    <t>Camping</t>
  </si>
  <si>
    <t>Alpine Tent 4P</t>
  </si>
  <si>
    <t>03863</t>
  </si>
  <si>
    <t>Denmark</t>
  </si>
  <si>
    <t>Compact Repair Kit</t>
  </si>
  <si>
    <t>04910</t>
  </si>
  <si>
    <t>05188</t>
  </si>
  <si>
    <t>Austria</t>
  </si>
  <si>
    <t>Marketplace</t>
  </si>
  <si>
    <t>00845</t>
  </si>
  <si>
    <t>Trail Tent 2P</t>
  </si>
  <si>
    <t>01077</t>
  </si>
  <si>
    <t>Cycling Pack 12L</t>
  </si>
  <si>
    <t>01237</t>
  </si>
  <si>
    <t>Netherlands</t>
  </si>
  <si>
    <t>Packing Cube Set</t>
  </si>
  <si>
    <t>01908</t>
  </si>
  <si>
    <t>United Kingdom</t>
  </si>
  <si>
    <t>Fitness</t>
  </si>
  <si>
    <t>Resistance Band Set</t>
  </si>
  <si>
    <t>02245</t>
  </si>
  <si>
    <t>Portugal</t>
  </si>
  <si>
    <t>Summit Backpack 45L</t>
  </si>
  <si>
    <t>02928</t>
  </si>
  <si>
    <t>Weighted Vest</t>
  </si>
  <si>
    <t>04249</t>
  </si>
  <si>
    <t>01734</t>
  </si>
  <si>
    <t>02331</t>
  </si>
  <si>
    <t>02475</t>
  </si>
  <si>
    <t>01433</t>
  </si>
  <si>
    <t>Finland</t>
  </si>
  <si>
    <t>03624</t>
  </si>
  <si>
    <t>04680</t>
  </si>
  <si>
    <t>Portable Camp Stove</t>
  </si>
  <si>
    <t>04803</t>
  </si>
  <si>
    <t>Switzerland</t>
  </si>
  <si>
    <t>Recovery Roller</t>
  </si>
  <si>
    <t>00248</t>
  </si>
  <si>
    <t>Germany</t>
  </si>
  <si>
    <t>01118</t>
  </si>
  <si>
    <t>Carry-On Duffel</t>
  </si>
  <si>
    <t>03023</t>
  </si>
  <si>
    <t>03903</t>
  </si>
  <si>
    <t>Training Mat</t>
  </si>
  <si>
    <t>00062</t>
  </si>
  <si>
    <t>00142</t>
  </si>
  <si>
    <t>00450</t>
  </si>
  <si>
    <t>04397</t>
  </si>
  <si>
    <t>Trekking Poles</t>
  </si>
  <si>
    <t>04798</t>
  </si>
  <si>
    <t>00136</t>
  </si>
  <si>
    <t>France</t>
  </si>
  <si>
    <t>Travel Backpack 35L</t>
  </si>
  <si>
    <t>02782</t>
  </si>
  <si>
    <t>04704</t>
  </si>
  <si>
    <t>Poland</t>
  </si>
  <si>
    <t>00069</t>
  </si>
  <si>
    <t>Italy</t>
  </si>
  <si>
    <t>00490</t>
  </si>
  <si>
    <t>Compact Sleeping Bag</t>
  </si>
  <si>
    <t>03685</t>
  </si>
  <si>
    <t>03796</t>
  </si>
  <si>
    <t>00387</t>
  </si>
  <si>
    <t>02796</t>
  </si>
  <si>
    <t>03703</t>
  </si>
  <si>
    <t>04674</t>
  </si>
  <si>
    <t>04789</t>
  </si>
  <si>
    <t>00804</t>
  </si>
  <si>
    <t>01780</t>
  </si>
  <si>
    <t>02844</t>
  </si>
  <si>
    <t>03068</t>
  </si>
  <si>
    <t>03096</t>
  </si>
  <si>
    <t>03129</t>
  </si>
  <si>
    <t>03948</t>
  </si>
  <si>
    <t>05036</t>
  </si>
  <si>
    <t>02681</t>
  </si>
  <si>
    <t>05101</t>
  </si>
  <si>
    <t>03871</t>
  </si>
  <si>
    <t>04643</t>
  </si>
  <si>
    <t>04703</t>
  </si>
  <si>
    <t>05068</t>
  </si>
  <si>
    <t>01539</t>
  </si>
  <si>
    <t>01709</t>
  </si>
  <si>
    <t>02702</t>
  </si>
  <si>
    <t>03176</t>
  </si>
  <si>
    <t>03705</t>
  </si>
  <si>
    <t>03736</t>
  </si>
  <si>
    <t>03967</t>
  </si>
  <si>
    <t>00170</t>
  </si>
  <si>
    <t>01040</t>
  </si>
  <si>
    <t>02380</t>
  </si>
  <si>
    <t>03219</t>
  </si>
  <si>
    <t>04425</t>
  </si>
  <si>
    <t>04508</t>
  </si>
  <si>
    <t>04806</t>
  </si>
  <si>
    <t>Norway</t>
  </si>
  <si>
    <t>00755</t>
  </si>
  <si>
    <t>03171</t>
  </si>
  <si>
    <t>04277</t>
  </si>
  <si>
    <t>04648</t>
  </si>
  <si>
    <t>00157</t>
  </si>
  <si>
    <t>02271</t>
  </si>
  <si>
    <t>03330</t>
  </si>
  <si>
    <t>04547</t>
  </si>
  <si>
    <t>01840</t>
  </si>
  <si>
    <t>01850</t>
  </si>
  <si>
    <t>01858</t>
  </si>
  <si>
    <t>02910</t>
  </si>
  <si>
    <t>03694</t>
  </si>
  <si>
    <t>00631</t>
  </si>
  <si>
    <t>01113</t>
  </si>
  <si>
    <t>01525</t>
  </si>
  <si>
    <t>03233</t>
  </si>
  <si>
    <t>04455</t>
  </si>
  <si>
    <t>01769</t>
  </si>
  <si>
    <t>03467</t>
  </si>
  <si>
    <t>03911</t>
  </si>
  <si>
    <t>04401</t>
  </si>
  <si>
    <t>04864</t>
  </si>
  <si>
    <t>00347</t>
  </si>
  <si>
    <t>02051</t>
  </si>
  <si>
    <t>02314</t>
  </si>
  <si>
    <t>03861</t>
  </si>
  <si>
    <t>00843</t>
  </si>
  <si>
    <t>00868</t>
  </si>
  <si>
    <t>00890</t>
  </si>
  <si>
    <t>02185</t>
  </si>
  <si>
    <t>02335</t>
  </si>
  <si>
    <t>02784</t>
  </si>
  <si>
    <t>03820</t>
  </si>
  <si>
    <t>00994</t>
  </si>
  <si>
    <t>01643</t>
  </si>
  <si>
    <t>01971</t>
  </si>
  <si>
    <t>02828</t>
  </si>
  <si>
    <t>05175</t>
  </si>
  <si>
    <t>01874</t>
  </si>
  <si>
    <t>02490</t>
  </si>
  <si>
    <t>05078</t>
  </si>
  <si>
    <t>00230</t>
  </si>
  <si>
    <t>01757</t>
  </si>
  <si>
    <t>01944</t>
  </si>
  <si>
    <t>03485</t>
  </si>
  <si>
    <t>04002</t>
  </si>
  <si>
    <t>00818</t>
  </si>
  <si>
    <t>01439</t>
  </si>
  <si>
    <t>01616</t>
  </si>
  <si>
    <t>01798</t>
  </si>
  <si>
    <t>04449</t>
  </si>
  <si>
    <t>04473</t>
  </si>
  <si>
    <t>00203</t>
  </si>
  <si>
    <t>01654</t>
  </si>
  <si>
    <t>02203</t>
  </si>
  <si>
    <t>03352</t>
  </si>
  <si>
    <t>00183</t>
  </si>
  <si>
    <t>03525</t>
  </si>
  <si>
    <t>04299</t>
  </si>
  <si>
    <t>00748</t>
  </si>
  <si>
    <t>03117</t>
  </si>
  <si>
    <t>03328</t>
  </si>
  <si>
    <t>03822</t>
  </si>
  <si>
    <t>04125</t>
  </si>
  <si>
    <t>04592</t>
  </si>
  <si>
    <t>00373</t>
  </si>
  <si>
    <t>00672</t>
  </si>
  <si>
    <t>01125</t>
  </si>
  <si>
    <t>01164</t>
  </si>
  <si>
    <t>01613</t>
  </si>
  <si>
    <t>02149</t>
  </si>
  <si>
    <t>02593</t>
  </si>
  <si>
    <t>02659</t>
  </si>
  <si>
    <t>03496</t>
  </si>
  <si>
    <t>03889</t>
  </si>
  <si>
    <t>01432</t>
  </si>
  <si>
    <t>01778</t>
  </si>
  <si>
    <t>02047</t>
  </si>
  <si>
    <t>02668</t>
  </si>
  <si>
    <t>02706</t>
  </si>
  <si>
    <t>02940</t>
  </si>
  <si>
    <t>01263</t>
  </si>
  <si>
    <t>01641</t>
  </si>
  <si>
    <t>02014</t>
  </si>
  <si>
    <t>02642</t>
  </si>
  <si>
    <t>02929</t>
  </si>
  <si>
    <t>03855</t>
  </si>
  <si>
    <t>04031</t>
  </si>
  <si>
    <t>00002</t>
  </si>
  <si>
    <t>04228</t>
  </si>
  <si>
    <t>00928</t>
  </si>
  <si>
    <t>00933</t>
  </si>
  <si>
    <t>01646</t>
  </si>
  <si>
    <t>00380</t>
  </si>
  <si>
    <t>01723</t>
  </si>
  <si>
    <t>02529</t>
  </si>
  <si>
    <t>02685</t>
  </si>
  <si>
    <t>02793</t>
  </si>
  <si>
    <t>00346</t>
  </si>
  <si>
    <t>00539</t>
  </si>
  <si>
    <t>01368</t>
  </si>
  <si>
    <t>03506</t>
  </si>
  <si>
    <t>01314</t>
  </si>
  <si>
    <t>02092</t>
  </si>
  <si>
    <t>05083</t>
  </si>
  <si>
    <t>00582</t>
  </si>
  <si>
    <t>00902</t>
  </si>
  <si>
    <t>02396</t>
  </si>
  <si>
    <t>02494</t>
  </si>
  <si>
    <t>02925</t>
  </si>
  <si>
    <t>03614</t>
  </si>
  <si>
    <t>04360</t>
  </si>
  <si>
    <t>04582</t>
  </si>
  <si>
    <t>04381</t>
  </si>
  <si>
    <t>04964</t>
  </si>
  <si>
    <t>00255</t>
  </si>
  <si>
    <t>02178</t>
  </si>
  <si>
    <t>03416</t>
  </si>
  <si>
    <t>03854</t>
  </si>
  <si>
    <t>03952</t>
  </si>
  <si>
    <t>04076</t>
  </si>
  <si>
    <t>04156</t>
  </si>
  <si>
    <t>04260</t>
  </si>
  <si>
    <t>04294</t>
  </si>
  <si>
    <t>01019</t>
  </si>
  <si>
    <t>01471</t>
  </si>
  <si>
    <t>02520</t>
  </si>
  <si>
    <t>04649</t>
  </si>
  <si>
    <t>04545</t>
  </si>
  <si>
    <t>00285</t>
  </si>
  <si>
    <t>01499</t>
  </si>
  <si>
    <t>02615</t>
  </si>
  <si>
    <t>00479</t>
  </si>
  <si>
    <t>04069</t>
  </si>
  <si>
    <t>04588</t>
  </si>
  <si>
    <t>00014</t>
  </si>
  <si>
    <t>00303</t>
  </si>
  <si>
    <t>01197</t>
  </si>
  <si>
    <t>02714</t>
  </si>
  <si>
    <t>02753</t>
  </si>
  <si>
    <t>03901</t>
  </si>
  <si>
    <t>00594</t>
  </si>
  <si>
    <t>00624</t>
  </si>
  <si>
    <t>01013</t>
  </si>
  <si>
    <t>01100</t>
  </si>
  <si>
    <t>02353</t>
  </si>
  <si>
    <t>03020</t>
  </si>
  <si>
    <t>03227</t>
  </si>
  <si>
    <t>03530</t>
  </si>
  <si>
    <t>00006</t>
  </si>
  <si>
    <t>02038</t>
  </si>
  <si>
    <t>04104</t>
  </si>
  <si>
    <t>01072</t>
  </si>
  <si>
    <t>02435</t>
  </si>
  <si>
    <t>04476</t>
  </si>
  <si>
    <t>00174</t>
  </si>
  <si>
    <t>00304</t>
  </si>
  <si>
    <t>00404</t>
  </si>
  <si>
    <t>00675</t>
  </si>
  <si>
    <t>00940</t>
  </si>
  <si>
    <t>02375</t>
  </si>
  <si>
    <t>04184</t>
  </si>
  <si>
    <t>04390</t>
  </si>
  <si>
    <t>01475</t>
  </si>
  <si>
    <t>03504</t>
  </si>
  <si>
    <t>01649</t>
  </si>
  <si>
    <t>02170</t>
  </si>
  <si>
    <t>03402</t>
  </si>
  <si>
    <t>03773</t>
  </si>
  <si>
    <t>04670</t>
  </si>
  <si>
    <t>00587</t>
  </si>
  <si>
    <t>01085</t>
  </si>
  <si>
    <t>01635</t>
  </si>
  <si>
    <t>04067</t>
  </si>
  <si>
    <t>00287</t>
  </si>
  <si>
    <t>00794</t>
  </si>
  <si>
    <t>01609</t>
  </si>
  <si>
    <t>04921</t>
  </si>
  <si>
    <t>02209</t>
  </si>
  <si>
    <t>04757</t>
  </si>
  <si>
    <t>05155</t>
  </si>
  <si>
    <t>01737</t>
  </si>
  <si>
    <t>01905</t>
  </si>
  <si>
    <t>02359</t>
  </si>
  <si>
    <t>03666</t>
  </si>
  <si>
    <t>00518</t>
  </si>
  <si>
    <t>00892</t>
  </si>
  <si>
    <t>01115</t>
  </si>
  <si>
    <t>01186</t>
  </si>
  <si>
    <t>02093</t>
  </si>
  <si>
    <t>02136</t>
  </si>
  <si>
    <t>03538</t>
  </si>
  <si>
    <t>03891</t>
  </si>
  <si>
    <t>03917</t>
  </si>
  <si>
    <t>04594</t>
  </si>
  <si>
    <t>04750</t>
  </si>
  <si>
    <t>04960</t>
  </si>
  <si>
    <t>04245</t>
  </si>
  <si>
    <t>04664</t>
  </si>
  <si>
    <t>00383</t>
  </si>
  <si>
    <t>00730</t>
  </si>
  <si>
    <t>00985</t>
  </si>
  <si>
    <t>01457</t>
  </si>
  <si>
    <t>02558</t>
  </si>
  <si>
    <t>03024</t>
  </si>
  <si>
    <t>03225</t>
  </si>
  <si>
    <t>03551</t>
  </si>
  <si>
    <t>04157</t>
  </si>
  <si>
    <t>04398</t>
  </si>
  <si>
    <t>04951</t>
  </si>
  <si>
    <t>01354</t>
  </si>
  <si>
    <t>02042</t>
  </si>
  <si>
    <t>03895</t>
  </si>
  <si>
    <t>05074</t>
  </si>
  <si>
    <t>00179</t>
  </si>
  <si>
    <t>00459</t>
  </si>
  <si>
    <t>00525</t>
  </si>
  <si>
    <t>03374</t>
  </si>
  <si>
    <t>03850</t>
  </si>
  <si>
    <t>04004</t>
  </si>
  <si>
    <t>00788</t>
  </si>
  <si>
    <t>01717</t>
  </si>
  <si>
    <t>01819</t>
  </si>
  <si>
    <t>01992</t>
  </si>
  <si>
    <t>02499</t>
  </si>
  <si>
    <t>02698</t>
  </si>
  <si>
    <t>04416</t>
  </si>
  <si>
    <t>04434</t>
  </si>
  <si>
    <t>04992</t>
  </si>
  <si>
    <t>00388</t>
  </si>
  <si>
    <t>00977</t>
  </si>
  <si>
    <t>00996</t>
  </si>
  <si>
    <t>01923</t>
  </si>
  <si>
    <t>04904</t>
  </si>
  <si>
    <t>01036</t>
  </si>
  <si>
    <t>01470</t>
  </si>
  <si>
    <t>02907</t>
  </si>
  <si>
    <t>02997</t>
  </si>
  <si>
    <t>03056</t>
  </si>
  <si>
    <t>00471</t>
  </si>
  <si>
    <t>00842</t>
  </si>
  <si>
    <t>03386</t>
  </si>
  <si>
    <t>04505</t>
  </si>
  <si>
    <t>01286</t>
  </si>
  <si>
    <t>02653</t>
  </si>
  <si>
    <t>04465</t>
  </si>
  <si>
    <t>04576</t>
  </si>
  <si>
    <t>00718</t>
  </si>
  <si>
    <t>01527</t>
  </si>
  <si>
    <t>01797</t>
  </si>
  <si>
    <t>02917</t>
  </si>
  <si>
    <t>04095</t>
  </si>
  <si>
    <t>05050</t>
  </si>
  <si>
    <t>00709</t>
  </si>
  <si>
    <t>01073</t>
  </si>
  <si>
    <t>02623</t>
  </si>
  <si>
    <t>02625</t>
  </si>
  <si>
    <t>03304</t>
  </si>
  <si>
    <t>04876</t>
  </si>
  <si>
    <t>00083</t>
  </si>
  <si>
    <t>00863</t>
  </si>
  <si>
    <t>02323</t>
  </si>
  <si>
    <t>03064</t>
  </si>
  <si>
    <t>04995</t>
  </si>
  <si>
    <t>00046</t>
  </si>
  <si>
    <t>00443</t>
  </si>
  <si>
    <t>00759</t>
  </si>
  <si>
    <t>01097</t>
  </si>
  <si>
    <t>02152</t>
  </si>
  <si>
    <t>02512</t>
  </si>
  <si>
    <t>02578</t>
  </si>
  <si>
    <t>03302</t>
  </si>
  <si>
    <t>03752</t>
  </si>
  <si>
    <t>04839</t>
  </si>
  <si>
    <t>00264</t>
  </si>
  <si>
    <t>02498</t>
  </si>
  <si>
    <t>03929</t>
  </si>
  <si>
    <t>04195</t>
  </si>
  <si>
    <t>04684</t>
  </si>
  <si>
    <t>00313</t>
  </si>
  <si>
    <t>01056</t>
  </si>
  <si>
    <t>02189</t>
  </si>
  <si>
    <t>02617</t>
  </si>
  <si>
    <t>02901</t>
  </si>
  <si>
    <t>02952</t>
  </si>
  <si>
    <t>03421</t>
  </si>
  <si>
    <t>03536</t>
  </si>
  <si>
    <t>03878</t>
  </si>
  <si>
    <t>02027</t>
  </si>
  <si>
    <t>03280</t>
  </si>
  <si>
    <t>05149</t>
  </si>
  <si>
    <t>00412</t>
  </si>
  <si>
    <t>01161</t>
  </si>
  <si>
    <t>01320</t>
  </si>
  <si>
    <t>02528</t>
  </si>
  <si>
    <t>02956</t>
  </si>
  <si>
    <t>02973</t>
  </si>
  <si>
    <t>03358</t>
  </si>
  <si>
    <t>00164</t>
  </si>
  <si>
    <t>00995</t>
  </si>
  <si>
    <t>04912</t>
  </si>
  <si>
    <t>00029</t>
  </si>
  <si>
    <t>00891</t>
  </si>
  <si>
    <t>01143</t>
  </si>
  <si>
    <t>02478</t>
  </si>
  <si>
    <t>03961</t>
  </si>
  <si>
    <t>04724</t>
  </si>
  <si>
    <t>02171</t>
  </si>
  <si>
    <t>02311</t>
  </si>
  <si>
    <t>03563</t>
  </si>
  <si>
    <t>03587</t>
  </si>
  <si>
    <t>03706</t>
  </si>
  <si>
    <t>04121</t>
  </si>
  <si>
    <t>01047</t>
  </si>
  <si>
    <t>01142</t>
  </si>
  <si>
    <t>02232</t>
  </si>
  <si>
    <t>02339</t>
  </si>
  <si>
    <t>03611</t>
  </si>
  <si>
    <t>03953</t>
  </si>
  <si>
    <t>04253</t>
  </si>
  <si>
    <t>04952</t>
  </si>
  <si>
    <t>05016</t>
  </si>
  <si>
    <t>00839</t>
  </si>
  <si>
    <t>01382</t>
  </si>
  <si>
    <t>01452</t>
  </si>
  <si>
    <t>01845</t>
  </si>
  <si>
    <t>03560</t>
  </si>
  <si>
    <t>04059</t>
  </si>
  <si>
    <t>04731</t>
  </si>
  <si>
    <t>00693</t>
  </si>
  <si>
    <t>01672</t>
  </si>
  <si>
    <t>02347</t>
  </si>
  <si>
    <t>02582</t>
  </si>
  <si>
    <t>02762</t>
  </si>
  <si>
    <t>04090</t>
  </si>
  <si>
    <t>04491</t>
  </si>
  <si>
    <t>04678</t>
  </si>
  <si>
    <t>01189</t>
  </si>
  <si>
    <t>01590</t>
  </si>
  <si>
    <t>02309</t>
  </si>
  <si>
    <t>03628</t>
  </si>
  <si>
    <t>03718</t>
  </si>
  <si>
    <t>04198</t>
  </si>
  <si>
    <t>04784</t>
  </si>
  <si>
    <t>00086</t>
  </si>
  <si>
    <t>01813</t>
  </si>
  <si>
    <t>02212</t>
  </si>
  <si>
    <t>04466</t>
  </si>
  <si>
    <t>04483</t>
  </si>
  <si>
    <t>00273</t>
  </si>
  <si>
    <t>00578</t>
  </si>
  <si>
    <t>01290</t>
  </si>
  <si>
    <t>01501</t>
  </si>
  <si>
    <t>01540</t>
  </si>
  <si>
    <t>02541</t>
  </si>
  <si>
    <t>04264</t>
  </si>
  <si>
    <t>04311</t>
  </si>
  <si>
    <t>04796</t>
  </si>
  <si>
    <t>00089</t>
  </si>
  <si>
    <t>00487</t>
  </si>
  <si>
    <t>01476</t>
  </si>
  <si>
    <t>02145</t>
  </si>
  <si>
    <t>02999</t>
  </si>
  <si>
    <t>04464</t>
  </si>
  <si>
    <t>04978</t>
  </si>
  <si>
    <t>00130</t>
  </si>
  <si>
    <t>00848</t>
  </si>
  <si>
    <t>01359</t>
  </si>
  <si>
    <t>02379</t>
  </si>
  <si>
    <t>02987</t>
  </si>
  <si>
    <t>03121</t>
  </si>
  <si>
    <t>04445</t>
  </si>
  <si>
    <t>00441</t>
  </si>
  <si>
    <t>04608</t>
  </si>
  <si>
    <t>04914</t>
  </si>
  <si>
    <t>00860</t>
  </si>
  <si>
    <t>00920</t>
  </si>
  <si>
    <t>01700</t>
  </si>
  <si>
    <t>01768</t>
  </si>
  <si>
    <t>01876</t>
  </si>
  <si>
    <t>02453</t>
  </si>
  <si>
    <t>02676</t>
  </si>
  <si>
    <t>02800</t>
  </si>
  <si>
    <t>02857</t>
  </si>
  <si>
    <t>03584</t>
  </si>
  <si>
    <t>03669</t>
  </si>
  <si>
    <t>04787</t>
  </si>
  <si>
    <t>00769</t>
  </si>
  <si>
    <t>01184</t>
  </si>
  <si>
    <t>01498</t>
  </si>
  <si>
    <t>02054</t>
  </si>
  <si>
    <t>02294</t>
  </si>
  <si>
    <t>02892</t>
  </si>
  <si>
    <t>03145</t>
  </si>
  <si>
    <t>03925</t>
  </si>
  <si>
    <t>02722</t>
  </si>
  <si>
    <t>02767</t>
  </si>
  <si>
    <t>03794</t>
  </si>
  <si>
    <t>03880</t>
  </si>
  <si>
    <t>00422</t>
  </si>
  <si>
    <t>00495</t>
  </si>
  <si>
    <t>01517</t>
  </si>
  <si>
    <t>02391</t>
  </si>
  <si>
    <t>03809</t>
  </si>
  <si>
    <t>03958</t>
  </si>
  <si>
    <t>04418</t>
  </si>
  <si>
    <t>04693</t>
  </si>
  <si>
    <t>00193</t>
  </si>
  <si>
    <t>02246</t>
  </si>
  <si>
    <t>02556</t>
  </si>
  <si>
    <t>00169</t>
  </si>
  <si>
    <t>00877</t>
  </si>
  <si>
    <t>02023</t>
  </si>
  <si>
    <t>02548</t>
  </si>
  <si>
    <t>02602</t>
  </si>
  <si>
    <t>03229</t>
  </si>
  <si>
    <t>03261</t>
  </si>
  <si>
    <t>03621</t>
  </si>
  <si>
    <t>04681</t>
  </si>
  <si>
    <t>04954</t>
  </si>
  <si>
    <t>01153</t>
  </si>
  <si>
    <t>01383</t>
  </si>
  <si>
    <t>02583</t>
  </si>
  <si>
    <t>04074</t>
  </si>
  <si>
    <t>04301</t>
  </si>
  <si>
    <t>04692</t>
  </si>
  <si>
    <t>01951</t>
  </si>
  <si>
    <t>02111</t>
  </si>
  <si>
    <t>02933</t>
  </si>
  <si>
    <t>03263</t>
  </si>
  <si>
    <t>04764</t>
  </si>
  <si>
    <t>00028</t>
  </si>
  <si>
    <t>00581</t>
  </si>
  <si>
    <t>00643</t>
  </si>
  <si>
    <t>01907</t>
  </si>
  <si>
    <t>01950</t>
  </si>
  <si>
    <t>02443</t>
  </si>
  <si>
    <t>02480</t>
  </si>
  <si>
    <t>02515</t>
  </si>
  <si>
    <t>02829</t>
  </si>
  <si>
    <t>04086</t>
  </si>
  <si>
    <t>04512</t>
  </si>
  <si>
    <t>04837</t>
  </si>
  <si>
    <t>01580</t>
  </si>
  <si>
    <t>01962</t>
  </si>
  <si>
    <t>02381</t>
  </si>
  <si>
    <t>02655</t>
  </si>
  <si>
    <t>02944</t>
  </si>
  <si>
    <t>04756</t>
  </si>
  <si>
    <t>00052</t>
  </si>
  <si>
    <t>00556</t>
  </si>
  <si>
    <t>01233</t>
  </si>
  <si>
    <t>01492</t>
  </si>
  <si>
    <t>01619</t>
  </si>
  <si>
    <t>01631</t>
  </si>
  <si>
    <t>01844</t>
  </si>
  <si>
    <t>04246</t>
  </si>
  <si>
    <t>05139</t>
  </si>
  <si>
    <t>00186</t>
  </si>
  <si>
    <t>01742</t>
  </si>
  <si>
    <t>03189</t>
  </si>
  <si>
    <t>03747</t>
  </si>
  <si>
    <t>03782</t>
  </si>
  <si>
    <t>04344</t>
  </si>
  <si>
    <t>04901</t>
  </si>
  <si>
    <t>04969</t>
  </si>
  <si>
    <t>00673</t>
  </si>
  <si>
    <t>00888</t>
  </si>
  <si>
    <t>01541</t>
  </si>
  <si>
    <t>01881</t>
  </si>
  <si>
    <t>02007</t>
  </si>
  <si>
    <t>02312</t>
  </si>
  <si>
    <t>04493</t>
  </si>
  <si>
    <t>02072</t>
  </si>
  <si>
    <t>02142</t>
  </si>
  <si>
    <t>02911</t>
  </si>
  <si>
    <t>04276</t>
  </si>
  <si>
    <t>05077</t>
  </si>
  <si>
    <t>01259</t>
  </si>
  <si>
    <t>01720</t>
  </si>
  <si>
    <t>01975</t>
  </si>
  <si>
    <t>02848</t>
  </si>
  <si>
    <t>02979</t>
  </si>
  <si>
    <t>02996</t>
  </si>
  <si>
    <t>00749</t>
  </si>
  <si>
    <t>01928</t>
  </si>
  <si>
    <t>02486</t>
  </si>
  <si>
    <t>02688</t>
  </si>
  <si>
    <t>02712</t>
  </si>
  <si>
    <t>03853</t>
  </si>
  <si>
    <t>04043</t>
  </si>
  <si>
    <t>00290</t>
  </si>
  <si>
    <t>02953</t>
  </si>
  <si>
    <t>03179</t>
  </si>
  <si>
    <t>03301</t>
  </si>
  <si>
    <t>03349</t>
  </si>
  <si>
    <t>04874</t>
  </si>
  <si>
    <t>01045</t>
  </si>
  <si>
    <t>01703</t>
  </si>
  <si>
    <t>02107</t>
  </si>
  <si>
    <t>02265</t>
  </si>
  <si>
    <t>02839</t>
  </si>
  <si>
    <t>04742</t>
  </si>
  <si>
    <t>04899</t>
  </si>
  <si>
    <t>05042</t>
  </si>
  <si>
    <t>02248</t>
  </si>
  <si>
    <t>02427</t>
  </si>
  <si>
    <t>02445</t>
  </si>
  <si>
    <t>03311</t>
  </si>
  <si>
    <t>03320</t>
  </si>
  <si>
    <t>03321</t>
  </si>
  <si>
    <t>05181</t>
  </si>
  <si>
    <t>05187</t>
  </si>
  <si>
    <t>00605</t>
  </si>
  <si>
    <t>03244</t>
  </si>
  <si>
    <t>04047</t>
  </si>
  <si>
    <t>04101</t>
  </si>
  <si>
    <t>04537</t>
  </si>
  <si>
    <t>00754</t>
  </si>
  <si>
    <t>01340</t>
  </si>
  <si>
    <t>01444</t>
  </si>
  <si>
    <t>02390</t>
  </si>
  <si>
    <t>03076</t>
  </si>
  <si>
    <t>03157</t>
  </si>
  <si>
    <t>04516</t>
  </si>
  <si>
    <t>05119</t>
  </si>
  <si>
    <t>00125</t>
  </si>
  <si>
    <t>00728</t>
  </si>
  <si>
    <t>01271</t>
  </si>
  <si>
    <t>01284</t>
  </si>
  <si>
    <t>01657</t>
  </si>
  <si>
    <t>02240</t>
  </si>
  <si>
    <t>03050</t>
  </si>
  <si>
    <t>03213</t>
  </si>
  <si>
    <t>03367</t>
  </si>
  <si>
    <t>03885</t>
  </si>
  <si>
    <t>04372</t>
  </si>
  <si>
    <t>04417</t>
  </si>
  <si>
    <t>01147</t>
  </si>
  <si>
    <t>01514</t>
  </si>
  <si>
    <t>01538</t>
  </si>
  <si>
    <t>01679</t>
  </si>
  <si>
    <t>01708</t>
  </si>
  <si>
    <t>02686</t>
  </si>
  <si>
    <t>03307</t>
  </si>
  <si>
    <t>03772</t>
  </si>
  <si>
    <t>03877</t>
  </si>
  <si>
    <t>04117</t>
  </si>
  <si>
    <t>04562</t>
  </si>
  <si>
    <t>04683</t>
  </si>
  <si>
    <t>00308</t>
  </si>
  <si>
    <t>00773</t>
  </si>
  <si>
    <t>01303</t>
  </si>
  <si>
    <t>01348</t>
  </si>
  <si>
    <t>01496</t>
  </si>
  <si>
    <t>01695</t>
  </si>
  <si>
    <t>02812</t>
  </si>
  <si>
    <t>03017</t>
  </si>
  <si>
    <t>03719</t>
  </si>
  <si>
    <t>03920</t>
  </si>
  <si>
    <t>04654</t>
  </si>
  <si>
    <t>04920</t>
  </si>
  <si>
    <t>05191</t>
  </si>
  <si>
    <t>00413</t>
  </si>
  <si>
    <t>01658</t>
  </si>
  <si>
    <t>02024</t>
  </si>
  <si>
    <t>03980</t>
  </si>
  <si>
    <t>04239</t>
  </si>
  <si>
    <t>04761</t>
  </si>
  <si>
    <t>05160</t>
  </si>
  <si>
    <t>02224</t>
  </si>
  <si>
    <t>02832</t>
  </si>
  <si>
    <t>03000</t>
  </si>
  <si>
    <t>03206</t>
  </si>
  <si>
    <t>03777</t>
  </si>
  <si>
    <t>04980</t>
  </si>
  <si>
    <t>01102</t>
  </si>
  <si>
    <t>01333</t>
  </si>
  <si>
    <t>01369</t>
  </si>
  <si>
    <t>01712</t>
  </si>
  <si>
    <t>02229</t>
  </si>
  <si>
    <t>03458</t>
  </si>
  <si>
    <t>04637</t>
  </si>
  <si>
    <t>04726</t>
  </si>
  <si>
    <t>04838</t>
  </si>
  <si>
    <t>05075</t>
  </si>
  <si>
    <t>00149</t>
  </si>
  <si>
    <t>00449</t>
  </si>
  <si>
    <t>01422</t>
  </si>
  <si>
    <t>03248</t>
  </si>
  <si>
    <t>03445</t>
  </si>
  <si>
    <t>03930</t>
  </si>
  <si>
    <t>03969</t>
  </si>
  <si>
    <t>04190</t>
  </si>
  <si>
    <t>04442</t>
  </si>
  <si>
    <t>00228</t>
  </si>
  <si>
    <t>02101</t>
  </si>
  <si>
    <t>02590</t>
  </si>
  <si>
    <t>02957</t>
  </si>
  <si>
    <t>04270</t>
  </si>
  <si>
    <t>04324</t>
  </si>
  <si>
    <t>05010</t>
  </si>
  <si>
    <t>05092</t>
  </si>
  <si>
    <t>01061</t>
  </si>
  <si>
    <t>01099</t>
  </si>
  <si>
    <t>03500</t>
  </si>
  <si>
    <t>03856</t>
  </si>
  <si>
    <t>04044</t>
  </si>
  <si>
    <t>04235</t>
  </si>
  <si>
    <t>00122</t>
  </si>
  <si>
    <t>00239</t>
  </si>
  <si>
    <t>00356</t>
  </si>
  <si>
    <t>00785</t>
  </si>
  <si>
    <t>02325</t>
  </si>
  <si>
    <t>02566</t>
  </si>
  <si>
    <t>03105</t>
  </si>
  <si>
    <t>03167</t>
  </si>
  <si>
    <t>04396</t>
  </si>
  <si>
    <t>04475</t>
  </si>
  <si>
    <t>04482</t>
  </si>
  <si>
    <t>05022</t>
  </si>
  <si>
    <t>01304</t>
  </si>
  <si>
    <t>03008</t>
  </si>
  <si>
    <t>04140</t>
  </si>
  <si>
    <t>04151</t>
  </si>
  <si>
    <t>04650</t>
  </si>
  <si>
    <t>04897</t>
  </si>
  <si>
    <t>00792</t>
  </si>
  <si>
    <t>01796</t>
  </si>
  <si>
    <t>03222</t>
  </si>
  <si>
    <t>03237</t>
  </si>
  <si>
    <t>03695</t>
  </si>
  <si>
    <t>05148</t>
  </si>
  <si>
    <t>00534</t>
  </si>
  <si>
    <t>00551</t>
  </si>
  <si>
    <t>02110</t>
  </si>
  <si>
    <t>02217</t>
  </si>
  <si>
    <t>02544</t>
  </si>
  <si>
    <t>03678</t>
  </si>
  <si>
    <t>03726</t>
  </si>
  <si>
    <t>03897</t>
  </si>
  <si>
    <t>01262</t>
  </si>
  <si>
    <t>02657</t>
  </si>
  <si>
    <t>03238</t>
  </si>
  <si>
    <t>03607</t>
  </si>
  <si>
    <t>05070</t>
  </si>
  <si>
    <t>05171</t>
  </si>
  <si>
    <t>00617</t>
  </si>
  <si>
    <t>00849</t>
  </si>
  <si>
    <t>00956</t>
  </si>
  <si>
    <t>01896</t>
  </si>
  <si>
    <t>02317</t>
  </si>
  <si>
    <t>02542</t>
  </si>
  <si>
    <t>04535</t>
  </si>
  <si>
    <t>04988</t>
  </si>
  <si>
    <t>00253</t>
  </si>
  <si>
    <t>01743</t>
  </si>
  <si>
    <t>01801</t>
  </si>
  <si>
    <t>02511</t>
  </si>
  <si>
    <t>03186</t>
  </si>
  <si>
    <t>03378</t>
  </si>
  <si>
    <t>04255</t>
  </si>
  <si>
    <t>04587</t>
  </si>
  <si>
    <t>00830</t>
  </si>
  <si>
    <t>04320</t>
  </si>
  <si>
    <t>04386</t>
  </si>
  <si>
    <t>04602</t>
  </si>
  <si>
    <t>05190</t>
  </si>
  <si>
    <t>00393</t>
  </si>
  <si>
    <t>00812</t>
  </si>
  <si>
    <t>01297</t>
  </si>
  <si>
    <t>01574</t>
  </si>
  <si>
    <t>03060</t>
  </si>
  <si>
    <t>03490</t>
  </si>
  <si>
    <t>03654</t>
  </si>
  <si>
    <t>04209</t>
  </si>
  <si>
    <t>04227</t>
  </si>
  <si>
    <t>04247</t>
  </si>
  <si>
    <t>05196</t>
  </si>
  <si>
    <t>00400</t>
  </si>
  <si>
    <t>00829</t>
  </si>
  <si>
    <t>01236</t>
  </si>
  <si>
    <t>01364</t>
  </si>
  <si>
    <t>02105</t>
  </si>
  <si>
    <t>04706</t>
  </si>
  <si>
    <t>00068</t>
  </si>
  <si>
    <t>01352</t>
  </si>
  <si>
    <t>02526</t>
  </si>
  <si>
    <t>03298</t>
  </si>
  <si>
    <t>03510</t>
  </si>
  <si>
    <t>03638</t>
  </si>
  <si>
    <t>03754</t>
  </si>
  <si>
    <t>04029</t>
  </si>
  <si>
    <t>04651</t>
  </si>
  <si>
    <t>04886</t>
  </si>
  <si>
    <t>00162</t>
  </si>
  <si>
    <t>00184</t>
  </si>
  <si>
    <t>00328</t>
  </si>
  <si>
    <t>00908</t>
  </si>
  <si>
    <t>03159</t>
  </si>
  <si>
    <t>04509</t>
  </si>
  <si>
    <t>04677</t>
  </si>
  <si>
    <t>04867</t>
  </si>
  <si>
    <t>01615</t>
  </si>
  <si>
    <t>01812</t>
  </si>
  <si>
    <t>03645</t>
  </si>
  <si>
    <t>03804</t>
  </si>
  <si>
    <t>04367</t>
  </si>
  <si>
    <t>04746</t>
  </si>
  <si>
    <t>04795</t>
  </si>
  <si>
    <t>04800</t>
  </si>
  <si>
    <t>05018</t>
  </si>
  <si>
    <t>00474</t>
  </si>
  <si>
    <t>01175</t>
  </si>
  <si>
    <t>02015</t>
  </si>
  <si>
    <t>02196</t>
  </si>
  <si>
    <t>03508</t>
  </si>
  <si>
    <t>03516</t>
  </si>
  <si>
    <t>03570</t>
  </si>
  <si>
    <t>04799</t>
  </si>
  <si>
    <t>05156</t>
  </si>
  <si>
    <t>00526</t>
  </si>
  <si>
    <t>00712</t>
  </si>
  <si>
    <t>01533</t>
  </si>
  <si>
    <t>01933</t>
  </si>
  <si>
    <t>03128</t>
  </si>
  <si>
    <t>04922</t>
  </si>
  <si>
    <t>05051</t>
  </si>
  <si>
    <t>05182</t>
  </si>
  <si>
    <t>01071</t>
  </si>
  <si>
    <t>01210</t>
  </si>
  <si>
    <t>01244</t>
  </si>
  <si>
    <t>01403</t>
  </si>
  <si>
    <t>01592</t>
  </si>
  <si>
    <t>02581</t>
  </si>
  <si>
    <t>03428</t>
  </si>
  <si>
    <t>00765</t>
  </si>
  <si>
    <t>00854</t>
  </si>
  <si>
    <t>01087</t>
  </si>
  <si>
    <t>01150</t>
  </si>
  <si>
    <t>01902</t>
  </si>
  <si>
    <t>03913</t>
  </si>
  <si>
    <t>04378</t>
  </si>
  <si>
    <t>04551</t>
  </si>
  <si>
    <t>00787</t>
  </si>
  <si>
    <t>01133</t>
  </si>
  <si>
    <t>02075</t>
  </si>
  <si>
    <t>02172</t>
  </si>
  <si>
    <t>02977</t>
  </si>
  <si>
    <t>03531</t>
  </si>
  <si>
    <t>03881</t>
  </si>
  <si>
    <t>04469</t>
  </si>
  <si>
    <t>05037</t>
  </si>
  <si>
    <t>00035</t>
  </si>
  <si>
    <t>00226</t>
  </si>
  <si>
    <t>01713</t>
  </si>
  <si>
    <t>02320</t>
  </si>
  <si>
    <t>02496</t>
  </si>
  <si>
    <t>02504</t>
  </si>
  <si>
    <t>02598</t>
  </si>
  <si>
    <t>02600</t>
  </si>
  <si>
    <t>02856</t>
  </si>
  <si>
    <t>03478</t>
  </si>
  <si>
    <t>03599</t>
  </si>
  <si>
    <t>00282</t>
  </si>
  <si>
    <t>00980</t>
  </si>
  <si>
    <t>01155</t>
  </si>
  <si>
    <t>01816</t>
  </si>
  <si>
    <t>02128</t>
  </si>
  <si>
    <t>02296</t>
  </si>
  <si>
    <t>02322</t>
  </si>
  <si>
    <t>03480</t>
  </si>
  <si>
    <t>04426</t>
  </si>
  <si>
    <t>04938</t>
  </si>
  <si>
    <t>00915</t>
  </si>
  <si>
    <t>01188</t>
  </si>
  <si>
    <t>01594</t>
  </si>
  <si>
    <t>03022</t>
  </si>
  <si>
    <t>00588</t>
  </si>
  <si>
    <t>01016</t>
  </si>
  <si>
    <t>01930</t>
  </si>
  <si>
    <t>02658</t>
  </si>
  <si>
    <t>02951</t>
  </si>
  <si>
    <t>04328</t>
  </si>
  <si>
    <t>04591</t>
  </si>
  <si>
    <t>00280</t>
  </si>
  <si>
    <t>00409</t>
  </si>
  <si>
    <t>01372</t>
  </si>
  <si>
    <t>02327</t>
  </si>
  <si>
    <t>02703</t>
  </si>
  <si>
    <t>02776</t>
  </si>
  <si>
    <t>03411</t>
  </si>
  <si>
    <t>03841</t>
  </si>
  <si>
    <t>05121</t>
  </si>
  <si>
    <t>00053</t>
  </si>
  <si>
    <t>00127</t>
  </si>
  <si>
    <t>01092</t>
  </si>
  <si>
    <t>01213</t>
  </si>
  <si>
    <t>01849</t>
  </si>
  <si>
    <t>02395</t>
  </si>
  <si>
    <t>04166</t>
  </si>
  <si>
    <t>01004</t>
  </si>
  <si>
    <t>01012</t>
  </si>
  <si>
    <t>02180</t>
  </si>
  <si>
    <t>03659</t>
  </si>
  <si>
    <t>03775</t>
  </si>
  <si>
    <t>04071</t>
  </si>
  <si>
    <t>05137</t>
  </si>
  <si>
    <t>00133</t>
  </si>
  <si>
    <t>01385</t>
  </si>
  <si>
    <t>01597</t>
  </si>
  <si>
    <t>02273</t>
  </si>
  <si>
    <t>02931</t>
  </si>
  <si>
    <t>04143</t>
  </si>
  <si>
    <t>04504</t>
  </si>
  <si>
    <t>00656</t>
  </si>
  <si>
    <t>00979</t>
  </si>
  <si>
    <t>01510</t>
  </si>
  <si>
    <t>01959</t>
  </si>
  <si>
    <t>02089</t>
  </si>
  <si>
    <t>02446</t>
  </si>
  <si>
    <t>02847</t>
  </si>
  <si>
    <t>03454</t>
  </si>
  <si>
    <t>04472</t>
  </si>
  <si>
    <t>04852</t>
  </si>
  <si>
    <t>04959</t>
  </si>
  <si>
    <t>05056</t>
  </si>
  <si>
    <t>01152</t>
  </si>
  <si>
    <t>03919</t>
  </si>
  <si>
    <t>04202</t>
  </si>
  <si>
    <t>04274</t>
  </si>
  <si>
    <t>04364</t>
  </si>
  <si>
    <t>04896</t>
  </si>
  <si>
    <t>05109</t>
  </si>
  <si>
    <t>00289</t>
  </si>
  <si>
    <t>04092</t>
  </si>
  <si>
    <t>04727</t>
  </si>
  <si>
    <t>04753</t>
  </si>
  <si>
    <t>00942</t>
  </si>
  <si>
    <t>01755</t>
  </si>
  <si>
    <t>03073</t>
  </si>
  <si>
    <t>04230</t>
  </si>
  <si>
    <t>00644</t>
  </si>
  <si>
    <t>01122</t>
  </si>
  <si>
    <t>02019</t>
  </si>
  <si>
    <t>02432</t>
  </si>
  <si>
    <t>02989</t>
  </si>
  <si>
    <t>03019</t>
  </si>
  <si>
    <t>03798</t>
  </si>
  <si>
    <t>03862</t>
  </si>
  <si>
    <t>04281</t>
  </si>
  <si>
    <t>00191</t>
  </si>
  <si>
    <t>01039</t>
  </si>
  <si>
    <t>02641</t>
  </si>
  <si>
    <t>03058</t>
  </si>
  <si>
    <t>03110</t>
  </si>
  <si>
    <t>03981</t>
  </si>
  <si>
    <t>04663</t>
  </si>
  <si>
    <t>05021</t>
  </si>
  <si>
    <t>05107</t>
  </si>
  <si>
    <t>00454</t>
  </si>
  <si>
    <t>00873</t>
  </si>
  <si>
    <t>01116</t>
  </si>
  <si>
    <t>01206</t>
  </si>
  <si>
    <t>01576</t>
  </si>
  <si>
    <t>02634</t>
  </si>
  <si>
    <t>02649</t>
  </si>
  <si>
    <t>02774</t>
  </si>
  <si>
    <t>03037</t>
  </si>
  <si>
    <t>03138</t>
  </si>
  <si>
    <t>03228</t>
  </si>
  <si>
    <t>03401</t>
  </si>
  <si>
    <t>03511</t>
  </si>
  <si>
    <t>04485</t>
  </si>
  <si>
    <t>00447</t>
  </si>
  <si>
    <t>01208</t>
  </si>
  <si>
    <t>01355</t>
  </si>
  <si>
    <t>01474</t>
  </si>
  <si>
    <t>01625</t>
  </si>
  <si>
    <t>01877</t>
  </si>
  <si>
    <t>01978</t>
  </si>
  <si>
    <t>03616</t>
  </si>
  <si>
    <t>03992</t>
  </si>
  <si>
    <t>04091</t>
  </si>
  <si>
    <t>04204</t>
  </si>
  <si>
    <t>04234</t>
  </si>
  <si>
    <t>04696</t>
  </si>
  <si>
    <t>04755</t>
  </si>
  <si>
    <t>05090</t>
  </si>
  <si>
    <t>00027</t>
  </si>
  <si>
    <t>00463</t>
  </si>
  <si>
    <t>00653</t>
  </si>
  <si>
    <t>01485</t>
  </si>
  <si>
    <t>01925</t>
  </si>
  <si>
    <t>01952</t>
  </si>
  <si>
    <t>02010</t>
  </si>
  <si>
    <t>02114</t>
  </si>
  <si>
    <t>03104</t>
  </si>
  <si>
    <t>03230</t>
  </si>
  <si>
    <t>03415</t>
  </si>
  <si>
    <t>04130</t>
  </si>
  <si>
    <t>04314</t>
  </si>
  <si>
    <t>00998</t>
  </si>
  <si>
    <t>01172</t>
  </si>
  <si>
    <t>01261</t>
  </si>
  <si>
    <t>01762</t>
  </si>
  <si>
    <t>01851</t>
  </si>
  <si>
    <t>03205</t>
  </si>
  <si>
    <t>01396</t>
  </si>
  <si>
    <t>01441</t>
  </si>
  <si>
    <t>01511</t>
  </si>
  <si>
    <t>01701</t>
  </si>
  <si>
    <t>01984</t>
  </si>
  <si>
    <t>02572</t>
  </si>
  <si>
    <t>02833</t>
  </si>
  <si>
    <t>03522</t>
  </si>
  <si>
    <t>00146</t>
  </si>
  <si>
    <t>00161</t>
  </si>
  <si>
    <t>00819</t>
  </si>
  <si>
    <t>02104</t>
  </si>
  <si>
    <t>02678</t>
  </si>
  <si>
    <t>03015</t>
  </si>
  <si>
    <t>03243</t>
  </si>
  <si>
    <t>03283</t>
  </si>
  <si>
    <t>03966</t>
  </si>
  <si>
    <t>01349</t>
  </si>
  <si>
    <t>02333</t>
  </si>
  <si>
    <t>02628</t>
  </si>
  <si>
    <t>02718</t>
  </si>
  <si>
    <t>03185</t>
  </si>
  <si>
    <t>04495</t>
  </si>
  <si>
    <t>00815</t>
  </si>
  <si>
    <t>01140</t>
  </si>
  <si>
    <t>01544</t>
  </si>
  <si>
    <t>02420</t>
  </si>
  <si>
    <t>02805</t>
  </si>
  <si>
    <t>03160</t>
  </si>
  <si>
    <t>03278</t>
  </si>
  <si>
    <t>03555</t>
  </si>
  <si>
    <t>03702</t>
  </si>
  <si>
    <t>04349</t>
  </si>
  <si>
    <t>04989</t>
  </si>
  <si>
    <t>00713</t>
  </si>
  <si>
    <t>03355</t>
  </si>
  <si>
    <t>03879</t>
  </si>
  <si>
    <t>03989</t>
  </si>
  <si>
    <t>04193</t>
  </si>
  <si>
    <t>04413</t>
  </si>
  <si>
    <t>04598</t>
  </si>
  <si>
    <t>00072</t>
  </si>
  <si>
    <t>00176</t>
  </si>
  <si>
    <t>00205</t>
  </si>
  <si>
    <t>00896</t>
  </si>
  <si>
    <t>01697</t>
  </si>
  <si>
    <t>02159</t>
  </si>
  <si>
    <t>02772</t>
  </si>
  <si>
    <t>03091</t>
  </si>
  <si>
    <t>04241</t>
  </si>
  <si>
    <t>05185</t>
  </si>
  <si>
    <t>01437</t>
  </si>
  <si>
    <t>02316</t>
  </si>
  <si>
    <t>02329</t>
  </si>
  <si>
    <t>03036</t>
  </si>
  <si>
    <t>03429</t>
  </si>
  <si>
    <t>03615</t>
  </si>
  <si>
    <t>03661</t>
  </si>
  <si>
    <t>03831</t>
  </si>
  <si>
    <t>04394</t>
  </si>
  <si>
    <t>00372</t>
  </si>
  <si>
    <t>00532</t>
  </si>
  <si>
    <t>00910</t>
  </si>
  <si>
    <t>00938</t>
  </si>
  <si>
    <t>01079</t>
  </si>
  <si>
    <t>01662</t>
  </si>
  <si>
    <t>02748</t>
  </si>
  <si>
    <t>03354</t>
  </si>
  <si>
    <t>03532</t>
  </si>
  <si>
    <t>03636</t>
  </si>
  <si>
    <t>03810</t>
  </si>
  <si>
    <t>04137</t>
  </si>
  <si>
    <t>04303</t>
  </si>
  <si>
    <t>04991</t>
  </si>
  <si>
    <t>00039</t>
  </si>
  <si>
    <t>00206</t>
  </si>
  <si>
    <t>00397</t>
  </si>
  <si>
    <t>00763</t>
  </si>
  <si>
    <t>01059</t>
  </si>
  <si>
    <t>01332</t>
  </si>
  <si>
    <t>01447</t>
  </si>
  <si>
    <t>02990</t>
  </si>
  <si>
    <t>03769</t>
  </si>
  <si>
    <t>04152</t>
  </si>
  <si>
    <t>04242</t>
  </si>
  <si>
    <t>04780</t>
  </si>
  <si>
    <t>00063</t>
  </si>
  <si>
    <t>00190</t>
  </si>
  <si>
    <t>00268</t>
  </si>
  <si>
    <t>00691</t>
  </si>
  <si>
    <t>00810</t>
  </si>
  <si>
    <t>00855</t>
  </si>
  <si>
    <t>01612</t>
  </si>
  <si>
    <t>01704</t>
  </si>
  <si>
    <t>01857</t>
  </si>
  <si>
    <t>01888</t>
  </si>
  <si>
    <t>02683</t>
  </si>
  <si>
    <t>04211</t>
  </si>
  <si>
    <t>04353</t>
  </si>
  <si>
    <t>05020</t>
  </si>
  <si>
    <t>00564</t>
  </si>
  <si>
    <t>00736</t>
  </si>
  <si>
    <t>01300</t>
  </si>
  <si>
    <t>01948</t>
  </si>
  <si>
    <t>02272</t>
  </si>
  <si>
    <t>02680</t>
  </si>
  <si>
    <t>04178</t>
  </si>
  <si>
    <t>04272</t>
  </si>
  <si>
    <t>04713</t>
  </si>
  <si>
    <t>05166</t>
  </si>
  <si>
    <t>00486</t>
  </si>
  <si>
    <t>01507</t>
  </si>
  <si>
    <t>01821</t>
  </si>
  <si>
    <t>02588</t>
  </si>
  <si>
    <t>02815</t>
  </si>
  <si>
    <t>03258</t>
  </si>
  <si>
    <t>03361</t>
  </si>
  <si>
    <t>03629</t>
  </si>
  <si>
    <t>03750</t>
  </si>
  <si>
    <t>05088</t>
  </si>
  <si>
    <t>01450</t>
  </si>
  <si>
    <t>02330</t>
  </si>
  <si>
    <t>04655</t>
  </si>
  <si>
    <t>00137</t>
  </si>
  <si>
    <t>00141</t>
  </si>
  <si>
    <t>00335</t>
  </si>
  <si>
    <t>00498</t>
  </si>
  <si>
    <t>02611</t>
  </si>
  <si>
    <t>03197</t>
  </si>
  <si>
    <t>04668</t>
  </si>
  <si>
    <t>04994</t>
  </si>
  <si>
    <t>00512</t>
  </si>
  <si>
    <t>00717</t>
  </si>
  <si>
    <t>00952</t>
  </si>
  <si>
    <t>01081</t>
  </si>
  <si>
    <t>02043</t>
  </si>
  <si>
    <t>04040</t>
  </si>
  <si>
    <t>02295</t>
  </si>
  <si>
    <t>02670</t>
  </si>
  <si>
    <t>02777</t>
  </si>
  <si>
    <t>02780</t>
  </si>
  <si>
    <t>03209</t>
  </si>
  <si>
    <t>03414</t>
  </si>
  <si>
    <t>03846</t>
  </si>
  <si>
    <t>04120</t>
  </si>
  <si>
    <t>04217</t>
  </si>
  <si>
    <t>04786</t>
  </si>
  <si>
    <t>00023</t>
  </si>
  <si>
    <t>00099</t>
  </si>
  <si>
    <t>00269</t>
  </si>
  <si>
    <t>01772</t>
  </si>
  <si>
    <t>01906</t>
  </si>
  <si>
    <t>02473</t>
  </si>
  <si>
    <t>02549</t>
  </si>
  <si>
    <t>03341</t>
  </si>
  <si>
    <t>03351</t>
  </si>
  <si>
    <t>03366</t>
  </si>
  <si>
    <t>03691</t>
  </si>
  <si>
    <t>03909</t>
  </si>
  <si>
    <t>04862</t>
  </si>
  <si>
    <t>05096</t>
  </si>
  <si>
    <t>05112</t>
  </si>
  <si>
    <t>00501</t>
  </si>
  <si>
    <t>00540</t>
  </si>
  <si>
    <t>02255</t>
  </si>
  <si>
    <t>03126</t>
  </si>
  <si>
    <t>03223</t>
  </si>
  <si>
    <t>03260</t>
  </si>
  <si>
    <t>03404</t>
  </si>
  <si>
    <t>04267</t>
  </si>
  <si>
    <t>05082</t>
  </si>
  <si>
    <t>05108</t>
  </si>
  <si>
    <t>01105</t>
  </si>
  <si>
    <t>02757</t>
  </si>
  <si>
    <t>03325</t>
  </si>
  <si>
    <t>04070</t>
  </si>
  <si>
    <t>04339</t>
  </si>
  <si>
    <t>00731</t>
  </si>
  <si>
    <t>01362</t>
  </si>
  <si>
    <t>01512</t>
  </si>
  <si>
    <t>01647</t>
  </si>
  <si>
    <t>02358</t>
  </si>
  <si>
    <t>02366</t>
  </si>
  <si>
    <t>03481</t>
  </si>
  <si>
    <t>03595</t>
  </si>
  <si>
    <t>03766</t>
  </si>
  <si>
    <t>03933</t>
  </si>
  <si>
    <t>03951</t>
  </si>
  <si>
    <t>04078</t>
  </si>
  <si>
    <t>04182</t>
  </si>
  <si>
    <t>00323</t>
  </si>
  <si>
    <t>00544</t>
  </si>
  <si>
    <t>01570</t>
  </si>
  <si>
    <t>01932</t>
  </si>
  <si>
    <t>04352</t>
  </si>
  <si>
    <t>04561</t>
  </si>
  <si>
    <t>04741</t>
  </si>
  <si>
    <t>04882</t>
  </si>
  <si>
    <t>04885</t>
  </si>
  <si>
    <t>04982</t>
  </si>
  <si>
    <t>00040</t>
  </si>
  <si>
    <t>00110</t>
  </si>
  <si>
    <t>01169</t>
  </si>
  <si>
    <t>02211</t>
  </si>
  <si>
    <t>03494</t>
  </si>
  <si>
    <t>03586</t>
  </si>
  <si>
    <t>03660</t>
  </si>
  <si>
    <t>04307</t>
  </si>
  <si>
    <t>05133</t>
  </si>
  <si>
    <t>00472</t>
  </si>
  <si>
    <t>00689</t>
  </si>
  <si>
    <t>00864</t>
  </si>
  <si>
    <t>01163</t>
  </si>
  <si>
    <t>01323</t>
  </si>
  <si>
    <t>02098</t>
  </si>
  <si>
    <t>02190</t>
  </si>
  <si>
    <t>02664</t>
  </si>
  <si>
    <t>02992</t>
  </si>
  <si>
    <t>03120</t>
  </si>
  <si>
    <t>00189</t>
  </si>
  <si>
    <t>00927</t>
  </si>
  <si>
    <t>01388</t>
  </si>
  <si>
    <t>03932</t>
  </si>
  <si>
    <t>04008</t>
  </si>
  <si>
    <t>04701</t>
  </si>
  <si>
    <t>04805</t>
  </si>
  <si>
    <t>00912</t>
  </si>
  <si>
    <t>01837</t>
  </si>
  <si>
    <t>02216</t>
  </si>
  <si>
    <t>02451</t>
  </si>
  <si>
    <t>02874</t>
  </si>
  <si>
    <t>02885</t>
  </si>
  <si>
    <t>03014</t>
  </si>
  <si>
    <t>03273</t>
  </si>
  <si>
    <t>05041</t>
  </si>
  <si>
    <t>00312</t>
  </si>
  <si>
    <t>00647</t>
  </si>
  <si>
    <t>00708</t>
  </si>
  <si>
    <t>00886</t>
  </si>
  <si>
    <t>00944</t>
  </si>
  <si>
    <t>01050</t>
  </si>
  <si>
    <t>01677</t>
  </si>
  <si>
    <t>02109</t>
  </si>
  <si>
    <t>03688</t>
  </si>
  <si>
    <t>00521</t>
  </si>
  <si>
    <t>00557</t>
  </si>
  <si>
    <t>00929</t>
  </si>
  <si>
    <t>01089</t>
  </si>
  <si>
    <t>01655</t>
  </si>
  <si>
    <t>01897</t>
  </si>
  <si>
    <t>02417</t>
  </si>
  <si>
    <t>03474</t>
  </si>
  <si>
    <t>04079</t>
  </si>
  <si>
    <t>00045</t>
  </si>
  <si>
    <t>02895</t>
  </si>
  <si>
    <t>05158</t>
  </si>
  <si>
    <t>01217</t>
  </si>
  <si>
    <t>02249</t>
  </si>
  <si>
    <t>02650</t>
  </si>
  <si>
    <t>03937</t>
  </si>
  <si>
    <t>04122</t>
  </si>
  <si>
    <t>04589</t>
  </si>
  <si>
    <t>04873</t>
  </si>
  <si>
    <t>00729</t>
  </si>
  <si>
    <t>00906</t>
  </si>
  <si>
    <t>01531</t>
  </si>
  <si>
    <t>01683</t>
  </si>
  <si>
    <t>02363</t>
  </si>
  <si>
    <t>03858</t>
  </si>
  <si>
    <t>04233</t>
  </si>
  <si>
    <t>05071</t>
  </si>
  <si>
    <t>05174</t>
  </si>
  <si>
    <t>00727</t>
  </si>
  <si>
    <t>01546</t>
  </si>
  <si>
    <t>03610</t>
  </si>
  <si>
    <t>03931</t>
  </si>
  <si>
    <t>03942</t>
  </si>
  <si>
    <t>04165</t>
  </si>
  <si>
    <t>01149</t>
  </si>
  <si>
    <t>01310</t>
  </si>
  <si>
    <t>02352</t>
  </si>
  <si>
    <t>02547</t>
  </si>
  <si>
    <t>02720</t>
  </si>
  <si>
    <t>03591</t>
  </si>
  <si>
    <t>03819</t>
  </si>
  <si>
    <t>04869</t>
  </si>
  <si>
    <t>04940</t>
  </si>
  <si>
    <t>05164</t>
  </si>
  <si>
    <t>00659</t>
  </si>
  <si>
    <t>00969</t>
  </si>
  <si>
    <t>01096</t>
  </si>
  <si>
    <t>01440</t>
  </si>
  <si>
    <t>02052</t>
  </si>
  <si>
    <t>02096</t>
  </si>
  <si>
    <t>02488</t>
  </si>
  <si>
    <t>03220</t>
  </si>
  <si>
    <t>03711</t>
  </si>
  <si>
    <t>03823</t>
  </si>
  <si>
    <t>04058</t>
  </si>
  <si>
    <t>04126</t>
  </si>
  <si>
    <t>05080</t>
  </si>
  <si>
    <t>00923</t>
  </si>
  <si>
    <t>01549</t>
  </si>
  <si>
    <t>01839</t>
  </si>
  <si>
    <t>02053</t>
  </si>
  <si>
    <t>02342</t>
  </si>
  <si>
    <t>02465</t>
  </si>
  <si>
    <t>03990</t>
  </si>
  <si>
    <t>04370</t>
  </si>
  <si>
    <t>04856</t>
  </si>
  <si>
    <t>00337</t>
  </si>
  <si>
    <t>01001</t>
  </si>
  <si>
    <t>02424</t>
  </si>
  <si>
    <t>02751</t>
  </si>
  <si>
    <t>00375</t>
  </si>
  <si>
    <t>00650</t>
  </si>
  <si>
    <t>00941</t>
  </si>
  <si>
    <t>02719</t>
  </si>
  <si>
    <t>03833</t>
  </si>
  <si>
    <t>00211</t>
  </si>
  <si>
    <t>00392</t>
  </si>
  <si>
    <t>01302</t>
  </si>
  <si>
    <t>01366</t>
  </si>
  <si>
    <t>01974</t>
  </si>
  <si>
    <t>02716</t>
  </si>
  <si>
    <t>03161</t>
  </si>
  <si>
    <t>03240</t>
  </si>
  <si>
    <t>03682</t>
  </si>
  <si>
    <t>04725</t>
  </si>
  <si>
    <t>00758</t>
  </si>
  <si>
    <t>01910</t>
  </si>
  <si>
    <t>01941</t>
  </si>
  <si>
    <t>02324</t>
  </si>
  <si>
    <t>02869</t>
  </si>
  <si>
    <t>03236</t>
  </si>
  <si>
    <t>03582</t>
  </si>
  <si>
    <t>03715</t>
  </si>
  <si>
    <t>03940</t>
  </si>
  <si>
    <t>04760</t>
  </si>
  <si>
    <t>04768</t>
  </si>
  <si>
    <t>05025</t>
  </si>
  <si>
    <t>00165</t>
  </si>
  <si>
    <t>00198</t>
  </si>
  <si>
    <t>01480</t>
  </si>
  <si>
    <t>01990</t>
  </si>
  <si>
    <t>02298</t>
  </si>
  <si>
    <t>02886</t>
  </si>
  <si>
    <t>02893</t>
  </si>
  <si>
    <t>02939</t>
  </si>
  <si>
    <t>03249</t>
  </si>
  <si>
    <t>03832</t>
  </si>
  <si>
    <t>03868</t>
  </si>
  <si>
    <t>04365</t>
  </si>
  <si>
    <t>00314</t>
  </si>
  <si>
    <t>00552</t>
  </si>
  <si>
    <t>01317</t>
  </si>
  <si>
    <t>01515</t>
  </si>
  <si>
    <t>01674</t>
  </si>
  <si>
    <t>02407</t>
  </si>
  <si>
    <t>02817</t>
  </si>
  <si>
    <t>03059</t>
  </si>
  <si>
    <t>03210</t>
  </si>
  <si>
    <t>03670</t>
  </si>
  <si>
    <t>04017</t>
  </si>
  <si>
    <t>05012</t>
  </si>
  <si>
    <t>00884</t>
  </si>
  <si>
    <t>01025</t>
  </si>
  <si>
    <t>01279</t>
  </si>
  <si>
    <t>01534</t>
  </si>
  <si>
    <t>02147</t>
  </si>
  <si>
    <t>02385</t>
  </si>
  <si>
    <t>02517</t>
  </si>
  <si>
    <t>02746</t>
  </si>
  <si>
    <t>03297</t>
  </si>
  <si>
    <t>00772</t>
  </si>
  <si>
    <t>00838</t>
  </si>
  <si>
    <t>01144</t>
  </si>
  <si>
    <t>01686</t>
  </si>
  <si>
    <t>02823</t>
  </si>
  <si>
    <t>02883</t>
  </si>
  <si>
    <t>03259</t>
  </si>
  <si>
    <t>03709</t>
  </si>
  <si>
    <t>00061</t>
  </si>
  <si>
    <t>00357</t>
  </si>
  <si>
    <t>01607</t>
  </si>
  <si>
    <t>03295</t>
  </si>
  <si>
    <t>04048</t>
  </si>
  <si>
    <t>04424</t>
  </si>
  <si>
    <t>04732</t>
  </si>
  <si>
    <t>00194</t>
  </si>
  <si>
    <t>00258</t>
  </si>
  <si>
    <t>00543</t>
  </si>
  <si>
    <t>00972</t>
  </si>
  <si>
    <t>01146</t>
  </si>
  <si>
    <t>01464</t>
  </si>
  <si>
    <t>01581</t>
  </si>
  <si>
    <t>01894</t>
  </si>
  <si>
    <t>02100</t>
  </si>
  <si>
    <t>02902</t>
  </si>
  <si>
    <t>03115</t>
  </si>
  <si>
    <t>03546</t>
  </si>
  <si>
    <t>04224</t>
  </si>
  <si>
    <t>04858</t>
  </si>
  <si>
    <t>00768</t>
  </si>
  <si>
    <t>01901</t>
  </si>
  <si>
    <t>02226</t>
  </si>
  <si>
    <t>02660</t>
  </si>
  <si>
    <t>03004</t>
  </si>
  <si>
    <t>04020</t>
  </si>
  <si>
    <t>04154</t>
  </si>
  <si>
    <t>04957</t>
  </si>
  <si>
    <t>00945</t>
  </si>
  <si>
    <t>01726</t>
  </si>
  <si>
    <t>01790</t>
  </si>
  <si>
    <t>02193</t>
  </si>
  <si>
    <t>02781</t>
  </si>
  <si>
    <t>03043</t>
  </si>
  <si>
    <t>03102</t>
  </si>
  <si>
    <t>03156</t>
  </si>
  <si>
    <t>03308</t>
  </si>
  <si>
    <t>03329</t>
  </si>
  <si>
    <t>04102</t>
  </si>
  <si>
    <t>04109</t>
  </si>
  <si>
    <t>04813</t>
  </si>
  <si>
    <t>05054</t>
  </si>
  <si>
    <t>00138</t>
  </si>
  <si>
    <t>00433</t>
  </si>
  <si>
    <t>00484</t>
  </si>
  <si>
    <t>00492</t>
  </si>
  <si>
    <t>00626</t>
  </si>
  <si>
    <t>01409</t>
  </si>
  <si>
    <t>01486</t>
  </si>
  <si>
    <t>01940</t>
  </si>
  <si>
    <t>02215</t>
  </si>
  <si>
    <t>02555</t>
  </si>
  <si>
    <t>04710</t>
  </si>
  <si>
    <t>04974</t>
  </si>
  <si>
    <t>05048</t>
  </si>
  <si>
    <t>00001</t>
  </si>
  <si>
    <t>00270</t>
  </si>
  <si>
    <t>02130</t>
  </si>
  <si>
    <t>02474</t>
  </si>
  <si>
    <t>02514</t>
  </si>
  <si>
    <t>02616</t>
  </si>
  <si>
    <t>02632</t>
  </si>
  <si>
    <t>03725</t>
  </si>
  <si>
    <t>03834</t>
  </si>
  <si>
    <t>00159</t>
  </si>
  <si>
    <t>00435</t>
  </si>
  <si>
    <t>01467</t>
  </si>
  <si>
    <t>01552</t>
  </si>
  <si>
    <t>01745</t>
  </si>
  <si>
    <t>02174</t>
  </si>
  <si>
    <t>03444</t>
  </si>
  <si>
    <t>03646</t>
  </si>
  <si>
    <t>04558</t>
  </si>
  <si>
    <t>04564</t>
  </si>
  <si>
    <t>04616</t>
  </si>
  <si>
    <t>00536</t>
  </si>
  <si>
    <t>00571</t>
  </si>
  <si>
    <t>00965</t>
  </si>
  <si>
    <t>01504</t>
  </si>
  <si>
    <t>02560</t>
  </si>
  <si>
    <t>02758</t>
  </si>
  <si>
    <t>04030</t>
  </si>
  <si>
    <t>04337</t>
  </si>
  <si>
    <t>05129</t>
  </si>
  <si>
    <t>00081</t>
  </si>
  <si>
    <t>00493</t>
  </si>
  <si>
    <t>00613</t>
  </si>
  <si>
    <t>00958</t>
  </si>
  <si>
    <t>01270</t>
  </si>
  <si>
    <t>01513</t>
  </si>
  <si>
    <t>02009</t>
  </si>
  <si>
    <t>02838</t>
  </si>
  <si>
    <t>03730</t>
  </si>
  <si>
    <t>04287</t>
  </si>
  <si>
    <t>04297</t>
  </si>
  <si>
    <t>05118</t>
  </si>
  <si>
    <t>00363</t>
  </si>
  <si>
    <t>04243</t>
  </si>
  <si>
    <t>04348</t>
  </si>
  <si>
    <t>04405</t>
  </si>
  <si>
    <t>04857</t>
  </si>
  <si>
    <t>00087</t>
  </si>
  <si>
    <t>00315</t>
  </si>
  <si>
    <t>00970</t>
  </si>
  <si>
    <t>01891</t>
  </si>
  <si>
    <t>02148</t>
  </si>
  <si>
    <t>02467</t>
  </si>
  <si>
    <t>03710</t>
  </si>
  <si>
    <t>03714</t>
  </si>
  <si>
    <t>03893</t>
  </si>
  <si>
    <t>04136</t>
  </si>
  <si>
    <t>04212</t>
  </si>
  <si>
    <t>04332</t>
  </si>
  <si>
    <t>00702</t>
  </si>
  <si>
    <t>01223</t>
  </si>
  <si>
    <t>01370</t>
  </si>
  <si>
    <t>03476</t>
  </si>
  <si>
    <t>04066</t>
  </si>
  <si>
    <t>04153</t>
  </si>
  <si>
    <t>00379</t>
  </si>
  <si>
    <t>00820</t>
  </si>
  <si>
    <t>02003</t>
  </si>
  <si>
    <t>02682</t>
  </si>
  <si>
    <t>03860</t>
  </si>
  <si>
    <t>04063</t>
  </si>
  <si>
    <t>04474</t>
  </si>
  <si>
    <t>00021</t>
  </si>
  <si>
    <t>00368</t>
  </si>
  <si>
    <t>00457</t>
  </si>
  <si>
    <t>01516</t>
  </si>
  <si>
    <t>02266</t>
  </si>
  <si>
    <t>02802</t>
  </si>
  <si>
    <t>03604</t>
  </si>
  <si>
    <t>03644</t>
  </si>
  <si>
    <t>04271</t>
  </si>
  <si>
    <t>00272</t>
  </si>
  <si>
    <t>01469</t>
  </si>
  <si>
    <t>02253</t>
  </si>
  <si>
    <t>02554</t>
  </si>
  <si>
    <t>02624</t>
  </si>
  <si>
    <t>03338</t>
  </si>
  <si>
    <t>04575</t>
  </si>
  <si>
    <t>04871</t>
  </si>
  <si>
    <t>04931</t>
  </si>
  <si>
    <t>04962</t>
  </si>
  <si>
    <t>05006</t>
  </si>
  <si>
    <t>05033</t>
  </si>
  <si>
    <t>05117</t>
  </si>
  <si>
    <t>00954</t>
  </si>
  <si>
    <t>01644</t>
  </si>
  <si>
    <t>02030</t>
  </si>
  <si>
    <t>02595</t>
  </si>
  <si>
    <t>02763</t>
  </si>
  <si>
    <t>03537</t>
  </si>
  <si>
    <t>03550</t>
  </si>
  <si>
    <t>03875</t>
  </si>
  <si>
    <t>04467</t>
  </si>
  <si>
    <t>00739</t>
  </si>
  <si>
    <t>02376</t>
  </si>
  <si>
    <t>03109</t>
  </si>
  <si>
    <t>04362</t>
  </si>
  <si>
    <t>00777</t>
  </si>
  <si>
    <t>00831</t>
  </si>
  <si>
    <t>02059</t>
  </si>
  <si>
    <t>02519</t>
  </si>
  <si>
    <t>02644</t>
  </si>
  <si>
    <t>04141</t>
  </si>
  <si>
    <t>04804</t>
  </si>
  <si>
    <t>05161</t>
  </si>
  <si>
    <t>00590</t>
  </si>
  <si>
    <t>01599</t>
  </si>
  <si>
    <t>01665</t>
  </si>
  <si>
    <t>02409</t>
  </si>
  <si>
    <t>02936</t>
  </si>
  <si>
    <t>03397</t>
  </si>
  <si>
    <t>04556</t>
  </si>
  <si>
    <t>04614</t>
  </si>
  <si>
    <t>04999</t>
  </si>
  <si>
    <t>00207</t>
  </si>
  <si>
    <t>00295</t>
  </si>
  <si>
    <t>00657</t>
  </si>
  <si>
    <t>00694</t>
  </si>
  <si>
    <t>01187</t>
  </si>
  <si>
    <t>01915</t>
  </si>
  <si>
    <t>02156</t>
  </si>
  <si>
    <t>02539</t>
  </si>
  <si>
    <t>03803</t>
  </si>
  <si>
    <t>00100</t>
  </si>
  <si>
    <t>00118</t>
  </si>
  <si>
    <t>00220</t>
  </si>
  <si>
    <t>01145</t>
  </si>
  <si>
    <t>01289</t>
  </si>
  <si>
    <t>01411</t>
  </si>
  <si>
    <t>01799</t>
  </si>
  <si>
    <t>01871</t>
  </si>
  <si>
    <t>04180</t>
  </si>
  <si>
    <t>04338</t>
  </si>
  <si>
    <t>04463</t>
  </si>
  <si>
    <t>00382</t>
  </si>
  <si>
    <t>01011</t>
  </si>
  <si>
    <t>01148</t>
  </si>
  <si>
    <t>01397</t>
  </si>
  <si>
    <t>02252</t>
  </si>
  <si>
    <t>02415</t>
  </si>
  <si>
    <t>02525</t>
  </si>
  <si>
    <t>02652</t>
  </si>
  <si>
    <t>04035</t>
  </si>
  <si>
    <t>04377</t>
  </si>
  <si>
    <t>04734</t>
  </si>
  <si>
    <t>04892</t>
  </si>
  <si>
    <t>05059</t>
  </si>
  <si>
    <t>00835</t>
  </si>
  <si>
    <t>01104</t>
  </si>
  <si>
    <t>01976</t>
  </si>
  <si>
    <t>02596</t>
  </si>
  <si>
    <t>02693</t>
  </si>
  <si>
    <t>03045</t>
  </si>
  <si>
    <t>03340</t>
  </si>
  <si>
    <t>03553</t>
  </si>
  <si>
    <t>03807</t>
  </si>
  <si>
    <t>04061</t>
  </si>
  <si>
    <t>04645</t>
  </si>
  <si>
    <t>05104</t>
  </si>
  <si>
    <t>00813</t>
  </si>
  <si>
    <t>00836</t>
  </si>
  <si>
    <t>01266</t>
  </si>
  <si>
    <t>02201</t>
  </si>
  <si>
    <t>02382</t>
  </si>
  <si>
    <t>01227</t>
  </si>
  <si>
    <t>01843</t>
  </si>
  <si>
    <t>02369</t>
  </si>
  <si>
    <t>02386</t>
  </si>
  <si>
    <t>02579</t>
  </si>
  <si>
    <t>03075</t>
  </si>
  <si>
    <t>03982</t>
  </si>
  <si>
    <t>04530</t>
  </si>
  <si>
    <t>04641</t>
  </si>
  <si>
    <t>04778</t>
  </si>
  <si>
    <t>05132</t>
  </si>
  <si>
    <t>00227</t>
  </si>
  <si>
    <t>00390</t>
  </si>
  <si>
    <t>00859</t>
  </si>
  <si>
    <t>01468</t>
  </si>
  <si>
    <t>02356</t>
  </si>
  <si>
    <t>03556</t>
  </si>
  <si>
    <t>00925</t>
  </si>
  <si>
    <t>01563</t>
  </si>
  <si>
    <t>01634</t>
  </si>
  <si>
    <t>02187</t>
  </si>
  <si>
    <t>02773</t>
  </si>
  <si>
    <t>05040</t>
  </si>
  <si>
    <t>00415</t>
  </si>
  <si>
    <t>01111</t>
  </si>
  <si>
    <t>01243</t>
  </si>
  <si>
    <t>01326</t>
  </si>
  <si>
    <t>01682</t>
  </si>
  <si>
    <t>02618</t>
  </si>
  <si>
    <t>03319</t>
  </si>
  <si>
    <t>04600</t>
  </si>
  <si>
    <t>05168</t>
  </si>
  <si>
    <t>00245</t>
  </si>
  <si>
    <t>00322</t>
  </si>
  <si>
    <t>01101</t>
  </si>
  <si>
    <t>01564</t>
  </si>
  <si>
    <t>03712</t>
  </si>
  <si>
    <t>00771</t>
  </si>
  <si>
    <t>02749</t>
  </si>
  <si>
    <t>04252</t>
  </si>
  <si>
    <t>04665</t>
  </si>
  <si>
    <t>04767</t>
  </si>
  <si>
    <t>04832</t>
  </si>
  <si>
    <t>00747</t>
  </si>
  <si>
    <t>02281</t>
  </si>
  <si>
    <t>02414</t>
  </si>
  <si>
    <t>03162</t>
  </si>
  <si>
    <t>03200</t>
  </si>
  <si>
    <t>03521</t>
  </si>
  <si>
    <t>04447</t>
  </si>
  <si>
    <t>00421</t>
  </si>
  <si>
    <t>00962</t>
  </si>
  <si>
    <t>01386</t>
  </si>
  <si>
    <t>03083</t>
  </si>
  <si>
    <t>03174</t>
  </si>
  <si>
    <t>04045</t>
  </si>
  <si>
    <t>04850</t>
  </si>
  <si>
    <t>00071</t>
  </si>
  <si>
    <t>00627</t>
  </si>
  <si>
    <t>00959</t>
  </si>
  <si>
    <t>00967</t>
  </si>
  <si>
    <t>01267</t>
  </si>
  <si>
    <t>01394</t>
  </si>
  <si>
    <t>01652</t>
  </si>
  <si>
    <t>02126</t>
  </si>
  <si>
    <t>02282</t>
  </si>
  <si>
    <t>02426</t>
  </si>
  <si>
    <t>02534</t>
  </si>
  <si>
    <t>02948</t>
  </si>
  <si>
    <t>03141</t>
  </si>
  <si>
    <t>03935</t>
  </si>
  <si>
    <t>04636</t>
  </si>
  <si>
    <t>04895</t>
  </si>
  <si>
    <t>05029</t>
  </si>
  <si>
    <t>01965</t>
  </si>
  <si>
    <t>03647</t>
  </si>
  <si>
    <t>03918</t>
  </si>
  <si>
    <t>04256</t>
  </si>
  <si>
    <t>05087</t>
  </si>
  <si>
    <t>01921</t>
  </si>
  <si>
    <t>01966</t>
  </si>
  <si>
    <t>02431</t>
  </si>
  <si>
    <t>03676</t>
  </si>
  <si>
    <t>03972</t>
  </si>
  <si>
    <t>04056</t>
  </si>
  <si>
    <t>04471</t>
  </si>
  <si>
    <t>01054</t>
  </si>
  <si>
    <t>01854</t>
  </si>
  <si>
    <t>02140</t>
  </si>
  <si>
    <t>02328</t>
  </si>
  <si>
    <t>04215</t>
  </si>
  <si>
    <t>04563</t>
  </si>
  <si>
    <t>04775</t>
  </si>
  <si>
    <t>00247</t>
  </si>
  <si>
    <t>00827</t>
  </si>
  <si>
    <t>01156</t>
  </si>
  <si>
    <t>01543</t>
  </si>
  <si>
    <t>02613</t>
  </si>
  <si>
    <t>03002</t>
  </si>
  <si>
    <t>03103</t>
  </si>
  <si>
    <t>03234</t>
  </si>
  <si>
    <t>03281</t>
  </si>
  <si>
    <t>03870</t>
  </si>
  <si>
    <t>03938</t>
  </si>
  <si>
    <t>04237</t>
  </si>
  <si>
    <t>04970</t>
  </si>
  <si>
    <t>00515</t>
  </si>
  <si>
    <t>00661</t>
  </si>
  <si>
    <t>01443</t>
  </si>
  <si>
    <t>01446</t>
  </si>
  <si>
    <t>01524</t>
  </si>
  <si>
    <t>01946</t>
  </si>
  <si>
    <t>02285</t>
  </si>
  <si>
    <t>02978</t>
  </si>
  <si>
    <t>03842</t>
  </si>
  <si>
    <t>04220</t>
  </si>
  <si>
    <t>00478</t>
  </si>
  <si>
    <t>00491</t>
  </si>
  <si>
    <t>00862</t>
  </si>
  <si>
    <t>00957</t>
  </si>
  <si>
    <t>01728</t>
  </si>
  <si>
    <t>02743</t>
  </si>
  <si>
    <t>03098</t>
  </si>
  <si>
    <t>03606</t>
  </si>
  <si>
    <t>03815</t>
  </si>
  <si>
    <t>03979</t>
  </si>
  <si>
    <t>04160</t>
  </si>
  <si>
    <t>04172</t>
  </si>
  <si>
    <t>04265</t>
  </si>
  <si>
    <t>04321</t>
  </si>
  <si>
    <t>04975</t>
  </si>
  <si>
    <t>00991</t>
  </si>
  <si>
    <t>01008</t>
  </si>
  <si>
    <t>01083</t>
  </si>
  <si>
    <t>01553</t>
  </si>
  <si>
    <t>01579</t>
  </si>
  <si>
    <t>01732</t>
  </si>
  <si>
    <t>02083</t>
  </si>
  <si>
    <t>02176</t>
  </si>
  <si>
    <t>02723</t>
  </si>
  <si>
    <t>03299</t>
  </si>
  <si>
    <t>03398</t>
  </si>
  <si>
    <t>04012</t>
  </si>
  <si>
    <t>04064</t>
  </si>
  <si>
    <t>04671</t>
  </si>
  <si>
    <t>01914</t>
  </si>
  <si>
    <t>01973</t>
  </si>
  <si>
    <t>02564</t>
  </si>
  <si>
    <t>02791</t>
  </si>
  <si>
    <t>03559</t>
  </si>
  <si>
    <t>03839</t>
  </si>
  <si>
    <t>04133</t>
  </si>
  <si>
    <t>04765</t>
  </si>
  <si>
    <t>01868</t>
  </si>
  <si>
    <t>00987</t>
  </si>
  <si>
    <t>02503</t>
  </si>
  <si>
    <t>04928</t>
  </si>
  <si>
    <t>00852</t>
  </si>
  <si>
    <t>02188</t>
  </si>
  <si>
    <t>02574</t>
  </si>
  <si>
    <t>02942</t>
  </si>
  <si>
    <t>03211</t>
  </si>
  <si>
    <t>03306</t>
  </si>
  <si>
    <t>03837</t>
  </si>
  <si>
    <t>04169</t>
  </si>
  <si>
    <t>04452</t>
  </si>
  <si>
    <t>04740</t>
  </si>
  <si>
    <t>05000</t>
  </si>
  <si>
    <t>05058</t>
  </si>
  <si>
    <t>00496</t>
  </si>
  <si>
    <t>01343</t>
  </si>
  <si>
    <t>01455</t>
  </si>
  <si>
    <t>01632</t>
  </si>
  <si>
    <t>01817</t>
  </si>
  <si>
    <t>02993</t>
  </si>
  <si>
    <t>04676</t>
  </si>
  <si>
    <t>05105</t>
  </si>
  <si>
    <t>00223</t>
  </si>
  <si>
    <t>01023</t>
  </si>
  <si>
    <t>01694</t>
  </si>
  <si>
    <t>02006</t>
  </si>
  <si>
    <t>03026</t>
  </si>
  <si>
    <t>03057</t>
  </si>
  <si>
    <t>03112</t>
  </si>
  <si>
    <t>03137</t>
  </si>
  <si>
    <t>03983</t>
  </si>
  <si>
    <t>04016</t>
  </si>
  <si>
    <t>04340</t>
  </si>
  <si>
    <t>04640</t>
  </si>
  <si>
    <t>04733</t>
  </si>
  <si>
    <t>04827</t>
  </si>
  <si>
    <t>05180</t>
  </si>
  <si>
    <t>00121</t>
  </si>
  <si>
    <t>00618</t>
  </si>
  <si>
    <t>02860</t>
  </si>
  <si>
    <t>03768</t>
  </si>
  <si>
    <t>03987</t>
  </si>
  <si>
    <t>04990</t>
  </si>
  <si>
    <t>00348</t>
  </si>
  <si>
    <t>01642</t>
  </si>
  <si>
    <t>02146</t>
  </si>
  <si>
    <t>02629</t>
  </si>
  <si>
    <t>02870</t>
  </si>
  <si>
    <t>02975</t>
  </si>
  <si>
    <t>03163</t>
  </si>
  <si>
    <t>00094</t>
  </si>
  <si>
    <t>00271</t>
  </si>
  <si>
    <t>01481</t>
  </si>
  <si>
    <t>01663</t>
  </si>
  <si>
    <t>02866</t>
  </si>
  <si>
    <t>03288</t>
  </si>
  <si>
    <t>03426</t>
  </si>
  <si>
    <t>04826</t>
  </si>
  <si>
    <t>00662</t>
  </si>
  <si>
    <t>01393</t>
  </si>
  <si>
    <t>01568</t>
  </si>
  <si>
    <t>02428</t>
  </si>
  <si>
    <t>02890</t>
  </si>
  <si>
    <t>02108</t>
  </si>
  <si>
    <t>02340</t>
  </si>
  <si>
    <t>03078</t>
  </si>
  <si>
    <t>03575</t>
  </si>
  <si>
    <t>03700</t>
  </si>
  <si>
    <t>03762</t>
  </si>
  <si>
    <t>02790</t>
  </si>
  <si>
    <t>04149</t>
  </si>
  <si>
    <t>01955</t>
  </si>
  <si>
    <t>02077</t>
  </si>
  <si>
    <t>02879</t>
  </si>
  <si>
    <t>03353</t>
  </si>
  <si>
    <t>03514</t>
  </si>
  <si>
    <t>03964</t>
  </si>
  <si>
    <t>04599</t>
  </si>
  <si>
    <t>05030</t>
  </si>
  <si>
    <t>01593</t>
  </si>
  <si>
    <t>01818</t>
  </si>
  <si>
    <t>02370</t>
  </si>
  <si>
    <t>02726</t>
  </si>
  <si>
    <t>02755</t>
  </si>
  <si>
    <t>03187</t>
  </si>
  <si>
    <t>03471</t>
  </si>
  <si>
    <t>03529</t>
  </si>
  <si>
    <t>03549</t>
  </si>
  <si>
    <t>04003</t>
  </si>
  <si>
    <t>04613</t>
  </si>
  <si>
    <t>00075</t>
  </si>
  <si>
    <t>00601</t>
  </si>
  <si>
    <t>01617</t>
  </si>
  <si>
    <t>02305</t>
  </si>
  <si>
    <t>02344</t>
  </si>
  <si>
    <t>02601</t>
  </si>
  <si>
    <t>02831</t>
  </si>
  <si>
    <t>02845</t>
  </si>
  <si>
    <t>03679</t>
  </si>
  <si>
    <t>03828</t>
  </si>
  <si>
    <t>04226</t>
  </si>
  <si>
    <t>00058</t>
  </si>
  <si>
    <t>01224</t>
  </si>
  <si>
    <t>04345</t>
  </si>
  <si>
    <t>01069</t>
  </si>
  <si>
    <t>01489</t>
  </si>
  <si>
    <t>02045</t>
  </si>
  <si>
    <t>02610</t>
  </si>
  <si>
    <t>04210</t>
  </si>
  <si>
    <t>04584</t>
  </si>
  <si>
    <t>00044</t>
  </si>
  <si>
    <t>00097</t>
  </si>
  <si>
    <t>01015</t>
  </si>
  <si>
    <t>01128</t>
  </si>
  <si>
    <t>03548</t>
  </si>
  <si>
    <t>00242</t>
  </si>
  <si>
    <t>00784</t>
  </si>
  <si>
    <t>01535</t>
  </si>
  <si>
    <t>01687</t>
  </si>
  <si>
    <t>02162</t>
  </si>
  <si>
    <t>02307</t>
  </si>
  <si>
    <t>03976</t>
  </si>
  <si>
    <t>05066</t>
  </si>
  <si>
    <t>00078</t>
  </si>
  <si>
    <t>00354</t>
  </si>
  <si>
    <t>01738</t>
  </si>
  <si>
    <t>01900</t>
  </si>
  <si>
    <t>03375</t>
  </si>
  <si>
    <t>03567</t>
  </si>
  <si>
    <t>04106</t>
  </si>
  <si>
    <t>04293</t>
  </si>
  <si>
    <t>04859</t>
  </si>
  <si>
    <t>00770</t>
  </si>
  <si>
    <t>01375</t>
  </si>
  <si>
    <t>02063</t>
  </si>
  <si>
    <t>02563</t>
  </si>
  <si>
    <t>02786</t>
  </si>
  <si>
    <t>03269</t>
  </si>
  <si>
    <t>03346</t>
  </si>
  <si>
    <t>04097</t>
  </si>
  <si>
    <t>04208</t>
  </si>
  <si>
    <t>04606</t>
  </si>
  <si>
    <t>00222</t>
  </si>
  <si>
    <t>00241</t>
  </si>
  <si>
    <t>00753</t>
  </si>
  <si>
    <t>02530</t>
  </si>
  <si>
    <t>00572</t>
  </si>
  <si>
    <t>00874</t>
  </si>
  <si>
    <t>00937</t>
  </si>
  <si>
    <t>01229</t>
  </si>
  <si>
    <t>02186</t>
  </si>
  <si>
    <t>02922</t>
  </si>
  <si>
    <t>03140</t>
  </si>
  <si>
    <t>03369</t>
  </si>
  <si>
    <t>04865</t>
  </si>
  <si>
    <t>00103</t>
  </si>
  <si>
    <t>04500</t>
  </si>
  <si>
    <t>05093</t>
  </si>
  <si>
    <t>05147</t>
  </si>
  <si>
    <t>00365</t>
  </si>
  <si>
    <t>00494</t>
  </si>
  <si>
    <t>00665</t>
  </si>
  <si>
    <t>02067</t>
  </si>
  <si>
    <t>02648</t>
  </si>
  <si>
    <t>03074</t>
  </si>
  <si>
    <t>00259</t>
  </si>
  <si>
    <t>00997</t>
  </si>
  <si>
    <t>02102</t>
  </si>
  <si>
    <t>02452</t>
  </si>
  <si>
    <t>02761</t>
  </si>
  <si>
    <t>03993</t>
  </si>
  <si>
    <t>04343</t>
  </si>
  <si>
    <t>04429</t>
  </si>
  <si>
    <t>04824</t>
  </si>
  <si>
    <t>04881</t>
  </si>
  <si>
    <t>05138</t>
  </si>
  <si>
    <t>01214</t>
  </si>
  <si>
    <t>01346</t>
  </si>
  <si>
    <t>01361</t>
  </si>
  <si>
    <t>02728</t>
  </si>
  <si>
    <t>02788</t>
  </si>
  <si>
    <t>02932</t>
  </si>
  <si>
    <t>03399</t>
  </si>
  <si>
    <t>03588</t>
  </si>
  <si>
    <t>03603</t>
  </si>
  <si>
    <t>03845</t>
  </si>
  <si>
    <t>04191</t>
  </si>
  <si>
    <t>04269</t>
  </si>
  <si>
    <t>00005</t>
  </si>
  <si>
    <t>00210</t>
  </si>
  <si>
    <t>00462</t>
  </si>
  <si>
    <t>00725</t>
  </si>
  <si>
    <t>00918</t>
  </si>
  <si>
    <t>01442</t>
  </si>
  <si>
    <t>04290</t>
  </si>
  <si>
    <t>04666</t>
  </si>
  <si>
    <t>00234</t>
  </si>
  <si>
    <t>00802</t>
  </si>
  <si>
    <t>01942</t>
  </si>
  <si>
    <t>02200</t>
  </si>
  <si>
    <t>02236</t>
  </si>
  <si>
    <t>04041</t>
  </si>
  <si>
    <t>04435</t>
  </si>
  <si>
    <t>00305</t>
  </si>
  <si>
    <t>00808</t>
  </si>
  <si>
    <t>01029</t>
  </si>
  <si>
    <t>01721</t>
  </si>
  <si>
    <t>02425</t>
  </si>
  <si>
    <t>03322</t>
  </si>
  <si>
    <t>03821</t>
  </si>
  <si>
    <t>03899</t>
  </si>
  <si>
    <t>04807</t>
  </si>
  <si>
    <t>00030</t>
  </si>
  <si>
    <t>03027</t>
  </si>
  <si>
    <t>03690</t>
  </si>
  <si>
    <t>00600</t>
  </si>
  <si>
    <t>01931</t>
  </si>
  <si>
    <t>02124</t>
  </si>
  <si>
    <t>02789</t>
  </si>
  <si>
    <t>02921</t>
  </si>
  <si>
    <t>03108</t>
  </si>
  <si>
    <t>03226</t>
  </si>
  <si>
    <t>03286</t>
  </si>
  <si>
    <t>04510</t>
  </si>
  <si>
    <t>02069</t>
  </si>
  <si>
    <t>00095</t>
  </si>
  <si>
    <t>00160</t>
  </si>
  <si>
    <t>00407</t>
  </si>
  <si>
    <t>01395</t>
  </si>
  <si>
    <t>02085</t>
  </si>
  <si>
    <t>03124</t>
  </si>
  <si>
    <t>03216</t>
  </si>
  <si>
    <t>03743</t>
  </si>
  <si>
    <t>03788</t>
  </si>
  <si>
    <t>04883</t>
  </si>
  <si>
    <t>01577</t>
  </si>
  <si>
    <t>02310</t>
  </si>
  <si>
    <t>02383</t>
  </si>
  <si>
    <t>02803</t>
  </si>
  <si>
    <t>04199</t>
  </si>
  <si>
    <t>04517</t>
  </si>
  <si>
    <t>00080</t>
  </si>
  <si>
    <t>00370</t>
  </si>
  <si>
    <t>00417</t>
  </si>
  <si>
    <t>00437</t>
  </si>
  <si>
    <t>00790</t>
  </si>
  <si>
    <t>01151</t>
  </si>
  <si>
    <t>01331</t>
  </si>
  <si>
    <t>02388</t>
  </si>
  <si>
    <t>02795</t>
  </si>
  <si>
    <t>02840</t>
  </si>
  <si>
    <t>02863</t>
  </si>
  <si>
    <t>04522</t>
  </si>
  <si>
    <t>05200</t>
  </si>
  <si>
    <t>00452</t>
  </si>
  <si>
    <t>00871</t>
  </si>
  <si>
    <t>00922</t>
  </si>
  <si>
    <t>01491</t>
  </si>
  <si>
    <t>01548</t>
  </si>
  <si>
    <t>02299</t>
  </si>
  <si>
    <t>03051</t>
  </si>
  <si>
    <t>04018</t>
  </si>
  <si>
    <t>04118</t>
  </si>
  <si>
    <t>04251</t>
  </si>
  <si>
    <t>04557</t>
  </si>
  <si>
    <t>04811</t>
  </si>
  <si>
    <t>00306</t>
  </si>
  <si>
    <t>01158</t>
  </si>
  <si>
    <t>01639</t>
  </si>
  <si>
    <t>02247</t>
  </si>
  <si>
    <t>03119</t>
  </si>
  <si>
    <t>03267</t>
  </si>
  <si>
    <t>03382</t>
  </si>
  <si>
    <t>03814</t>
  </si>
  <si>
    <t>03818</t>
  </si>
  <si>
    <t>04347</t>
  </si>
  <si>
    <t>04646</t>
  </si>
  <si>
    <t>05102</t>
  </si>
  <si>
    <t>05152</t>
  </si>
  <si>
    <t>00151</t>
  </si>
  <si>
    <t>01292</t>
  </si>
  <si>
    <t>01862</t>
  </si>
  <si>
    <t>02569</t>
  </si>
  <si>
    <t>03333</t>
  </si>
  <si>
    <t>03830</t>
  </si>
  <si>
    <t>04868</t>
  </si>
  <si>
    <t>02250</t>
  </si>
  <si>
    <t>02516</t>
  </si>
  <si>
    <t>00809</t>
  </si>
  <si>
    <t>01852</t>
  </si>
  <si>
    <t>03627</t>
  </si>
  <si>
    <t>04135</t>
  </si>
  <si>
    <t>04138</t>
  </si>
  <si>
    <t>04286</t>
  </si>
  <si>
    <t>04371</t>
  </si>
  <si>
    <t>00905</t>
  </si>
  <si>
    <t>01415</t>
  </si>
  <si>
    <t>02205</t>
  </si>
  <si>
    <t>02374</t>
  </si>
  <si>
    <t>04840</t>
  </si>
  <si>
    <t>04984</t>
  </si>
  <si>
    <t>00641</t>
  </si>
  <si>
    <t>01358</t>
  </si>
  <si>
    <t>03904</t>
  </si>
  <si>
    <t>04336</t>
  </si>
  <si>
    <t>04705</t>
  </si>
  <si>
    <t>01094</t>
  </si>
  <si>
    <t>03926</t>
  </si>
  <si>
    <t>00524</t>
  </si>
  <si>
    <t>02277</t>
  </si>
  <si>
    <t>02442</t>
  </si>
  <si>
    <t>02809</t>
  </si>
  <si>
    <t>02946</t>
  </si>
  <si>
    <t>04147</t>
  </si>
  <si>
    <t>04164</t>
  </si>
  <si>
    <t>04275</t>
  </si>
  <si>
    <t>05062</t>
  </si>
  <si>
    <t>01126</t>
  </si>
  <si>
    <t>01865</t>
  </si>
  <si>
    <t>02471</t>
  </si>
  <si>
    <t>03208</t>
  </si>
  <si>
    <t>04285</t>
  </si>
  <si>
    <t>00261</t>
  </si>
  <si>
    <t>00291</t>
  </si>
  <si>
    <t>00670</t>
  </si>
  <si>
    <t>01306</t>
  </si>
  <si>
    <t>02400</t>
  </si>
  <si>
    <t>03816</t>
  </si>
  <si>
    <t>04038</t>
  </si>
  <si>
    <t>04686</t>
  </si>
  <si>
    <t>05076</t>
  </si>
  <si>
    <t>01339</t>
  </si>
  <si>
    <t>01884</t>
  </si>
  <si>
    <t>03568</t>
  </si>
  <si>
    <t>04171</t>
  </si>
  <si>
    <t>04477</t>
  </si>
  <si>
    <t>03368</t>
  </si>
  <si>
    <t>03566</t>
  </si>
  <si>
    <t>04420</t>
  </si>
  <si>
    <t>00513</t>
  </si>
  <si>
    <t>00786</t>
  </si>
  <si>
    <t>03771</t>
  </si>
  <si>
    <t>03910</t>
  </si>
  <si>
    <t>00330</t>
  </si>
  <si>
    <t>00707</t>
  </si>
  <si>
    <t>00989</t>
  </si>
  <si>
    <t>01904</t>
  </si>
  <si>
    <t>02854</t>
  </si>
  <si>
    <t>03212</t>
  </si>
  <si>
    <t>04479</t>
  </si>
  <si>
    <t>04574</t>
  </si>
  <si>
    <t>04815</t>
  </si>
  <si>
    <t>05027</t>
  </si>
  <si>
    <t>01794</t>
  </si>
  <si>
    <t>01867</t>
  </si>
  <si>
    <t>02088</t>
  </si>
  <si>
    <t>02270</t>
  </si>
  <si>
    <t>03789</t>
  </si>
  <si>
    <t>04323</t>
  </si>
  <si>
    <t>00276</t>
  </si>
  <si>
    <t>00791</t>
  </si>
  <si>
    <t>01033</t>
  </si>
  <si>
    <t>01247</t>
  </si>
  <si>
    <t>01321</t>
  </si>
  <si>
    <t>02048</t>
  </si>
  <si>
    <t>02082</t>
  </si>
  <si>
    <t>02177</t>
  </si>
  <si>
    <t>03776</t>
  </si>
  <si>
    <t>04542</t>
  </si>
  <si>
    <t>00036</t>
  </si>
  <si>
    <t>00064</t>
  </si>
  <si>
    <t>00529</t>
  </si>
  <si>
    <t>01815</t>
  </si>
  <si>
    <t>01820</t>
  </si>
  <si>
    <t>02028</t>
  </si>
  <si>
    <t>02741</t>
  </si>
  <si>
    <t>03602</t>
  </si>
  <si>
    <t>04116</t>
  </si>
  <si>
    <t>04197</t>
  </si>
  <si>
    <t>00360</t>
  </si>
  <si>
    <t>00427</t>
  </si>
  <si>
    <t>01018</t>
  </si>
  <si>
    <t>01179</t>
  </si>
  <si>
    <t>02267</t>
  </si>
  <si>
    <t>02656</t>
  </si>
  <si>
    <t>02867</t>
  </si>
  <si>
    <t>03335</t>
  </si>
  <si>
    <t>03770</t>
  </si>
  <si>
    <t>04065</t>
  </si>
  <si>
    <t>04222</t>
  </si>
  <si>
    <t>04304</t>
  </si>
  <si>
    <t>00109</t>
  </si>
  <si>
    <t>00744</t>
  </si>
  <si>
    <t>00960</t>
  </si>
  <si>
    <t>01389</t>
  </si>
  <si>
    <t>01493</t>
  </si>
  <si>
    <t>01967</t>
  </si>
  <si>
    <t>02132</t>
  </si>
  <si>
    <t>02882</t>
  </si>
  <si>
    <t>03345</t>
  </si>
  <si>
    <t>04089</t>
  </si>
  <si>
    <t>04119</t>
  </si>
  <si>
    <t>04968</t>
  </si>
  <si>
    <t>05197</t>
  </si>
  <si>
    <t>00066</t>
  </si>
  <si>
    <t>00585</t>
  </si>
  <si>
    <t>00856</t>
  </si>
  <si>
    <t>01793</t>
  </si>
  <si>
    <t>04763</t>
  </si>
  <si>
    <t>01716</t>
  </si>
  <si>
    <t>01759</t>
  </si>
  <si>
    <t>01811</t>
  </si>
  <si>
    <t>02918</t>
  </si>
  <si>
    <t>04150</t>
  </si>
  <si>
    <t>04830</t>
  </si>
  <si>
    <t>04698</t>
  </si>
  <si>
    <t>04846</t>
  </si>
  <si>
    <t>05024</t>
  </si>
  <si>
    <t>01157</t>
  </si>
  <si>
    <t>01427</t>
  </si>
  <si>
    <t>01622</t>
  </si>
  <si>
    <t>01879</t>
  </si>
  <si>
    <t>02483</t>
  </si>
  <si>
    <t>04451</t>
  </si>
  <si>
    <t>00093</t>
  </si>
  <si>
    <t>00265</t>
  </si>
  <si>
    <t>00555</t>
  </si>
  <si>
    <t>01993</t>
  </si>
  <si>
    <t>03116</t>
  </si>
  <si>
    <t>03631</t>
  </si>
  <si>
    <t>04216</t>
  </si>
  <si>
    <t>04956</t>
  </si>
  <si>
    <t>00439</t>
  </si>
  <si>
    <t>01076</t>
  </si>
  <si>
    <t>01130</t>
  </si>
  <si>
    <t>02820</t>
  </si>
  <si>
    <t>04213</t>
  </si>
  <si>
    <t>04375</t>
  </si>
  <si>
    <t>05072</t>
  </si>
  <si>
    <t>00310</t>
  </si>
  <si>
    <t>00317</t>
  </si>
  <si>
    <t>00684</t>
  </si>
  <si>
    <t>01430</t>
  </si>
  <si>
    <t>02049</t>
  </si>
  <si>
    <t>02199</t>
  </si>
  <si>
    <t>02954</t>
  </si>
  <si>
    <t>03218</t>
  </si>
  <si>
    <t>03965</t>
  </si>
  <si>
    <t>02278</t>
  </si>
  <si>
    <t>03132</t>
  </si>
  <si>
    <t>03144</t>
  </si>
  <si>
    <t>03501</t>
  </si>
  <si>
    <t>00458</t>
  </si>
  <si>
    <t>01065</t>
  </si>
  <si>
    <t>01707</t>
  </si>
  <si>
    <t>01989</t>
  </si>
  <si>
    <t>02852</t>
  </si>
  <si>
    <t>04762</t>
  </si>
  <si>
    <t>04997</t>
  </si>
  <si>
    <t>01238</t>
  </si>
  <si>
    <t>02622</t>
  </si>
  <si>
    <t>03106</t>
  </si>
  <si>
    <t>03274</t>
  </si>
  <si>
    <t>03542</t>
  </si>
  <si>
    <t>03704</t>
  </si>
  <si>
    <t>04699</t>
  </si>
  <si>
    <t>01226</t>
  </si>
  <si>
    <t>01245</t>
  </si>
  <si>
    <t>01477</t>
  </si>
  <si>
    <t>01575</t>
  </si>
  <si>
    <t>02830</t>
  </si>
  <si>
    <t>02884</t>
  </si>
  <si>
    <t>03093</t>
  </si>
  <si>
    <t>03613</t>
  </si>
  <si>
    <t>04496</t>
  </si>
  <si>
    <t>05194</t>
  </si>
  <si>
    <t>00339</t>
  </si>
  <si>
    <t>01199</t>
  </si>
  <si>
    <t>01253</t>
  </si>
  <si>
    <t>01407</t>
  </si>
  <si>
    <t>02532</t>
  </si>
  <si>
    <t>00307</t>
  </si>
  <si>
    <t>03257</t>
  </si>
  <si>
    <t>03739</t>
  </si>
  <si>
    <t>00077</t>
  </si>
  <si>
    <t>00461</t>
  </si>
  <si>
    <t>00732</t>
  </si>
  <si>
    <t>00919</t>
  </si>
  <si>
    <t>00949</t>
  </si>
  <si>
    <t>01185</t>
  </si>
  <si>
    <t>01248</t>
  </si>
  <si>
    <t>02129</t>
  </si>
  <si>
    <t>02850</t>
  </si>
  <si>
    <t>03477</t>
  </si>
  <si>
    <t>04673</t>
  </si>
  <si>
    <t>04679</t>
  </si>
  <si>
    <t>04809</t>
  </si>
  <si>
    <t>04849</t>
  </si>
  <si>
    <t>00436</t>
  </si>
  <si>
    <t>00879</t>
  </si>
  <si>
    <t>00955</t>
  </si>
  <si>
    <t>01068</t>
  </si>
  <si>
    <t>01733</t>
  </si>
  <si>
    <t>03270</t>
  </si>
  <si>
    <t>03484</t>
  </si>
  <si>
    <t>03608</t>
  </si>
  <si>
    <t>04036</t>
  </si>
  <si>
    <t>00408</t>
  </si>
  <si>
    <t>00939</t>
  </si>
  <si>
    <t>01022</t>
  </si>
  <si>
    <t>01997</t>
  </si>
  <si>
    <t>03978</t>
  </si>
  <si>
    <t>04715</t>
  </si>
  <si>
    <t>00145</t>
  </si>
  <si>
    <t>00465</t>
  </si>
  <si>
    <t>01449</t>
  </si>
  <si>
    <t>01802</t>
  </si>
  <si>
    <t>02645</t>
  </si>
  <si>
    <t>03539</t>
  </si>
  <si>
    <t>04309</t>
  </si>
  <si>
    <t>04355</t>
  </si>
  <si>
    <t>05052</t>
  </si>
  <si>
    <t>00009</t>
  </si>
  <si>
    <t>00703</t>
  </si>
  <si>
    <t>01627</t>
  </si>
  <si>
    <t>01760</t>
  </si>
  <si>
    <t>02268</t>
  </si>
  <si>
    <t>02636</t>
  </si>
  <si>
    <t>03255</t>
  </si>
  <si>
    <t>04326</t>
  </si>
  <si>
    <t>04346</t>
  </si>
  <si>
    <t>00266</t>
  </si>
  <si>
    <t>00274</t>
  </si>
  <si>
    <t>01135</t>
  </si>
  <si>
    <t>02166</t>
  </si>
  <si>
    <t>03620</t>
  </si>
  <si>
    <t>03986</t>
  </si>
  <si>
    <t>04384</t>
  </si>
  <si>
    <t>04565</t>
  </si>
  <si>
    <t>04634</t>
  </si>
  <si>
    <t>00104</t>
  </si>
  <si>
    <t>00181</t>
  </si>
  <si>
    <t>00823</t>
  </si>
  <si>
    <t>01730</t>
  </si>
  <si>
    <t>02710</t>
  </si>
  <si>
    <t>03018</t>
  </si>
  <si>
    <t>03735</t>
  </si>
  <si>
    <t>04460</t>
  </si>
  <si>
    <t>00319</t>
  </si>
  <si>
    <t>00595</t>
  </si>
  <si>
    <t>01623</t>
  </si>
  <si>
    <t>02638</t>
  </si>
  <si>
    <t>02666</t>
  </si>
  <si>
    <t>03505</t>
  </si>
  <si>
    <t>03626</t>
  </si>
  <si>
    <t>03801</t>
  </si>
  <si>
    <t>04685</t>
  </si>
  <si>
    <t>04843</t>
  </si>
  <si>
    <t>04890</t>
  </si>
  <si>
    <t>04913</t>
  </si>
  <si>
    <t>05079</t>
  </si>
  <si>
    <t>00366</t>
  </si>
  <si>
    <t>00567</t>
  </si>
  <si>
    <t>01051</t>
  </si>
  <si>
    <t>01934</t>
  </si>
  <si>
    <t>02056</t>
  </si>
  <si>
    <t>02115</t>
  </si>
  <si>
    <t>02437</t>
  </si>
  <si>
    <t>03380</t>
  </si>
  <si>
    <t>03648</t>
  </si>
  <si>
    <t>03692</t>
  </si>
  <si>
    <t>04406</t>
  </si>
  <si>
    <t>04550</t>
  </si>
  <si>
    <t>04855</t>
  </si>
  <si>
    <t>05151</t>
  </si>
  <si>
    <t>05189</t>
  </si>
  <si>
    <t>00726</t>
  </si>
  <si>
    <t>02154</t>
  </si>
  <si>
    <t>04403</t>
  </si>
  <si>
    <t>04924</t>
  </si>
  <si>
    <t>00025</t>
  </si>
  <si>
    <t>00252</t>
  </si>
  <si>
    <t>01203</t>
  </si>
  <si>
    <t>01567</t>
  </si>
  <si>
    <t>02060</t>
  </si>
  <si>
    <t>02485</t>
  </si>
  <si>
    <t>03101</t>
  </si>
  <si>
    <t>03165</t>
  </si>
  <si>
    <t>04179</t>
  </si>
  <si>
    <t>04829</t>
  </si>
  <si>
    <t>04943</t>
  </si>
  <si>
    <t>00887</t>
  </si>
  <si>
    <t>01090</t>
  </si>
  <si>
    <t>02090</t>
  </si>
  <si>
    <t>02561</t>
  </si>
  <si>
    <t>02855</t>
  </si>
  <si>
    <t>04421</t>
  </si>
  <si>
    <t>00195</t>
  </si>
  <si>
    <t>00520</t>
  </si>
  <si>
    <t>00646</t>
  </si>
  <si>
    <t>00893</t>
  </si>
  <si>
    <t>00916</t>
  </si>
  <si>
    <t>01295</t>
  </si>
  <si>
    <t>03438</t>
  </si>
  <si>
    <t>03573</t>
  </si>
  <si>
    <t>04257</t>
  </si>
  <si>
    <t>04389</t>
  </si>
  <si>
    <t>04887</t>
  </si>
  <si>
    <t>05007</t>
  </si>
  <si>
    <t>05111</t>
  </si>
  <si>
    <t>05177</t>
  </si>
  <si>
    <t>00584</t>
  </si>
  <si>
    <t>00621</t>
  </si>
  <si>
    <t>00623</t>
  </si>
  <si>
    <t>01431</t>
  </si>
  <si>
    <t>01520</t>
  </si>
  <si>
    <t>01791</t>
  </si>
  <si>
    <t>02191</t>
  </si>
  <si>
    <t>02365</t>
  </si>
  <si>
    <t>02603</t>
  </si>
  <si>
    <t>04098</t>
  </si>
  <si>
    <t>01176</t>
  </si>
  <si>
    <t>01895</t>
  </si>
  <si>
    <t>03385</t>
  </si>
  <si>
    <t>03581</t>
  </si>
  <si>
    <t>04528</t>
  </si>
  <si>
    <t>04633</t>
  </si>
  <si>
    <t>05195</t>
  </si>
  <si>
    <t>02778</t>
  </si>
  <si>
    <t>00341</t>
  </si>
  <si>
    <t>00374</t>
  </si>
  <si>
    <t>00598</t>
  </si>
  <si>
    <t>00690</t>
  </si>
  <si>
    <t>01296</t>
  </si>
  <si>
    <t>01585</t>
  </si>
  <si>
    <t>02194</t>
  </si>
  <si>
    <t>02221</t>
  </si>
  <si>
    <t>03836</t>
  </si>
  <si>
    <t>04437</t>
  </si>
  <si>
    <t>04735</t>
  </si>
  <si>
    <t>00554</t>
  </si>
  <si>
    <t>01205</t>
  </si>
  <si>
    <t>01979</t>
  </si>
  <si>
    <t>02151</t>
  </si>
  <si>
    <t>02730</t>
  </si>
  <si>
    <t>02779</t>
  </si>
  <si>
    <t>02853</t>
  </si>
  <si>
    <t>03825</t>
  </si>
  <si>
    <t>04808</t>
  </si>
  <si>
    <t>05131</t>
  </si>
  <si>
    <t>01502</t>
  </si>
  <si>
    <t>02470</t>
  </si>
  <si>
    <t>03452</t>
  </si>
  <si>
    <t>04207</t>
  </si>
  <si>
    <t>00695</t>
  </si>
  <si>
    <t>01127</t>
  </si>
  <si>
    <t>01174</t>
  </si>
  <si>
    <t>03968</t>
  </si>
  <si>
    <t>04049</t>
  </si>
  <si>
    <t>00003</t>
  </si>
  <si>
    <t>01603</t>
  </si>
  <si>
    <t>02073</t>
  </si>
  <si>
    <t>02487</t>
  </si>
  <si>
    <t>03407</t>
  </si>
  <si>
    <t>04052</t>
  </si>
  <si>
    <t>00119</t>
  </si>
  <si>
    <t>00298</t>
  </si>
  <si>
    <t>00419</t>
  </si>
  <si>
    <t>01181</t>
  </si>
  <si>
    <t>01924</t>
  </si>
  <si>
    <t>03829</t>
  </si>
  <si>
    <t>05065</t>
  </si>
  <si>
    <t>05146</t>
  </si>
  <si>
    <t>00320</t>
  </si>
  <si>
    <t>01250</t>
  </si>
  <si>
    <t>02584</t>
  </si>
  <si>
    <t>02717</t>
  </si>
  <si>
    <t>02737</t>
  </si>
  <si>
    <t>03021</t>
  </si>
  <si>
    <t>05199</t>
  </si>
  <si>
    <t>01202</t>
  </si>
  <si>
    <t>01365</t>
  </si>
  <si>
    <t>02575</t>
  </si>
  <si>
    <t>02673</t>
  </si>
  <si>
    <t>04145</t>
  </si>
  <si>
    <t>04610</t>
  </si>
  <si>
    <t>04721</t>
  </si>
  <si>
    <t>00324</t>
  </si>
  <si>
    <t>00559</t>
  </si>
  <si>
    <t>01108</t>
  </si>
  <si>
    <t>01344</t>
  </si>
  <si>
    <t>01922</t>
  </si>
  <si>
    <t>02343</t>
  </si>
  <si>
    <t>02466</t>
  </si>
  <si>
    <t>02647</t>
  </si>
  <si>
    <t>02958</t>
  </si>
  <si>
    <t>03527</t>
  </si>
  <si>
    <t>03729</t>
  </si>
  <si>
    <t>04961</t>
  </si>
  <si>
    <t>05034</t>
  </si>
  <si>
    <t>00343</t>
  </si>
  <si>
    <t>00405</t>
  </si>
  <si>
    <t>00485</t>
  </si>
  <si>
    <t>00807</t>
  </si>
  <si>
    <t>01666</t>
  </si>
  <si>
    <t>03442</t>
  </si>
  <si>
    <t>04177</t>
  </si>
  <si>
    <t>04659</t>
  </si>
  <si>
    <t>04667</t>
  </si>
  <si>
    <t>00197</t>
  </si>
  <si>
    <t>00361</t>
  </si>
  <si>
    <t>00841</t>
  </si>
  <si>
    <t>00903</t>
  </si>
  <si>
    <t>01278</t>
  </si>
  <si>
    <t>02091</t>
  </si>
  <si>
    <t>03070</t>
  </si>
  <si>
    <t>04007</t>
  </si>
  <si>
    <t>04488</t>
  </si>
  <si>
    <t>05159</t>
  </si>
  <si>
    <t>00669</t>
  </si>
  <si>
    <t>00686</t>
  </si>
  <si>
    <t>00990</t>
  </si>
  <si>
    <t>01134</t>
  </si>
  <si>
    <t>01770</t>
  </si>
  <si>
    <t>03396</t>
  </si>
  <si>
    <t>04259</t>
  </si>
  <si>
    <t>04440</t>
  </si>
  <si>
    <t>05115</t>
  </si>
  <si>
    <t>05136</t>
  </si>
  <si>
    <t>00562</t>
  </si>
  <si>
    <t>00806</t>
  </si>
  <si>
    <t>03150</t>
  </si>
  <si>
    <t>04847</t>
  </si>
  <si>
    <t>00221</t>
  </si>
  <si>
    <t>00630</t>
  </si>
  <si>
    <t>01789</t>
  </si>
  <si>
    <t>01947</t>
  </si>
  <si>
    <t>02279</t>
  </si>
  <si>
    <t>02439</t>
  </si>
  <si>
    <t>02540</t>
  </si>
  <si>
    <t>02747</t>
  </si>
  <si>
    <t>03094</t>
  </si>
  <si>
    <t>03359</t>
  </si>
  <si>
    <t>03473</t>
  </si>
  <si>
    <t>03589</t>
  </si>
  <si>
    <t>04689</t>
  </si>
  <si>
    <t>04819</t>
  </si>
  <si>
    <t>05167</t>
  </si>
  <si>
    <t>00038</t>
  </si>
  <si>
    <t>00364</t>
  </si>
  <si>
    <t>02040</t>
  </si>
  <si>
    <t>02899</t>
  </si>
  <si>
    <t>03199</t>
  </si>
  <si>
    <t>04722</t>
  </si>
  <si>
    <t>01423</t>
  </si>
  <si>
    <t>01505</t>
  </si>
  <si>
    <t>01664</t>
  </si>
  <si>
    <t>02035</t>
  </si>
  <si>
    <t>02094</t>
  </si>
  <si>
    <t>02204</t>
  </si>
  <si>
    <t>03921</t>
  </si>
  <si>
    <t>03999</t>
  </si>
  <si>
    <t>04546</t>
  </si>
  <si>
    <t>00158</t>
  </si>
  <si>
    <t>01972</t>
  </si>
  <si>
    <t>03196</t>
  </si>
  <si>
    <t>03722</t>
  </si>
  <si>
    <t>04201</t>
  </si>
  <si>
    <t>04498</t>
  </si>
  <si>
    <t>04791</t>
  </si>
  <si>
    <t>00614</t>
  </si>
  <si>
    <t>02301</t>
  </si>
  <si>
    <t>04430</t>
  </si>
  <si>
    <t>00318</t>
  </si>
  <si>
    <t>00782</t>
  </si>
  <si>
    <t>01402</t>
  </si>
  <si>
    <t>01824</t>
  </si>
  <si>
    <t>02141</t>
  </si>
  <si>
    <t>03517</t>
  </si>
  <si>
    <t>04055</t>
  </si>
  <si>
    <t>04168</t>
  </si>
  <si>
    <t>04317</t>
  </si>
  <si>
    <t>04879</t>
  </si>
  <si>
    <t>00467</t>
  </si>
  <si>
    <t>00825</t>
  </si>
  <si>
    <t>02346</t>
  </si>
  <si>
    <t>03095</t>
  </si>
  <si>
    <t>03580</t>
  </si>
  <si>
    <t>04672</t>
  </si>
  <si>
    <t>00533</t>
  </si>
  <si>
    <t>02160</t>
  </si>
  <si>
    <t>02841</t>
  </si>
  <si>
    <t>03433</t>
  </si>
  <si>
    <t>03763</t>
  </si>
  <si>
    <t>00706</t>
  </si>
  <si>
    <t>01086</t>
  </si>
  <si>
    <t>01204</t>
  </si>
  <si>
    <t>01451</t>
  </si>
  <si>
    <t>01650</t>
  </si>
  <si>
    <t>01740</t>
  </si>
  <si>
    <t>03191</t>
  </si>
  <si>
    <t>03662</t>
  </si>
  <si>
    <t>03922</t>
  </si>
  <si>
    <t>04022</t>
  </si>
  <si>
    <t>04366</t>
  </si>
  <si>
    <t>04880</t>
  </si>
  <si>
    <t>05127</t>
  </si>
  <si>
    <t>00013</t>
  </si>
  <si>
    <t>00102</t>
  </si>
  <si>
    <t>00519</t>
  </si>
  <si>
    <t>00522</t>
  </si>
  <si>
    <t>00798</t>
  </si>
  <si>
    <t>01746</t>
  </si>
  <si>
    <t>03412</t>
  </si>
  <si>
    <t>00175</t>
  </si>
  <si>
    <t>01014</t>
  </si>
  <si>
    <t>01763</t>
  </si>
  <si>
    <t>01863</t>
  </si>
  <si>
    <t>03466</t>
  </si>
  <si>
    <t>03630</t>
  </si>
  <si>
    <t>03633</t>
  </si>
  <si>
    <t>00004</t>
  </si>
  <si>
    <t>00070</t>
  </si>
  <si>
    <t>00948</t>
  </si>
  <si>
    <t>01957</t>
  </si>
  <si>
    <t>03097</t>
  </si>
  <si>
    <t>03649</t>
  </si>
  <si>
    <t>03963</t>
  </si>
  <si>
    <t>04305</t>
  </si>
  <si>
    <t>04942</t>
  </si>
  <si>
    <t>00019</t>
  </si>
  <si>
    <t>04963</t>
  </si>
  <si>
    <t>05110</t>
  </si>
  <si>
    <t>00010</t>
  </si>
  <si>
    <t>00216</t>
  </si>
  <si>
    <t>01937</t>
  </si>
  <si>
    <t>04720</t>
  </si>
  <si>
    <t>00091</t>
  </si>
  <si>
    <t>00505</t>
  </si>
  <si>
    <t>00640</t>
  </si>
  <si>
    <t>01408</t>
  </si>
  <si>
    <t>02074</t>
  </si>
  <si>
    <t>02639</t>
  </si>
  <si>
    <t>02694</t>
  </si>
  <si>
    <t>02797</t>
  </si>
  <si>
    <t>02811</t>
  </si>
  <si>
    <t>04037</t>
  </si>
  <si>
    <t>04629</t>
  </si>
  <si>
    <t>02455</t>
  </si>
  <si>
    <t>03184</t>
  </si>
  <si>
    <t>03363</t>
  </si>
  <si>
    <t>03373</t>
  </si>
  <si>
    <t>03799</t>
  </si>
  <si>
    <t>05002</t>
  </si>
  <si>
    <t>02896</t>
  </si>
  <si>
    <t>03334</t>
  </si>
  <si>
    <t>03469</t>
  </si>
  <si>
    <t>00569</t>
  </si>
  <si>
    <t>02404</t>
  </si>
  <si>
    <t>04682</t>
  </si>
  <si>
    <t>04888</t>
  </si>
  <si>
    <t>04923</t>
  </si>
  <si>
    <t>00131</t>
  </si>
  <si>
    <t>00349</t>
  </si>
  <si>
    <t>01131</t>
  </si>
  <si>
    <t>02738</t>
  </si>
  <si>
    <t>04400</t>
  </si>
  <si>
    <t>03122</t>
  </si>
  <si>
    <t>04572</t>
  </si>
  <si>
    <t>04783</t>
  </si>
  <si>
    <t>05055</t>
  </si>
  <si>
    <t>05100</t>
  </si>
  <si>
    <t>00488</t>
  </si>
  <si>
    <t>00710</t>
  </si>
  <si>
    <t>01009</t>
  </si>
  <si>
    <t>01231</t>
  </si>
  <si>
    <t>01445</t>
  </si>
  <si>
    <t>02842</t>
  </si>
  <si>
    <t>03783</t>
  </si>
  <si>
    <t>04484</t>
  </si>
  <si>
    <t>04597</t>
  </si>
  <si>
    <t>04917</t>
  </si>
  <si>
    <t>00629</t>
  </si>
  <si>
    <t>01373</t>
  </si>
  <si>
    <t>01668</t>
  </si>
  <si>
    <t>02646</t>
  </si>
  <si>
    <t>03044</t>
  </si>
  <si>
    <t>03065</t>
  </si>
  <si>
    <t>03365</t>
  </si>
  <si>
    <t>04042</t>
  </si>
  <si>
    <t>04635</t>
  </si>
  <si>
    <t>04748</t>
  </si>
  <si>
    <t>00342</t>
  </si>
  <si>
    <t>00676</t>
  </si>
  <si>
    <t>01912</t>
  </si>
  <si>
    <t>02065</t>
  </si>
  <si>
    <t>03136</t>
  </si>
  <si>
    <t>03423</t>
  </si>
  <si>
    <t>03746</t>
  </si>
  <si>
    <t>01198</t>
  </si>
  <si>
    <t>02123</t>
  </si>
  <si>
    <t>02586</t>
  </si>
  <si>
    <t>03048</t>
  </si>
  <si>
    <t>03838</t>
  </si>
  <si>
    <t>04718</t>
  </si>
  <si>
    <t>04844</t>
  </si>
  <si>
    <t>00678</t>
  </si>
  <si>
    <t>01706</t>
  </si>
  <si>
    <t>03034</t>
  </si>
  <si>
    <t>03883</t>
  </si>
  <si>
    <t>04342</t>
  </si>
  <si>
    <t>04468</t>
  </si>
  <si>
    <t>00007</t>
  </si>
  <si>
    <t>00658</t>
  </si>
  <si>
    <t>01192</t>
  </si>
  <si>
    <t>03852</t>
  </si>
  <si>
    <t>04507</t>
  </si>
  <si>
    <t>00260</t>
  </si>
  <si>
    <t>01659</t>
  </si>
  <si>
    <t>03188</t>
  </si>
  <si>
    <t>03673</t>
  </si>
  <si>
    <t>03805</t>
  </si>
  <si>
    <t>03945</t>
  </si>
  <si>
    <t>04266</t>
  </si>
  <si>
    <t>00606</t>
  </si>
  <si>
    <t>01166</t>
  </si>
  <si>
    <t>01913</t>
  </si>
  <si>
    <t>02402</t>
  </si>
  <si>
    <t>03192</t>
  </si>
  <si>
    <t>03721</t>
  </si>
  <si>
    <t>03882</t>
  </si>
  <si>
    <t>04945</t>
  </si>
  <si>
    <t>05084</t>
  </si>
  <si>
    <t>00246</t>
  </si>
  <si>
    <t>00537</t>
  </si>
  <si>
    <t>00968</t>
  </si>
  <si>
    <t>01234</t>
  </si>
  <si>
    <t>02061</t>
  </si>
  <si>
    <t>02219</t>
  </si>
  <si>
    <t>02651</t>
  </si>
  <si>
    <t>03173</t>
  </si>
  <si>
    <t>03409</t>
  </si>
  <si>
    <t>03535</t>
  </si>
  <si>
    <t>05134</t>
  </si>
  <si>
    <t>02011</t>
  </si>
  <si>
    <t>02477</t>
  </si>
  <si>
    <t>02745</t>
  </si>
  <si>
    <t>04427</t>
  </si>
  <si>
    <t>00377</t>
  </si>
  <si>
    <t>01530</t>
  </si>
  <si>
    <t>02135</t>
  </si>
  <si>
    <t>02916</t>
  </si>
  <si>
    <t>03449</t>
  </si>
  <si>
    <t>03498</t>
  </si>
  <si>
    <t>04851</t>
  </si>
  <si>
    <t>04926</t>
  </si>
  <si>
    <t>05035</t>
  </si>
  <si>
    <t>05135</t>
  </si>
  <si>
    <t>Suma z Revenue</t>
  </si>
  <si>
    <t>Suma z Gross Profit</t>
  </si>
  <si>
    <t>Suma z Units Sold</t>
  </si>
  <si>
    <t>Średnia z Revenue</t>
  </si>
  <si>
    <t>Etykiety wierszy</t>
  </si>
  <si>
    <t>Suma końcowa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</si>
  <si>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</si>
  <si>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</si>
  <si>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</si>
  <si>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</si>
  <si>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</si>
  <si>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</si>
  <si>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</si>
  <si>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</si>
  <si>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</si>
  <si>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</si>
  <si>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</si>
  <si>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</si>
  <si>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Gross Profit </t>
  </si>
  <si>
    <t xml:space="preserve">Revenue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</si>
</sst>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dd\-mmm\-yyyy"/>
    <numFmt numFmtId="165" formatCode="\$#,##0.00"/>
    <numFmt numFmtId="166" formatCode="0.0%"/>
    <numFmt numFmtId="167" formatCode="[$$-C09]#,##0"/>
    <numFmt numFmtId="168" formatCode="[$$-C09]#,##0.00"/>
    <numFmt numFmtId="169" formatCode="\$#,##0,\k"/>
  </numFmts>
  <fonts count="3" x14ac:knownFonts="1">
    <font>
      <sz val="11"/>
      <color theme="1"/>
      <name val="Aptos Narrow"/>
      <family val="2"/>
      <charset val="238"/>
      <scheme val="minor"/>
    </font>
    <font>
      <b/>
      <sz val="12"/>
      <color rgb="FFFFFFFF"/>
      <name val="Aptos Narrow"/>
      <family val="2"/>
      <scheme val="minor"/>
    </font>
    <font>
      <sz val="1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quotePrefix="1" applyFont="1"/>
    <xf numFmtId="164" fontId="2" fillId="0" borderId="0" xfId="0" applyNumberFormat="1" applyFont="1"/>
    <xf numFmtId="0" fontId="2" fillId="0" borderId="0" xfId="0" applyFont="1"/>
    <xf numFmtId="1" fontId="2" fillId="0" borderId="0" xfId="0" applyNumberFormat="1" applyFont="1" applyAlignment="1">
      <alignment horizontal="center"/>
    </xf>
    <xf numFmtId="165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 applyAlignment="1">
      <alignment horizontal="center"/>
    </xf>
    <xf numFmtId="1" fontId="2" fillId="0" borderId="0" xfId="0" applyNumberFormat="1" applyFont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0" borderId="0" xfId="0" pivotButton="1"/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Normalny" xfId="0" builtinId="0"/>
  </cellStyles>
  <dxfs count="111"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7" formatCode="[$$-C09]#,##0"/>
    </dxf>
    <dxf>
      <numFmt numFmtId="168" formatCode="[$$-C09]#,##0.00"/>
    </dxf>
    <dxf>
      <numFmt numFmtId="3" formatCode="#,##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9" formatCode="\$#,##0,\k"/>
    </dxf>
    <dxf>
      <numFmt numFmtId="168" formatCode="[$$-C09]#,##0.00"/>
    </dxf>
    <dxf>
      <numFmt numFmtId="167" formatCode="[$$-C09]#,##0"/>
    </dxf>
    <dxf>
      <numFmt numFmtId="167" formatCode="[$$-C09]#,##0"/>
    </dxf>
    <dxf>
      <numFmt numFmtId="168" formatCode="[$$-C09]#,##0.00"/>
    </dxf>
    <dxf>
      <numFmt numFmtId="168" formatCode="[$$-C09]#,##0.00"/>
    </dxf>
    <dxf>
      <numFmt numFmtId="169" formatCode="\$#,##0,\k"/>
    </dxf>
    <dxf>
      <numFmt numFmtId="168" formatCode="[$$-C09]#,##0.00"/>
    </dxf>
    <dxf>
      <numFmt numFmtId="168" formatCode="[$$-C09]#,##0.00"/>
    </dxf>
    <dxf>
      <numFmt numFmtId="3" formatCode="#,##0"/>
    </dxf>
    <dxf>
      <numFmt numFmtId="167" formatCode="[$$-C09]#,##0"/>
    </dxf>
    <dxf>
      <numFmt numFmtId="167" formatCode="[$$-C09]#,##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9" formatCode="\$#,##0,\k"/>
    </dxf>
    <dxf>
      <numFmt numFmtId="168" formatCode="[$$-C09]#,##0.00"/>
    </dxf>
    <dxf>
      <numFmt numFmtId="168" formatCode="[$$-C09]#,##0.00"/>
    </dxf>
    <dxf>
      <numFmt numFmtId="3" formatCode="#,##0"/>
    </dxf>
    <dxf>
      <numFmt numFmtId="167" formatCode="[$$-C09]#,##0"/>
    </dxf>
    <dxf>
      <numFmt numFmtId="167" formatCode="[$$-C09]#,##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9" formatCode="\$#,##0,\k"/>
    </dxf>
    <dxf>
      <numFmt numFmtId="168" formatCode="[$$-C09]#,##0.00"/>
    </dxf>
    <dxf>
      <numFmt numFmtId="168" formatCode="[$$-C09]#,##0.00"/>
    </dxf>
    <dxf>
      <numFmt numFmtId="3" formatCode="#,##0"/>
    </dxf>
    <dxf>
      <numFmt numFmtId="167" formatCode="[$$-C09]#,##0"/>
    </dxf>
    <dxf>
      <numFmt numFmtId="167" formatCode="[$$-C09]#,##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9" formatCode="\$#,##0,\k"/>
    </dxf>
    <dxf>
      <numFmt numFmtId="168" formatCode="[$$-C09]#,##0.00"/>
    </dxf>
    <dxf>
      <numFmt numFmtId="168" formatCode="[$$-C09]#,##0.00"/>
    </dxf>
    <dxf>
      <numFmt numFmtId="3" formatCode="#,##0"/>
    </dxf>
    <dxf>
      <numFmt numFmtId="167" formatCode="[$$-C09]#,##0"/>
    </dxf>
    <dxf>
      <numFmt numFmtId="167" formatCode="[$$-C09]#,##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9" formatCode="\$#,##0,\k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3" formatCode="#,##0"/>
    </dxf>
    <dxf>
      <numFmt numFmtId="167" formatCode="[$$-C09]#,##0"/>
    </dxf>
    <dxf>
      <numFmt numFmtId="167" formatCode="[$$-C09]#,##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7" formatCode="[$$-C09]#,##0"/>
    </dxf>
    <dxf>
      <numFmt numFmtId="167" formatCode="[$$-C09]#,##0"/>
    </dxf>
    <dxf>
      <numFmt numFmtId="3" formatCode="#,##0"/>
    </dxf>
    <dxf>
      <numFmt numFmtId="168" formatCode="[$$-C09]#,##0.00"/>
    </dxf>
    <dxf>
      <numFmt numFmtId="168" formatCode="[$$-C09]#,##0.00"/>
    </dxf>
    <dxf>
      <numFmt numFmtId="168" formatCode="[$$-C09]#,##0.00"/>
    </dxf>
    <dxf>
      <numFmt numFmtId="169" formatCode="\$#,##0,\k"/>
    </dxf>
    <dxf>
      <numFmt numFmtId="168" formatCode="[$$-C09]#,##0.00"/>
    </dxf>
    <dxf>
      <numFmt numFmtId="168" formatCode="[$$-C09]#,##0.0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66" formatCode="0.0%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inor"/>
      </font>
    </dxf>
    <dxf>
      <font>
        <b/>
        <sz val="11"/>
        <color theme="1"/>
      </font>
      <border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NEW" pivot="0" table="0" count="10" xr9:uid="{A86BF538-5548-4276-A694-A7B84A43CE92}">
      <tableStyleElement type="wholeTable" dxfId="110"/>
      <tableStyleElement type="headerRow" dxfId="109"/>
    </tableStyle>
    <tableStyle name="SlicerStyleLight1 2 2" pivot="0" table="0" count="10" xr9:uid="{355AD62B-BEC4-4E42-ADBF-F29918155258}">
      <tableStyleElement type="wholeTable" dxfId="108"/>
      <tableStyleElement type="headerRow" dxfId="107"/>
    </tableStyle>
    <tableStyle name="TimeSlicerStyleDark1 2" pivot="0" table="0" count="9" xr9:uid="{6B233CF8-A464-419D-9130-514345282D94}">
      <tableStyleElement type="wholeTable" dxfId="106"/>
      <tableStyleElement type="headerRow" dxfId="105"/>
    </tableStyle>
  </tableStyles>
  <colors>
    <mruColors>
      <color rgb="FF073673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NEW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/>
              </stop>
              <stop position="1">
                <color theme="4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1/relationships/timelineCache" Target="timelineCaches/timelineCach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[!!!Interactive Excel Sales Dashboard.xlsx]Analyze!Tabela przestawna5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t" anchorCtr="0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00B050"/>
            </a:solidFill>
            <a:round/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Analyze!$C$14</c:f>
              <c:strCache>
                <c:ptCount val="1"/>
                <c:pt idx="0">
                  <c:v>Revenue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Analyze!$C$15:$C$27</c:f>
              <c:numCache>
                <c:formatCode>\$#,##0,\k</c:formatCode>
                <c:ptCount val="12"/>
                <c:pt idx="0">
                  <c:v>39091.819499999998</c:v>
                </c:pt>
                <c:pt idx="1">
                  <c:v>35647.71699999999</c:v>
                </c:pt>
                <c:pt idx="2">
                  <c:v>44696.898499999996</c:v>
                </c:pt>
                <c:pt idx="3">
                  <c:v>54688.639000000017</c:v>
                </c:pt>
                <c:pt idx="4">
                  <c:v>58235.185000000005</c:v>
                </c:pt>
                <c:pt idx="5">
                  <c:v>69504.337000000014</c:v>
                </c:pt>
                <c:pt idx="6">
                  <c:v>66442.23599999999</c:v>
                </c:pt>
                <c:pt idx="7">
                  <c:v>57609.044499999975</c:v>
                </c:pt>
                <c:pt idx="8">
                  <c:v>53609.278500000037</c:v>
                </c:pt>
                <c:pt idx="9">
                  <c:v>49147.535000000003</c:v>
                </c:pt>
                <c:pt idx="10">
                  <c:v>65523.639499999968</c:v>
                </c:pt>
                <c:pt idx="11">
                  <c:v>51026.850000000006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20-4B09-AB04-41ABA3B85874}"/>
            </c:ext>
          </c:extLst>
        </c:ser>
        <c:ser>
          <c:idx val="1"/>
          <c:order val="1"/>
          <c:tx>
            <c:strRef>
              <c:f>Analyze!$D$14</c:f>
              <c:strCache>
                <c:ptCount val="1"/>
                <c:pt idx="0">
                  <c:v>Gross Profit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Analyze!$B$15:$B$27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Analyze!$D$15:$D$27</c:f>
              <c:numCache>
                <c:formatCode>\$#,##0,\k</c:formatCode>
                <c:ptCount val="12"/>
                <c:pt idx="0">
                  <c:v>17596.939500000004</c:v>
                </c:pt>
                <c:pt idx="1">
                  <c:v>16561.507000000001</c:v>
                </c:pt>
                <c:pt idx="2">
                  <c:v>21465.038499999991</c:v>
                </c:pt>
                <c:pt idx="3">
                  <c:v>25283.649000000012</c:v>
                </c:pt>
                <c:pt idx="4">
                  <c:v>27301.534999999993</c:v>
                </c:pt>
                <c:pt idx="5">
                  <c:v>31109.926999999985</c:v>
                </c:pt>
                <c:pt idx="6">
                  <c:v>31035.085999999967</c:v>
                </c:pt>
                <c:pt idx="7">
                  <c:v>27126.764499999972</c:v>
                </c:pt>
                <c:pt idx="8">
                  <c:v>25001.058499999999</c:v>
                </c:pt>
                <c:pt idx="9">
                  <c:v>22793.035</c:v>
                </c:pt>
                <c:pt idx="10">
                  <c:v>28666.869500000012</c:v>
                </c:pt>
                <c:pt idx="11">
                  <c:v>22442.840000000007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20-4B09-AB04-41ABA3B85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8817728"/>
        <c:axId val="950621904"/>
      </c:lineChart>
      <c:catAx>
        <c:axId val="94881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0621904"/>
        <c:crosses val="autoZero"/>
        <c:auto val="1"/>
        <c:lblAlgn val="ctr"/>
        <c:lblOffset val="100"/>
        <c:noMultiLvlLbl val="0"/>
      </c:catAx>
      <c:valAx>
        <c:axId val="950621904"/>
        <c:scaling>
          <c:orientation val="minMax"/>
        </c:scaling>
        <c:delete val="1"/>
        <c:axPos val="l"/>
        <c:numFmt formatCode="\$#,##0,\k" sourceLinked="1"/>
        <c:majorTickMark val="none"/>
        <c:minorTickMark val="none"/>
        <c:tickLblPos val="nextTo"/>
        <c:crossAx val="94881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[!!!Interactive Excel Sales Dashboard.xlsx]Analyze!Tabela przestawna7</c:name>
    <c:fmtId val="7"/>
  </c:pivotSource>
  <c:chart>
    <c:autoTitleDeleted val="1"/>
    <c:pivotFmts>
      <c:pivotFmt>
        <c:idx val="0"/>
        <c:spPr>
          <a:solidFill>
            <a:srgbClr val="0736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736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736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Analyze!$C$49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736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Analyze!$B$50:$B$55</c:f>
              <c:strCache>
                <c:ptCount val="5"/>
                <c:pt idx="0">
                  <c:v>Camping</c:v>
                </c:pt>
                <c:pt idx="1">
                  <c:v>Cycling</c:v>
                </c:pt>
                <c:pt idx="2">
                  <c:v>Fitness</c:v>
                </c:pt>
                <c:pt idx="3">
                  <c:v>Hiking</c:v>
                </c:pt>
                <c:pt idx="4">
                  <c:v>Travel</c:v>
                </c:pt>
              </c:strCache>
            </c:strRef>
          </c:cat>
          <c:val>
            <c:numRef>
              <c:f>Analyze!$C$50:$C$55</c:f>
              <c:numCache>
                <c:formatCode>[$$-C09]#,##0.00</c:formatCode>
                <c:ptCount val="5"/>
                <c:pt idx="0">
                  <c:v>198505.1335</c:v>
                </c:pt>
                <c:pt idx="1">
                  <c:v>87481.988500000065</c:v>
                </c:pt>
                <c:pt idx="2">
                  <c:v>55552.427999999942</c:v>
                </c:pt>
                <c:pt idx="3">
                  <c:v>179959.14399999997</c:v>
                </c:pt>
                <c:pt idx="4">
                  <c:v>123724.48550000004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D-4AFB-92B4-C40C12448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1232362512"/>
        <c:axId val="950651184"/>
      </c:barChart>
      <c:catAx>
        <c:axId val="123236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0651184"/>
        <c:crosses val="autoZero"/>
        <c:auto val="1"/>
        <c:lblAlgn val="ctr"/>
        <c:lblOffset val="100"/>
        <c:noMultiLvlLbl val="0"/>
      </c:catAx>
      <c:valAx>
        <c:axId val="950651184"/>
        <c:scaling>
          <c:orientation val="minMax"/>
        </c:scaling>
        <c:delete val="1"/>
        <c:axPos val="b"/>
        <c:numFmt formatCode="[$$-C09]#,##0.00" sourceLinked="1"/>
        <c:majorTickMark val="none"/>
        <c:minorTickMark val="none"/>
        <c:tickLblPos val="nextTo"/>
        <c:crossAx val="123236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[!!!Interactive Excel Sales Dashboard.xlsx]Analyze!Tabela przestawna9</c:name>
    <c:fmtId val="8"/>
  </c:pivotSource>
  <c:chart>
    <c:autoTitleDeleted val="1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Analyze!$C$65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Analyze!$B$66:$B$71</c:f>
              <c:strCache>
                <c:ptCount val="5"/>
                <c:pt idx="0">
                  <c:v>Trail Boots</c:v>
                </c:pt>
                <c:pt idx="1">
                  <c:v>Summit Backpack 45L</c:v>
                </c:pt>
                <c:pt idx="2">
                  <c:v>Compact Sleeping Bag</c:v>
                </c:pt>
                <c:pt idx="3">
                  <c:v>Hiking Daypack 20L</c:v>
                </c:pt>
                <c:pt idx="4">
                  <c:v>Trail Bike Light</c:v>
                </c:pt>
              </c:strCache>
            </c:strRef>
          </c:cat>
          <c:val>
            <c:numRef>
              <c:f>Analyze!$C$66:$C$71</c:f>
              <c:numCache>
                <c:formatCode>#,##0</c:formatCode>
                <c:ptCount val="5"/>
                <c:pt idx="0">
                  <c:v>449</c:v>
                </c:pt>
                <c:pt idx="1">
                  <c:v>447</c:v>
                </c:pt>
                <c:pt idx="2">
                  <c:v>433</c:v>
                </c:pt>
                <c:pt idx="3">
                  <c:v>396</c:v>
                </c:pt>
                <c:pt idx="4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6-4BDB-BD78-F2EC7FB65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axId val="1280851488"/>
        <c:axId val="950585424"/>
      </c:barChart>
      <c:catAx>
        <c:axId val="1280851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50585424"/>
        <c:crosses val="autoZero"/>
        <c:auto val="1"/>
        <c:lblAlgn val="ctr"/>
        <c:lblOffset val="100"/>
        <c:noMultiLvlLbl val="0"/>
      </c:catAx>
      <c:valAx>
        <c:axId val="950585424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12808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00000000-C46D-4EF3-AF3D-51F0EDCA0647}">
          <cx:tx>
            <cx:txData>
              <cx:f/>
              <cx:v>Revenue</cx:v>
            </cx:txData>
          </cx:tx>
          <cx:dataId val="0"/>
          <cx:layoutPr>
            <cx:geography cultureLanguage="pl-PL" cultureRegion="PL" attribution="Obsługiwane przez usługę Bing">
              <cx:geoCache provider="{E9337A44-BEBE-4D9F-B70C-5C5E7DAFC167}">
                <cx:binary>7HzZcty4su2vOPx8qMY87Nh9Ig7IqpI8yHPb7ReGWpZJkATBeXq8/3b/62ZJlq0q1ZZsH0V0R1zL
PRbFApCJXJm5MoF/n0//Oi8uzppHkyvK9l/n0++P066r/vXbb+15euHO2iNnzxvf+s/d0bl3v/nP
n+35xW+fmrPRlslvBGH223l61nQX0+P//jd8W3Lhn/nzs8768lV/0cyvL9q+6No7nh189Ojc92W3
fT2Bb/r98bo5K88vHj+6KDvbzW/n6uL3xzu/8vjRb/tfdGvQRwXMq+s/wbtMHAnCFNJEPn5U+DL5
8jk5YlxRKZTUX36uxzw9c/De5Tyys+sPD03kchpnnz41F2376Mu/b7y4M+sbn9vWh1drDv12huvX
l0v6bVem//3vvQ9gkXuf3BD7vkTue3RL6rYszspPd632x8Qu6BFhQkrBFbr8IbvS50eaII25uHqK
8PXQX6R/NR/7M/L/9uq+Br49uaWDk79fB+/tRZGfPTLN3J2Vd6/8x3TB6ZFmVFFCv+x0taOLgBxx
jrhgiH9RBujqyvyulPEDEztsEre+YE8xt57vq2dj/gHq+b//x5+n87VoDgHCj6mF0SNOOIhesSu5
gw3cAChMjjDfKkzx6zG/qOP+ifwHNVy/uC/+68/3xX7y9u8X+//0bdc8pDUwecSVRBKxXYeA2RFm
SCtFv5jBHiR9x0QOi/3ri3ti//r5vtj/5x8g9vU3rHwoT/zLJdwMlA567H23fOqb8ewBIYfrI40p
pQh98cp7kIOOJFVaaHAQNx3AdhoQnv2EM/725t7m//Zgf/efvvj7QWdz0biz8iEFj48g2tFKCnTl
g/ewBx1RBToR8DtXP3sKsBfu/M7pHIae0y/v7Qv/y8f7oo9Wf7/ozUWR2N5dr/9/72Y5OhIMM6mZ
vnKzu5EoOxJcSyIA+7964Zt7/3I+P7Hzr9/bE/31x/uiN/8A0X+zyYeC/F94030XzofLxXl6N77+
YGypjySjGjGMr3Y13Y0t+RGlCiOBv+Rfe7HO5Xx+Am+u39vb9Ncf72/68OM/BG/utO8fk/wvuAEW
6Ls2fXRRurMmf0Ck35IKQijMySGkV0daYyW0Blu4ifDRfdn2Yd/65bW9rf7l0/2dHj39+3f6SXPx
sBwPJ0dKcKwFgYBy+7PrWQN5pMHrgnf9DyTPSbOdz92wd1j2397cE/+3B/saOPkHONh3pe0uPj16
CoTqJ/+QIc4vguc/gc4VK/1deHTSnRV3+rwfcwS/6J1DVYJbGe5Fl15c4kB7jcoPEPITIJ+B0JSM
XGVTu4Qnh4qA0EypL0+1vh76imA79j+LS9/e3MOlbw/2cen02d/vGV5eLvhaCA8jf+AuKZNfqLRd
x4D1EaaMkWu3sU/+w3Ta/M6Q7LBXuH5vT/bXH+9L/uU/QvJN1ydnxcPJnuojoQjWku9SDFtvDA+g
3HVdBYDnN8Ogl/5qKj/jj2++e0v63772lgb+AUTnm+rMlteS+N9vfQZMjkbbzOoLkbMLPQFw/pxR
wb4SPXtU27Ftl+rnAtIbr+7p4MaTfRWs3vz98PNmvPh08YA6ANZBSAakDj8I/0D0Q4KgoAhwWV4B
PV2r/wr+3yzjxfnPVH6/vrgn/q+f7wv/zT8gJn0z2m658sDXYngAKxBHCmGoN4IlXP7s0g/qCKBf
CwbM29XPHhSBwM6y87N7yj6HncDNd2/r4evX7qsiPP777eCaJnko9o39IoG+k4r4jmaPHwz+f3Wd
7LazXDak7Af/9zIvPyZ0/ov/udmQtS/t62LQQ8EL/1XT+k54+cZKPZjsf1FvX1sOv4vc+RqDPZgG
fgWZlw2f3yX9b/THg4n/F8Vz3XL7XRq4JkEeUv6/KJ7vYThvciMPJf1fJM+Pof8NAuShVPCL6Nnp
+/8uELqZmz+YHv4/pRr+81mAr6chorPubHV5jOLGcYC7n16rce/VL0TxQWLoSpEnn35/jCXwOF8P
Z2y/Yodg3m8v+vrKxVnb/f6YYuh3Br5IUSoZIlAgePxovNg+gRYtaF8nWhHC4Qk0sj9+VAJbnf7+
WMJLEvoZsdBw2EBevtT6fvuIb8vPVHMJXKwUQIerr+dWwBnOiS+/iuLL/z8qe/fS27Jr4YsfP6qu
fms7TaGhQV5vCS04tABHSTAW8Pz87DVUcuGX8X/FArd+7PwSkSlH5yLA1UvhuWxMQKopMZ3r3LN6
0mN4Q0IHhoU17w0L/QySMymVYhrqKbvDLlTOiDSLiFgRlO8qjsUmJWV7cvcoEui4W8NoEBUFMWrC
GDCiN1enyz6oyzTh0Ry7/j1uWfCGz0HzwtuiL4y2nLyl3SiTsEad6sLUdexN0VVtbYa6dYPxKers
xtVw4iairdCLwaP37arpSXKOLiUkmmLuomKaOhK2tily40obO1Mih5/buVi6KJkbv6xc69G0luOQ
vs2bes4MK7q0CjEZcBJ6lPvF8KlneSh1YQsz0ATHp1PW9p+Qtc5GZPR9G3Hr8VmWLtlb3aeEhb7N
8uTp2Jbjm7RJh3pVpxb90SnrO9NhX3ojhW+1cXTMickEd8OTeJT5G1pkIzY4HrMMtIw07KCZFm6z
qDyVxwuDUkCo0xw/aVqZs7Cep7ZYuSGnS4htkZzMdWX9CldjcxrMSdqusoL7InRJl7Dwv8qi4k7H
jYhQUbOXZW4FMa4e/dN8mercZF0KkrIos1mEqLVTdLfmt9t2d1sLKINSMA84/EGhJrqr+AHNnmIb
0Kimnq76OMBG8KaOalbmoUVW3rPTGDSW7Q8IBqQ4UPOw3di+HaXKx7nMexIVS1V2UZn5Qj6TzTSk
K06r7EWbEFKvuoUFr/XQBbVJhtymm66PRRr2lNnU1HZKWFTmc/aB8z79iy6JzAwS/TgeS8rx53xW
nV0H9Vysm0BVg0HVQF4PrWq2qkqkKfO2pWaZxuYkGVwThyOOiyQM4sxT0xZBrddxVqUnhbQaGyWX
qTBU11VpKPbBH+3QVpPBTus+quuueZK7OitDLuc+Nh7aWz8upc9K88Oq2nYQQ7sN/FOgSxu+gUB6
xl45LnHkxmFZpQVLNraYgjVBrju2lcbP7x6PHFIV9MwSTrVkCkrpu3sD57LnBUpwlMRU/uV8kEUp
pz4MdDWeto0VpSmSLF+p3iZvPaNJaobC1StldfVHQvMykjlv3i28GScTY9E0BsrFY7EpcFF/oPEi
01A7j9ajgregkai8Z3OT2+gpkZKYY864hHLzFvZuiCwppUrKJaaRK73KojZp7VNXFoUz/TTo3LTd
HL8srBvEilu0lCZellKtbO7ATh1r3RSV6eSqKItxzsN66dLJeN8nzCRVWsemrNu+Nbwa+qciYWo0
QxX3ndG0IS+cnVBqOtX2ZThnQSGuikFXtOnLKyO96ZG20L9ruhJjwsHrcUIl4lv13VicaFmJWVPw
qIKlP+9iVK5y3pfHS16iewSJ0a2xFFTTGKEgTWhgR1tB3xgrh2k0/bQEEQlQ0EdpPi2xWXLps5C3
bQ2WGUzjJ57S6mO9WPtUCTZqk9Myx/c4xNt+GA7ogA9WRIBL1GjPD/thUXVDg2Qla1yvkpZws9TB
FjMVcWbImQ27qijvGfXSAe4KW0N/voR5E6w49IrvCqArk7x2sktXbJibIuwcm/0666rqlMZBUxmU
jXkecadU6GWu2nDIU92YLufsWVE3lQ170gd5lKl2wWZJCzmbRvtBhjlJ+AvalZkyJYZ+XtMHZR4/
Y5ySJmxJzGzkcpq8H+oSUC5FJHtKbVJQo+LcwWg9Hl70Kh/qddGC13rSeGrf8xRgyFR+yZaVRLNA
EZG2BzDVQYDMpCj7Q2JV+hMWBLE1xSKRfZXNvT3GLmbTaiyS6iRJsE2MyzL3wlW84yEg6rJpdcl6
I3o9MZNW/VLds61veSQMJ40hjgEFwwktzPYU3KVLEusmLVbEDfrCdnV2XC/YPp2yNF6jnPmfGo9j
UCuoV3CILW9u7QncAiHCFSvbVslaNmpejKh1EA68Y6t0Lnh9z2a6ZbgYwWlqJfC2G2N7IGR3xHki
icCJL1aUTQ7MNcWbuU3npwHLx7d3Yzi+heHbsQQlikPwKPh+/Ohw0foc4pAVHqfx2dRZuulZNnuT
9333vtID6iMb8OlZVsbVmyUVqjVdOqaBsUNPPt8zm1t4DLPB26Z0AY2hguhbuhVxRZqqWIGt4u6k
0GQ+HavCmoYP+bMqCeDgdJYvnybVd6HlTfuOcKFWSydsRGecPPONrTdlXBf3qARv45wd+4aZESxh
blKCx7sMW24AXIB5PNY5z1d0snG+aXOPXyk8Q8xn545nJs7nKjP1CP4hHGsbL2GFC/dxCRobm6DS
iwjjOcbNivBAZmE9DPYlSm2ljiX3iTN1ERTd02KWQbO5W6gHdhOoFxpKiKBwcvESum/MPJ7qJaOj
1VEezOK4krZ+CjaMXqOg9j/sBjCiAoTDMCAEhIt7KCi6VhA0JUFUkLZ9F6CmPM5Y4s7mxOJTxbrk
YyoWcVK5flkPLVF/2dKzqy6s/+j2DuDDNj+ETQTqghhyz3oWyaYhESKOMvC4dj0h5t/2wmUbLlo9
miVRS3pP5IW337m3O2DRBEJkgAnoId/DiAzROg8qF0eFTSu+6VqHsqhArC5Nqax7V1LXvUjiouij
ggd9qNuqrsNegNZCX7qJmFEPUkRJX3sajcVcr+eegJeqqJXvsqVfIHGoUPZuKJ2o1ndvEEwPzB4S
YQi7uRCCXj6/sUM8XLOwRRwZ+S6OJ2MX71wo4qYfzRiLrA+XppKjAf/Choh1NvYGITpgSNCcOG9Z
Eri1RCNtTKVHMtwzPbkV3p5wITgDeIIvpYiR7Qa/MT1WJbNtqkFG4B+X+MnYNHMQ5VU8vhjj0RID
h7vUS85KXkUDGoOnY69YAbEYzZvNlKmMmHQMbGbmVLfPpmxoM8OH2jURb1VWRAFOgzG0XVOdFnNr
23DMy+YimHAHDjKgfoo6snAXYsgchhXSbVGYVldl/44mzTRFfZ+mbwVKqzQEl94Of46JndLndhGQ
JFie5aexKMa3cIqZnDOnis+6QikyNcTxPYQihFnTV46SdYF0sZi2CnJwuAlXL2aslzcxGaaLksLE
nvMkhbxmkEEH+2XIEPjexNbCVA0tAW+obV6yvIv/XDI5vG6zOhVhufDhuM0EpK9LnLg/bRWITzmd
2gvMyxitEEpbaeTSF2dpW1TezG0Jrk0mtLMmblwBm7lTszA0yGiwkXE6fUhszl4L1vf5PWZ0wHIF
+D04B7mleLjYU3SSUM6ALQkigLH2uY1pEPKgFCZP2/JkFiP5CbgC7wpRsiYUPC7aGsaNndVVQ1ba
2QXREPPmTTPOLOor263TWZP10rABwvhZ0jWkoO0572S/TnHN73EtB7ADzhZiiC22yAFRze4kIJph
WSCaIAIaga2LyjWmKQd+QiZqIzzrT9Ns09e45bOp2zS9Rwa3wmWgH7aOVvOtc6N4T+aqXJzOiYqj
ZnQ2zLDyUVzi5bzjfsNwMp/QwI73IDRYxm2ThlM4SkgKf+A/9vCSN0GgATWCKE10N4SEDTL3YV/W
6RQ1SwEpE6RWvTJiLMbhGGdOOOMQa94OmXPSqCmWYjOXKHiaqywtTOchRIucUBNbocWyt0Ha51nU
LRP6y+dFhkwZzG17zJcYQG1hDWAATTOUho3L9WRYkIpjEK4lYcy1fZ3XWZKGJNNlENZOtczoAjlI
5NxSl1FN8oWbOsXtW8yBcDJlMakXYxK073yt2EWXd+5VVzTZyza3MTKJyjQxXTYVeFM1Pn5V+KFK
NzJYlk8c0LMIOR/zU9YH6V99QedshfMppVGPM4ikx66YfDjGGanM1C/Fczwi8GvK5nUfQlynSMSW
YMiM1MuinwxjOn5sJA8CQx1DH+NRZSiyJO+AtEn9+Beq496aaW7U63kup95MbbaACEXVv15anNfh
RH392ue204bUrf1YCeYxpKjVWJqeCvtcTqNCRmQ5rY2sLH/h277OQjjlszRRMhFMzViUPZBlcz9J
Q3wQ2LDuBM5NPcQsCEVPi2fKN00f5lwGH2xs0081ly4P4RYScZrPZfWBD+M4QkLjuws0TI6ZXkzV
cRMj/hnnKi1DzZh7OaedeFf1Xr9sWF+/aQM5/jFr6irDunhMwizNywkAe2TKjCQYs9BVQfJ+xiQv
TTYEOg9b3gWJKYDqArrS+uZ9GjSiXdsOCx52egnakNpSvc1KMeVmyargOeN9XRi8QNQVWe/RpnKZ
zp8IMSN0nHmXvcglH71haYlPmPLeG55vucpkHJP+7G4HfgA3t5mJAA4Dwp3L60Buwpgbipx7m4MN
5436w6oiP1VjgMOkGeoNkFj6Hpw+YL3bFFspsSXdIRreRSw80F563urIV1qEyjXlkzJJCggHRHCP
879NLFzy/RBYEeD2NfxjdyxikyD3PNNRFzcx7NVC8+flpIKTMZvxStqOvVtY0uabcrTjUwj92ldj
3tfJPUs+AJNw7QcIF0ElARKzPU9BPeMLywYdKTLN+rht8LisSB60wGyk3RCvcNeXdOXqORl+YmjG
JAWajQoKU9iVgGoK7Khu4iidc/dkdKJft0CQnUz1UD5Z3Fwfp8GU35M0HEh3FFOQZHME1N6tpCFo
2pH7qYAtNRE6blIg2sE7LNmUGV1zQExdNeKFG3odYt3ZexzEgQ0N+xnWChOASVy6jxt+mXiBG5/7
IEqkZOe26UbIpro+VD4TY9hXbfXn3RYEQfptjwTlGwTpNnR+Uzi1uCtlgmZn86WOI5+I3K5xs6Cz
JO/b0fTN0szHg54nFQleJGWkJxXjNU7h8qpXQ0PTLtLMA7uVz16GM+n92QJ5SRumAgV6rdAW5crA
gqPI5yVxYTESasMkWdKXMm6yv8p+gGC6AR7xeUEByyOruuSDhZDYr0aWNInx4ySbtde1+IAkWSZD
1ATuYERZS8Fpa/HcQSg7mWTx+Xuvu7GPKPh8GgZpl81mrOCqMzNnLnk6SKAtVgLOPo1Qtom7J7im
c2LaPikAvsYMHc8B9pNZ3AhklgVO5Lxs5zhbDZaMH8dSKCgyxUUXjrD8DhaUglPQmvgzKYepXQvS
YxcFbcEbY2kPPmBK8jw2daVaH4lEje+WdK5flGlabGeg4ixkdMl7kwQkeFvovEpMWk5ZHbq6i4Ft
79PgDGC286ZKZ5eadloIgzuy8qUzFWpEAEx/2l34ceCvG4qzzxDtWW/GOkmSNzZDXRaNaVx9VrON
ZVi0RT9HhafjG9HZPFhNUzXX4dhiVhuX5v1kXJem1GSVs0GYtWOTPKtGhF65WFd9FMR9ezwCkQb5
PPBpkDM1eVpslkG2F9ri2hrkJ/S+hLoCcHxs7jrjwQU/iWtKtIEbuKrcDEtMoLBV06p+PxX1eA7I
kzEj86LtQ5dO1QmtwLFD9jE3UCgDd9wYMnn2CVCnh73EymncIO9d8YLO6VCtoNAmkijuKvgWZ+OG
PYMiyYJPcJK1IuziJCZrR/wyGqZ9Xq9QlwAlCTU6xUNPLKyZJ/XwcXSFKzettHll0qmXHyYbiMIU
NtDgGCFOrQ0cXSl4iFHJXg20WaZjMQbTXzZp4ilSAZ7OUTrx80SDNZmKBfozRDBcPlE59X5jVS/t
cTEjXj+xwIUERnjlP9NlmVrI1l32jBOSDiFvtuFwU8ZDYcqFzX8OpJ2eVhyV9nlqKelDn7LsfadK
do6XuNJhVgeARFZMUAvTtW/6Y2Jr3q1nNbMlkkE/Y0MrviSraR6CVc2bmUYsbhCsqx2TLoSaoF/C
WuCAhzyJxzZqinTgkc7L8i3MpPARsWlRhDhYJnqCUcfs0yYDenldAa1xX1R+CI0oFLKBAATSidE9
HiUpJJ/UvOVR4A4HKC2lkhs5sGnjOw9lKA7MtqzF9Aq5gaeGeWCV7wbEAy5ew/0P+pKPA0+/NwHZ
oawL2hxsy/LyCR88fp7ECzNWp1dXNvxHuua2Z4UMBC4VAt8GuQ8cS9sF3q7q2kROTEXapdsoeSjr
FbZj8ingS7PhFafrYU74PU719vowYVhTuP1CY4nl3vp83XqGeimjUcXLCUD0DHnu5F8tCuX3iPK2
K4WhgLjgDG73Aap1L3SYJ1qgegB2hSzIP89FMkWkBGqi62j+QjqQKESJov/QZsU9Xu22G4WR4aAT
3G0DjCUA/q5olYWKJ9aljOYhS1fAmAgz934+5SmDkqcex9WPbhpMtpdDYeDnoVhM98ZzqWe2DRwQ
Na4S4Jbo8pIDDfOqxbi5R6gHdg0BxXECxJBCTO+56znTTVGoQES2KYFkqzs8u7CCan1iKJqzkzbx
6Sb37X3x6IF9QyH82x5MggqruKTTb0QmmW0SnDUIdqsY8SnyLeQDKVN/LLBH78nMMbsVkmBIjim0
lEDxbttVsqs+Xg4J6lmno6ArkuHParYo6ocumaFGXXQXssmY3dhSiiVsIE+OIGKKxxXMu0tDtVRB
E9IqGXw4p4y1J3laNvfkHQeEAZwn4XCfBqYI4GJ3gtJ7gEgl42jMs/E5wflyXBZBFzFd31dfO6Bv
RgmBixDhtgjwlHsokWa8y4aFxZFs7GhIMOdR7ntv6noMTsuODCt40NF7UOI2DGMGPDZUSBhkV1BT
313gTEWxzAHTEYV6V7JxigCfXcwOQz4dsClMVOBPoNyLwYGQDr2SDbLVPTv9kJAhs4MaE+wGfSsW
hmKBw1OF4ghltftcApnyJ5pn6HtwUCh8dbcBH5AyFMIpgXOPYMeAjbvrbYD2YyL3Kkr9XLfrdNL1
bFIws2yN2VTAqlP0B+/i+p54/8C4QC8D/MOJP7BqtbWEG1ZVJZzV00xU1OjMrzqBss8esroSWKAE
dJyM3cZ2dvnxPBYQBAFWbcvj0Ju2h1eTiANRQ/0U4gGO1UbOsG0hjCz9SkK8eU+3xAE3ACsEsg2i
cUogPtxdY4lk0FZgKKsMiPWVKpGC3hMm1WpI5uLTPHfshPJRMiN0E9jV3Yo9sImkBjtF4O1AyPtF
cZkPKYYGjHSVzCp5Uw5tfwLsPnoeFK2+Z6gDugQGAkIHxhgkUvvl2VypHPqfoFsHL7PHzyirglVc
KEiRHRDJ5cqhXK5Y1sY/bCcElgeXCQOfC4UCtBXBjT1U87JQnEKZFrdUfpao9u+RUtkJjgd+fLc0
bwPz7lB7qqRj3WUjgZqpTYC2CAuXBUDvQPPVPWax/Z7dwgeBohLbMjrAikNldHdJQFP2BGVzvsrK
tHymlGpflFDxehaUCzS3QZPZ+u514du6I1hAcx/c/sgoXD27N2APSWRGmrxY6aEeoJElc9pWpgZH
U63kwqrT2Dbjm1qneloraLJ8lQNr+B6Ka80mhsJPYniAg2xdQmyQQsNYVnLjxthH1VxkJxzHUL69
e8bbK7pviUiBfwSWgkNjIt9DDsjmMuAxgnSVDo0tocE0Kd6lY5V2L2rg2aA4G/eDDWPMdLcaISb4
3EvXyShoXJmZQRdlvklIKj8gaODpos5nI9C+tZcfm6KCegfN2/jN4Gj6EZG2fjVBr1Bmmrx04xqa
hIZ3blFMRs4xZQ1cOOII8Id6JqYiHXAkd6/1tg0D+7W9vAo2n4QtsbfBsXQU0rzUrthErMmJU6eT
ys/imJG3d490IPKARh5wOlATBAev90PWrJ+lk0GerCgQxuvRtXid00G97FRGT4HLXl56VI+vewg6
T5mHNpac27iF1LWaQ5njcpVmpYOe11hCMefuuR1QOIPWD2johbYtYED2pLBUQ6Era0HhuCk3TeqW
ta4Wb5ohW17gDoJ5y5f0nm122XS4Z4lwIcO2RUJD+AfNkLuWqOwwZ1OlgwgPM+NQDMjJc4uKpY6q
cpyQyUtcs5CyHNN1kc9EvuVJ0n4iqK/183hopyJs9AjsUDyPrDDQziY/KEyt27heJHpzt4xuhy0Q
FgN0bPlZBA0rZG+2EidJ74G+aSUQN6ybXWGaeiqSCA2xVU84zQaDy562K1bq7BTSXn1x9xQOQCRM
AShT6MWGvy532A00BhevcoUT6NlcUrduymC44FQt7+8e5QBASgg84eLObSZA6R5e1XMLPQVLnK58
shS1KUYcrJZ8tpGUfRdA4ABExt0j3jaNbYubYkAVKujNQXoPcNxcEV83lq9QP/sESIGqeMsXWT+H
Dul4HfgUv0yhO2jD56o50cAlNkYlHEHJOJfNmzFN0LNusfnGYqhj3T23W2onYKwYUgUExUwGd67t
qr3OejTUjeArtbTAivUQ+39YyrlJVqilNd74qVZpCIFG8nkK2BhHxAnoX7l7ErfsEyYBrcJEIQir
4Dq9vRByTrrAOT+olZ/KEdrg3HIC7dTQrNMFsXHDnD9JsiFb3T0oPbB0ClVEsEwKZAVUU3eX3pFk
DLzN4lXfshYoQsaWeg1xa7kYQofcr3QpMrpOipi+JnmcXkC3ZXsuUjf+NbZxBUQiVfXneVpqgHca
6NhYpYDLW+YiPiMeVQh62xZRm6krxs9yhBZ5wPuiUeski4dX48CaVxDEWmgVz+YxjUoHnc2hAIze
KDtlzhQTnf7iIvNo1XYJflkMqJDhgsZkORlYJknIkpkbnAtehhTmmb6ESHngTwoZU3FP/HJAR3D1
EvQEgRVuQ9J9HbFgqCvaNCsrsyoqZ9e86ARN1oyhp5C/pWsgKfR9G+MWIkAgs70MkMLfeOtddlU0
txOfa1+1qxqn7bEHQnw01SShr+TuvXC7YrSNmOD6LsgV4Q/4sN2B+lFUVYUXWJ2i+HkPTjUMJp5s
WNawVa3KOsp0Ox/rtIEDBbyfQqAs8R93T+KQhCEAhtIFWACA4N5ioUWM1kqyZtVgZIFDs/MK8GAM
p7mlq1yw+hhailN3z9JvpRhgeXCpCvS/gnwplEZ2V46hTwiaNqd2NZUtPSkXOIziUGBPRBoXqxSO
L2zmpj1ryhY9+dHlbvvKoGED2CYN52z23GMa1KTsc9yuoP1b/0mgUBbm/VxTM+vMLVHckixscBaw
/8fZeSy5jURZ9IsQAW+2MCTLqFTyUm8Qcp3wHgkkvn4ONBuRrClGj3qpDiUBpHnvurxxLl/t/zzw
PqHYkPkTXKICw1bUnpP2SLGNoXxaiZI5SqvU7+RUGw9LXcw/Xn/Oa7XkPiD1B6/XBf+5VEsMtpZO
9ZaPSR6UuoqHonbitC7SfhdN+P96AheGWwy1F02G1Y9R5U3qqV9W2PncHPT5xge/tuXsv8cFVNSB
Ti3H3efhX8dsq3nZypkyJppSbZPHQzpYfYQSeRaxVWhFFWbbgIJmwkUSJEtW7HrsprbNqK37tI88
kKEHfWhlde/3llUmeFTGJfQ4HVxKarfSQnZOozsO1QKbbWpb9nur0BPdI/Yu3i5Uiv9oNlJ/SmxT
A3uqBj0cBDhc3K865XDZ5vb2OM5b8U2bUWKES+5JGfsp8sDSXJQXFrbOj6rm3H2bzVX6kWljfbWs
tZxCZ+mzz7pWrl1YjZs0YD6M1olWofd3Y4vE8NiJPvuK48J52pZaqdiAmTsFm26VSHTRayZYMqw0
dvqqXX+lA7BrsiDlPZrQLk0eohuG0CzKPsg/DsGYH70q742oyZesPaW5pfo7qmNxMPJxre8s2oNP
zWJAbWAC2qwTrgLEQdKaevNYytk7wVXrPgqSWv2rgmHoE7vPkc+9Pgn3xXRWi/LNXVoANnCwQTQ7
59+8ExBlS961yaApeUK05EW6XWwnByLixrkKNnA9GAgfECvtJ1zfHsT39wTru9YuHGHWSUnPOH2V
mt18q/zGMOBNdq2ctmjeD1rUFG/Qmq/fqI4s80MzapU6UBrpPwtnXCV6x6rVo3aTw7+GOaVa7Ova
ph7mVEyfSgBV727YtYn3laav5uPSNDVi8qHoWlxAnvwYTENrxIOrXDsu9E3noJzK5kNR6VYWdT0K
pXBdaUtjiSLvUzC6y264s5X/PHRI3pPVca06ThH8DHGvW9h0Zg/3jpzHbo6kjgErCtqsGkN4SwRQ
9jI7zqMzZEN/ouEN3q5N2f+q8mZbUePPpR5WyB3fGUrpXhxUphDRMtnID51g1j607AR64omsfYTC
Faj7+mDs771+q6fIqoCXopV550TCqdt/Sm1CZTZPbouPqM5mN3IW1zsF7SjkoVwh2dlzHEFZmxky
alAZ2tEAlbzEqgL8j92avvCQzjWH27b1HuBwszSnvHaFGWH8MX7lXtbXX20hLSdeJx1YGDhZv3Ol
OyPqWZ2iC5EqIoYptUz7RTnTmYmjhHgjq8n/skwgVfybRm4/kdjYWpGNCmcONdtR6Tsl+s5AoVR6
RoR8Y/qG/t6WoO9W/ns0y97/sJbptB4zVYwuUp4lncJqHmy8VVB8zn1nLWkQVYJfdBiyMS3DWUxL
9ZGpPZZvBzkt7yrhGVWiUuwN8VQEG/zn2tmHscgXGStj1JY3gSHKz6slcvuICqNzYldzVewtQ2NH
1IDjEumpLYfILEHnQqNywc0DRyu2UOlqLI5jWsssSjuVUjryxzkOASTCMejKDW+dUc9lXOf28C90
auEfsGH2Q9RWjvM9L9dgBfk2YG/TzNqeROpt78de178O6FPGyJaiyNEdBflXR2sLETvrOH4sjRVz
kVHO/Kgxhb6L8LypJ5Q74oeLe0KEwZzWADCjFL+EJ4sA9g/5VdhipQpC2zWm9t0oqqF6Z83uZoZO
IdFST0NpxUW1qK9zPjsfX992rksaBwQjQCro7eietRcffx01ypxWnZdZJ1vTZKA/2RbtOoBT05so
jabV/FoV1nbjgHth+6F5BJpF/8MZb14M6vQU57Jf20Tza8RobeckJbLCgw8G8jnrF+f4nx+S8ShO
8R+wxwbm+UPOs73OjWBvbRqxHTvXohFw1ZxYxTjdeal0QbzqW1qbl6oKizBUxC7wdUh9LipWzdAH
3ZqATbRJm7yEgmf5V9k9zi2vXLQSzVhT3qtuA+ZAdj1Vn3wva/oTOi/361jay/D/eOuUzySh77pU
Ot3ztzDqtdsoNx8STwuyz/02ovBAEhtPRFMmQ7vemlovnGg7rrKnAWLfBrM4H68cZaMVnj0nZtcW
7/seAQRim+ARhU1+4wO/MKF2mxYmLXRrdIoXH9jqB+oZc5wTcPLl/RKk2Z1Km18+ttF3IGG3GNEX
KvIdkN5JSjhgSsbzJxNO36gqs+akSc1ShHB1IBKr1pegaOWcMOv7A67l6q5Bd/m/1978n8T6NZoL
M7cTpJANlN1Yt88Hz7vMW6y5WBLaV+uE4KK66/h/45QyPpFOPSVVn2uHaSoM+AhRxVZlIKAcnSWi
Iy2tsG1cdehdc7HC3vO72FVDfdDNyfHj15fdCz2bsyufEUyZHjzMH3/FX5vL7JLG6cy2TLJxrD7j
oxNv8eipj3aXb16oLWL51mMhTzLNcj4EkKCnck6nG3Pj2sXBC+M9/ZFBw4Fdznss/IHbeLlEdFWV
5dGeXFF/rAWEclKh8RzjvlT9h8wYZzeWeWHouLbL+tNsbcYXwbG5m6Tr7mlBsP2z6HL9fivsxUPp
XwFOtUsrv6CITj/YqbH9980ZCTudAFJ2AKBLIKzNRd644zYlbbB6DzNK1mSSuXzQu6ZLCjT999tW
1jeqw72dvChEgYbphuizHUili21CEyg//Qkyy/OLMTadZvjcdsK6Cbnti+RqHEB+GnorsOjuz+cx
UpSCaIddtdbOljoUq998G0ZTPPnjYqOz9dRwqvtuOlSZ3XeHvUB/TI20+X+8Y9hgJFocD6Qk77vY
X3M0qGlxHb+bkz5ALWIvuvEwbNkQg1AWj824/TI4uW/U+tfbFc0d9DrQFugJ6N75mOhegkBUjJk3
RXVXzZn6kWNX9iO6vSypstT632sl/u9NY/8Xz182fS0nDLZhUETdv9g0isp151rf2CDXvDJiW/X2
Mcu2do55pdmzkfmI+bbSRH3YTk4OImZnxlMP0vyPVs7G7/+8MWDQoOXm8N9dzJcbAyhCnfZKLokv
sgwbGVuEtUz1SVt8tGcjMQFNo8s3Ranv5togx7xki2+v/4hrnztOUzZxncIHei24FAsFgRxGpTlL
MhvWaCTdhsA/MusmeFCBWy7YozR+iI/PWaN1HoZ3/aZUHbbKt995wjFVaE5CpqE+DMO31F37KimM
TlvjFdzim9JSjPGuLIe7Mp+r5SSHMi/pdTPzVozHNY/BHgutF4C1QwzgqDqfTxIgIheyXxIMRzUs
/zaeah9yjpPJ4t0pY2WLHYq7EtQyabXcsJBlosUP8UuBderEaXTc93vnjV19n2d6l+jS6k6vv+99
PV9MQbQOOwO5byukwJ//yG5ayfOo5zVxqN2heCpM8k2Lag9F8HucAuuzbGb9rkbamZiyGG6s8xeH
BxrUTQ/8znAv1hw4WbGislOJm8lpDWVhDWuovNlLH2uv1fxoHKC2ke9WzhI29orQFWVtqt04vv+Q
rZevAUU/vTeVkWVcvobN8SvAPpQtnEKd/2ZstiJ7zI15Nt4itMWGJGDHnlPA3G+dlmXak2MusqVI
q4P7oJma8uRmlkUkQ7vMKixtn1CIytgIYOlVv+ahNOhqw0BrgiFaoVjNOytFgID7MLN6fN+59r2x
CiDtRu8pvtfGrlESpy3AtrFomK7r0rfDSmZ8hXVGwKwGJ3sQSzU7YZnjMo8L0YuTuXljemgWIjci
LxDF3VA1BeBspqdB2JbZNt7LyR2/+9PafR5Sab8XblaWn5bULu96Cqs+dBUdgG9WdndUfmA/etJt
gghcW7+hRbwuRNHX4Efior0AkcRlxSTVBIIlbRa6q/LHxqZ1q9qRSW62zeH1Sf6n0rz4vBT9ECW7
qIdDZT9d/zpOlmALdKnvgq3A7O0s1A1a0bhDsjWHaWGbQ5KBbtRPhiZ6GnBBzg6mx3Xzfhrj0Ot3
jTuP2UemIpTF6z/thUMHzhBjFmUj0PUljIzic+7H0ZySecu1b06WNjGGi/7HIscvBMVs8evDvVCn
epBq9i5xA7QmgOX8Tcg+1eep2TEmYeFJDvFPMmHTRfcK1Piymg9epbfWfcpt5XUccB4Msazbyjis
yyjrJMD9IqNaSkS+7eJiTe82C6tYOYzyWaZr+iwRs9s3fvb1XPFwy3FWQgWCt9sXMJwX5IuLX7OE
Zkjhi4pplod5WJaHbsxS978PxlBsSiTWQ6lekicjZ4tQ5kZMkNF798GmhsT36vZBQKvdGOqFWpxD
7k8w+66roPw4/xzBQJOKE2tLWieTj5thdF80UOiDXbmiCyeGPS2UmQcOTYHjNc8+IZb0b8zBa7QB
sB6x1E650xT6+9//tTq8NDBhxoMtcaiufyIi8T6uQUuMx5B1XqIheJbo2p3Wu3H2/FniZ8uSm6pA
PA1UcNi5MYOcD5yRdiTTnlSMYcVZdj8LXX8axq0s3zj1qneHbBi74pgBx3wrMml9a2RTfHSMEgeS
Xi3+bwje7LkrKeUOTgkxzBmPHjMs5q5fw2rIxzmUnlIo8VM2cg17N8bkfhQpUSBq6kK11U4aza2N
8N5NZ+enrU3+13ZQYo47lHfbfV7r6/thzfU18t25Q5/DL/vtgtzLcE3lLEPASVHejaOXfXp9qV59
FV4O7wX2Gx82N3ddzHmEj5ltinxLdjSuJOim7u6GaTTapFxmwwunRRMHX2rEibw+8D7nLr8KAmYT
AzCqD6bf+VdRjZOCDdh6sppL1tyvqTlwmuDFwSYwO+WnLnMLQSCHbyyI5Vf19fXhr9Y6z42yDEEk
tKlDV30+fClwg2flSL9XVZxzvrPiBSyMw+bTur8+1AtPCsTGEmMOIqO+csbaAj1SM2yJ8AH+wmyA
gg6Fuy5JNizuo7JpBlSALybIUnF8few/toKL14zalfQ6opBAoy6phTzX6aNEZyQEFuHnxG7SgokH
Vf/YpkbjxyusbRNrfuqcqlzWWmQvDZgpuTNFdmJ/d8Bva11f72QqMOPpalMxuLpZJNlqpzIk4s3+
oPHz/ViRvDYROlOkh9ozWj2e9NZUid8uZhdtU9u93Uzl/JM3Gf740ujFv10qyyDqeS/ILoZ6vDG3
/3B3lw9vI+7Qd+mrCcR5/pGdxeisOXWMJPDnpbvXNcP4tVpeNjzNmYBQIImqFYfU8bYfsgk2EpXw
qy9RoHtrlwy98o71ONhiN6ltp5WyMI2GpgI7e/0jvbAGd8Uqt2PQk/jYts9/Jv70JlX4gxJnzPDo
Y/rf9mga31/fgCa5y1FgystC39zS/MYqvK5ZWPauQzAN78ez3f06v7935WX1GjbHySQsptG2SKnc
/yTlpP6djZntqMyBnn0bzBxljvcEXDx2kSPd8puNryrCZZvfWC3XhxW/CH0kCBvBhMzYi43Bt0Rb
+Doz1oLDe982Ut1tbNBm7DVFcKJfa+8nDup4a7ryXSA3M95Giqsb3+RaFYTeFJ8OMsQdxnQuxb0G
vltehtKTEm2tdt/ppB1GKJdkF0Ngpz87j/CPyHZQyMtmcMpTNiH8DHWsjG2opdn0zJZGEIPVY9mO
BmhZ+8ZPvCrqLFoqwi6529vjkulLJNKc3dyvW89O9ou3nlrMRRHL1ng/91vzqaq66sfr0/SF8Ug2
9CgkKI6o6y5WE773GTGltBK/t9MmEvaYPhSaVn7zhMxU6DWASjce8XrrRC0LTrR/Bwuhg3kxO1sn
z8Ra2skwG2k0jkFehnpdkipnKTwSRaHgAIt0O/hYCbYbSM0LM5GTifwtUHOcNu4lFY/VesU77tuJ
zICuBxGYeyxjNxgPY5HlaWLVqjnpPk4YY7G7+yKf9ezBRqt646x64cXTNPMKdvaZ1nF/S39VTn05
d46fO3bSzbhAJ0zw30d66IrKotJltObmZt1YhdfHI0Z4QAXIIQ+v0VUBvwWLZffCSVZIr3tsXnMT
t9WgPQxubpeH/zyxgDidPRlylz38MfL+9Xxla0LMrzWD+TO49NhqhApW4o3K618IQrobsv3L1+nx
Mnf8jdPY37OkLl5n4InVmPNeHArHInGSHMh7HCFqjI0lde4zVG23pvHlBv9nRKLr8CTstQaptGcf
sGkF27ijawlnh/uI8X8iiaBv3+kkvuC4N9to9OdbklGQdv7Zv4+/fVgXgh9OhChHBOfnw0qzSb21
EH5Ceqb5RBUbdIdq7devxowILuyCyfpl66lGdlXXAs6Q8GfcB9DAUzimabCbYQz9mbwPLFjSHS0d
Urst7xqzyN4RyLvSxjeW00VqVOJ9n1nNBxd9ALGcejn/WshAXA5pK3Z3bJON36dcn7/U60Ryru5s
rheyic8iImJDr5Aw5hhCWlDIp81v+99bXXlNKObMOyxoTPT7sVjne7PpPUIqZJ79k+UICiBPO6lC
fWy9LgrUAkbfagM1jD+KIvS1bpMIQhwcGL42yu8CQf+wE+ZCxnvZwz+F7P03s2ROo3qjuI7yFupd
tfj4osye2t9lNqBaKdjO+3BI1VokZVbw4MOgpXaMTkl7DiB+syRVXvGoHCm2aCFt+C7Q+dZJUdoB
uUuaVfykQSAro2GipeEauMOnlPKzTdLeJKzUcJQxh9Db4HbLbJVvND3H2oGlOcOfXJn4jPOxRk04
GoMwSfTRxu2J9J9ii2azl3QJtqUNoQCqfBz4u3dpLUiSDUypiWhtmr3srPNe0WD11rttQZxwkG0n
f7ujT1W4Fvb4tYXJ+j3Jlu6FptdHzzaJ9qtZD4oI1EX1DxhV0ypGq7KQ4lIY2b/snEYTF6vbmdE8
r4FCUp4SJqdqe+tIJklJQyoQEnzxZt0Qp6LRi1NqegvZmAYqtpByp0NBOuh79JxNtmvktO3URJQb
qwqhorN7mBFhMRrsaEisi+Z8VjDiiD0k3Aw25rUhqlgE0KiFOU/izpoNV5C8pQ0eMie5ehFZu+rX
pqdY7hes+nbY1Hn1ZkaqTYTYvP1bpKnzy0ckUkVYKIDcyApYY3ZGmT2C4pb/FE7JyjXqxVXRTHPs
hiZeyJ+tIj40Uab0Hvs2KH7w4rBUO1rOvvz69ni5F7OMSc3dOZmdxoK9PV/G9oj9xSRz7KBbbXf0
RxBMX2kK0bG+fnt9KPt6x9ijRSFkdoaCtM3zoQYhykpkOnLRftAAhm1HPmqd2z+9PswL+yH0B2me
mHp2UOCikvABpTe3msTBghg2Ek2U6VtIZK+P3Ao5glR9/nYw3Fus/Av7Ie5riiaqbGTFl3U2ESAa
GHGeHSYpmkQXm3EizcZ6ovMcn8w0c259uSsxH5+OCG/Pd5DywXdcelk8q1eNsK0UGZ3pjT/mbZ2+
0eV3QxLkWhE8+L3ITrXVkPs14Jv/SuwI9lPdIPQgmvo0rT57o4twqgYkfiobLGwnh8iIPiJyJ3Bi
U4xaF42TYXwygtqcohHe4mcOsdsemm6FmFZQnYTk5HiuwzQnZTRUTWk9aGmty5CcXPUWGMoewiA1
rebgK0d/zMpO7skSlT2FGp4QDX1V3RyoMbYirOtUtmilUMqwzHXDjayisj7NmkmLgIV1/uKWaiUR
udc8LYaz6CAmdDlN0A2iNJOKGOc+KlTXfZgdtc3HlUii7YBj2iB2RHXGj671hoxQGJPduFCFh5Qp
tfIxJnnPWKj4Go8tRxB7MZRoZsJyzMgk7lqzeUoNscpYbyCx9gS+rUiAWBd1ZGEGv4YABDbcHNDW
aBNB+VPpVfOm6gJ9Pr0+ua8MTGRu/nH4s/vRfFKbny8ir3fW1NBlediszHQi1SwEkvuuRv63Q7JD
5VRmNBC7fZiz1rgbt1mLgrlMl6hqfWIn3WHRN14g14o3jaXwMHYLodc0WvWUqw9WansPgT8oem+9
zeNVbX4YDMKKCOxposG11yei5hoVE3KNK6Cdb1RrV4wTzweJ47MTYc+iON83kb/KtXnnU4slqA/E
oqzo9pQ7IqvPJChOLs0ugBRLATeA4rp/SY5cM0p0Vf/Efya82B6X+jnvc/IVVNf6p67blfKZ7284
2WVjajc2z+utBgkt0NwOMu07zcXm6ZRjnVtp1x3QIxhR22MZyFGof5+r/IvM7K88pP7x9Qnwx2R6
XndRVRI/R/YMEDjAz/kLan2CYeZu6A66OxNRZbVpe1rLXm+TrhjBDIfMcJvIBAKrE1trJLJYrV5V
3JjT6ESjMvshzIRXfUT61hCGuExu+tbtpXtc0pVqjeVdIE/2Kv9TjmWhjt3V6DvwFxdBg48y9jnH
sDK9sVSwQauu7RCPxExt7+c2s/K3ZmYpDIe2h3g9y3H81dpKIKSelgRN2eK3mIXzxUEpmOMODlZ1
X5pV932DHScFWkwQhp4/wTPpMoNO9gvRPOXaOv2oNymY1JhSSUwpjOkjvhS7Oja84vdutcOngVHW
4106Nt4Xeo9F3jvoLUn/QQ3ybV4kgL5XLPmbwEZkTXVQN/8OWabDa3E+EsgtVBOPPesb1jbVjjU6
Rg256pZBKnjV3EZVj9YwoqiQX7vVWJc4s8p5uDMGd86w51SE54g+qD5NG1lExwVNax9OBnth/PoM
+CPOuJoBwPtoXGCfaNnOZ8BQb5Y/yaA4WIVJvl8pTItiX7fHMHV7dIxy7T3yeGR1chTLKTRW1/nE
LRVbczQzd7WiHv39P1PFfQuP0hrM+mndXwdaMSpumiPZOm+wZ5ZDxN5M2WEpEoZDs6xxMbKlSSpb
PW3at4EU0xtuKlBL7HdWoaJ6JR6do0/zfk9DpT3XweD+styamMjXX8H1WUvAJxk+1BFAKP4lrrTi
sPQaW5UHZ22be7WRslYIUOVGd4MjWJ+40bDua+rijQMYIePAPIBf4RLqk0s1SNn15cGss8wgO8lo
xjdBVW3H15/ruhjjCgPaYvzeEIugdudf1jHEQly8UxwkGU1vCm9oCfkcxrdqMNWNWfTCUBDF1i7e
gLTBt3k+FCpTIDtnrQ4jSrQjOYeIz0fXfwab0W64Pa5gYvZ0HBA7uAMPADd9UZGlpsAf6uf5IbWz
uXtoZje7FxDxwdMiVygQl7KDGn9C+u4Xs0tDVeUdWUq6o7BKbm5xCigTq6e08Dc8ic5kPQdlNVOo
zKjSYmbKkN1PUz8QCKAZ4s52pfOvNIMZL50xkzQEtjN/7h1795jWGySLghueIt0Zh0+qHS0XvxVg
6GM6ujcvqLieqy4L5w8/ikYULu78Rfdai2iwm+oDQfdrE8klmIMPqadpD1o10AxrvlycGx/3Kn0a
wG6n/v7k8SDcuNQe5XVl6OOyNIdCK4MgHCfHPI7F6DzUs6bf41J2TnXeNiHhZfNvWxNKRYOfD1Fg
Nc4pIC0udAjYfDM0mzkTfruHeAd1hUjZ0OcmNEdL3Khrrk9SF6mUDvFH9A2JDhdviY2KSgY13K7G
0g+bQRxjOyI7dCazjAbyK4/Vag83lvVLg5J/gTmHKHP464vllnH5h7tJvzowYbzjMlmkYU1N3PUO
lLA31A+Tl02H/7rEA8Ih9ssjjP2/y5Ih7fyy5kwZDvgwhiIkidH51HgVirAOvO/1sfZa8HzbwlCJ
6QglmM9JcZm7aOMZJIlpbA/b1gUJnV4StNUB075DF1QHT63QVYQVQ//2+rhXews8ME/GlQqOQc9z
GemgXLbKbl36w6D8T+ALBfSCXdoHJa3+/etDXa0uhoLtdTyXtHJ294utRfNXbGKr0R0IiSt/W/Vo
HwGT6h9w/6Aznthu6d0uxYXIukjMg/AySasIqMTOl7PNOeAPY9sdJtI/P2RpPe6qawyB3dgvx9ox
9rSdbOLvOaXu4T6bA7lw/o0t9Qo95mc4FJzcoIHQjIr5gtWpK9mRTJANh6zItZ+FIf0IzYWbKAeD
FxjZYj/YbaFZOAj9Kpx15FDKb7ob+8z124dyZN0g/fOhMy7lYQrWSd+cbT7olaHezEOwxbw8/86o
xKLzKwhnDl//3ldTmulMs74nN3AMM7nPX78hccWkeT4eUq5tOlUmwCZmmeJYi3V74wQ196vMZFvD
FVY3wjWuJzWpRTC6SH0oulEfn48sZ8seNsLHDrk7lwYOOXO+bx2qWaquIr3xmFc7E4+558OzdvjS
wLrng7FmNYV/eDz4o2V9R15gnMZRb+PeNpc4wJF5t2KNvjHoi0+IkJMUPwQ2lJfngw7SgqvnbqyD
T8cU6yZu/L4LzFPVldONnfeloTgSA0gb4EV0uudDNSWxlsIMxoOlZ244z/I7qYLyiz164vn1CfPC
FGVqkr5FgiYV42UmCgL+qu4Wk8o107x7tazTO3zvP7Ii8ydUenQar493PUHRJu0nLzuuRaTZxYaE
P1jDwznB32hL9dNLyyzyttR3Q9+Bgw7NtbYGnGkDOfLK8T+8Pvj1w2LkxfimU2ntUYAXRV1WjMGE
4pC62Kj8Y8ay/0wefX2vsVM8Y4n8fwzHqjew0u7Cr0vtCwAF12wZdXXYxs1+Y2+jCtceEs0RXvlt
IVsgef3xrlcFMB2fERHcnzr5YtbsZaTMOpfHG7EUubO73uvNnMb9PHehMRraQ7Nat6RU+wc7O0TJ
GiTVdlexoEjAlHE+VWtKnhXZIefmrNyDqNc6VIuGaXbou4j21wFfgasd7bZ6dDspbjzz9UpheCYT
NOWeInd5n1rnqcDv7LFCHWSWb7XOJxOECRYHkCg3dvOXXi+hJXSWLtgZ0rrzJxWDZy40ytVhWQ35
2JQ0fWlVExWb1f4P0pIWhJQ3s6GvNAII+FAlUH5B/ELMXyq3UAN5m7Y51cEVS/tO7JnZx62GBUEM
Zd45m8V9CuSxQmCQKPYmr4o57OrA+eFzzVG0kVX+/fVJdr2A0bKBruzhcXgI9qsh/wagkHOJZibZ
9BDUevvcKMyns0UfYtg1YVT+mCXeaGlx0A7+f/7UO7hHGiKeBaZ4cDG9M61pfMVVIAe9K8vPcgRC
ccx2vstz/9aNQVcWMgLJ+MiokxAV/JlX50/pTNzRRxfrceWUF5wcAnye4I625z2Q8VRJxxrCop39
w1JYmEScFEdXaVSfq0a/paO52rP4JcyBYI9Ioai5PNGJ//G62pEeanFEQa25foRuz9+pUXB/VW07
N47xq88b4NXbHV1oYagXLwUgVdFYi7DclTvi1v49UpFHJQ37a7mU9YlUgvTZbufhx+yZ2un1eXX9
nOiLycc2aQJhaZ39h/0FbPKyuSep2PRDP7cOHD/dl01S9VuvFN/Lxrylkn1pOAMpBSUL2xdL7Hy4
nCRbsy064zCRIhe2uI6PXM8BLbWAqsq5036+/njXFSksAwZiTgKS3hGDXeyTedDoytU246CD+jzb
wVK8nYWbH9uMejhUlezDNHBpzouy/qqyeo1G3Sat7/WfceW92K+BstEyICTZG5DL7Vp0mlNzL6N+
GLlrsPk0Em7tPuldYXzFFoIWLlicbInpuCabjOnGP3Azk+oeIQIn6uTK2j6bHos+6VPL2EKt1xcn
4taYHsG1wnATjk3vTlFD7nBNpHXKVVONwKrFTQsFsfavP8z1XIW4Qf6A2XHHfC/zMsmAmSpnXIxD
i75cIZ/yvE8KrdnbUnPTk6VVRZITrBVX7npLnrJXCn+fetwsguucGhuaDpHMpcVyQjEwc1vVFpWL
ZUai9d37opPtDbHE5Ymzj7KHx/HFkENdfSwufjLtIdO3qDHM7Wfh5f80q1s9TXmgvYEEgqzNhlvZ
P1cHzv8OCr2AFwpb8mU0/+LbWBCkvUWCOr6HH0SV26Z+H6+2MD8aA4lpVYcDMkKdln9oJ7TKW6Ca
J5sbhI9DLvsbG8OLL4HiicqbM5eUqPOVaq9umXGHiI5OomGf9f7ch8v7UugkfGIlamkde0QsN1bK
lXuR9wAsToI91Sq97J8oh782JKdOh7ZJpy3SuFcyTK06OGpDGXxs7Fb8KnokG0VHuMEo9fWIqbkB
ce/FXWXSXxI6pJ7QnvWHIEU5bHtNfSI3EYlYPVVfV8EFGqLysxvn49W9U/sv/nPRG9syx/PlbWFF
O64E2CMcHOzJe3QtyHBBOh9ZaZrAZOIOHv6LKtCJZciWw2CXbsx1rl7imYX2ERUnBc1U3EI3r+wI
+6/axY1I+dh22ADPv5+htYBGwtz1itPyj1mNkjtYlAw+L1vr37d5qukx0auGiDNtBr+0SXbRwrrT
57sVsBWqk0ad65Z0TX+rETD4uXNz6xk8Mpdh4yD3OLy+q1xWlPvvZWnT5dE+U7tfbNQSqU8zyVKh
58vHZ8LM8/uZ21Hi2XVvFa9Xh8KfsXBk4aHezQiXN4UtlUuVViENIXdv+mhqXvNR0xBfiUrOP3qh
2yHSrILp3eWJ0rzxsM3urUDcy5Nw/w00mrtMaS8xLo0zrhjZuCbSd1tr+6UZOUT8wN3I0YAI+ZvT
lPqtabpjEBd7515VAX3tZxCegPMJMdA5Y3lm77S2GT5tVFmkASuc0CNwUxfXFHEvRFt6dyw581ij
/A3LdVV92Fnp8u71b/3Cs+85Z7spDrHdVRUgA6ImW9FvUQ3bwxNPW/w/nJ1Xb9zImoZ/EQHmcNtk
d0uyJAc53xD2eMycQ5H89fuUd4F1s4kmNBjMnAMYM9VVrPCFN0SpWT6oajcjarkYOynEH5LZeu4a
LRISbbgQ4BMu564gIhYy3uL3iBzd6wJw97NVTR0NNoigw8HtQlCGudIR4A/lkNp+BIb+x2BBIzyY
uBohd2WkLUIjoTL/HFMFPZRyiBEXdYxFOU9cN8oZQZD2OwbY5vsonwo2TVT395bdW2Lnat5aPnCD
bF4KmdzNqyAqmjvPQgloppVZKodO2Nnz7DrdQQDG95csNF8JXWGrUgUHuQKXkQhqHSM2A5LriL7P
fuNkPwZPqCdcLS06j02B+F7OJZE3y/3tLXJ1HVB/IRy1QRMQfaMVdPnFmiUCF4ZMD16CpvtmXAoY
gG4WoSij7zmxXr10cihZFLZoBZHvrULgJlrEEiouQ+md8ogliUCOvJwhrlk2ImuVfVyqrt9Z0835
kUxJ9UXpXSb//K9nLsQ82jQyrwzoHDc/gIzEQdeqyONKqfPbS3kVNDE/hPIk2hSwPZ/xcqg2ZftP
qGMFTmVXX1N0Zn07ARS393JvjmOyUWSVR6p2Xo5TY1qEeC7czSIMlweKIdRdPBY2yJYk/GiEWemj
H1F/t8difBtrM8g17NH80i5Qlgh7x/qnb0bzlKFpsbMCVwcGE3b4UECqqR/wVK9imVZvhB6iK0/1
0PBeSPqmI5ybGarnjNQaSkc75fiNjwuQ2LXxOjJpZq4JRiO+UnZS0blvKsdBEUgD+IG9kB8t3t7H
3Zoam/bP9Dii61s9S9IZlALnBD9uUPEpmM0uimu/r7r8XM+asrOUW1MjP5c6J1DZQdlffmQ9VLPc
gkARDPRCX+IC17rSqZs3g+PuFX7XJS6eBgs9GeYE2J/G86qo7oIKUE3UYgL4UIihCoTjUR2fjJ8c
FuOxw2DmGRWrUTk1ipUe1azvg9sHZ53oyB/ANLnypH8I9puXc616NXTCElt022mmJ/BWytuyLZo7
adr5vMxT8iCQdYvpQU7F6fbQ1+GbHJsQWJahOE5rogO5bNVrNpxVkfZVdbTNIR3PEEcwyybyDu8a
ldzrgUoE3eQYnSfnHJqFwGYZ+K35O1vK5uRoqO4/NUtufmpmSrOHblHi7xGSi+iYwv3ZeZU2rtGL
X7z6XFFRKlFLbh/gl9O9OPY83kNyS2G9miB0kJh+GU1C89vrtDUojSYOGikDm1Iej7+uUdvByotc
uApGL0x+z22L9paWIS1UdOItOLvhFAGTON4e9IonIzcG25JeNpcqfJ3VfYKaA6VApaiCuNG8+Fvi
Icjqq10fpm+sEk1QwF+ALIO6Hc37PO6y791i9ckRkvs0vRPo5SMs2Td4+BlzCc7chaX2cvsnbm1d
1oNQR2ZTsAwu16XKU9CmMfHNKArnhHPfdHRRiLvX6Ln/Hgeg8WpjFie3zvdseLcuJNAYUsVRqi5Z
q1dASxPVzOe8xvTM6NEvVFGZ4UNYn10q4XjBNj9ePVNpoM73d1FWuQKnNHiU5TFg6KDLGj3oXDPF
J6YKfew31WMxxb8q1Ui/osa45xCwMVE6Gqj8UIaQOiOrmxCNnSS1KMYGRYR9oGb2xf2QZ0OgK4p5
jjRzTzh943m1eclluAAxiL8uP6lwzCaswoiFJeDTT4NrlfE9eiu72inyC10EyzA3Cc9JwGlRAXpY
DVQjDxO6gq5saEho2TKn9nkcwu5RtJ1At2ZSzo1SZ34Y01A9iHLon+xpgPtfRoV9oFIRH4Smp+9v
f+eNkw4gQqaI/A9bepW+pLOHpN6gIWsI+P950PvMV4Bt3JVt2H0AWGc8tmn16faYW0tONACVTLZZ
eO5WS75kuV7ihYKnbVcGeZTbT44SNzv1tKuNBGqSTBShAnmhkAFfjpLWpiYKpEr9IUrTZ00LUrSi
UokB1Edt2LkYNgZDfgZtP3DKfOI/Ffi/LswkpSyo0Nnhs5aJDw4Te9mwghM7DerDACZq5w3dGo8b
SMr948lAVe1yck6td7o6Oq5fYdQOvnv0zvRF7SfVLRu/ScQuEvlq94LmkhRBNjDgV0BWlwMuNCgc
fdIZUFeg8yh57PwD0GSKjh1mslgRi7aKA2upUW/WI+TBYlgYuq8B7PWO1KOpL1V6axwVjGmB5nOX
naxkiMsTrq7x7wmotYfNWtQcGwNR60Od1NmjSJJ6POOO2nkHJXLqPZWNq73PnEiEEAWBC6GZ6+6A
gQh/WdaF67uWAvlNByOLXA+Ux2M51/pZQ9byZFi7MoJXsR7DEvxQoaDlxAW5uuFyY7BdZQDDoc1G
B+xysjGj6ksDOIUuvJ2E7+qsycFQD7SIP8Dxr6+3YlYRELcYzJRmcHdu6uBh0ZVTtKesvTUQciAU
GHFp4x1fPd61QvLeKIXnjyX4c7O3xYeqsorPt6+OrX1PJ0eaQ3OPsoyX21DYlaHm8wzAX3f6D5rA
2q4a8spfEFS77xu0r26Pt/GtIEvC8KN6zF21zpfbeBhhnxVwusqMeuNQdtVjj/Sxdqj0qv15e7CN
/cj9wdr92ZPeWsdDwABKUmy6kM7UuifNmH8vhkgPZp0N916ZF485W3YnvNxYUKmEjuUpsB4SudVd
PCOQRnJjeX7ljhDmJgzjMxC2voIJ6c9l1Hch//JBuXgG6XeCWKD/S7tDskIvv+BkZRhyAODwFxSk
QKEXBbYXJOfNUBDgZUjgRzmOLX1LQ2BqnQaK8OKdbdGOd6g+7omib06fYE7+HC7uNQoGAaOwGvQ4
lLCN4VyMFaQ5WdgtYucrsXxyuv2Fr+JHJi9jOAo/JB8Umi4n7+D4kS8xt6hShpb+QJztPGeeGB9T
OMM/F3NR75rOcHEp0QZjZ+yt3QXB0sQ3V4Y769jVRDClHx24MWmI+7OF/vJjk8DCK4u2exmKVHzA
I3naY5b/acGtvzeMUXYYyG067avbrqODgDNaHvplG1nzGyRpsuEbWH0EtodKmbrKhzs7I1jgevl7
twPr7otR6/9Rlg5T4c5UnAlSIRTNs+sgvOXrU+h+CENdtH5C9lOek5j29sHro77xMWHxioC1hePX
hFOs/1wKNf6Yjn1JeR0Iyeibo43crokq0LG2K5SAAXR45ZtMmdr8kC4QC0+97nbJe0TPxrsyUStx
aLui+GSHFurfs+GG+U5j7LpJJTEAsjED9AM/xj8cgL+ih1kNk65KJ1Sr2tlGvAO1xt92WBUPDfjh
oNOX4jv6Nmh6DV59ry1pd0hrT7zkCq2ZQx7N9Z5ZyMaxADMAX5vwAmmTK6zP4M7p0E26n4Tl8GVp
hC2fxHR8kyJsLCWWo2intnNVlaC69X/IaUJRmM2XJ6Mp66YSXqr7/dSZ/rDYkw9KXTvPBVDLw6j0
VJnTuoGjSRDSUt9L4NXePpwbkyblIAomOsfVem2ImSEt3Y5Ro/sFq3JXG9HMkF2uekckqYfnoZih
u90e8vp5AY+PGQvHju4k0IjLWVf4r9Bcrg2/SqvlUZhNccD/IoczOuxVfq9nBxqfUjOD4PV25Yag
x/pAZkOjM08FeZVazidnSH+mbpocdS19rQAWFyr0e+46fFRNYtTVNW8rQjUS/vaBjSLzMI3xuXbz
6vOsUfB+/SLK2PR/wbF4E14u4jzqbVTVtu5jouNlh6lKhp/DUNrOiTYVrKHbo11vVJJEFFZoAPJc
0NFejebMCXlFbBA0ZlTQqzT/aQ8eFg5ZqqnnJYm9LugzBY6wltXVTz0Xyt6jdR1qSew8iuk0ELD/
XOdPXms6Q2QK4L51q75Z8sV4YdMMOxPd2jDSDBDYMawRS5d//telJCzcTOscMmA6VehS2XNoBJkB
f7mk6vRp8bh0b6/sFUxJ7hkpqGDIPiXEm9WIatugl5UUUJZqz61O2qQPx37osKRC/P0d8AU4Wrmd
FX5TjM2XkEYHaUcZfovyRn93+7dsHUwoiai10KsjnVtt327ux2YSsLx6O8aKsSriu6S31bO0XNhZ
542hNMSjKAhAzmbBV6ncNBuG4sCD8cNUy9+aqftCJh4+dtH08facrjSMWF9mQu2TvBH691r8Azc3
zJXS1vSdqS0/UGqrP4bEPzURwZygowQU+h3gBHM+Zk3UTYcpaR2c1zu4UofY7rBoip1yOEZDU9kH
y4Zz62sNLP3Xn2dprEqUSEFcp7l4ufFcXVG7fATNTmO1wWodiMIJ7YlCoByhV8HOosgA9zI+kduN
dAE8BrZAVwUQC02UvhsMv8CRxEAHotaGBYMnbYk/uNlswplIo/bblHv0ABATEv8WLg3JxeTf81VT
VNHeMZAffP2L2AhSbho+I9/pcv70r1q1aFMVx7w4PyKgYPwaMNk4YY2k/NPDie4gWBTYQoCGSPC6
KNXTvPTdzsLIp2f1KwD0c3UTrgN5WMu2xOUiNSgjfDnECEF4Io28RycpbQ6RpyQxYceYf6MrW+x0
8LZ2qYyEQO0BEIVSvooEEpQ9ldApVD8sc/Ggmn36Jk/V9pPVR/MDVVC8tIqp8uNmIQTMlUj/Pqpq
dZdPyXgu2y5/AelTfReVmj9YlZX+e3u/bNy9WACwOyl3kBauAYyuiQBqUWWqb9eYSBnIkKNB0trx
jr7rNZZCqn6CUiHXhfXJybvcBLMbVs0c4SxWN7qNip8AKdH2sDoO0VQ3EFbN6WNN5qZLfQn1bbrA
I0QCNtoJTTceARpSuIBJLVJZD778GcI2R8dJWpVgrIg/6lnSfDH1JPkMO9p+M4FX3dn8W7uO9wYF
Kp4dntnV66pJP+XaxXrEQsTgbek60XEQefGge6K+740W3BZ9zvvb33Rzy0Gb49CB1UQ5SP6qv586
ZlMvZEy+zZP3Q/bBHmqRzx+BYpfn0l3yBG5wGP627bn9WtAXMAH1S/MW8nP12Ywmez70kVqAEnD7
96KoMFi6/RO3vgMINjgi9O7BKMht+dcvrBbaTbwdmBwpanQa5tp7By0P8T8Y3c17x1zanX2+NSCb
j84XCHHuxlVdIMm8QeBkqvmjXkX4yTZz8j6DJmggWWknja+PIxo0tye5dbZAIEqqiE3e8ad599ck
lc5Ra7OZNV+dzeUFq7nPeGaKb7cH2XhuCYH/f5DV9ZKVsVtP9L38uZUO8RDaFkT9vKgsUMbsp/+y
jABksXqj00q18fK7hUvLq19iToXyrFEcSQIHcWT/z4gjNrTXunhPd/+6xCDrONDWYA/A1VqTiZTF
1JSyToiGE724rwc8Faess04DXjz3mBv9ouRRP5Tgu+9ev7DwNaAvUeAAEyEX/q+v5/Xpkjkdyggg
gmGdGjih9lk7PkOg63Y2yuYcOQc8S9JMci34mQKSUGxufr/zoqn9phVaKB6nFENpGsulgQ4WMlKn
yMCQyte1KXqtmzSBFPEC7AUgZsC811XItEpyEbskqzpqV6doRnChVZfyXYPcyvH2ql43RRkLRgoW
bsh64YO+uhFremUVFk26v9j2NL2xx1RMb1FsE5GP7AKLjEc5YOZSzVrlKZtMtM/briSJzWddAeFv
KD9Dc9b6s9PHw+dYbc094cetqwIVfjq29NPJ3FdXBSCmBPPkEI+nCDpZrSV4hSxx94hh0S/obstO
gLD1REhqF7I/qoyPVkeqH4CcWBMlLESv4TkWxucRF7e7cMjzsysaJ4B33u/s7a3UhBohbQ8+BHmm
t5pj6ViJMWpcTeXSDuUXN5viB7P1mukIMLUG95minD6PizIchqRUjAfRZaI8KDEwxQOZclz9h31B
IgrIkoye7HfN/gJ4oFXsPtWPlalSzmpkaf0JeHOTfQXQ7HintnG6/NjXxiLOcZRAgCOqT1meMTe/
plqhj+Tm4KMP6oSdEbB3LdrbvBsXOvcArwj+LNB91rzVXlcKsuVOpYzX4BaRhDrG2O58un1E5MWy
ilT5r6N1ipQC7u5rZ1vaqsOIjTtGniQT91O1WJ+LYXivpo1yfu1IXKzsANn9x+1q/Qp7Xti2fVTb
iBWI4pxELpofFMp/pM1Yvtwe6nqXMxQ9KT6jHHH9FsYAGIzO6Gy/cHjw3URRT2wmrBgU6AezoonT
ZM3TzkpuDgoyUPb5ANCtpRuaxXQgSeIyx7PUU8CwKcRTA3BPHgrWj0lhTvdeo+7po17fHwQu1DFA
kvFKcsVdPhw59jSG3jh42yXwT3mDUV+ZVOuMtE9xdioc8W4v7UZsDRGVTr8ECGqys3M5IFpVYsio
7/jtPC+f4qKmyQ7YK3+Bb9wdQRCHTxrKfse01Y2ncHLmj1017z2XV9wViR2kHi4teWQRcJ3nxHhH
CrTobCKsWnMylLWkTlWUTiOiBDC7m4Om98ZDNDjT976K9bf5IrW8rBAe0UFP7ea3Wtnud6tM6/7J
KkTzBbkGBDVja5qrQzcq06+mcRvv5OWm+5CYVms8QDFRPt1eTblYl6ePaVAxZTkBzV51orV4NnsD
pS3f0Rqhnu1CS1z8//SKmnyM3x5I72k6DVxh2TEbjKTyK2oU5v3tX3F901AuoPdIaQOFZpRiLj9p
q9udGhpwBPW0hThppcn7Do2Rnbjj+qaR+TCcdgmeozyxGmXBYrJWFtf01Ulo1YdmrHMlMKV5c72Q
Ru88OpujUQUj65JSNNZqm+JeOmSR7Zm+h1dp+0DnSKRPi47wke/YHXqEt5dwaziKUIgdINcqZeYu
lxAFQEnqwjlk6RP3u+2m5XEI4+Rrpe96SGx8LSTEpQszVG3u0VXJq8c0TxpaOCTRbfyPhnDf5zpK
duKEjWtF6pQTdLMx6LOvrhXAxy6oSgZZ1FoxcF+oshNFvRiCz9Qu9n2BmsT320u4dbNcjCkD179j
YB0giDuWDo4ccKhANcRHFJGmUw/Z/gOVzehlmTU3xXFSTOd0itU3YzeJL7d/xcaHvPgRq31jhe1i
jjMnckaU8pjhMou1et2ikxXtacJvDYXyPv1T4AxkpquhwA52BTVF14e/0urI3Szhg7I0XFDKtOzV
BuR/bHXTgH8GfkfEI3PE1eLWNA1rL6/BTShjbpzrODfemVa3GGdPK5os8BIdBVm7zxZxp9sCQi2w
2rB4dcuGypwGDJm8GDyFudpWahiZLX1p9m7W2b8gehY/SNqn8ZAautjLiLf2MAeE9BvMLnWR1WAj
bfsSKgWD5YjijItRPmuCqDfO1M7X3XnY4ctufU8c9hiLtJRnabXEZpQk6ailDtAUR9ECVA1ccdAS
NQmBAI7Vj9sb9U8Ra/1FHbqMFLjIV0GPXB4XRAwB5w8cUdJ1/mkKMfR+0ycDGK0811+SJZnNA/cV
Vjuwacrz2BqUXkoAmHk/xu+VUIzB7d+0tQKYWxJHQlyA5yW/yF8neEEdMYrR+YXEYw6fiqgd/Zpm
OrRsSzvfHmrrFkSOiKVmN5vemi7l4hKQ5NRA/SQV7feUqvpDjWxbvHOvy0VcLTJlf9leJYsEV7ta
5NCZsegsQcbEloXnNpbJ6i8UfRFa6hXDOLRKoX5P8fveeSs3TisAPGALpGiyprZ6TszKmAvCANcX
temWiEbEzSkmrjRPuOEt0WGebVxkdLWOPvbtlGPiLXpH2/kRW0EW14UHYw8utiRiX37OZpmqAa0v
z6/D1EGce1S0JWgdYMOHeliUD7FSFIk/2U6EbTPIlAi9fWsRgZX0yUdVLMu/c55X38DYsoCDreEF
bQ6OEx1w5DU631U7CGbOnNb3ShMLYCtGjR1v2gLxfP3RtAhYpQSPtMJcd0WUJDG6sZHKP5PhBbT/
MZ3I1eWXnTbaTvH5+gxgYsJIQDZocRJPXS5aJ4ypGsM+DugM9I9OggoNWok5T0lc7mzO6wuOoVxu
NsjyDgTF1ebUeier56gFOTgOzTmzpViza5TnbMa9GKTGHgjm+sxRRZXBNtVSYKFrAI5CToU/Uqr4
pYeKaoRZ/cEd0j2Q0/UCSq9N6dVLmoiMh/wVf10izZKUeddDElFQW6ZUnPHiU6J6Nuree/W2YCiq
APDwZQq1Bqh50+higzbRGK1AtLT1MABikQolrlGdbt9Xm7OSA7F8YDXW8PxwNDAQ92ZoTqEdnvKi
anwU+tSjXiNtdnuo622BjN6fvBfWE30Q43IB0wFaZRpniq/rOTJ+qWfNx0QJZxBLzttCNX/fHu5K
h5a0UwUoTLBIfR1q0eqaUBE4Rr0MmN+ScZ0caKsgTdqH+LHiIYAqJhrvai/bgjH0X8hrrTcc+t5S
v7kor2Kz4hhzf/C61mogP6WDeBa4BetndNCw5TksVYP3zc5Pvu4S0gUg8aIxL3uF6wJ9SCA50BBR
/Cms7Be7naaXrEqmQzNgSMhPG4PIc6o7OzUedESSn6IEhdLbv+H6ipcUATSIeL9IY9eIsni2hEl1
CTViYWNMWUmEetzop7QtKspgtX7vcO0ekd9OH/MOMtXt4TfaNoxPaYn5Ex+BTL7cJU6MmT0wUET6
M1dCwGDn+Cmy+L90Q8HyAZHW7lBEafUtnrX2Q2wuyYmy7vgLT4EWlLsxnK1Y805VPo7hMfUw0rv9
A69fXn4fYBsU5MgbrzqZf0pyqeoo9PA892hmYUZeoMW4FMXDGbGJOdC6ot0ZVIZol889vTMNqXA+
C0do3bHLk67FFx1NZLIs60tYVxXvUzsGeu30wazay/2QJLOfKmO8A7jfuh+kdgXqijSqCFkvP0cD
GRi8Zo5GraahbJDqTuAVoftgWOVe8WRjKNmYJlBFd0vuvsuhlFhPytlkZSE5E6s5IgOqNVViCkTV
Fnv7bOOoMRgRGixMzHW81T7DoTnhbx6NSHdm91tSV31Am3II1GFW02Ou59FvVHO88CRMtKlghFve
IZ7KPcmmrVlLIULYDMye2/5y1p62ZFiswTPFhi6JfE+bNNwg49B507lWcb69ebcGY/PSSkLEhix9
NVjVOVo4DEUUePngYOWnYthzGPFXBY2H4Pwe6mFrOHmVcZYlPnXdUhkrXW2qFrZG4wmgMEpefS1U
ILmIVPRfXj8z7gyCe8puxDirJIcS7hB5AF98xSRnzU2nuEu7BAuOCUXS/zAU7T+pdSURxvrlFws7
UaNwZYR+NKUeVhOLEfldOhb/Kqm992ZurSD9FxseL5JWSHtdjgWpvS8whQ1904zGISghlLdntJyx
RSzcon99okSlFiQzAm2A0Ngnl8NlRsMHE0ro6zi4PcW2yPwqR2ScyNiIdpZx633WAaJKvB4lKlhD
l4MlOqI8Q5eEfmpSyXjDe9h/Di1beTFqrfy9hFnTodjTmM+kqg6VcoRtcZLT3BpFm2X6Z8DHIOQG
jCYU0wkmMImxjeztgNL8r9sffPOXSm6yi9AWt765Ojb4us0xCiTy2BQ1Oga5CxdbCev+mDaO+YEI
btAO0RLXb+tGjedgRoXxqAzaeEjCbni2EpQtE0yfuaHxTzzi/bjcOZQx9gAFG283x5q/gM0h+7Mm
LEUdKmflbBHMRY5y7LzMeYT/4CGWIYwj5U8zQEsQf+dm7KxD3kEaub1QGxEe/FuE1zjwrNSaBhAl
hfDMFEBf2RXDqR2UEeQ7z2I4Tc/QRl6rx0WABxqVZwmuH9zCdZ7RWjN1W4+rE4viBx2tKB9TcEKk
LhdnbXq9KIgcTg6EXwfjrh/hYlH1TqhYIKZ9n5xa6mdHOA/xvTfhUNAYWV3idWANH5cxr79Ejlfe
x91o37fj4uzkB/IYrsIBQJWIAlMeB/F3hatGO2BA9FrxjVFfHqTfLQq1Znd3+2tu7CaSfO5tQmcO
6lqjgNhH8aJQj4MB/8a7bImjd0oqPKQoi9ovAAqeen70Ye5RDEu04bXODHxdZDiJeORbRYt8dT2U
hjK4xgzoBudD7VRgyoGltIaiXBubgdVY6sFFcmQnLNi4b+Fu0e/+A1Nj2pd3Uq9NUtWH1LXRQucI
OjQLMMpzjqHYv/82IhDECKh8glHktKxLRS2XuMdJjANtaZfEB/thfzYbMT20phofdS+bHs0pWQ7I
FFMWEBm0hj5K9vQeNmZMxm+TOrsElpRAL2ecdF6DYp8dBckitHNfEVBSOMl/DgRqeze+zPBW+9aU
qhpAWOj1q2s16wQLKIeOfgwnLq/ua/rIH1tb6c9lkuV3Y9E1X/Os9+TDWmJNDoH33mxrmCK5Ff4Y
GijRUw/dZCfh2bi04OxJnIP8SRTTLhegBeRgGikACsVLfhsd6BIjit2jXYzpufK6aeeO3Fpv8hsy
U0qysEJWAfXSmCAgax1jlqmk9SvwHuF+biDBxLRG/8PcKHmCvKLuS3NmNRg11Q7F+oHBqk4lc528
Ry9P3fuqhF/rt0a/7Ay4lb5RHQFhbtHj4m5abSdgNUphoegRCCPWzmNvOGcHVmsQWuEZ86G3YGBt
6eKR30cEIIcax9G3XTtqQYcs20NqoFU5RjXifcL8dvs621p48hhIS/Q0CUlXj3iKg+rsZkYSVGrl
ntLF/tKiyRZ0QxjtfGI5x/U2R6+YaA1rGQDs8hj8VSmiqqgujsUlQk36rR33xc8eh18KClX/6JWa
/d5yYPt7jpK/e/UUaWBQAYPmw1dfn+VQsc0wDMsoUEpk8aZpwR6gS2DdG+N/iBRB0QNSoTkrydGr
1QR25A193URBNZbL2cKc/Y0dQ1zKunJPPGDjtaM+ZXA0/7T91tX7OUSNv5CzciMtfDLiyHiqqiV+
fWqEXreUTKT8AjB2NSHYQXHeWHMUlMkYYUrVDl5zTAX2812i7nUJNu4cjiWfnxWkS7AOfY2xB6WT
ELlQubYevWLkRZvLKTkkjTe2QaiY/c7u3xqRmEE61Urm/JoynJVToZcG1/zcVOHZqZcmgM74O7aN
6A24oT3ax9ZwJH2oakh7G2yLL49AG6nL2DhWFHRNowR9o5lH7qH+EC+x+ynr3OQ/fD2ZRaB6AB0K
0sPleAtiPmFXmVFgC6LcLKQCY8841mP59R+SWlCYmJ6qBIKk7KuNUjZ4GI6mtOtq6iVIwqr1nSKx
3oc8Tq+PRtgjfzx1ubKg9F7Oyll6KFelkSNfrC+HKByUOzXC/yHGL+j1dR7KSwwmrWvAWqyGapLE
c8rFzINZNN1bQy/sB1xtxWO6KGLnjdi4iGkL2CS10AF4m1ZPRNG4Bdj6JAv0uEY3IOuRYDKbtmwO
2ThOO0sof/fqLpaMC2mPC//gCmlpjIO7ODTGgsxSm8+gWpo3XbSrbyLf0atR0K+iqo2wyhUPD1AT
DamkzYIOgud5Tl3sMhrkrMTi4oAFq/zgtBpKrNlUvMSt81rjQkJlyH+Swib3vrb2S2z4nLWXiiyY
7VicQa2+H8Kk+IgAaH9fTWm4s1euVTxRH6CqbjoMR8K3BkBP9CJyQ2vSICtaggu7D01qw3Yogin0
iqeeeuKd0pfOcTCT5i0YwvKlA4D3GJWmmfhV0Rg/TEsk/9x+/TY+NdU8zKQASlDQW79+Wql7rVFU
abAkowomUYFeEmd7VJaNx51tRHcbGD0iE+uWXTgTRA1YlvCpZ+ChQPexw9RJStC3WDL7PAnHfmML
Ihp3cpq9QvDG2aGOxmVAakQ1eB1awAiZgUhkeZDnc/pv6SjRYyQa+yFxy52C2tY8aZmDuqKQgCTJ
6prTB2cs+dAgMMrWfiAvye6JBdQjNXvjKNDrfwytPj0TBJh3t7/jxtvB+0vfRqPcAgBNrsFf4dPQ
xWptpcyRPmbyu7es7ihmY8Rj2Gq6u6EQewiwralScaa8wwwg08s//2vAPl5seEcgnLNBHU/0fcdD
lybQ4+Icp9O0cd+H41IfdLSu3/+HqcJR04hKgTOtMe8kOwlKPCyyiUjEARlr8alz5++zOk1nt/Sc
+9vDbe0eygZ0gcmtJZdgNdEZyI+ZTsgDjFb5dWqtyKfcjB9X3Ou/bw+19RGlWzehhoxw1iqidYlc
YLmoeaCL0oZjVmo/yj4v3o0aHVTDzr0dlNb14afKRnkGYhUFfR6wy6kl7dJ2Y6bgdZgsmY+zTvXc
jcueuuf1Al6OsgozsM/LyipHjaDVc+3TWJbU1rSyfzcJWgavXUCuGFBuvCh8KNLlywlpSjt3cb5I
2GjsvKDU+l1ZKvvOA7X+Ji/HPbzu9Qsmu/U0XsjeAAmvS4emsLQmU6MycKVRRkWS2h0ySGrP6rS0
KL/gW3ywhMzdJvwfec6ypN2JC663DD/BozZAHx9g5R8c3l/HsA6x/FERBApAuLldoJdm/dGauuEh
NDzlnKNQ82qBRixypGiG7L1A+VhHqWNp0mdxGVGlm3bM6kQ7L27s0YAy96QQtnYOg2GaTOMbCIac
/F+T68y6pb7TlAHiMz19ZvoVTzDv2uGQh5a3g/XYOgyoHchkBj8tEqfLwUCC9W7kCQQRTQiv9IPK
Az6ryV4YIJ+Ay6hHzkjGcdxetO1WpyFDShHtHtS+kqYzqU3Z4yG3R5v29KIHqTF5p3nW82Ot9/PZ
jUO6/aEe/nv7mFzf3bwC9PEAMFCovNJdUp0sditXL4KxGr2DIcikSqAg95jSp35oTvM9m34O1LkY
d4qwW9tVKmITXJF0AOG5XGR84xcnrLkL+sydn610/p1b+lgckBm1fYxPxPH2TGXKtF5tdBCkxA6P
P+C6y/HSHIxypDKe6iy/hLaYw6EqRfk4xb3jI8RcH4a4j3eoolvLKzEof8zuoC2vBq0QJ2nyPikD
z6Qr1IWEU0giILhSWNnTMGjZOUu85LOmDNHr678OogFSZxhVKFmOvZxvmdQ9LSKEYZV6iH1DKbvn
OcYbqEcpKshLq/JtO5130uQNThCPMZ12uiFsKeqhl6MqpVvbo4dIJsVZFJNKT8lNP8lt4ztXRNQf
IwAk5b2Ccmh/aJ0QKyGcslvwyKMUW+2Evgduktto9dmBg2CUJhnKAP7Wy0AQOKQqWn6L1WqHJnOW
B2T10a7S+/D37R22OXnPpPeHUAPMmzWE26qjzjLxNQnyzBZBnRZZfYgRLqgPRLI8qFYyPlYiXr6A
OCcKI2Ec389WNJwbM/X8nR+zcbvI3g4vn0f3AaPTyy8xZ31BGQ0t68KJEVDsl+LbKH/FpIXJnYuD
NFG3W9xbKJAEladnp9Y291glGxepzHCAJ1PkknHT5W/Q+hDJcoXfAFpAYIgw4pLeVXevnyn+SQz0
xzgW6brLUbgtCyXMSPMjgj/1qYkt8WS6s4duQZuxzsTJcXWwCETbR8VO4s9hnrYC6RWTPPP2b9kI
A2g1Sz8PFh4uxGrRp1SZMXCPsmDRuvphELp7l2mFeCgrIGKKERoPVT/mPkoPw6cJrvLOdXO92UEm
0hCmIUIIQDnnciXmxMSoekTOapkLsNBYAvqTocSHcVDa4PZMr6/TP6QSOi84RKE8J//87wc5H+op
wVbXB8nnweTV6s9jnc1B2EzFvYJryxdzstX89buaeg4KGBChSdn5v5fD9lWrTZg2ePil9PpdB7cn
yCCkP0HeEgGGrlxti62/wK+4m4VbvdGmrtj5DVffmIW1ZVuNlxMwyB9xr79mruRdl/eGJvxZS4CV
ZQmgUPQAqhy+1Kg4B81drA9xNSc9hfp2Ko+UX/P7V64+v4E2Na1L0hAS2tWHFgrwCh1sDxIEVvSQ
zX11dswmPcap4rwXQ+4dvHnXTPXqxf4zKH1ZxA+kzOAq/em0ro/GukbIUKlqtE7i4S6szeHYzcUX
JQrH8+05XpdJ5HhSaQdaIaiKdQgPQ3s0kHYWCGsW3ucqt+uH1ou7h3pZ5sBADequ92zxQMDgvGuH
NHyPD6p1N/Te8FhNqvG9ifrZ2vn4Vw+6rCcCrKNFL+OWNSiS6yRDbbEVQEsV91RWtY6VfNn7ZptP
B8vLhJ85iJLpIzast5fj6mzLkZF/+FOfIVhf7XwL109vACHg97kXHZu2aQPo86k/O+0ehnFzkrJA
Kz155JiXh6ygQ2xirjf6jt0qz8gvqgfIvNpdW6T1SXiecmr1pj2odHt3YuLNkRlS5vNE+WvhGc9e
SsWrmaRrjdD22qnRnv6Hs/PYkRvJ1vATEaA3WzJNOVXJtsyGGLXU9D5on/5+UXejZBJJlKZnMAuh
FRnBMMf8pgQ19nPWl+pcaW77ARPLNsTcXTV2ov6tBZbfFowC/VzekstZ610tWrtibOKXoQ2qxDD+
7eeU7nVletlep+/q/iQp5YHAKQzSDuDE1QlGWmEquwkmhVvUxXkZYoCYCca6n8axG8+VUTQfnLnH
JPP2LtocltiEzIM2/ZWcJhryhtdO2QCFtljOoTHad3o5YeaaLsnRezVqKZJ2Z+tufFWEHdEBBo0A
DGt9Y4K/JpG0ETHssjbFbrntD1jXG34DLQtWwRD+MpwxuhdLOpxuT3fjm0IjQc/2VakFXvjlN6VF
rg0wCNCxLdXyHsZ/9uIaY/5bqzV9Z+tu3I7UcnkPYa/IDtHq0GRzYwii3SEgBESbZsB2CZuNunvK
e8N8V1ZR++X23LY+JXK5FH6JbyWw9XJuuh6hh9M1A26YsXmM0jm/zw0PPQ21bI9JG6IYOCXlW5le
bNtXtAMlMG6I9Z3MfexqwPgHkFjxdAqRmXsY6y56hPEd/8W3oxMLSweNWZo3qwqOynLaHMQhaJFB
PSdpq75zx7YIErcPv99eyte1usgS5LSgk9lUammVrqvSorMwd3CiIVBSrX/plSwFNcubYgWQWr3Y
R1gxaU+zqfW23yhe+N2Lhuxjbnrh6KdR2sNAazJoKKGhzwdENvP3hqIrVlCOauw8iLxzvIOSh+Y3
j5D8XVrm0Y8GzX8cAAVdBn+mDPxmMBn1WIJQThx8Tx6q1XWmZV2txoPHVdqn5lNviO7ceUN27DSv
ewQWvte1f7WoWK2hlFSWm0Ke9DXW0tbmaDEaQs4WNIWLNQje8b8pmuWWn+bhGD0sYsy+O6zkcjeU
RVF8SJs5Hw8UTxHV7J0wee8OYeH5ll4i7UEJVsxfp3ya0LGwkDL2l34ZPuWDNu5EzRsnFxyJ5FBy
frmJVytFGza341CZAhI2OOc40UW/2t5qcKZMvDjy0fJInJ1E4Soz4uuwr6nRkysSs8vf9EcQqeE3
1o6dhmVaPdcfIs/7KfRK39nWW4Ng5UpFXioIUGu5HKTolkQTnU7IEOe9H5emDRmmzI63D8/GPUTV
E3wbSAZATWug2VLXbqIKhVhUG5Y7Pulwby5CqgdE891SoGGexZ6386RsXOwGDRzKgdKtl3Tgcmqp
OQuvWIjDsrYt/xvmJV5OoeIY9BtQgNsJ+rZmCIgObRv2CdHvqoqjDktnpBERf10n2KYVs1l/EAjP
fW2RfkT3Im1PbhvZH26v68arST0ZTDsNZRRD12ivtBu1sYJOEkyVKkQQlXbyIZ2Rfxww50XiLLey
J9XMkne5GJWdb7q1vKD4gC9C6KXCt9qeoPUSrfS4PGRX8Ni3sxqd6Xl0iyQEKuPOo7K1T9mgkmUP
jv+KnlGq3gRmKZ4Cpyzt73xzXffV1N6rOG5NSjrPwowB3gs7+3LPLJ7XtBb9+AA3vBmz5bp7HKba
eEBsA0nH2x9vaywp++7Q46W2uW7ST7zO6twDc+6pcR2seCLc6TS1fUqztvuLsyDV5Xm4iHWctXRH
iWQkuEYMCFoN9fCQ7RHMdHofZlVLd07CxpciHePSpnsrsZerY9ePy4gOKSfBUBEg72ozfMzKtt7Z
DxsXMgVEHEHg00nYnfwVf1yOhlkKo5hHdl8T08kYa82he2iJwreGuGoe5ty2d4L/69odTn3ggYlQ
UTCkFr56BCidNDxJ7oDOWp0oR063+hvKlPkOHaf5P7z8wFdoaVeDsvCmQj1kSVSc1UbpdNhwFWJT
b94/MvuFaCJvVgLLyyWIiwigVZlydVNG8dNpdsAG9NV5RA9lZ+obWxXkFi8fSReF8TUpOR0nPaXO
MWDpW9lnqxP2l75JDahyWb4z1MaVZlGlM+lsctiBXFzOyqbs1rc9lkRA+M2T1xe/hGaNz4qjTy/W
kql3boNvARq7xvs3LycdaikYgqWglPO4HDgRLGNoMEfLmuPnKK8NwolkrHNfLYx5R2Rja0HJZ6Si
PI8GyoSXg/UOtOR+RmqhdLrsS5ZCflYVw3oCppve357XxkmRunYErZRlwKethjIby65VDAngaCrj
89xp+ukVPdqxww9GO+7h0jZeQsZzZMMKYVjQoJdTyzy982rNQuO27IdTRIXMV4bmi63Fxp2Te9N9
qe76bsmTt4orudb4doRLmCaugae2oiJgmgx9MFtmVvgRPcLON2fPfo7Q9Kj9yhiKrzn/ru1HdVN9
1t2s2vNt3PikVNuAjnBSIHU6cmP/cSP1XqhB3WOdIysr/o1NJfs4q978znZFshe4b60xRS96nPRW
kX9arbHdWm4SmTF5HQbm970xWUcoUsO7FFfugxSbA9Cd7+mFby3yn4OuNpLQUm2JbBKg2i5xDFuc
+T5fIljGcebgWp4mj4pd/ipIfqXa21+8YDRC6bfSuUaY5iqVzVSri+XoiPuYh2rU6hN0ewWn2LI7
3T4xW18S1gddCbJmnpbVl2zNKKKWxOpO8TDfaSV5Vw4L5SBSW9sZ6pVAs965Uk2LnjUcgauAA8+f
shWoDwbOYHfHpa3Tx0XR08dWi7MflYN2ge+lTfOx6fXASvu7vi7sxi/MNoHDkFtnGbwTQS/2L5wQ
lpScu7f+F/doqt5eE/lx178TKp5kHEk+p716+9xp0W1g3GjfzaXyy5niSfdxBW4+djX0b7RHtE+3
B9z4CLAluLL4ECzNOowAM16KLOU4wUzDqtLNu3cFNeWT00bL178YCm6ThCbRklkbGBgj9b52UHsU
q1vlo1Fm4KCyueDeagZjJ5HceN54XEDus4oESOuUm3ZBU5TW3AeNi/60YtBw7Djnn/syVVDELOu7
GjCl304Y9N2e5UZcxshEZVKFh/rlKi7T546CtzX1QW7Yyh32p3bgQSDY2SfXUk6AIqgpSLiHJ1m/
8ur64xpsajKNxWRDK4VePNht9t5xmvE4upFyNCMl/DgOXupPKnynqDaRenTKPe+mza0jPaqkuqas
oF7+BG82zI6F4DVQObVm5JoHxSXFBTc4H24v6uZQssaPpAYE7rUVVhep0KRSl13qze4dbgIZGp6Z
duJWeTM4QS4sbXpYRFJAe42kcdUojxeagoFXO+ExGSgXiViPzlEs+kCQPyMtXu1Raa55ma+jAoxG
3FA6TK52zRLbahGXRh8MaKmflsLJjsgOLs8uanR3NI+d+VRXZnPK3NTAXrHKK8C44fAUqvl4MvR0
PA/KiDKfE/XxMQfHcShBF+wJy268hzIwlx0n/o+DdfnFm9aN0ijXOFVdNLz0yZzyTFTeA7zA9BNC
jN7BptN4d/vbb7yHdPlIqIjgOE9rtIiJTgJQKrZZ20/DPXyT9nuWLvM7dVnS89AXmeXrYR8+pS0y
Akrc63s+4luz5pRJ1LpBnXP9Tk2poKwTE/UYyuSe886dHtuIHC8yk/7QKHhtLLqS72Bytq4RuQ9Q
KqAmxV68XOpE6J1eUZ4PBqty30X4lfh9NO65hWydK3ruVIvkTUJ98nKUydRrhMO5rMym6Y5aXZb/
NkX3O0wbsZNIXotpSRQX2QYdD6nQsgYg9CF7BmJeH9Rd6PqISyovdSm+2bYon3UlKuldmvpBjZQZ
rdcSzL5adbjCN+ZTmRXx99t7anPeEiMoC2X0X1ahRzWM8ZDp8nmwQnEyhPIT1dnhMw2QaqcXsbF5
eIIslDaotAJCXh2Zsst0YvNQBJlXqZHflb1yX+ppZ/pomC8vSVsZHzC52AOTbUxQouipAeJxgxjO
aoJL6vVDtTR9MFGe+6GFjetPlrBfpmLaZb9vTRFNeRCr1JsRLVjFLDGy/iH3MJlPr5qnuo6nL4iZ
UJjQR7uXJFfn4DRlF/qj6ATGVygfnrLEae7Bn5dnz6zmyXfLNDWPg9l7915CB+oQKZVyHK1m+ost
D7wO2pzE1pO5y9n88XDWudbWyehhhhxThM29ODnkaZg+2UO7x43a+ggm9wVVrtcmvfzzP4aalLnq
laZmYRpIc8lUhz/jvk4ebadydrbZxnUhc1wZEbCpr+S32iRRiojh6JqwYl5nF0ctFPrn28dmIzoF
6iAVhgGzA9+Tf/7HhJp5xBmzx0haqPqM2O9YeE85sPnv9STc51TJ2v9uD7i1giRfkmFG0ASz+HJA
c7baca4MTg+6cHemKT5rioLXTdLtSbFtTo0KIXwe7J0psqxGivO6aUZGQl+N4BDyWpBEIXpFuTrd
92kZ77xqW1UuGR3KOJiKAc4OlwPOsRnpTsNa0mEJATyq8dcJBcsHwxxwbmiB1hxxdlC/qb1lPGV9
qDwrvL53Q9b06tsrXMT+BKuSXkQ6tvqsXTO2A56OaBuObfOSh4VxaHCyj327T/f8jLe+qAs2m9gc
TgaC/JfTBjRvkNKyznURxUWA9oD10FUIJ/qGkk0fb2+frZuJGgE1e0Ar4N1XRa5JaXNloXkVVAhB
fU+yPvvWAEr5UMHZEofRXubS1+nC7bwuW4fR01CAl2UDGJirT2s6HX+zZYqgmEJ8ZEUWnpS+Uk+3
J7cRF0lTNqAvTI/uwOpsGEnv2EnLKKknxkM4pqoPnQ8i8lxYAQTT7CkUefI0VrhTh9awV4fZHp7G
BNk7bcZ19K9EkxIi7cVdUMCMLierhvQ2G0djEeJ+ccTyICxDnL3JU+jTmuHO+bn+tIA6OTUE6oDs
roRM2nFqUmECJ8i0Zfk+Dbl7DFHrSw/V5FEZLkJnVPyhctSdK/B6/5Lt8F/KwURl4Hkv92/p2lVV
xvEYYLJDiWYu1Ped3b60Fkf19vd9jYguawE0DDmVJFggCan0XQ41K/lkpB31ESxrW+s4omLxXkuw
W/Xjuc2+q62tn0PdUX5MS1q+0MbUH7wkjR9lDfxbrQ3KE9K37qdSDfek9rYWn9YD8qOkY7I+dvnL
wJCURuaEPaWSELZPp2K41GL3XOFA1cUYRLqWn3TLHuLrestxmCmtSqgdN8jagFZgbu2YeH4FnpcV
jV8t7gxIvbO772AONTtAZiE9G0M9/IgXtDJPmbFgRnX7q1y/E/wG5KYokHFbXjXIlqKrHdhwQxBX
Q3Pu1Hx4TiJR/6PTuP5Mn+bNMh6yyMm/Bz0P3B0U/MulXpy40t2EMu9YUHbC4Cg7xC3OZiBb7J0j
tbG1mRH4DlBf7LY1QqdHLdlpc/7unOc4aOIhAs/i2kg1lXsEmc2hEEeDd09uR4X+clZKKkq7MSkF
qV78XLnSUanwtPLR1vtdO8LNsbimwAOhR0zocjmWPjh5VNak1lRKtPZxssbau6syTO1Vr5z/efP2
gJkrGaWAoOnXrk5GHHuJOngMVjd4IISx+ZwaS5gc4tEpDto8ZnsU5Ou3BjU9ylkEmfh08hhczo5X
IDEwI6awCYDjGZYjCO+am+D2tDYOvNzwUk+AribgjMtRzDZTLDGRTsyIAk+H2EX3wq/jJrubJ8f7
nNitfkzrsNpr92/OzgbTQHxCzH5V7I90e8bImosmVNwx8JIqOYPhUPdgllt7hCuWkh2XGnhH+Tv+
CGzVHjoOlWMKPEYLirYDxFsg+xEklN4Ot5dycyj5t6HpKeO/1VBZnYfpSFcqMGo1CoiStIdiGP41
+9LdqYFu1AjRqqNLQsLNSSNgv5yVgj6ELCJyWbhdE7RmV/2qysU95I2Z3VeLYj+ZwvwYDaP2M02S
5SvOSHtkvK0PSJDCmUD1gvt5NVtUsS3hodQXxLCogshelhNK3enOmm48DLT46CA4aK/RmFodcRzR
iqrNCxCcc7zwDIzh/WDNxdGo3P6daLwOsz5BHRbV7nNjeHsOQ1ufFOQorWEw6JS3V/GeUbdGbA00
a/olSU+TkjUHdAFordqTOL599wDcBDQvYw+eoMtP2sWT4hZlhQl1mVpB18zpYbCw+5vM5s2UQv52
og/6QNDQuc9Wny4SdJ4bFdAfquvdT3Xo6i9enBb3MdCwnZ26sYDsDkhvJrYu0JVW10sxC7NUlpo+
G1nIwSzi5qhMzugXY+e9/f1GZc0mOEd9lDtttVVGNRyQR6GaqC68AIkuBvS1pf6tS70tCuoME5nb
n2yj8iVpP6iVILgGsHGNZ2gLKx9U+a6WKbZmfpEvlfW+V8ZRO1bd1PxrCzMRgMf70oL2lzofmsLR
oFd2ofMyZdiGHCO71Pr/7fysjaMJWBUGnid58TQrLrdSOlmRYrvcDnk5NSdltLPm1IsRVzYujfq3
bQEnCSAgxvo/XTza7zIsmfogzePy2UxxOHiarNihOZgX6idhTFm9E45sHGpZN0EUnh4H8cjqVCGU
M1lqklI9AQx9sCkQBejCm0evyV6SBpdFnintbpibngK4Ye40WLa2pK6bWDZR+TWA2F6uTuVYZOQ2
E65jvGfBoSuPSaT9VHtb26n0bo1kSKQLcCsoBd7qnKVeHikNSRp7D7v4qqLsCeomDqxlGnfuyY1n
XCaLLKvk7gKIuJyUQbQVI/REMBk382PdRjNhbOsCvUiM6NzoM87bDVX02ztN/q2rPAb3HZPHlQeP
nGEVEzkUVTsIbgNqZMkYjPqUf7etqtwBtGxsF0ZxJCaQixGCxuXcsCfS0sEE0KJhkHsoFqE/xl1m
/M9LU+ekCDM+IVplHxIv0v1K7cyPtyf5igFcz1LzuFlAY8g63GrDJINn5pDqh0AMOGDf6SGEnMCY
w3CGaKfFYRA2EGOOTl8r5jGMKzH5uE50v1OYvfBte/VHU8bNucKD6DSEYXw/ovz6pVOyxD5G2Wh2
J2OMdcVP8rijPjRyjR6TqrPr00w1DB6hlY/5g2Mp5TE3Iq/amd91NkoIITHustxAOWVdbshw+xI2
kRE2Zt4/ST2cvdCWDVyZjnqKR2eqwCRqnqEjFSCxNHnVoZf/rUjsD6VA/84SH24v+dVuljsKVbVX
nj/B1OrVSK0hS2gZUkqKZutRoAaV+Wrjqo8RdaeTI1yo1AR8exob8kNefOjXYWmBEc1QXF9Lg9YO
PmQ5D0cQzZ5Hbu51J7MD6LqEswMgNOt23o+r++H14AAmYSxgEutDW1C2qtEyp2DdON65bobxLg/7
IhCuPu2E+VtDQVeTAiIuMfca/EFymwJMp1khrZsPwjJbkol+xnta20Ndy9t7vYpAAejrkQBKEOjl
ce1L3eqSYoCu5bZhBVVLmP8rMi38CimzO+CViapimk7P/byYO9HG5tCon0qIC1CEdevcsMYqVc2R
D7jYMbq3uum7dTqc3WmMniYpXV00be53U/1mPyI+JQR7/kfVl3mv7qhM6TA56UAQpxDnfJHrC9rg
9ngM83ZP2nlrl+ogQ+FnoiAE9/xyfTOjtVLLmwWul13uU0icD5OHBGdhWflhGWx9p7+3OR4lXZvR
CMLXHTUqkXxk2gCBqirqsUjBtjemiRGOi9UmTb49Ov/meGSErCUcEe6jy/kRcaXTuCTS4j0bP4q+
8Q6wIqv71o4AmLTznhPIdYeeb2c4oHJA5pDPrBdUV6qGcnhBBCRQ1zipCqY0p1iB0xQYvWO9FKld
uAfDc3reHU+JXirVFON7Ne4X1j+Nx9EvO6N0fTfrXSwQSqia/KH+Cf699eaMRP5YxO5fTX3Jh1er
Q+45aehU0DfhuT96k5s+hwlZM4lt/u32LXydZTIWwCESdNS9STRXJzkak7JYaoXOiaIq3ziz9bfM
XMw7p5+1n6ItYcBqRUvXi0vgo6m4y29NbXt3J17b2g8k1ewGyi+I5qxy3XCGh5Aimx6oebgcsjiZ
35lCt7+qYZJ8q101/+f2tLfGw58FdLL0EEJF63L/Id2YQ2ZrKX/3Rv8yhZlA634ZOlxvwjQ7iKTe
gyFchVGsMxcWZEGDiiulzssRmyirNadtuDG7SvkMDVL7EMfhThS1NS2UTcF48kVl0/pyEPxalmV0
ahGM3mw/dE3xKe2AoFmZQgIwDfrd7VXcenD+HE7+nD/qLpoGnlR1KxGg3F8c4kT3ghhZ10PXpfbx
9lCbM6PgIdFKBt3LVbTg9sXgFDSgA8Vt5ydqkuqHinD8W008V/nKzBXsv31EqgFSgYILEbjM5eTU
0LND8ngRuG4z3nmu6HxqFLZfRpZ91IEV7hyBa+ocOwRxRSI/MCNkuKspwmezrMngTY2HyYiPluiM
Dzo1HftEl7v9pIy1SLFOa6bkiCnznByJcCLHt9pSfMG0bnZ8dCe0PIhpwFv3XB8w5ktdH2K/ymvb
8BM1196ncQcQysr17D7F6830B6NIf40mHsL+gHSlvvPdtrYIdTLuMPT8pRj75Sp2fBi7slhFz1mw
jaacexJGpp492s07icrWFqFmSylHRWWRasTlUI5b1k5p0dIqp2w+tkNh/aRAlgWjbSmoAOt7Ge7W
1CSxh8429wgZ4OV4sboYiRYujKdT3CyV3ggEMiFn0wz39uLWUAivAJ5DAQ+O82ooLcpNio60eJ08
TNBnHpundJ4hwnRlspPPboRXFBXIJSE1Aypdd9IHS7EHc477oMfg/HeImn3l1+Y8BLaqNA9gL4vj
WKvVYbT6Jto5chvTJGcHEG/QLeHsre7ItnOzpKpLagZ6Uft2Y4m7DJik72hjdrp9ujeHkihBcOE0
o9YeL442t0ZTEmwkSfTfICrjpNf9QDtqTHdGkt9mFSrDYsa1hs4Xspjr8mKdxdCxVR7YqFSqYyqZ
/6ZV75kCbM3H4t6gjMprdpVmcP96MLOZj7DQLvXjph2/NUIfB3LNOv/59sXjGaNvC+oMcNTqO81e
p1pYxvUBGndJoPRj95Djj/CMuLf25fZQ8q+6Wj3JTuQOgY+wpklPWCbaaU55RfOwidT1yjsby9Cf
smy0AvSnNUrT45urjFKamBIj8QgVCVKpy5ONhG+71D2Dgm0Jn3qeAYRvR/00h/BMB4BnO4nb1iRJ
2chl2Psyr7kcT48huTjITAW9LZrjaPbjR9zAzTu2k1PCo2qr+wT93Z1EauO+lOrc3Ck8cLI5eTnq
MpmdRSGO96ZpnWNeju69h/AMFs8o6gFEHY63P+XWFqVzQhOK55uy4GrXZGkSVchKd0HVL+Uxc3r1
rlLGfwFy7zUUNtYTxjYNV1yMqAGuCe+yyyA6R+l450A1x2Gtf83MHPH3SlWhCjhqq2D5KXTzx+0Z
btydUvtW8ocYnVbb5YpymYZNK2O8qTWmg5sqlq9NefWuKsxFmgcYflpZMQ2cotnJ364lXlA7JS2V
zxAlnitHgxZzHK/tMTi1W1F9zKBAN1QchvFFDFSgcUExAidVi1Pai+qgL6340HkjYvfoR/9bz2p7
jJS0+otaC1cSPwtNAPmcrNajNiajtyoSZuAv41GxGv0+MozQLz0x39uRpZ5vr/81Kkuugsc/BFGQ
FNZRotG6MTVnagOaQpk+6JSKACnTi8S9U4Z++ajNZWee+tSLHqjPVtphVLIhDcx6bv8b3IHY4fYP
2tjy/B5ONeq1MkSQf/5ngNwkbqSr/J546gkf69LC+VX/TqniL+JjqRlAi1yay4I5uBzJAM1NrSWl
YIBoRXxeGrJLf3YMAaTTKuLn1DPyPdj7xgVCV5KiAcR44uN189rRCquGJNcFEGWb09DjPTRL7eWC
h+rjkiOMdns1N8fjDZWNGJ7tNekR4U07ml29C5ypsn8IMdWBUHKdhkdET2Eq3qzEz26SIoeUoxEH
uULhuiJu+lxYHRIvZuibY6cGBrWesy6UvxmKy9zDh0UyF9bPnLI4eWw1WgczyaAFmjbJu2n2fpne
GH18+yISHiMYzyNHnVsu8h9bUg+XfGyxR0dkwI7vrA7hRtyovyl2h6uUIBe4PdzWCeAilJx0gJng
OC6HS9BtnDvyimCKrN6HXeMFZpUI3x53y3MbgRafSiIcCICQA1odgb71LPjMMQVl1+ywe060O9Td
252bdmsTSrAliC7QU7wwlxOqlwRPPI2On17qxkujYF+iAyjznbpSfbq65U48vnmnET+CBQfjL7mp
lwN6idWlucspg8xScodQFEwq4R2VVksOSzb2p1m4ygHKWyk1Vmy/14vuHLWOufNLtmYuKVlIttFU
Brd3+UOE28KW0Hm/NbfMgmbBm1yvndaf6EodmgZ17NtbZ+t7Yn/B0WOhcT1bfc+ERq9IEr5nk0fa
KYscK2g9z35/e5StDSrhaJgCoklB0Hc5q4TcQnNFJoIW//Mj5bBftRs1H2tQHjvrtxUdyGYoVqLS
8nCNK6Ws2I6GQbxloz8dJJjbfw/Htnqi3FFQfEqWRy9DTIbYIfp0e46bK8mh5+qUqK11L9aeMsSF
BXWaeCi0r2WV1GA54MHcHkV+j1WoTiosKT7kH0htrOJJMYBysmtKNLAJlDt6/8n3xChr5CHH6WiM
HYoACD7dqcWgBtrUJzvB1+aHlFi7/x9+rRPf1mNiFx6TLIzapvM9We8Rb2gDaG7J3e2Zbn5Jm1YL
oTpCVa8CPn/coZoeK7qmsDNbcodDpUXqmT2KVqWbEtyEixHQbWtPwl32eDibZ5A5EkdLO+F12qqk
Sb8wf7zBlSgFoDarBzNWrSAmwgvmBhr+X8xUjgaeUN7fq8wktRrJy2K8qojzZy8uwvM8SOqnW+RT
dgw7U/mYLr34uGhutfN0vEIY1huKQA7AJgV7YFDyi/+xzLYQgBbciPIirZb5fmyMQUOvbsn+Afmg
6vdkoA6Ca7oSvx/TPrZ5p/PsmA9xiJQEnkB2INJG9SA6AIb0w8zrKn+aJnX0u8bRleNsdupXNx3G
Fl/2wTB31m5rQ9rUICVuERHxNYlHmXWjSzEYDVDv749E5FrsT+qCsFmNLv6b2SoEK3+Otrot5yrV
ylSXexL5rdOUZypt5qRIHpLFMffqUVvbkPQf5QksFrGWWj2CI7i3bvSoNuiiWQKysOJORR81cPO5
OnldHe9c0ltXC18UZgyPO4/haidES5EWs0LTFoC08migEan6pj3PKmzOeaiDBhW88dBrffxPmlvu
v9Nswmm9fRS2LlEodrL6DGQelv3lbsySOFbsrKUwlsfq41K31ifbLvb4q9dABL4jaZwE8ELGgvN+
OYzO10vDzoX0UMVLdk7wP/0VtSMq+Ao7H9lfO/xclPgkob2cF4dEy+PfTug2Cc0ijC6pEEa0UcZp
Kt4ppRGKA/q5w+yPirH0vtsWy4+6r0URuEZRO37aKSGqYrY1xb6uaEX9nHS6BpM8b8r8MLqieTMy
h71BD5VaB6UjdNJXAaHT1FlbSGbk1Bf2y+CGNVRdNTsJoe68txvnj2dd8sRo2kJ5kh/0j+ujWRr8
dmqqKlljmT6CFtYdIVbo6ymo6Nt741qgQCI9cf/km1ETuyJToyZKIOOS+XthmpaBU9ewdxfkUX4k
qa58oLmaOn6UIr96D1+otz6JurLZw1Y0Fn5i2ZgaLHOqvXMpgrV+qtZ98tR27fihm1nKUx3hCL2T
m24USWREAMhZtt3gKVwuzwIqeO5SCr0mmIFTMlv10VX0MrAXvfs1V3Gd+HVR2dbOrbgVz6KMQDVP
9vAl/ONy3NrJ7SaJSbVbIzeflW60DvQ34sKvKItAE0YUGmb/OGSBm0GJH2bF8+3WrY4c8T1zkI0t
QjKpU6qh8CbtoS9/C/h2sTiL1wTIQhg/k3jQj1rjgnfthjnbe0s3Fhx2OIA93m6Ii2uIkatQctDc
gbc0bMonNxNGMHRDdCLlQ+Yy14sfeJn3O195Y4YMSo2b+4QIcN1YxeIJbZd2AUI7NsiT971+b/aq
ir23+ItWj3RQphLAc03xXj4af5431N30zm27oDOH4ujWtFCHfNKPaKPu1VW2llKeaiDJAFCuwK2L
605WkZPlDTqCEOBe8qCDtHS2ayDCNVqDj44Z78VeW0spl5BsgfwZSuPl/JbRtSMdUzJ0IBstMNNU
nEzhgAVIOrETYG4ORYDHf3gNrvig+agm1pCUXRAXenyOvNI4C68eD2Vf7sH7tgAAdFXhp0CHgYiw
hpkniVrR+af0UCactAyacED/Jz5O+oyJTY6upNVXGEwn9XTwPDrk6ph1O6nDq6TlKtSj6gH87lWs
DLzo5dqaTq3WAyKsgdRbb04Vn/UzhYroy9LWDgL/mcs9WWdKHt253QC3cVLruvYLIXKXG8uJHh1t
otdHqc++H8uWsLxF6+vL7Wt+I+zBkZxA9LWXT5X18lcOcVMhC6K3gYuSMv2ceDkavfGla7X8IfSs
aKdAv7ELYMlhaEJlj5hgDS2t1BnQik39CXROjqN3WMGyDKOnul7UvQdMLvDqA0haHEIgkgaOpfzl
1Aj2htCYqDLUzRTaR2N2+gNNbgOhr6Ep76YSO3ZfC0MMrY1ZOaf4IRe+rVjK6c1LDG1OxgiwHjDd
WG2EmvqNk0yUV9RhxpAYh/tDrCfz0fL69rEqm+if2+NtrjF4OUnBUWlLrC6tWiVBmBaScsPrbSBl
WABS5hAPAyWBN8cj5DKewb2FYgP3xyporqZZ04VtYGIU5d4dpiL4fGmxeioasWdwfD0rORSDSH1B
ajWrjdphDo91s90GvVpOJwt2sK8OYX/Kw10u2PWZoNQOCISuIy8pULXLjTM3TmaGVSTriQtK5uYQ
39MEj4+LrTc+bYHm/vYHey2FXu5UFlCKiBI0ySaPnPsfzwziq05Fh4y5Ucw3gnJwreo0KKTi/sAZ
eUlLE/g19rYZAYwlzMcqMz28A0w36pCYH0kdjBEHDT90yiI7ohRlPKRFOPxK3UI/hWEiskM7TdoT
a4eTYY0e8/sIBY/4eHsiGxcvVUoeL3DVtPbJry8nElbKbKuZ0gaZaY6/KeAX9xU6d/dlAefMdxQh
jtmkeOcGG997zw3Vr5Tb22jn5G99P+kqIrnObJU1ezxB0ylr4oxLRrH1oxI5yknteus8hLqOn/2u
4cJG/IfMBHU9QI0Qfgi6LqfttbFhKPJWw0fceldOI9UEQ6TKXZ1jVpmnp9g2x6eMmy8Q0eQcBPtW
s3blj65DCH4Gwns6cHPmvuZPmDPuqb3giTUic8RcxunPUx4PiFV3RO5UHu8yM90r828sNtEmUGwK
gPRN1rIwNYnRlHdWG3itC+vHqean0Ei659HLsh7q94C68O1ddl2qQqwRfCUUWo7MVdAyOmpZhdI5
rckVsACNOgf5qCNr3tD3ShTFwqduVA/OoDefb48sY+fVOZXaNJia0DvRCAsvvzPlwKkeawpwczyZ
QV1W6Tt32Rdi2BwGThX/kFYgCnM5TNN32RJOXhuoZoOsRGjP1b3bzbMvQj3rfIEwWnxUkDY8RjNl
1zRR0s9jkWgH1cviD8Id8urUhnF8WmLD3bmrtj43fFxZLgd0Snvn8rcpHTqVesLZWtJK/2yY0F/a
0clOTgTK5aCF1PgOtxd9a1dLhSfIISgu4a14OWIT2ipVMkZUVFEei9g0g1i4zovwMvTnFJ5vi+rY
zqBb0/xz0FVKbzXVUthqTLu9z2yaE2lz8BQiB9MO9ZchnN6sDseKyjCMVqc0H10n9qo6pmOU4Sxh
z958D7is9ZuwVY6YFC1+70zjkaKlecb6ec8B/Gqm9CGg31AFohZKbL6aaZ04s02DHy6MkjjdnWm2
ESIY0gIDcb9czc7lMkV79i1yB18cJPJSAiKSOFiSwL9WdfXw/zj7kiY7ca3bX0QEPWIKnC5bZ+NM
uyaEW5CQkIQANb/+W6dGt8qOcrw3vTfLHBpJe6+9mjAy7jE9azeoq8Up3TJzVyx9cjuXSf8nV7hf
ltP1YpDAXN09gL3+Xaj/z+nqzbSqVEp0wENIH8Xm0mOt5+r1vz/TX3YlXAVieBj4XBH0X0c7MRRM
KOhAsLH7+EQVBgSgWiog2FVoUEdAIAkEszPS/0mS/CtRApfGPggEDy1qATO6f66Qq5GklBEgMr+Q
5MuWyvEHqtrSwwgV1ACUYtk1cDqj3xHdHd7geTTUzeBU/dCzpfAHxRGWCSp4vzz/9yP5ZeVefxdO
BICLoC3h2f/zd1VEJC5a4Wm1sLXOWq365FjZnXbDjpptMaoAFJIgJeG/L/ub9w1vZMwyoSFAG/jv
aqq6Mp/rK9W8FP30Ps9kTIAV5n+kP//m9oB7XIfOQE5BUruurP/5rlB96gUfA67jYnbi+UimJiGO
Zq3VnnwEboymLoq2/et/399vvrTrRDiF/gZ5ZpAU/vO6EwwHIVPBdcOAIe1slvVIqMwbOSbhUIek
RtYVyRtgkn+imP/6ZGHai7YNKMW1Av/3oFg7UKBw9sDpllXbfdJH/kXT1fwB3/l1R0LxiEof/BoU
FL9Uw9vIPG4c3bthQ90ys+dnpON9CWHdz6MDzvvfj/PX1wi2GD4WkLjgcw22/j8fJxJC6y3LMc6n
0DHzFsE65jil63BmWdE/94VNb5aIqf/XRvjKUQMa8ncUIL7Tf52jQu3oTAvwuQL82I6DFK6TIqMt
nZz6w3r4dbPFpbAjXTlL6IP/TW1c871glIBHs8Hm++soXf/dMZ48MsC/7/8fz/KqvvgbgkSt9M9n
GSWjxaPGwLKAiXb1UaTDMB7KgaJZmePJViD+cXpCHs/8p0jD394kCtDrLAXu8/+e6vko0wvgXyzG
WPcnVebTLRGiOmUAZ//wwfy6/tAYgu+HNQ+GIQr+f94kXNOKKEoB7EDVT04qh+jvVC9hP2WZJj+q
IZak8b6o7vN5LP8wEf61w8J3A5Ha9UONMQL4NykKlQgy7iOsuWFZ0qkRJF4nzI02DYf/QYV3mpdW
HIewL68FmcPPGmQVGAjzzSUv//2uf7MZABS9woaoHa5b7T8fQ9SPk3U95qiTMAKxOBCWtgmfSfaH
x/2768BPBPK/a5fxSyz7kIBJCl42vqlcLLdDGumjT+mfrJ9/t+n871Wuv+J/NnMg+GxX8M0BEWub
oNhFwi0xPejgclXrER7f+4//fny/ivCvzHcwF/4GljHVyf55RQkAMJphqtliBJ2+IgMzH7uep9XD
jCH75x178A0AmwSWucRmF9iOrHe8zuiz6GdxU40ZRHT//Yt++wjgdoDkBrQ22BH/9YNg5ECnK5lD
Tty8lZHkN36qks+aiKojiIz+E+T9uzWLGugKVYHfBOeRf16w2FaxrAHAWD9F9Gwxze565afD1Vbp
D23Lby91BR1BUsHu9MtkaK2CLQkoYhq6sGOoZn4B0WDtWGKL838/xt9tDxh2QnYIXAwY9L/WRSmi
ja0DMQCqKl51BWHbj3XstxWu0vnVLhZpyfFC4yPEFuz039f+zW3+reTEHoEmDZzdfz7RcFVQzPD4
aHe4Vd5vXsdPg62gHIVw5vjfl4K37m9WJnArlAIoPtGe/RvYzA0yMfQCznyFyKblNnITQVCyxswW
STCZfF7GCLc5lGMaTkuyba+QwDug2GSJ1iYfq4keE1BpX6KpjL547/oXufR92cCbQCSdj3ttO0N0
UjdI0/T+5JNi2DvKKxqf1Fao73rJcnVclm39Vs6zc80SlnJszE7Nk48hTmtpqfLvRLvpe7I6Js/I
Asp5o41yHxArs8kGSNq1SGcZ/4aaPnmbybKUmBEo8smaajcnHyT7dM3RlWAb56aEcrWfnmmeoW5d
UuRSIWbejKyBXDi+N2yv1RmQK0RVKDnBwmBxWL7v+1LyB14CiAKbFN05qlYke9UIue47x+lSnpDL
CfeUDEm1x7EOhJ77uq/R25O52jt4W85j66U3/IA5yhy6SCbUHWEQws+14hawmopI1gjh9fC07IP8
BLrs8GVe5u0TsjgLCbKGUAayT7jvdfkeintE0SI+E2rf/QHYUBJ1Ub9tro3q1CW3PRMqb7BJsG9z
sY7RPanG5Bl8Mo3wLVr1L8miUGhusFiCI+XIQT438Vyx5x0hMOxAdtD5Gl7M/h0ygJE2abpuHn+i
2VtwYc/QEcGZtYDvCJCyfTT3c4iQ7hGSGb9pK5LeXdVV9Ec9VwOi06DdH9rcTc48qhVyQDiAwUHr
OMA4C1hjRNOHCNkv9AYOb/MDraoedzrW081QRKI4CoLPv8UBlX+SOxu/WAhhP4GAWCPFHM7+MeYB
zJ8EDtTsQJMCswHuGFzk+nxAF8xnhjnBjDjC+zzOvT0MstIwh6SJm5thXJCxClKtF6dVZUjrmof+
fRchKUA1gDlOt9iE5cdqkzWHMGdW0z1sCRKQHsQ+3ugkBnENd5Ech7UY85sod4C4QRDKp8ZkYlQN
2WHDci72Ko66dTMpclWBBd1EY09+wCIJKVdqBFqEB7rW9gJZCUMozhBXX3Jb6+JY9pD/NBypSaRJ
E1hjP29unvyJ1tyRy+yLhHVwq5TFKet7/GNR5PyNzWkRwTCCySeSavmITGS1NjxezB3rx+zZWhrD
X30T9q+yxKi/TS2YwCekcfEJhLy1LG4S0vcZqEloMRFNDxr/MRgSEoT0FAYsNkpwm7zaHb/EJexU
b1Frz1lTIUHkuYiGCH6R8bDKI/eLhtnJpvtvW1n56Zzrfv0m+3R+dwWiGsB2tzmAMeQNy6MffPJz
ZCW787Gj2IrKUe9N7qoFevpqyKtm1kv9YoYIn6v0GlganvF0dvgWIbgsN/7UDwqW1g4twY2DY3B1
QmIwOslZpvNPwzDfAB18X+E/gMDZqYk2bS5VxbOiWVB4z0cOOAp4zcjFdra86rsa9Pz8MI2kTy/g
Jsjpuij2b4CJs62xwOuea0RrkG5fhL0MBbEflz0C69bnU/+5dPhUuhlJrstlH9z4A+22/1zkutTd
LjKLk9IXDpb+eNNxp0gdiZaTrX5ey93Oh3QYp+ESjcE6WGJG8DFKZ6WHQ0ZsnHRZscWhAR8jj89T
hiH3YV2mXjdSQhbdWg/r7cOSzBGSOEMckB7cq4F0JpZz3CzzyMCOj+XGHsZxg9e7oZvfOz/NYj/T
nrn+tp6lXW5oDLV/M1bIRWyH1e37RZKIIx1qNUD0vINjxTnyTummGuPI/TXSwfFXdLj594TYESEj
alzkPRgMKaD0KcglPBn8HHsgmQcgBt95J+4SnVXuhBTzgdzi4cOgvvRgnkdtrTlbHz1xGb3tQ7T3
Bw2jOPm9zPZSfBpGPmNP9F5HA3KwSwLPh1NZLHX1taSDIV+HxK8pBey6Lx5unrDHrd7TqYC1ZmOL
sEUvOi9Y/cOjXFQdmfy8RKd47F0SNYXvMQBtXJIaqKwiRSblobNdrI9bGU/ldIKFvhm/wCI55s2a
BRK+R8m+6wLBJqXS534o4NN925Mae1ab0HqNX1e3Je4NtMQe1mGJTOwDfBPp+n3a0jF9j3Jm+G2E
UyVr4cU49D+XDIny21GRK4PnhP7IsycwZ1N779zoc42+oAbRujEiiSTrFiCO8getQzrP8ENf5fYC
p3MqbydndYXRHgnI717EOnyCa1sRK3w+8TY8MKtVjnC/wcm7AYg9CDabKEz2SlL43QKIz7cdJFKb
KfYc8dJMw0GmU8ZwXum1Jwq+DKCfvuC5xVkHOlJqHgnml0PUBAN3S9jVhHzIfYv2spD7O88gfDqw
eCZetQ6AtKONH4jtz2s5rePDKupd/RA0XF0ibYZP/yHX1hfHBGsDRJwY/rdwvImB2LAfGJmYYen2
DJHclxEd9NClfSke9tSt63lBvJ7EqD7f1S2RcJgdmlrArydrS61k/wgrQAWLwaQKPifNrGwNKx82
5hvmdLnk630evKrvR15VQ+PFZnoQfzIPw6gGaaV1+SoMxUsBNy2y09Ssrt7UyU01c+dJbHl6lqQw
+WWSroBCPJY1O6oS9Lgm59diVkYZn9sgti0eEDRQD+N3UoV9eFDgOKZNKAQc6Aa9+7yJtw2uUSYa
MV9MM+8fzdWGows9R2GqeCYRDpVahRQLONSK4+ZklrfawvFKI8R0pXWHOEGB+fhEkxgK6xn5HjOS
na6nZOjHDtFjMJMvko0/ggEOk+awJextXMH8buW+FtEpA6PxsZ7LIWtSGdVbt+/p+h6HZN0bDi0g
sjriwV4wo4Od9LxUDjMriuSZjk5l9ui5M58wzbeh3fIoWRr0Qr27mVVd+g6Slg08D6pTeoDnBayN
ymrl4J/1Kf4+tnz4KgpYrLSq3of57IvA7xA1KliXOSVv1yiJx/seGgB/CHs/Pu7Y9/DgQKn9WFyp
dWMT0qkkOLAw/2vXWXNMIyr8t61gG4qDilVgme0jMNWWLTDkgwEQYiiaOTYm/ktNRmAct9aLalAq
Et3UfaWyI5L09vpEYIBRNNbMinTVKrEzL0rDh1onm0HwQLz59VWJ1eoTpSLYrygd07zBhI+zH2Nk
GRgjiEqwp95ADuYeBjtm0zEMwYaosfVs9Scy8zWujgHx2Sm83vpiOWhTWn7QyVBHX5N9iT+rBfr9
FKb32l9iu1jSlOBfY11RRqtDjKT6qPGQ8wjMfUi63s6mYOe4L+h8syO3jTQJ3NG2pyS2cYz6u/Cq
G+J+DocSHd1y61fn3ck5na4obKtN4FNna94hJw8BuomoAc6WwgWIaJLdwiy5IOGCfKcxdLWci+Sw
0wV1WYNuehkesBkn00Nqy3F6ouuczI9ewh/owDK5SOiniHuBYV/Pz2DqVReq+aha1VMVTjkFyHZX
4z2ech4KfBs5qt4DzETd9CRLn2WHUWlyY1gUflQKNEenr3XpzOn8MBVieeeI5jJNpWOUKNph4ACi
rhVlQzIKMmoVMv4Vq2b9WkCDETepDqq8U2FV20HGovxZkm0wh6y0Wtxkk6x+7ntuxm7A5nknF1i8
dUM5gbYtUOCKNikkp53TtXix2Caec6NXCBxBHcQ5LejcPyCvIFsas01weoEHcDp2cDdJn52iTDYo
j+WHIHC6XcyY4qRVMwv9Dc7hBU6G44wqdl2Gq/tY5fEjSDFqd18jYOx+UlcTqWWJ9qnBlqplO0Z6
RvgFFeYvosT0hL2cBAy5Z/HmpgmgHlbC+NKrAv/oVkKS2TowelGZ7ZFfDpZRWITtA2IGD+XqcXkD
x+QzJAe2ajBahtZumup57hYToR2DN1vdGl1wSKFdHz+NlBUMZVWCzLqVGHk7uD0W74DnzJe+1xKs
wz1Ryw3WZHWKNlCPPpcjH0bMuwVjDbJD+rd9Z7tuQLILpqsHvsQNCjz611rq9RjpelZNuoPx/hpK
IsKdyVVEW6DA63rD3aa+7lkd8IMhGgTpNRuJPa85dgHBZL0ddbXs/KakVbhMC97Ws+zJeJfs2BkP
fklDcoOl2c8XoB1SNLlGpsid3YI2J5JjhHCc9Iyoh6impUbhsO7ZYa2QdP/JpHaaPyU2LucGVmwz
e7MiKus2CjJnzcRmDYuSOat7UJz0+mWIOPgd6HwYzVthN1W1rkZ9B/w6RYELM4k0HHfGLbkZl2ya
WqHGePkEU01PmqGi/acUeys8N/iwf8zZOn6Op2DfScj1m/bV/OCFCl8w3mL8QrB1uIbu+JK7VBS7
OPVynD9W49oDAqV4eDP8ftYv0VZltskWULxtqcmbHst6Pw+rqb+Sfg3mVAz9nj/XC8uLg/Zp/q2P
Eld2NZsLcsE2ji21oKhUlzDx5K6opLwbSxRVDQ4KAparVvHzLtCwn2F/k2QPo11Wc7aIP8cmU/Vy
vucmbNPZ5oolH0XY1PJhSlDv3qmduhMTjikQBvboBm/SfcuD3tUpj6SdPwgUptldvuXbzxHUzKVb
OCTBTU6uXmQTkUa2m2TIwFsLEF/uR8ohOk9gl5g89imJJjjMFeR7HLv6lSNXbr0AzKBpYxmf4/sN
wVEXSyfSd0WUk/20m6xHKbYW/CSy2Q5nKmP6IdqFdbflnK72bEjSH0dAMuvdbFlxKfdEFu1g0xDf
CjwdxI1f3fZgfZ/MFwxfS3YZ5ix7zQbNUVxk6wRG/UKy9yQOCFRbJYDbJlqBJF5VPxwYgcnSCVcH
EbWBKhtNhUSg6afN9pohmAbfKFNxnx50mqhn8EazucWZGd3qRS+ss1WG0IRc48IN7DyWH6mIelRt
/Upz8KE53VDarvnnwrlJXNJFwauoL5fsBhIPVrU7et/sgzMbOS5pRfpTEUTKm2UJbD3sCFm0zS7w
MXXYQbG5of5z35J8pHMn9R7FDRkI/SHZ4ofDVpbuhlr4uLmGJ0MG7BiRre6Oy14uTb6tgIoySgsc
KJLN8hh7UCpOaPJWOE+SKIxWNsmMxCHE7xD5kBbR5M7ITQGSFsPuHZsJZFnLNVuZ36aBFbeeiSpu
YmDVyROTRocjQK+0OO4Yrb9nrk59qxlsO48xkILhJmXzGjpwb2FE0qeU/Zh7WOI3MAyMkhOWdZqc
dtQo4uxyOMFe8iF4esu8uybWQI+VN3yFWTJ6wGgkLcE70medjdVp8xkElNh1Ekgr4JxUHId+G3UL
Fn8S7mGuua+HuZbp9rZGqBMPAT/ngJoV+vUBHArZ7iqbRuBvaHSwRuuhgJlZDOzE4NK6oVFVvQxJ
P1cNHQcxNoPcgLSQcdCQG01zH7UpbPAfaYQM+2aCXHt5zEdfnaeYs6UDbpV8wCbOP4HkMOZN6vL5
6xjl4oZsKUi4kaDxdFEWdSLMGgtbdmwK+TODZuov/NprmsSEfPoTA0bxGRYg2avA6ttPPNWaH+CL
U7zPtae6yTK73K85Dqefdo3zjzC4TswBTHz2sA07CehISmA/gND8XxD65EgM3V06tpalMb2LFjys
ZtylvSiZGQlrzDR52tgUR+dxQQTbXYFpwNbB4bm8naE+mTo501odwWfLnomIlhq845QtTVlG/YKm
7+93G2wdfQdKp9RLIIkyj1WOZMuD3vLBHvLcEN5tS2JeCmwSP8KOSrWFqZgoLhk3+8d4gcv5QYH5
Xh8IjpsEuz/Z7xy0ifjysU5Ok6t59FHO0/Y1pJWV3crHTB+T3PKrXCsPj6tWhl92KB3XBudn9iaS
IgwdEdvYnzOf908hlQ7LKY5QI9so1p3cR5gowSUUKp3RjFAVZKsbXLOFVWd4rQNe29aH6hGMZmCH
+HzWtOEaRJbOg155tjvMappUgS5/cHMcL10+QbSCamyb4d4wSf9lB+FWtazndmpoJSlgQ7GOzzCm
7yeYcKGAPsOBGDjOVJjpaVUQtR2B1i6vSzGBWgYy4rq00DFhvknHhXxHb+MuVYT+sQGWoE6CpsAe
6pXL7etap9ocpYkzdTsXwxJ9CcgM/FkvdO1bw8f8rl+4+k4ADE8H5m3+cdt6eglpP/ADSoaCNoUd
kTNLACH+zCaAZ4dxW2B+vWhj4U4x95jGN3j70/a8yNSF4woB094F7BSXHMU0P0BZmL/WvXQY2I2R
eauz2T27EkcP98CJWj0syav0457fCKf4k/O2j59LFAXbMYothpseWoHlhImneeRQJ/AGW+v8GAU0
j4dcL/OFYAiYti6ghrwvnAgnCxNA9Akh4eKQjmx9T8F9NhfYs/IHxU0/N9VQrPspiQw/EydTeiOu
BBI0OYWQALu4ROmEMwLK6N6K7x5gugfkvIi03dcM5bztLeRWogxr3/mUuHeCsFbeTKTKPkQlHdEP
OhLfa8RQrocqrd0X1KactfGK1q2rUOPzFpZG7pOq++IDnA2ZOA1TlX9cSA6wbi9LFpD94GvAwJKw
L9tOr686DcWhjNz8+Tr2GFsVZpZDLbiFpzkXaOHgYQHr3RD3496YMOgPkLgitVTYasNCUKI6Epv3
9mEvdT2AShHWQ2BbaR42EqFiGoie7lHWeNoZStO9c1Vpk6YGdP4qB4SZvU16EnhMiEUyLzEasM8w
fiWhVRnSlx+Up9tdDkOYAqsB4nKGLU/lWTMhL+Mnlxiznbxf1AMUY2XANACxGo8ZLfHBAWxWDUvZ
tZgerJanYTbmgFIOdLs0Ewi+TeHc/bKCUTbfFgPtzwYnyosMc3on02t8WUo2CYawqPvwFNVjCkkO
Yp0aBzwTxkNxpNL7YYuKrwAHC3VBH1/cBy3L4WyDhswS6q/sL9Dkp689diyg2NC43fmEU9mg4DJv
PKM8wgwnsvellRGWPoI54DTsdZ61uSDUdKQfYgZlhcD6xFKt7aGKcC8AXl1158lQ5YcEZuMgNyM3
+TEpCuATvt64Bk/BkLgB4pRHTTqS8KqWApWF9h48gj7KMI8xke1hbp+HpB0SpYYGqAcWDzotYKCo
OWH6W2WIY0H5gEHGpWBexcBQQ8rOAKn3F5zRUdJNHnTVQzmGnd6VicG541C36QcglJ7d7bJG+wPf
4VRdRDKMWVew1D/2LIi/mK4gldkLxKhmBFGID7lheGzwpqNRO6mVh3snMvG+F6jA3rgo1y98p0Xx
zLPMIFRwLbbkjiAR9sa7nO4Hi6QYrKg+ozmw1Ln8zqd6SBoMzeR4P6rY3q/GYI5ilnr7lA60YkAg
YaaHFPhQNQsEJreqBFzbCTG6B9mzfXtZ9pWSAwwklrnJs0FhcoM4mpvBTSP/WPs63a6vtYRfv7Xy
c1ZpMV52dMLRIYOD/6t2bscXi3if+mu2AIxDvlI8vFnLyTvEqPjRVMA3sIGnoOu7TbpNdqXLenXW
wlXulpNpfvL4QP1NplT/kSDnLn+dpah0O2IE7T6Xii03cB0EASbEmYhasaQO+Ny+1MiWxJ6/ol7C
rWBH4bDih3Ikqs89YOLoPJsoi+45BQfh/golfilZVjpYRJQoS3Zl0tD5OV5sZ/di94coYtlf2baa
qEmiejZN73ZNj9pimtaFPFveAOnU0Xmd/PI1mTHOeFCZWL6Xa8weV75nUO6B2pq2a+oh7JwSZ1Vb
0Vo/YRAPpVY1jPXFwzksfZ0KimFSksFSq4O9RVW/O0zRpjMQZbffEVqaFy4wNftq8m1jrUpWiY2+
FL7j6AI8+j804M0eXFncpjXW03nYEfl9R4MqFGBHCAsvHg7d/NWM40IbFDF6xIAnAE41aPDqdhr3
jOIpVh5gdjk92MLm81NtV/kT6eE5UrFA8MJuKoZoOa+YE6oz0kpxQzj3DR4NaGTFGfSTyrdyKejZ
R30uuxruVtcRUt/fYuRToB+gc30PC52Sgm9WM1gh1Fr/zHJ0HF02G6S+lmErw1WFIp8gxHGPmvHF
tQqGhz1OUIXUixIjKqDf2FS3biAyPV+ZX/D/V9VGP2DkCr8yDM37bzE6dph0iCrCdHctl9CSMlke
KKI6l2ZMaPiC8S9GhAgOLfoGbqSoVMAnRc16NaC8leUus7NRE3svSY2dQ7AwfDNC9uKAnht/bEHs
hREutHmhURvQ8yMTpP8eSrH8yKlGsW2nhKJOn4unHG6P+kHDNGU7GpVFB5ST0XjUVM/rU7FbdU5Q
3wWgj7yQzTiiYzoCey/UCfdSpYC+hH/JdjClnzX6b33anY3ear56mA3tuk5O8PLW6jLBI940Uzy6
DwRTF3ZY0yDBtKa9t/AqCWhZgCatMQLOEuyDwZjEf8q80xgm1rNDc0o4xAAO0eKuDZWLn7fRVV82
PSasDX9/HzNEILxzIFZjBh5sMsGfPK0/xUsYE0wyDP82Jz3soGUkIe0cRVyedmIY7fBPspdBRzp5
qWcEjTQ2Ndwc60VnBmZClQfCs2UYI0zIYSuPGJflDDB/DGGEBU0rNIXs1XyD8RNcEZEl5pYjUTSP
u2mQg7/vYbv5GDIPKg42p/jnbCp+x0H23k48ZkiPm0pXHhi2lCsUKTQHZwXLfKwhtmrVYlMGb7IM
EJbaVnI3FURFl0wlkh0QCTSre7Sew9ag30cjn4ly6jDNc+qmngjGzylaU8yqSbrLw45DAADyEAGY
g6/clyXLJkx9ybyqwzinGp3KlirRzLtyn+G6YHDuuYyfQPscArZXkdNzTQdmbnLMN/EckusHy5Ub
unJA6XUpwL6lbVZZ4GNG9nAsAo4CFwJ4is05vNXSUsITY6xdM8mxRp4aDigwSbKARR/NUP4cuN7U
g54o5pHgloykQWOiPqN+Zr5Bo87LJqlQknUz+KjPM0XW7S2zFbqgyBTIc4AFd3aECEcsXZgry+6K
QitxqIeeAEAp3HBb19Hk7yKEQN5JY6GIWtYUI7zcjVDwm0Fv8oxjKv4oUxH/KFKPiIrxylAFkiMF
ksB5MuF7i3o3tX/7ax3MkJljv0/z/NnNHEX8PhXxg1kHAf67myG3zdMlAb4aebM0BLpt31SIk7nA
KQSThdwWPG/A2RxfJprz5LhuPWZZKG+2W4yy7XgySY6xXUgG/PVgwMO5OJB4I5Dr81U1AQ7QCyac
fn8eMIwyLRfDhv+h3zGLzwKsEL2oGD2iZrbwxo2Rddegz7KX2k9F1WLMNumrZ0d43ieQ+rsBiiBy
5iMUGBcKT6g3jfnkjQ2rl63ErH5AybRZfvRqjqKGo5m4hlok6qMArvI2Bx9goWavFIWdlHztempg
QQQVOdM3EQbULxplU/4R3aBRH/LM6eoHcPcRNIGKYngjAAi5jtsxAcYDLiKq3sHKr9O2GAWdrYFm
DXqW/tILBuc446ecXrLEGd+Bx4m9GlPz3v8so4A/3NEEvYCpwVGvZyZkDcg/MVojXddHSsaiwn4q
fHrmXE0vbND0r2HDHBleLXIAYSGp9wBl58x+YKaRYMAQMIuj2M4dMUcf1Jp2wApAhEA9DtoiZlUl
fD3rtb6d/YJgvAohIGBIiQKcol0q9RWdAkqBQCr+TWJutjeOAoU6JCLZw62fpuzgke++Q+iS6q4A
6V1d0Gts5sAHKAs6ZBGWN2l+ZR/sI/byFvQLjxOuGB0m5aqY45bLPCyP0sMcAtgYcuYaqbC1aQ7O
wXnfJPZrspTzB7B5dP4Up3hPf5Uq8HDesJeTxsT7WL4wotIKSjOGEbaDW8v4gLkH9jpMlgHCpSZP
a0h9YbTWDIC5sFpLPgNmEYkF8sazN0yOcPSLlQ3LW2mx7b/znHK0oNczH+d75tutXs0rqP79dLha
Yo0dHrN613artns6xym7AGXB1F/8fSshJjzHC0at8zTQDGQDpwJ798qPupmEg+auVgOD5y6lLIMI
O6iLcyh5rlTribSp7mHtYmC88ikHlIEvC+QQ0TrEfszHROQ4qir8n1+0LQoLVJ3Er6V09HvsRzY0
IJ3EX/+PozNZjlTHwvATEcE8bCEnZ9pOj2W7NsR1uQoQg0AgMTx9f9nbvtEuOxOkc/5RjlFYXnI1
0DMHeRdOB2ft+7dZre3fuG/UtifVScz3vW51Qq9ZPJAT6pXE8m6aZOCz44zFv9Ya4zIjO5ogR8yM
9gs7EPrzCby74LNnyTJujBJLBM7E/T1ypGcdRSfznki44o9GGvU2oaSf+QOEE+5ifwCGVL5vuTuV
dMX8u49G+UpVfYJIaRuL5kA/tYuuoKzCXSuJpydFZBgIJbIdhX5gG5KJ8jx/K6v7sYncJRU1WVs7
rxgB7wegyfsNIQDKonUJ/g2RIeaX6PXhnR43RTiJitfXNuwdJ+Xu8WCua+IU77eeI3EXbVNISSnw
cP4wqBGIfxwWK9r3JFrOv7XpbD8zQmn7AfrdGfZ+R3Tb3rXy5hqPnbuAVDXcYvmoN/MczlYY7pRa
5+EsFouRQdXKfwhzT697oq6mcrctIrH3HG+9nZZxQBfNAF2zl3Gvtt1UInG74bPrfRePTngwq3F8
rFBDv+47S4QhPN/a/LIM8kAgAs1nXs8oAJ/zKko4sHUfXnLmhNfc8xF8eQmyVQNOg+EkH8L5kCQq
ujKGyC8IL089xmMtTpPtLvNJDvxowjGa+tHxpSHDbOj7q9XV0b9wa5gSIFzj7gAP718Vo+8XZIEM
UvwxCGwIAicodOiXKE6DEgHEXe6DMFkFkdZ/a6/c1lSgDoEdnful3jFlIn0ZNyiQvh39aj8MnbFJ
jCXNK7ALEUN42KxMKbobZlC7R/q9p+iW+5omnYlJtIGs2XdBW6AAg85/GTAbBdk0e+NPvnKMXcSE
PGOXO41jdv1tk2SVFZrBOi+qqx6XVr1VNXq/e4sGvrebqHRLY3/dTiGo8vjFOjt+Q9W23uPU5Eu7
QzWTB3uLyfV+k/ComTNb2301LoufoodIgrQE39f3BEOp1zII6BLjSeYIWqeA449K3v5RbiFVpegv
1iY189r+Dlsd1Gfus+B7znX1uBKg85aMQ0ja+BqgdkcuUb+T72/yzLdBXFEy2fETGL8/PZQhF0/a
qzIhq0+H5merfCB5EnqK7dS4Zf2w2qJCJQWXD7ChRuQQ8dDEZ4Z0r9yVDgzIbg2L9m02FGIfUEQr
+ypKw8nDLql+unUR11blFo9kx2mfTXlTH5yJRhYIRJDYj7VrpzE1Fl3O6OHz9VHO26z+BHJbrtr1
THxkuM+d/ZRPJkHDaCW/t74OWAjJ+wdVQlXk/Ik8tIL72njyeOvKwJ/WeiWj35wkZcZRNI8X4RXL
BHtAzF1mwsq79lag/+PanVc6Yzy57N3JkR+F2Gr0RyP5nqcusZfi3Nd6hPEc2uTR6XXoZ2seQy0T
BNa4pyKZund27xZKeqmKK4fAEO1KNL7f/RqJL88UgPE3cOzDb4fyTeTSi7ICzIi/meweHsa6jg95
TM/EPtrs4r2xS0la5ITkCPVQkxeI5CQHarGMwwvUR5LmM8XBKElHD/BpRNXK+BCXn42umnFfx0n/
llc5hwKKgeAJcSxCLoe/77kdgyTgqChEm2o1+OODbq3iC4CV0l27qiTBoknPMRsW9Xj2/G1Zs0VW
pDoSmLf8BdXDuElk/9ZkWkBw74lEIzzWGcJE3XaRyH6pdSNd5GqLUxKcbrWPW1J7nxp/hXs2sTOf
Wdpc7jRuFXN0/c3bnmvAr/9EvC5W1uuIrYI1swgPlTbRr43EaPG4VJtbsME23VewWpHeLyEfCWds
tbGVVKO099EaTQA/ZSP0SehEYqEtvOIOLFp0h84JxSX0UB7DiTdcqc26gvJvW+P+Zy1+Yh2Lpin4
c5LBfRCAzBZP6az63VbGHv/O6rqf6+g14RFd/3xyWQJu674anuLZcsv9GAQ8mTEirC9S4oBF58Lr
kI435UuloqLIBq2DP20YoThqqeZ7d9rOea1qy1io5ELCfeaEatlsiBg9DlY7BV+RmZo/VeWYX2Rk
4D4PJR8vc5q1gWCJxKQ6iLZ/BqmJPrrhYLG1ddq7b9AMflao+IbDDI0Toe640c6QchovI93ZPQJv
praq8/s1Q5xVMBZ3fXOZ8mjuMjW64t3PPWfNZtJkrOPW3ih/un/Mc4s2Cu4kj5pfKHh8iRrB4YNy
qzCAMmaPeKqCqaDKtUrm/4wtOG1IcIrvcxuF5WFe53hOwWqLr7zWNipaK3BIm/Kadk0tAfPO8Eis
VF9UvdiDkbafLUJGpFmT09A35EsSZ8Zbrs4JgHTklHdGF9RQFM85jzXi8soCqBhVFyNp8cOOjGvt
uadSO3Z3GpxguYZQGiKbEPtEKdkpi0gJmlHqFicSmbQIVkgX2wd4fYrq3HpBLoUooxgn8W4MHF2X
GrbWM0kJdYe+aq4QPWPoZmViVIQ4snr/SJS1v+4mFSUDP7BATof+QW6pREQ8paXK+wPgv4IwTNbS
Z5cwhfmdkEH1R/h59Bc9UHTxVACQ7MzM9eh0qjDZxYkup33hLa57jPgM3qKkcv09Ijh9p0nLmR5p
2qr/zINV2o+IMQJzHuXS6Gvp9PEzfKfsst4o90nMZJCdjXTa3x2ibyRXvk13XGvN+pECw3BOa+1V
94hMpoEC+Nb6BUNYojtGqJ65fchN4c5t8yx7K/qeSc5N/iA29KaDQHXuw2fO4gHBPOBjr/3kR5oY
WMlDWbZXWEqp/nBrWWWxmXzrVK9GbOhX1607B1O+LMd2dNp2p1AX+veQIfmTjuH/D4vqemB4r8jt
wzIKyH1rGGpqC7wKOIit9dVG/9ocWCzCg1pLezncukhwiGx9bFCsaYjFGtKt2y8xUpAXM+jlqxil
ueowLvqDzvUAQRCqIcdJaMOm14HvgwQYy1MECLrBpZiR/qX2mEjC/htOn19z59fqm1h37rm1HYS1
25C11Q9evHbDS9BW85LaPcMCwn1TO6muF70LB5bcWwFO5aThBKNN+je6iwP22ggmpg+axyK+tXsi
irMPtKW4+CD0tF6KznDUkwiBNEzJtvipMEaHDN3AMxeeC2/fzR1nIQRs76I7HrjCCX9vVlK3g+F7
dmM8R7mclZ+FGNYBfWKjS26NoR7enckF1mFRhV2cb14DpOTD1B6prJP1Kafx+qWge7e+V36lO2Zq
MV/QuPS/VkLUL2tTeA6AVcWxZg9YIqGk1nlxdr43x87e6pPIf4j1bHfHydFzd+plZa+7bmISBmkC
CE4dWpG4sHHPnYYAGTcGY69GmCWd+pulyMdcpJx53DsV2hek+CU9qygty0vQWHBCZVQKnoTYWx7a
jhy3PUK0bm9XoZSsu3HPr9Is6ssfV/Q+vWnlXeL2sMo8EfDhM9/G+Dz2BUJM1fj9Q9JzW6SFtZZh
inBU5dfYOBWCoXz1k6cyoeZmX2t6CR4iwy6UUd6ReHdTU7Qd40bYmF25hGyjNeKle+hmKY9ssPo5
0D76tMLHcJ06eeyqO46tcWJVk/JvHAFsIbqfJg7yLYm7LEDNlB8CCo3QnTS2dO406AStDzEniaEJ
7E1VTf0TRfBke8rSeHmjYdSfFjC7x2nIwpeiwizWg0RqRiNdL8iyqh3TvLtVOZeHtvZsh5xFLte9
VfYBxPRgZm6arqAdPhR9/GtDOcFAnoQl6IdYkPbP6AbYJyTC3Ap5LpBZruH/y9iud6vJ2yCbg9Vc
SXnolz3u9Epl26ZXCAIzdc1DB3nUp1XiCrmrN2ph043PfeG9rtdlB/mKFmOyQutoONXMYaQopzyU
m3/TGCxz/ugvpgedtvoyTwd7Nh9EXKvnWaqJtZGi0yrrkd4HUJYYZdKgrasl82rdbnczTzNgbrvm
nwH/5JPnRdNrO9IVte/4IGAMI4PQWDWR6s8eSMkDSJYmU9S/JSy4XB1XNW+1OMRlHxHjv1YLFhzU
jyorFtsWu5uPH9qUU/M7wjTg7cN+mmuCnF3BOq4X+nJiSelsWvkS8WzicyggMhxyVmyDKGpAg6OJ
m2nFq2WqSN3pPLDvO1fHQGsOTsYR3SPYQSC98GJHmLDwNszihc72EYYt6sbLUpuIlxqU6rvObRke
AKD5b3nNpZoBTkyvE3NHnnpTUl0BFIJ4Xy2BV1+joNevc+fZy4fwysK9m6ieTL47Ey53zegpC7I+
L+2fFaZMPXaKSKwd6nefyHunbqZj7i710UWsL/469FOF/+zeXmSKMICAVOGODo3h8WA/UYkAUNdv
Y/C6Ka9tf4WsyQo4tlK3R327PTL92gK9Wyo+8lt66wknhD43XluEp9BrXES20dbuHRCxZY9Lt23g
nshnvCuwOS38PQq2PQe0+yyKjrPFQln/ryt8+4fMQcRH5POG1xwPE1D7WuBgFEBNyVHPwNqZJoNm
gqZtNDJyW/gfoGeO2vfEqS/QsCb4SaYeOwmySdTTDoLor6nv7d+5Ukn4oBqz6Y+Zi+6Ta2RLdn5I
bF2GmqPoIXXa8BtnDDCtmgNVPRo21mIvnKFZMyq/rZivpZ5Pfg9dhCKqrMNdNwzgHt3Y26+qhOM8
8sughGRh6T8aJMHjDjTXHfcubUxizyLQ/B2xK4p/Vph3P3WHguMoxsibdpLC4Jeggm0TamP/94BN
ggmquVx/2TzWFAZXVDhnSbJtV4HMdz3zdg/9r2qJEHGls5HmNzDJMB19CPKFBdWfqCLE2DO9N7pw
xcvUB2Tq6yBEW+9vSftf3vrOvadmIKI6YnDdtTHJ8HkxgyY7q+2sFySIzZaJrdEvU9Rh9ODunM+d
bzrC+a0WiSSMIe+qSnxOZE83nD1KT+FTGTYLUnariB9GT07x7YGZYHrscBN1VngqKT9bsRYiZYSk
jQH2xiFfqOLbIAuquFRICtXdZKIBLfsYshDkccccSlmWYkzu23XeWT4OlTTWjlqZWDxmC34J92mB
XZqOprKXN14uZU5CTMI+Flx8J5gyhFTTMLkPxJw667eBPsj3fMgIRX3SqdE6ad3fJzXBJjsnYh+6
W7Aa+ih+qLVNF7m4qMWEs23/TT4lhFeXiqv8aGDp/Pt+aeNDI4zrHFyiUn9m3OoPQE2IsRcQoH0g
bkwPH68NaRzN/z+KhSnBmqX+N9nx9l4rpKypo3T16pN3Ne/sZlRXa/VXeezCBvivs+aWNN6gAKPz
Nl50WrzRC+zoopdLVjt+0H130TiAQTpD/g+QpcZc4g6mPgwjjpGsrnjImHDq4rNsbEg0ZtY5ydpu
A28REbhzVkgEK+d5BSfS7QhKuzjChmboweXZC0XbnARclvekrHm7YrLAXTZP4Xpp2NG5ku2p5NYe
7XJKN1zWTGt+i5myAk0MHxeDyQO3HQdCPLj2C8KIpdk53M7Rg+lVN9ytNFhiLfN5JPfsV8uVmVTU
qajAjVmscSOC/ZJzjIYr8fQO/a3t70hui9xdPRXmLRaMzGenLlmUvNnKLz335Z3thfqjH3M4OY/W
EXz8okWANsWcFIfccu2PWTGipa0Y9GuAK+8JJzz4SWfy5suaTP5mAyGDw61TLbNhUMUP2B7bVD0R
Q/JuMxP8sT3QVaA7Jnko12Z9GrbV8NDXmGOOsd3Z4a7mbnoGdgmAtzX23WMc58H76onOek+ElzMO
t1H8IWW/fUrmRlQWW8XUZYKF0A67I2DZMjbSQuW042PDg9rsowILJHvZHFb3RTGucEb8ToASFJae
QUkC++Dr2NbvTdBGxZ3dTMXt+2lLLCPl4jHAMtlBigQeJc5DVL0CRubViVSJ8gt7jL2Aw3UK/jDA
snTgjOi6a9fawSPdORX6UaIK39q6sz75aro1QybXvssbp5tJr4j+GmqS/0llM95rr/eC3bTFqvnR
3SSC2wnqzhLSuLfflUsJ3xlt89a9wr8HBSfPFIPdCOKpfhRvJkxdHg6Mv6J0GNRq282IIzMIslaL
xngT1/Ulj4y3vCC99c5akdZIcBzKglPX9dZwckeAeKbXWPsHUIQKxfiMYggqVSQw0sr/nmyv4Z4h
LYtIt3KenghAwuUpsKW/jZVt//HGYj2PhVMDajZw50gEt+UJ62//jFytkMAa5Ms8+6U/vFfStX7p
tlFeppk7rs5oW/mpHy3rAY1nPr27Hb67HUGl5kTvPSC21RrxwpToDXx9hXFTDN72JR5khCw34QlK
XdAnIgOCxT5FrY7k0auKdTj662CWfSE08tC4nwLxlNBTWn15MlHJFWBgMQ9KMVzu+iU8JhZpHpN2
f/ubcF+hdeyRmXtcg2OZ2251GjE2yBvZ5f6jVCMHQ+3F9Aw8VpcnRI3VtV43Uz4BPsRlWm3h/Jd8
f46nErf6YqXE9FX64FdOJMHpumrLxjzihu463GFZ71d+dFwXgKZT0AZRv29Wzz+2E2Xph7KgT+PL
JTqyJCRLKDhngXYMfAsoYKfXGJc3CgdWxN06y7K+a3o9/OXoLt42b7LM3mkEVFXvjfhkBO3M/yym
8Auy+XW+yIitN/OrmZA37Wzefnb7oN4NbSziw0YEJG6KBcS+qflcaUzhBg6CtTXQvK2D0dXJHe8O
p3r1gYYkrjFZxnCFDED58GatVveNZwP6pwcYJRhg1b2HUUTh86yklJemGBxSmiYKDY/ziFf7F2nd
8wQVBoYNdy+rkCE+8BmUmxV5UOvTnoLgbvpTgJ4vrOxdjb4c0zLwuGshTsRjgCR3cFx+FbXE1YFi
gj5AeW2SAqzMxqfFOKo/IRab3x6XgMMDxkKNCFkUh2AgFvemEIjeoCHKxwVTTpl2zeDLYxz0iG9N
uHlQ33Hv3ztM5v/cLlqdwxbDL6QDQTF/Rtb78g5yrv7rVgGqxMIY880h0i9o7BlDD9jk5H+VU0Ux
PhcOnRSPm6vSdcMQu2vYC3HyBF0Osewn0W9ssi25IFUbOzBJrfyOIjzTCrw1ygQD3yUvpphKNOWr
P4wCaMjk7AcJKRed7O48lBIvHSX1vJTNsgTglLX8Z7Qdf/kaywPBSJC6brHw3ieWz83Yj2MfH9Vq
I2ktwm75htYWwwnxXPiI/7xar9uE9OTEMg/BSOj8pnFRTvYPvjPAMXwKxbm18ZIghHSaJltKb3H2
GFgxZUZTGF8c0Lfm0GwJVkMSCND4+U7s/u03J/rQqteP8LRA5F3cmfeJ97jlLQ/bC2YYxG6dxiUl
Wg/Owl7r6jqPnm8f1rHwOUoKhdK+RNx9tgJunB1tYepKQnj/HVeO/2/th/qyrfgBoMt8CaOH6fEf
xW7em8deCltK7ZF1qKKJ8q3agDK6Xre1O6PJ/0avWCC+4Rdkt0UysT3xVqs/KB6J/x87mKhT7fTh
iQGAIIVOWriRrLFDh0hapNiVg+cGXwlrlN6JIujczO+Scj150+aau7mpu3MX2FWZFVYX+Se4b9lm
BVGDxEdIexs/A9ownDvk5PDupBu0iJcQzI1IQXjw0znqlnu2vCo5O6xI44NBgvwsF78NSSJoK+7z
mNl2H9tE8qVCmPXBm28QjCPmJNrNo+/zQ6yoq39XGz6WI8A4j3lcO5Z6IZPIl5mfi+RSWtYNcMtD
cQ3oU/xrIyKx+b9X0cUu4+I3m0CypdGcN+EdUW1dc+kb0OwXpxqs6q7bVLXtchT9CFy7zgEiwuYS
CdHXT6qehZMC08jfbZJAO/ldB4s4OzQQ7qfCMeWuxm3+iAkUuyJrpY9ZO5yXezyWcO8Rg4eb9m6r
kaTqiGDKsW79Zec6Sx1waVJWmvWjNvduPlY/bjz58isqF+e/BV6oEzu7HfJuj/eofIyBt5rjLNcE
VR8FCEk2cVBfEWN47h/epza/tKV0HzknSw5nGczTveRAwNDY8Pc59w3QmneuCaISdwGc4HUuJ/Nf
hBrpx2aXfJnIVvT3yybGz3isCrMv/ambXzoE37sS2y2u/YHWxS7WUXKmLLM42bKdYT0LVe4rl6zg
XYSiujh4uR+3d2Cu3UDrdsLpy++vFsatuX7XyWhP16auxCXi2VnhrQawhtxQe3HUgMAERjV1kzko
6vHkEQj/y5lvwkeU6Ml7F+PjTcM5Gn4XpvRvHLSgdEyG1OBlCSxylfpBXfwnOygZ1BNgn/RpQFfs
uFSWVylC3q9KYMdMLc41dZeL3HwGzKtPhdNIpgffnX8CR81vi6B8gyFTe4cEi9Zvoaqx3SEes052
N9b/xWpiIa+9bkphs1wy1JEue7sSEtsccr8q5Y7yZvsTxZP8zwrEeOGJGLgRSxG9tH1l5xeX4oML
sSaLd1fEpHEfUM5iiSQmSL+QhtxvO4x7GFJ68kTyC9sTkpuohfBPV4iHMVVuqD32IBl8Qcol5cnh
secKrKP2FzDSaO4L5HnNIaRo1BD3aHf/GNwDj6KCxLW5pVxS53E7xP5JsQFhoxsHiSXEXQo3E+Km
VpOVcNp70ufMfKiTyYPB7Rr53MJCAg05IkbWv+TB9tAJRmjmGR16d93gJpKpxa3zwxoAVOznyHEP
ZHbF7MVwEIjj8nbIauy+tHbW04rLc3Wtu3lmQNnPE/RUaoOPoCigsIKgCTNLti2SktRlMjdBuOty
25AkPUbIqXJsYOgzxZVSWbgsTyyKKJrZ0JTW0tB5IJd7465tyH1JiZxTv+d5bN7ysVvbc7N263Ws
c/3IHAxZ6fnuimxy9If7HN0oFmsrHxnCPUtfXZz+Lr6qwFzGTibbL9z/22NkT33J6u+inGaYVQBu
W4yRnFfiZYkIQjpY4UYWMJ9KHBHxwil0FjG3/TGY2mY+WFCNXLYI6cSeHIP2SucvLy1Xn//Crux3
p7wn1YQMrqH7VE0eXTaH4z5lsG1/DZ5oHwyxy3JXNPl0YAuLMbIB8twx6KJgqqUkSZ/2svgQMIaH
LLgyhLaOomH76aWPaqLfgmE3VXn+SKDJVNwDFQalyFRrJ/xZg/ll1UVw7jF586lCoR2XZvXNfkRE
qFMJXAowX0Vu++POFAxctMDwZlKr8hf50RCx8qcdPNRj1uQsLp52Iu9n4wdL2klPRgdGOoYfQYhA
nZJNOECX1Su6RAh6p9i3Jrcv0glvViGMfgJBveUhQ7ipHrN6QXaOB871QWknkgZT1S9rsItuMAzA
jJ/jn8OnvqUDSqTp0VrRilz7Ogq/+6n30OgzIKj95i+J/cEN18fnheK9DeqcwzctF6mwhy2hhR4i
ENs5rOFjutSazWQd+oGJcDfZAyd4h6Yzs/H2F1mCfBH7MHdjtlSxeQQvT3ixBua6g6rxqd4SzBfv
gpyKcnHAgQHJYSXUTx7qqXhHOVqOh4DnKM8mOZAuFMNuYe6vtcJ5i4GwfNK5278gIzL4YdkF44ys
juSPP+u4votkaX7aZS0fdGxCQn36NrhaXhC4/9XkIKGOLlGqpD3sht7dhnaWgrLGeKjMGs4kBsw3
F9lahM+hTRUAl7rVA4S6ehyf2xr3PP9Yh20sDpdq3MfV4L/kNyssE7ftt3t2WB938og0AwdTKe1n
xBVI44xdyMeb7+huaZF6AK20IBytKrE3DUk1jKzeXVQdGZvwNXjh+hr25KP+XgscYMYkcfu0Sr/s
7sq8VN3f2QL1T7FQQO5LeOrxhD43ekDPPsGMDS7ehgRYDRgoT3jzW6SDz7D/DDbK1eT+hATyfKgI
90jqrcH6BhbuPyutlu8KFvQrzLfee/RqsRFmwwYMONN3LVNA1PxzimL9a8Ph5Om06fG15he6oSKw
v7u6xJ3ILlbZn6OMctdLqWiJeTUFf62BMuvbBKJ0kgGifeYk6FvijjNBZAaMBEjG3ikoDyoR7U4H
nEP2udhCp5JHzgxVnjlKbo1wiJjDvYuOkFvT9rZvNEVm21HAHMfnugaCzHxfLZeh5f7a125dDIRT
udJ7DZuhVOe4y/V/EuYDLxSBKr9ujtaKKIVqeeREZN6KKi7ngypbYGc1sq2TtoHOYo/aqmx/l1bP
mattoZI7Mc7Oc7kSu3hyeG+KtFhr82jpZNVZQvQCS0YwMvmPg9ImY6/HOgonMGPddAgfRusvu79O
SeRg2iZ1MO29jq4qorwLfGH8JTnwlxsW9xOir68IQgNSoCpJHvenqEx2BVkpVSZqsTxJGgM+rHbd
xrfJ4wnhKeWNRxXat/qdBV7ojyhEmo4FdpveLWJ6PoB6bt79oZRPeVHz10CT6nuSOQZKdKgq69Ok
m4JXcgnJIJgrsXErsNyjh8R4EGeJsONr4kwKA/iC2tfAG1RyvPcjL0ap4RTTk5dHoTo4ZFR8UEYZ
/sfH7QUnP99sFvYR3+rBVvUSnpDYirND+6jMvDFwAM0ABwiGmlD7Zhs18xDgrL3xQ9IsrMNGxvzY
NQzX+DLIdb6XRTGM57nKIxi0mJiYDBApBhoBecACy/8CRARHLw/4AHAJGbqnqgwLiMbFVdvbvGOC
JbqjXF3ettUUub+rxxKBrlYFEgCgVEbWnthktALkpTn7BT/QEbXFEO4trHwMBaB89g6DpdumW+dj
Jvekaz8PY44TmyNS7vG+llamNRqFrBq3zcVHFAt1mueQ80U0shB/WnaricwdKmdTs879V7luiTyh
7fPD1J6G4q0KTfFuMMHDXQbJFOyLqlP/AVXxecVlPX6NjW3DDmEqiVJ8ROoeWh5WYFIrQVyut5Tx
EW/h8KfWxFQT5hGveaqrDt9HjlN0PWhp5ueNjtk8tTsUu2SetPUrqTKbcySeHUNaHvI1nJvcuHPD
uWbf4o1Jn2vQJVnBOcYd3J+rJiKCoGOaH49s7eJ1HTneswIN28QPAEreR1j550PTEbqSxhVhcDuv
TPJX3drCuTqyDe9QA+gqI2enOJDAXDentSun6oLojgttRMlqnxNCbWUKczbhz0jID0SUFB5hI5W6
dwhYc7JYGfk2zn7y5mCi9g+KF+dmepfWUffVUBx5PG+nvLYUp7Tu6wOsrkY9tLjRxxi2yAzHxULA
ZHzeyUS7/nEeNHqNpnLb+GjkqMPdjKX0cKNr8blgP70hlD5QKAZHuz8s0xy/WEoi+qj8bmp2CVr9
r5XkrmjXoBV+QYkO25TjOEaKTnWjSnXvBi2BKCUa5kUpPD0WTEmCyBRbFuNXxaK2BCgIsRct5LLd
xITl4AwinYhj+zHcqe+L3MgaQIDkDteZf+vR2fBP7AnPsAr+3WY8rVimrAsQrRdmCy70GWluHdzl
GFT1rulKAFNOjjlJca/9/wwe4uqpFS7A5wA7lTpwjfllXnVnH3TjkolAPo7n/x0jP36Mh0nN0PGk
56CZE2PvpLiXIzur8kQ/8+WZBjKjk98JPcCfPYKe6Bx5ubBPTmKvCWOz63b33qK3kLctcH9j74p+
ccPXzl6j+GTbrZzk21GW80o4ANvvKGdwjhZlr8K4+JMM4+ZmLXEy+rzlhVMcAbGTv33Y9+Wd49kF
weeA8FY2e7rf9gMFRMs9oRNetWOgYg5upVEfm8r9MlVWLDEwW6WDgCUOmNlrNBjmzgnbidcnadrl
4ElMBLu+AN3fhwGpHuTtUbwL+59b0StJDZgvwgL17WEDWgTUCxb/zgEC7iFifILXArIUz5rG7yAj
b4ycg2UZF0r9bD/mCEGw+CyGRfjw0Rqcu0QmfPFijO3kwfKK7gSMEcF9rrX8R8JK/u6FVledcJO5
35BFBHMyns3EcGrX3a9gb04WxuMo4bkCzMO1qcmbK/HJcJfbhsKpwNwyqBEOM/BF6L27lAjg7p+P
vUueo4DZLBMtV/+etq/oluJX4tPkvUpY+skf0e8MW3xLksLGbeevkSO+7CEcF0RrPYEoRbm1T15C
JeRxYQrmCQcXaF/I6JRglZsPllBzLHxaDZrzE/LYkTzJNgJQpH2kQ4fduWGO1ziy+dJnh4/62iio
iTsGE5rT2aaW+oxox741Rpua6NGgKWN8vTHBCZiyof+2duAm57DYtkvU6A6vSLs18SPW2al7BIAO
v6IBSu7NIgUm/h9n59EkOc6k6b/y2ZybtiBBEuTY7B5CR+oSWepCK5XUWvPXz8PaSwUzLMKy2/rW
bYkAATgc7q/YjtTtGFAD1oWwxVRAjZJJNO1tGKrUytrQL3+4wB5vUshb4x0wNzHtZQ9veN85VdU9
0k/1Htvcjn+IrKnD94DAwS2yB0dKlDCNeUWUEhsT0XaW+iYp+Uc3MObCaFOnPhlFzALmEDwNoGBl
nTfaTWB44lM8Yt95iNsh+ijyBomDLs97aASxD0/IccLklg/TPbl1nodbrp88/RHV5DzbWgunct9a
4XgPnhzp8VGv7C9BDLxw4HxzbP2qDoDAKn94zGZ0JRUo571Angq6ryGjXUm1v6flQgPhfebbgC/g
EcTtXezKQe2Elmb7SfACgqMrSiQpWI1bXS+6co0emmtvu8jsnF2Hlip4fQu1fmgXUZsde+lUX1H/
LGhRSPpXh2xAGXLb1zxsDhGiENsxcpv80bWa7IsVTvFnB8lA3kC6N34cpyjK74wBON2WtMYxtr4B
fnnjD5PvbRpnBIUZIMjE2fDBalFZ1ukU8RCkvz84BjDCFLPqAPmg6XZAQKjd564fm2u+X9zB7fUH
NmteZe8TLeq1Z+DFuO+6EV5tdwpPTG8L+jhw6ZkJHkl632fJgTdcXN3XWlk/iUEW3bZr+i4EpRAF
1lZH/vJLDDIr3Knabdo9zZUAc1uXB9dQGKA8aJKkXISTFnXb1i2LOynzwkRHRk3JvvYGg1NsgeLl
3aGl7ffGHUBfFRYagFDQXWc/AWcMVrwnDN6Tk55KxB/jJv88cCcB99C1Jl1BEMronlGTH2BZmVGK
7IVqixWQVjk8kQ8axRpNSAq5TpxbN0YEwPvYVXkfHgvWgjIB0NfiDiRo328nUEz3sdP51mPfxG58
3w/hQDM6roc98NHwV69pSmDaFbFoujEZR6pniD0ZdjYf8FqzXrKgK4cHer+q2tVJWrs3gwYTkOZB
Dwmc1lrjb3XkPhHCqk3xScutlkrIZDdc/2qk2INuTgRt1A4d2ApWOnPUNKyJnCYT6AVOdCOpvBm+
/lgXrt+jU2Yra1ug801IaMi6dnpBzQjFIoT5Jqn1v0BrWC9xXsG/dtII2rHM8/Ee3lvwiyykSGfa
e7Nx+wH83xzLNzx9BrqyweC/z6uI+i7gDSqCohIyosmWVb/RKwt/8MiigeSR7+0VNYDgDrZYjfk2
6LMWV44maT+Efc67rgmk9y4u9fxX38A/RskBYuE21musX4N0oqihOzqa8Ipqp4uWg4HMlkPQ4CKC
3vApSMvcufH8vP00ZdP0AREN9BfIxn9DlsoJPgp/Y0QYavcga9BbiPVM40cRl9YMZhhBBNrsrne1
DKIDllr+E88mGlB2A3H+JrFq3kmz6li+Rh4MGQWz0rVo5TSdro5FE1e/2rKHImlU0OrRoy3hLjlU
H8aDgI1QfCoSRGh3s0HYdysemvYm4+zuYSt7ze3QZPELFcVaAC7D98wCptEgPwoH5cXtYEtRyQPp
y/n1Sbw7J5XlFlG63F1V0kv3buT62ESlFEJuhihKdJp+k0Hd1oKpAGqmiB/QKvOTB0RqCMV5F5Pl
2pKS76ZMeDLOj9jOu3EEjcWtMCaVb0XlollrZfDoViZysuAzYbc3Dzkn7ZtZuc2vUuXeHcI/AlRz
34AHqYtSn3XkedmQ29vxtJ2cQH+HDjTQp8pNinegI2hx1yzzoUYKjAY+b8RvAvx7vAHGi7AzyrHI
r09eocdbLZb2C4tV6esMDe7gaIaDQbWmQAZx7VlJbN1y1bX+Hj0iM9jDomQJ+D+7gxNlCTeTJVV9
5wGJrmnLjx5bsM6czwE5SnXwBTLWepZpvy3hxdNhytrQ2A1RO+UzmyZ9B+KVWqzZa813gUKQBKbR
TC9piszePfItldwFnWh+ImQf/OY9MzyEQBvfmX0O7S9L9OJT7OjymaDnPoRt2nxx4Um2W19zHSjy
qQlbqzc++ySSn6xp6vuVjw5CwzNtinA3Rwf7GINqAhEXCpPrXIxNvYl5Z8BqdxxQ/03RIsvsmZ71
mACz1wihUfuT9zLdy6QP9e8hGM1vXSvVV1F0+EXoEWJHPLZ960NitACjcjx8uaZiu79FH8uW64TC
RC6+0hJLvWOe+06/TSl7mesI8nK1o8qlfZi8cPpmiKqqNhhUW18pk7PNMSXipYTwbPU0omOAhAGC
LbS+gSM9mj6F8BVJjEGqlOnhg1aCx1y5jZ/3W1ezEypn9II2dRU6LQ11OhDAVY3+tzlGyRPmvh4o
Z64wlKo8swY45+G4vLZUP0R3aHGK56YjL9C6xMNIthsoXQqHPltvqUxbe6507QdncnVUN2tLfLXh
ObwDvRME6xg4KgakGS7yaGF57YGOCDT+rNSczzipKn2jkQPuKGaiRdQmHWIjmDwNwS7jxgM3ABZv
DTuqirZwwqhjWilSbO+B2wu4cqiJwD4rWjrXw9yKyGjyQrVI4Bf1k6E3+wBYwawIUCe8uUJ6wKva
ojeIchjgsRvkC429xMC1fKxVhOAD8BzN2Cf6gL+SRwFSgg4v7PRTayOdBaaZsd9Vdj1L56b8orGs
ml9+iIAOjbteL27IpfK7qG90BDaGvvg92pq4M6jRUMqnQX4vY6Nod87ogqyOObDyjjLhFG0sWbhE
XcmN/aCPQCa2Uxpq6a5IWuczbwNs2USF3OKKxhJ3aThOSPiVUdUgFkMG2O9SZyLt9qSTV3Nv2Q83
Vg+jYWNGxtzm1SzvebTH5KXJyNJfLJ18b4cSqd7epiUCNytE/tDI70q6iCszmnJ7m2Eb2dNjoHSy
CkLTeu6DIqff4BjU9qMyhEJOP6j4NdpTOqDOGNf9JoTs2q1QIystfOgN+3cKxu+2GmvxMgOL/JXe
8SYg+lB9WLWoC86cIyD7SMKO7gc99bv4qdecNrgN68KGyAeJn+NYQXot8zyCFlX5zT7F9hVBUdNN
eH9q0/QjpKSD+F1e6bvctxuTko5jgg9sEFK+90p0dFa4t9fJoVcWFS34aKJaeY1mfQiRC/7V2Ggi
I+Hi9o+xW3n+2pI1EdYLOb87KwCqsEsqa7RWoyzyB9R26d9r6LOgHzuIz3Yt6x8NMuQgagzS0L1j
d+J3hJtR8sBtmz9AZsK6u/aE3m61yhMApRMIikzAj6h/otJ94/RN9BH5E/pRSOZVz4VZYtAJHaj7
iUJXma86DBp/V2YuvA2yEzQyUDxznprEDsgOiLZo2ZVm9OJyBFH/NbqIrpPZ23c9CTAcpaBVP1Mk
bDv0ptDOWSU8BdUKFSaCQJaIvodxX8Gnc2m73kwl6QZPr4HMAG0e+5ddA/Guo6ry1kbicXvkslL3
oM8huIBEcj+DKQ8ORhWixlOlPVTkyEKQe8t6AAlBsLwBsDM4am6zBaAtdFnG2aNIC+NnDiagOLoI
RqZolNfiF84emlyPfiahjGZ2E+0FaPUH0xnSZu8a3tStk4re5nbESUfsQd2ND7YztNBWBl8fNmls
Fd8T3w+/egAZn03bHRB6GyoO0y/cDEW6R/uprVd2KnwB2KZt34X4RXiHqIrj8AjWgZwakF1zdMxc
R0QK+PjnIQudzw7S+uQvXTcAe0k7VKb1qfseppJsfWpq0HuJyZMTQKT1cXJMRTETWS5oiBZWK/Rg
mjh41DTdetbcBC6wFpvJ7OZJjbtFwcAGK5FWNnhiSk5zGoC/c/7BaiaCYlHAtKPbWXf1zu4y62vr
Fzb0cmOSH+0JQCGOCb7YRvSpQWqgrWHQezZ5nXKGAgu9UYgWG+DICtJlAT9wJWiIhlt9VJSZzA7J
25WfElo3ATWwbY8+U0u0oVO/7hSg7wdwIA16ZTSBULYWkCCMcM1YbrkVbR8nH32URjxkrgeaj2An
3W6L3i68A8+OB9pxnjOmBy7k0N9QDjGTg5Sg6baF0ckfaP9W4aEQAWDsQDXyDjX7Lt60IPiJ7iZ+
EGw2TX7RK9/+6PG2dbYy1acEiBL0to1UYDk2oHZIU2Ew5ncDdimfUvAQP9q80jJaf475nNZjh0oG
3GvKE36hf0F7PnnvdNXI9EF53btIUVT4KN/GyXhTCns20aEI/5IRW0cQb3ngIKbYFdTckcDGV0M5
w3PatcOXcgLsrjlRDAS5nrrbKhyoMUtThGjhgu9+TsDhGbcDHgTwwsixZlkBaFZ7PJmqJ70z2CA9
kLqPYyFz7ApzvhKYIejLiDT24KnQFoeCYYPk1HYAjNCVajBB/ID8nG98s+yamnmP9ddDQBT/aeq+
Me7sCHHqew12CbXi0XUiwisK7xQDU+k8mUkA/aCFwFFuJyOAVhkFoxw3PhDMIzdKmyBImoOcrjXT
et+mVstNlnA5FXBI21VolFpMPmlXN3YXuu4mygJFkoJCjNyqoem+TWqUn/RgzIxNTVcWj66udNjW
PoZ2G770SPU4g1QjgR2lt6MlpKDI4nrN16CHvn1HvjLewF82ml0lqen7hAQo9rTv0QOHzps/gf3k
iUrrNnju8AoF8d36MtrQDnIozHvUPDY8qeIvGnof5RrJylHtCnq8X7KgtgfEZ7Th5p+ShwmvIbpM
KrG4ZUSOUEdXlYiY/1MGbt+XWYITjSNTcVfhI/JD6kFEFTgV9E46D24C0tyl/Ok3kE6hoQFfQ6eg
998XFh0dXF0iyn1ZikYDZRjRAHRp0QX8Rmm8dZ7KKsjae1rZBjl8XvneR70dxLQxwsk8wjUKU5g2
ZZCt/nF7KceM3G4Dtia6pa/gohvOVo93/+gFFYuCAuEmUJ79i15d85zJKJwTKGBYAmby53+mCTKj
6CTsX7s2PNJaAVhRA91KLaRI7d0/kCcbVygv2ea2Eci14PK8ETEmPIcIDPN4xRbqjJ+RMfuq8VeU
QKhi9hz6yxlLFz7iLrJo1mCSRpSmLEAuu6FvBnkYWj+5m8DYfRu9eDw6FA42//Wf//P//ufn8N/+
7/zp/1uC/idr06c8pPL1f//rnMWQSe+bZN40hasvvA57chpFrOPpA7sD6BKStJTz3NvLo5yzTUIq
zwTUCMLEdRYWgH40VlgG8XrSDJqrqDC+aG1TPfDOGG4ujzR7aJ0YnxInQJ2bQvL2sfigpx+zjwI/
R1MLS9lKC2/7qTX2XKb92tTwhbBS+b2yewTOMdi4ra325+XB52ksBp/XUFcmVq82XenTwcug82N4
+HhHZFV0LESIXyVSHbvab2AIml2ABk+cbC8P+urb0vWj88dwAkCd4S5WcBqLvgksUG9T3RafhEQY
OytK7RE5/PCtnopMzLVM6Uj0ffAvWywjzbKhwd8AgllR1LtMudkGqmqzGTxcld46K1OnpqJbykSZ
0BYLky/TM7oCDXzEJpX9oXKj5H6Q5YuZdunD2wfiLWniQq/zGcXClC3RbQtgE2oB6OTWq4GKwKNB
VN3RA4edeXmsVwZwTMZ0MIF08dlzoOqe7g8YthiupK65VqiNoiU9GqtY5jQsQAmvMMTo3nq45/Hc
ebmIKwZcudPxoqLxETpjvAo0/h7NR21rtlP67s2zwtfTcGlSCEob5mKp0tKfuM0dEk7syNZeHrk7
CKMo4zYC8RPZ21d8EV9veKS1Fdxe11B0hJZHXNfgwaYCDF4i2nptWDbN3BJ5IrN3pk9vnhrsSsNi
vyu+oblYsG4uDaQhdhNTltjPUdHScFCF+dIgULgHrxq8NU4qE+dzsHyUBzhgxjz1v64CDT8ALkhQ
dBpivIfJz8nIgVCtub2v+TGe+YpsCyzskGgyYccsVg2Ng2YmLiA4gw7oAUMXTgDVmTXctfaKweT5
oVCinf912fmnszI8mClwiOazbJYrzQjF0QNAWGmReSVAnTlgkphBLARqS/RfrFdhADIcAqZSgWOA
ocsDu/eHaB9YPYprUxm9PUoxnitM27ZcPuUi9uL10Sedy1bMcEHeD730NyaeYfumjl4u78Sz39Bw
JVIjjlBc2KffEJI/3jkKYnhc0ZafWt/bVjkG9dHgV/9mUhI6peAT2pZcDOWT0pt6OBClegOdPJQC
jpYH7QLhB3XFNfL1bY2/M7Ke9NUAKOJpezoroOSAbjwkhdHCyQAz96jm7HzycRry2IW+9FUFXK8x
NLogE7jkm9GVPHj/xad1hOOauuNIZ2nQnvN4z6oBnQfD00o8kGCbU6ysDsLpoysB+c/fOs0Q4C8L
TCxsQffX0BfpifDTJqchJtfZlAVftIoOzqoZsDYqQJk9iiCJn8KqMm9pjtV3mOGJR67caUur3TkC
xVG/x7jofgPLzhze92Cz6O7HhyjUKe5q0F+uXFjzybz0cxfro2nAVGPbkeuYfoWfBXRgvQHrA4wu
tsi1i3U6NiFawwiFXF6TP3nnpZGN052BMgoUl56Ra8QbATygLJc6jzaFs3Wp292tO0MCKBK8eJWs
7kSYBoey9a78inOHjuDPetlz4HLm//5XOIY8ZEYSdA9MP7QlvRCN8Rq4/xGR8PLKUPOhejVfBBQ4
4cCAbXtx6Ci5RC3UPXPtNd8sMJp7mjIZbV10ZAtEhC5/3XODydlYFKQH9AdjkfO4RdyYs/4tbcfM
19e5bhZ3moqqvdUPCbV4E9bZlfnp576lQ6WAjMSwlbF0M3bhWJNF4MGJgEuNti9eBCCwveKoSNeP
I25fgFEMe4dcYP9UcFPQ4cITYEtpJHrWDNe+HUF9lxv4M2JXUizfX/4m89WwWABIxTryKQ61Pq6Q
07XO5s+fI6EFKg5ipVOCtzdpvW0vj3LmK3AtuSS0XFCGEItt7U0D3VdkD9b1KJDUNRFIUZaxgns/
7i6PdCa0Er51LnaDLy7txd5NetmBtiP3oztUHacg844F3Z01ZZS5BWFn+67WA7QgXe0O55Dq7UGV
hJpYZ1PzJqoutlg6wPwM+8Bau1quvWtsAbdCjEV+B+U6+XJ5qme2s4XFsclLgY2lLx/QICThAJeM
BVB4dgGQ+NRSpwNNPZUQy7A+u/Jtz6yizc3IEmLQbdHNO90rmOgg5mlR0ge0Vt+UfYz2X9E4d5Xh
uFeGmv/UYlsylKsbpDW8nJcWzrj01BgDeVzGiaIFlNRhi0RpGCACjqnatjeFcY8zlnYlQpydoWM4
tgXmxrL0+bT8FfkAcVYR6kwookG62FHnBEVSoIkOqyM/vHn16EygR84ZdhRyo6dD2Rpa8tBLSXIn
T3wwyyKibwDu+ACrMnbB4XWlcSUYnZ2da/Oq5M7XlbOYnSUbnRjIhhG+35RbDVGxe5RNrGgTQi1/
+3OFr8gS2o5tSDLg0/k1PJxQg+NToqxigzQiz1H4dW+rAnjn5U95bl5ELsc1TOxglVzMK0ZGOwd/
bK0hnFkYDKE+rCV41LaAD69skHMX9HwCeDxQ0oHruZgWXH1hty3TwuRJ+evCyTsLmIDKDwjra2gY
B0gOJ72b9bzTxv53VZXdES+f6mZqdZLzt8/c5i6jeU5QtaxFuKkTXKFUj04mprvq0MKA2g1u/dz2
kGL/xUiuix4W+B5uizkY/XUyeL1hUMovIFs0MBSAHobUkQHuFUe8K9/43NlX8/sMVzX6vs7isqiH
CohWDZyiAO57RI+RLhvuVZuKHs4NwtHaEWqi8y+OI+8L+LdEbmoU8nR+vkLncUQ4G0Rx4sO0BYaR
Brb+dTTTQzG53pUX79k50j5SJikWepaLhcvhODjGiG6TF+btOxWa0RoPnumAokZ8B0sQywm0Ct/+
TCR2yxlapZPW2Ys5TkjQga9Duj0Bq6pvZ9IoOMFGGQ8uY/+wwiD8ennXnJumoxz2JjvUJtqdflWU
0ExvQMdjbY9W/TxMCI1XOXDWCEfST33gJHdtr42/Lg96LhxQV0ZR1OU5Z1qLcCCqTJVmj1ICVJhh
k4/auLYTDYIA3eL9m4ei7klNhqrgXARafFFctmemGb0D6L/6JqBaeUdZOd4lpddduRHPzIoyOTQn
oXgzkuOcfsoW+hKkrBqlWFeIXQyykl5IYiN/7bxcntT8lxZ3LzQ/NiX5E9UYsVi0QXheHRd6vZbA
Sh4qTKsHuJ4ZHp2Xx5n3+KtxJI9gqHKCKS1CqaPKLI6QtgXvUrkHzkq+t4faxndcIjg12epZdmAW
Cq5DTBBU/OPy8HPEWg6vhA2whEaZTVHo9IM6VdZavpKceGH1H5QnpvegupEsdbpsV46ZdqXieuYs
KLxOqZBT45LOMoK2YBNVENNSdCYf5lGaq9+5qP11SHsfAZPZnhII5Ps3T5KYjfyLlFIIHhKnk0T6
GNF+sNrrzkWcLkcl4tGmO71DDxJNE16UV9b0z1dbfFUuRfanIy3OoFoEbzfpR9qkNcJqbRz/sIJU
/ZxD/A+hoHTCnarQZ9eDIYDCNEH6AM3lf0ypQNqbyxN//bUtZbtkFJIsC2fxxXGBzIF8U0ihVNia
8Q7TxOSFlgQOqBAQbpFKsNRqhGBjri4P+3pTWYpjyvyhhSDaMJ/iv65JG33h0MFUCf9CHMfibJYy
wWbyCJ/lN5swvDLLs8PpztxjcnWXS/N0OCQLdahLgJxmDcCP4HjMY5XAix+0AVJ2kCMz9+b5zV8U
ny9I8DpzPB3QsWdV4ryvof9otCUjmTYfpta0j5Hl9Rho5s2VGZ5ZRwzdGFNxj5C2Li5KWXZhissS
1E83rQ+hLFCvx9pho3lefAgCzTtOmmY8Xp7lHHlONzE1feI5TxxecTyvTmdJgTanjcRRxdMDdFM1
YDIYk/EovSh+2UFZ/oqaGv8ASEZXzs/rKD+PbJMZ8B63gV+djmyiLDRWpcWFiX7pltazOlbSMe7Q
+cmvtAzP7B0quLqkKkcplyB4OpTmGVERmCYQhwLNxmoYpy3casDOU/Eh93DyvvxNz86MFaSuBLrO
tBa3SpyqQJtCoCdQnLNdTgYJzN/TdkjnJFc+4rnl0ynwuLZL20moxSaNjAGORzrrx0wQALtK87cm
ujsofMtPNH6NPYJGs03CoF3J6uagcrpvyK8Y0nFJI/mii80a9yPORGnVQAGhvqThUrQLKXxcORKv
F473B+Vj9iWh5tUZ7HQ0SSB+N+u6jpDUgRSwQYSm2KHUieIQzjBXPqc+74TltNT8OKPzZJAdL45D
JQpEkhvZ0HQqzYco4QUZRBmmZqYsQ1xbvGovihqygC3SQ1mmSJWGbrNtOl8i69GX9wJRtefL2+n1
Gtvo9xmU8ug8c4MsthPIax8KHmtcpwnqEB1B9osfN8MenSD7c9PAxDxEA+zCDThuQJaXRz+zBC7v
TLI+/oG3sQjzrrIHeLkljf16+uYjf0zjBZPpEUoTIXB3ebDXeRJRSKdNy7mxpLFsP8+muAgi4k4h
gHYfMORCZEdN/cFLscylsKaOuZ8iJtk2TbS1gCK8vR6sOESMz6+wEWRfnKeEEqlA4KldO3H0iwdR
fY9Du4eQbGy+uzzV1weIkUjIoJBydzPf05jUlljzxRZ4G2PIYByXQbMPaXde2dBnRiED44E5pwb0
JBarV2ouMtrC44NOLrRfzH9uNAOp1MtzeR3w1FyCnGcDvYXtcjqXHM1alKQH5FlnOa8xkN3R1qMv
sp+m/b8YySbDk7zsqJotMtkO0TLYKz3GroCR8TP11U2K+DB6HzI5Xh7qzF6kds4jREelms76coEC
B1sae9aOwfexhiXRWjtzMPp73aBev0plHX9MR3h7terKz3Vvv72SjPockCEDgIJNp3Nx7hHopb6T
AqPCvDC7ox0+bfMeXcpYDOb28lzPLeAf0IL7Z/mWDUE0YLpWtUaPHE8JTSqGTAb3PXpC7fBaZ2L+
bKcRFndcZjQDWQSC0osd6XiYVOkjbMtSTvIDenfF50Kzjc+GBr531TWOu0nzLH/zdcWoINd4UOrU
zpaLiVzPMCS+2a0HoJS3GCsVG713rX9xDjC4ow444wlo5J6eg37EGFqYSLTDOEQXdJJotcqpWuPl
9/YiFVPhPUn8oLFKRfB0KN2AsQzIGtiTwrJEIdK6xQnPWvkSOZa3b465ljKDCOiAW4szZ1Q1pkCd
7NalV4/7yUUZO6BRvEu64cflkc5FKxpxXDMzvIrm9Omk7Eam7pTgtlFWRXtsKl7ImQPS//Io5zY7
F6q04NaiimktolUhPUp/EdzL0sE2BFV+pKArqzxMTd5duTxfDcUkyKp5CWPyBcJkkSVN6CzVdou3
q7A6tcceZTyUfUuNARbS9vKsXp2reSi+nE2RlEzXXNxcGkbe8IqQO4qz1D8Af/aRIGqCJzzZ6q9u
Z0JJjXDsyK/M8MywNlku9kJ0EbhmllGSVjb7oMALkyuArLr5gm2ivk/S2PiN5KqTIwJllW89ZzwY
/h50sfktpHBSPxgmtOxyyGkGBjuocjS7Mey7w+XPemYF6eS5zFACoRGvoEghTyADzYR1gfDmDYhl
lDkVfm4AwM0r5+xVnjfPCugk7Vq+JYCJ093vAS4J5RDPxpzJgDUb0q6mRIAH+IK2LzrD/kYeFn8Y
VH3l2L266RYDL7YOmi7A6s1gWjeN3u94B6JeFFpQNfUpKm5QWw82KHnBwMd8+I7GcnrlQJ7dQ1wG
HHw6KFSmTyeOyN7UVC5WJyLAhGoVCmQtN36QZHceEgERFI0SZZARiYsrV/z5gaWF7hRdNDLO04Er
pSPBitMWXb64+4TqR/ndwIZoDxVGbUqhpn2MCeTbD+rcI6cayPUHEGzxtftCc/XMy+fZAuJfU7Kq
07u2ybL+59Rl2lMX1JFGBTevfl7eyq+iK7AiXsFUbymgSOB1p7O188ksRxRw1sgvaBNskhZUPI7F
6uPbxyHplKSbLmDSZe+N68IonQr+tE0ZanbUGSvvNgjgrVxZvnMTIrRSueDIYcC4mFDYTMpMvFjM
msiYt+b4L0x1d60/eyYCqL9HWRzLIEajHeEPsUYOpNkr20PFPXBnFSL15pIIK0SyTo8EciYNmsV1
gY5UmXaBAejGzo2vgTbq74xW0e0CT7S5vEhntr4iqcW13p57z0scHUY5jpslnlij+IbaHpqVqIL3
47HqhHPwcdZddYizX1mwMxGOfMW2aR/oiG/ai0xCqEBpmGzpSMyl1U8qL99RRJweemLCLRT8bGNN
s7ecqxCVvzzdc4tozxUuqgnU+5dbBbM7v0ljdkmb2uMeWjpGjBEsPwOtnSuX07ldSdYO7I3KiP0K
LOvS66l8C4kQCuD5Phd5uVEUFa7EzDlKnKTRbBWKhUD4FOxFZ9k5VCaSn+WEixvw6hH1SFUeZ7/b
XTnbXfblaFxpqJ37gHNFZAZ3Kl7HixjtDljGYfNlrCsrS7d50I47nL/GPbzGa3XQs0MpAoggXbd4
Tp7GKVHChKLZZKxLSIlboiXChBiUoTuprkFkz35Fbj/qipQGaVWcDhWHoPVTlRjrGk/MIyQG81jg
nnIzwFx87C3p7y9vw3OnjiUjMhpkarS3TsfDOSFqGpupSVn9jqErHsIG1lyMQ+6mwTAC8+opvzLm
uTny5PlTNqemsoQMFADe/Wwg7I9uI9aTXsbRZiz7NINDjw8jItTZ3eVZvu6MsDldrjbQMwQX+LKn
07RyG0OA0SUwR24brpLwj+T14Oq7GPlkhOtQDSPOObswsFCjg2+o77xcQDO7/EPOxRvmzRMe2BdN
mkU8jZWOT1QQgn+LHONJw5BFgNGw+z3ltP5nljcW1CVk6bu6ktfgcK/H5vwTYDHyo5xPLen0GxSa
bw/d6GHXlUflpjXNIUYnb2W4O7hJ9aY0g37bpLW2vTzl19GHYS2dvWzOmKzlQxfCPnWt+WLHW93c
qjHy7mO07w6XR3l9ROcBQHvzkuamEMvJxc40YiQ3gKX1LAKPj5kWci+7oSg/v3kkZRIF5jc1Odoy
mcAXnSLdoAzYidLYuvEU7HvHLff61NtXJvX6cNJIn4G7jg0Y4xXIzLdDS8vqEGi+i6y6zHLUw4WG
LFXmeDsAsRpSA/U1oNLr00nfGVAo710eo7RBTrdJqyBztxYgPrib4cEs8batsJk7DA3M2zoER/zW
7zmXk3jO806k17T8nlkXxzX+U8hkBVML13eoiAw5D4+7FHzNlc34+gycDjZvo79ahEXrBX0/I4hU
1SBE7dRoRfit3IjJ6rHqhbevckJ8iqv3lXrPmRBkAPtCTAHs+ZzoLCJtLqzG8ul90nGP1D02ht1a
C8wvmWbhVlQge4owKfaxAxKmZYXjsZUa3ZUw+HppbS5MCFUzu4QAMO+3v2afh64TNEIfN2OluTda
P/r7MVHeIU7LCYWh8VpK9/pQMh59aGgsDEgF5nS8BAlHJIDcEScdw72n4jxghhbIjW+214oNrxdW
CYKMoRs2z2KIGKdDoSYzTGhl9BurqDpUDbu6eQ5dNNv1tolbKMOD9Q3jlerWx439yqZ6/VkZm0UF
2WxSWVlSrJJRR091yPuNg1X4fQ+D5pBRkEX3yqj3gdDbK5ny68865400gkl/HDCM8nSuOOYMmh2q
HkPEkuDtRsMKOQ2MTkX15fLZ/NPyPE3q1Axw5eqktTb3vE6HSoLKpWLvjxusY5Fp7FPwRKvKxCoV
qJ9sP3VoZj3ZKO08gsod0fqPaI6sZoFoPAow2F31SWpf6Z2+vlCUQQAWJM3zVbZEASIe1QpgxKio
eALTQeR8grXss/Hl8tznq3gxdXhc1pyoUAJ4FQfhieO6pZuoK/g1CkJQ3cUa0E8Z7nV8R8GmSQAO
MKWcDXKdjVylI7p5l3/CmYWm6DKPTrEOMYh50/91Xk3XQzs2dtjUlojvSBGag6gscQNgXl55CJ0d
in4aFBxiPsjf06HqSJKF1Hq/MSatwQstC3RzHdQ1is9K9u2Vx8+ZYEixmAeXBAk3v/cWMws6VkIg
WYISUq9l69bQ4UujqXMjoayuu0aHty7HcA9L2Hmop8p/8if9Gt/z3ApDY6VD5ADjhhG0nDMagoae
D/gL6frdaEh8YkIqd1k6oVeIGyxKl4a2SRL4/WQx7cfLq3t2eM4VwcNiPy8fvGZSe0FM4Njoemyh
QanTUI47aNFOZA3oJYKPB2TdovJQYBOrqTfjrR3WgMbyTAqaX4eLNWhsoB3tUA0bv0uLHwWOhXvp
tdaqb8v2ypE9EyG5eNjLcEKpiixJLb7eOo0x9QMyKTFSGjgoH/oBkDdSNyGqN0azv/xpz+1mgEd0
bulk6iRPpysbYYoZm4rtVXbu8NFmgA0Mx+Y2KsJrSI5z0WgujszpEliv5U5uWoFxZAjWMZaFkR+D
zEFuCSM0jAcuz2kOtYt4RI2CexvOKwzbJeVVJWNX+Dk3XF5K5xZzVGvr5cgQ5W0zfWgsRK+R23K3
lwc98yG5uOd6zIysMP6gE/6KQOicqt6PEdSz/aLHRAyvoE0hZ5Ogqkb860pY+IOIW86RHjtwI1gk
M//gdN1GgMdpJkYsm0Ef9zp655mL4d+UCbWbyk6ftr0XNjm6y+n4A1EGC2155FYR/C1nOZqeCmm/
akSEHGiMq8UD+Oxm3NMT1f1d3yIlP6G18a0VCoNZpNtYI2xj7Omdpvuat7Iqv3O2KLUPzU1khPk9
E/cTlJmNN3NG2SuSfIf0yIXpYCzKTlmQV4myWkT5UMX8IPL+xu+RW8RDS90kJlYKb15F6HC8NgHJ
WhRM5lX+axUR9uvqJElMnrit+8VplH+XI1DwVRrddCXNPbNhYNA7MEYBE0AfWQxV9yU6S0FrbkqZ
Oh+QiUlvG2FlB3tA6PDyrM4ciLmRRVXGJjl5lc22dQCfrGUoGuHDLcm1s9GbKbiJEhp08C6NOwPz
oyvzOxPJSC7pc/IlaaGZi5WTk1EpD0myTZrZ2btQhUdsLEjCqh5kfNNcwxiem+Pfwy0ORJbMT2rq
GpsJvyv30Dg+gmtiwixx5dZcVR0dUpxozEJsL3/cc+uIRCaaAbw+KZEucswQ6VTkBiny9uMgvsZU
a76Uwi+fkzidni4PNd8zi0NPh4UXggmsClTPYo61juqJT4tuU46T2FJExMy7lS+Y7GDiNWjGOscA
5qWsaVBcHvjMx2VgBXSTxdQh5ZweCytCR6vzan0TNwodnt74X+bOqzluJNvzX2Wi39ELbyJ2bsTC
VBWtaEWRLwhRYsO7hMen3x/Uc+9OFWurVvdpO6Y7RqLJSiDz5Mlz/kZ6AjX1V9XLw+3Ugas0Z6U8
81yPrB+Hwg8VX/ruxLiDyY52jXSyxZhDKGwOCgRKbgpAgKnbqrg0lbNtbU7P8sibhCYur4ARui0U
aPdn2SIL5vQLAqYjWkivity1t7OeYuFLK+/M/fLYA11J3LxNgjhlrv2hpBx6WIHkA7KjnYw6aCdG
u7u3utKiD9KpqqcK274ba9hCvz9HqI2ahgYTmZSxPvV/C3BJQ+lHI4n0RRhiIdShkvrU5JJAXs0p
xJlk5tgDZbFSUFyzZSLB/mDCUrssobnul2Vov2jVXGEskWAaYdrJfCZHPLY3jPU4BKEPWOQQcZNh
39dhAaP4lhOKFh84ZbgacttArYuLKOWYNRLQ9FIDVAH6M6D5IwmqA+CHXIPqMKMfJIjE1iVthI61
gVFLw8Vs5dHOCtGa95o5AifW5ar+UISa+VQMRv9X2VKfOv1ej02fSuWKoqczyQfZf9T4glrG2Daa
b2YFMu15a6TTVq9y43ueCfnCwHQ8iEH++e3MJe3M4MemT70GtNPKKP2EX9DUqZ8qc9QQC4vLPJgt
LWoQu1Sbx8wBSqtXYXaFYYDpc10dAqjw5/BexxYa11sUGFZVIQ7T/dlndN2FhOoQiE6tRAi3k92k
dvSdhDzHfyNIwBBe0fPkB58S9FjJ0thCr9wvxhg9x9jutwUerxdFjdPJ6Xd6LAIyBKAnLvBklgfb
R41KBZmzVPPxq9cib6R88lGOQJJdvF3GqwG75t8fEqkF9g81RnDJaNPsP8jIqGq0wsRCXBqHux7O
ZIBvJ+Y1/O30vQ7RLTs9x8+B0EbXCnWJVSdplfjZHxCBcWEiFLj4uaKm38BroHIVSoqbydg5Ffgl
usgwT2ei76+zY/8ghWys0cVZxR4ojRzslkmV8YDOhhkF0Eiu/GmYlKtRN8LvI6zyxzyc4+sualHE
nuvS3HVFOt5kOB5v58GRf55+AJ+XLlkgaQM9fehun/qqAyqniERIVP4wA3iSoRG/l+AFb+qyKV9O
D/V5m5IFrmAmjlRuRYfpg6rRG05Fuvg9atvBVKhOEONXG9RFazw5YV8E8pgIl9PV2rXFFAanh/+8
nNcklAhBh5Vc6RB2HsGUNimHoYqBiGKJakOGRF4KqoHkTBXN9TA44syLPrK6FG1FTlAGA4VuH5x2
NizpAcPC2VdWWsaQmyLQeskJsGlZ3vFAaraZat2fnubnSIyCM1V6m1OWTPOwdIxJmTL1DRKFok2S
57xQ79rQrh6IhNJOGWM0R7n8+zbJ8JlwcWwlEfzACoPC5g56MNmowLTTiTMZ61X0j7pJja6kHGx/
1mXRmYP9M9betslcgFbg98NKOiystl0v8tHA4EIDFAqgdkxRmM8wErRFWN2yeEY3x2LWT9VxurCU
aH5IyLuekFvFC7XLsxu1saLd6Qd/7GXTtKRaDwyLDOBgU+MulmJmQChJFsgGmILagNExboq8EHsL
zJUQGr4oHQPdt9MDH3vjpFJUa+DLgaBW92NYWmHmlU7j4rd1PV5jGKR+xa01v7Bbrfg5T0LeVAge
bJRMH8+s72NbivAFQlzlfkyJe39kpUIfK2zQTabe391OrVIxV0V6QReruxRxFJ6JIMeWGJuYPWWA
xaXztT9eAVB3tBLsKaGP9psJVWqP1A+jiMmuzhwM69s6CNHEKp4mHXfi1WFFtyow4l0dMpHInbp7
GhQ6gvPd+Pzbr456zXqnoi5FPnywZxpEAGe7TWfcO4up8fArtC6aEsEcRcrqDZKbVJHapMNdFJaH
dGbdHFmwZGqwf8mRuVod4oAp5zZDS7XKX6Klxj2raS6MelRve6zJriiX9+6kTNXvR2HSCc72FazE
2jl4hQYtfyNJylVBtcXTVdex3MAXeiMPxrOdJer29AP+hRc4fI+gdclfkD0wOHX3l4yGmq2aYe7o
0yjNPMSfswCrynmzjIZ5X2t99aag/OzPeKYEk4wrYiCEbG7x0Myekr5Gtx5FSd1zGi5FZz7akdVM
u51oSxUfN/bDgiSpHH3Mtpt9s7LUu8yRlgtr6JtHoG/le4QrXCDPyKlmo4i/1dwaf6RY/siIRurV
BsfLJFjwD7juiEU7OUvHM6vjSOWf4gl9q/UWrFP9P4hnEMLrxdKGyR+NqkVapx7H3E+Q2XltZU2y
NpaET+qliUrGjxHsf+RVUSlfo82MEsGZJ3UkzrADFZnGHU1ZQET7L7FIKQ7HFfV/Y8ClEne9LNr0
KDxfrZ32JUDNRbucsVvbmXgkI3julD/6ea6ToEKrzG8sqbwBF6tvE6surjMxYsLXZ5JxZmkfyW+I
giRSaFKuzYL16/9+tx0aC76XPPlpWE2U6Bc9uVLnqrjirHTekHZHXrdC7Z1HWc61K3dz+PX0gzqy
o1fyAM0C0PYaEXn/ExiI9eEYKbO5EgNrvwi77Et8DYZnM7dp3gwdwtsBbn32758DMK4YcqUtAlw5
OAfSrlEHOvZ49Ul9jd2owCb6IxaaBIVaBf6A0btVqBe/PVn644oO3QoUm3Z46TVCBXOsZJR9HIdE
/RZJc7xL6Xo2WxuvgMSNWtyiLnG6mX+7skg1kbBN5YQgxnbbf8qAEHVskUoqQyKrG3xwHJxatKzJ
YTGH0rLDsV6rzgWLNS4exDFQZquSKz160p6DQx76pwplOkO/vjJRvVPCMcNisK+vnGF+18AgbVK5
v5ucbNhO6Kx4NID7x9MP/HO8ojwBwY5zHtQJcnj789a1dBljKrU+SDP1hWKRAZvOQMCpLdHyPj3W
kegDrkUmjV1RGDR3D7Z87HDfkRc2y6KObXVVEKBKX8tj61XvRStuimWe7Y2ji1nHFx6So9eGaHDj
WVNU5+jcn3MBwCDWL0IX+S26mPsTHxMNaRPIGFizE1bctlHi7YJlzpnd+znK7Q+zfv3f4kc31nBL
bK33gbfZEc6kdn/V1jgb4OnRfnfSQd+cfsjHBmTDUjkCN0BD7GBNdanZG1ORDXjRQZm0KxyDsDKF
RIUDohsCtzmTIR97jiDm19dJQQE1u/0JYrKpAEhoB18bRHRTLW35pBrTuSP/cximVIFahoZ0E1mi
cvAYwcw5Y1n0A1YCTbuBjJmZroMFzR2dKnG3GE5412SSdlPVUeGbg6zfnX6qR7YJY5PdkKAaK95k
f5aUNmJ9TBk/LtrSx3sLp/GubW/mZW6C00N9zvypemlAPghEZE6H7AfErHt1gUTjY+uUYZFSp9JL
WqjWZaQoWHvTjscJpFTDD24G2bmq22fRvrXmRmkI/SH6VZ/aAY2E1UCkdkw0wdzCwxEkvLLGNrsq
5c5sED5CsfaXpeK3GK9kL9Tr/mvX9D+KuNOe2mTJg6yOJwQGB+uaHlH3cPrhHFsHkHGBzK78Utjm
+++hiicdS6FioJXd11S0ERl6kMwq3s5SrWn4RtsWenfDiIRRqsmPiLobZ5LPY+udPACVVIIY16SD
TxDapR4Kh08wGjiwunFYANhN7fZM9ffYNobjCfQfvil8+oPwlGGtN6i4zPmSJA/PTSVnOE1iwjpv
nWVpNgNt44vTj/boxCicmb84Gp+79kmr4yRQspE5mF/kSQ1vNZNLyulRjm0kBELQYCJowPA5CBfQ
ucuqiomHZd7JQSeFlp8UA+ZglfT7+B2KFqDiqZigNcf1fX+thElMtI0tBDMGO91W4+j4ZizHQRg5
9Zlc6disEA6iRkIpikEPFkVfKVWeaE7vgyhF6bXvu0CNVYzN4/hcRebYwrCI66vIokoB6vABdp2w
a4P4PmNwdqXKXepj/F1i9pyaq8vF+NtAf7ICsF4rTgXw/eE5SWOjrHv8iPwQEhFa34XYiqmJfAUb
t83ptXEk8qkySTYYCy4oJIH7LwwAlJZSTxv8zrKRnA0Xx4tKKQU8MrQ7NXK4JEg6cM0xC89s6iM3
SpSJCHlgkdb606FgdayCb6IN1Pu6FLfPZTZbiY8pp+UqCcC8XVM7yisy0zhgy3iozV48Uk7lFqqX
q8E6plSs5h63Mk6wXVRDRvRPP5ojC2zFr1LhpKq76pbsP5pqtuuWZtro6zgdbJcmf62xB0Iv3DwT
YI9Egb2BDuJOG3KFH2PQlAu4gclHRQTLEq0z2jPVvs+3Gq6gcBtJG8BB0ZHYn1CPAffYSyxjdVnk
rTMMgpuvIgVCR0nQlkv5VkJP8Mygx043uJQmnQHuU1DuDlaYSlug11qMSvvUjCtvkWaMgDU0Qz17
LNV3qS5kdCzkTvNTbpojVi+afl9qdf1QNzOK1ESOPiOLCqOrlGvnlh0zvZx+08ceDCj6tetGRNEP
BXgy7AhNvUY5JVUk8ynHlDXQkl4KosyhtJJOlo+ZtnkmKh8bdMUB0lWlfvNJkRNVffxXrXDwbRbz
Lo2rtxyYU9BhT3qBeRh+ryH0z9MTXWPi/uWHzgSngEF4UQjRBystTNsFto1EpuFE5atZDd8yBDK3
Sd2V11I3hBeJYiGVNYvqKguzj9ODH+nWkB2zHcE/rj4oh+Ta2h7DTjHX8xVKQesXrahuk9mKHHeu
ZmObVF3uFaE8bqZEqcedyIELjW0J2JUm+jmG05GYvt7B6NcAeV0xmfubAZ/LPBpyhXdetPkFIXa6
HSP1e2eJ+dKcmnZ7evLH4izaHFi/rBkeEKiD4TKcE6UG74llMbq/cPqBv9wVtREYY4MvOw6myVWE
RNztYtTOmePk2FRt6j60tGkYkaXsj71oclphqd35SjM7WyeWcYo20DlxHUcUgWjGM52TdS6Hqwwt
YA6T9WiB+bM/XlbUseL0jEdqOgV5geexZIpqkxlWf+aOcOyxQqal7AsMnv9zkG+k5TJnBWaqfmKp
YxK0toEPHcVQ7LvadsdFpftA9RkPU2Da6svpV3pkA688xhXUC0jxs0+LGlVZETF2X0rmppe61YEM
++Abm79tPL1Mu8vJbOzg9LBH9jDgHZqeBI+1gnDwNmOjydnaAgZslJjlLpPlEcsyiRpCEkrTw2Rp
Y7MdVEl7nMGyo6vQ6uduLEeeOmgQisDm2pRDxnv/BZuY+dmLFLa+ZHfZxpnzR6sesLde1H4j1059
gfh+7Lcc3md20ZGVBS5ihbgS5dEIOih6h4klnLHLO19KE/sNb1p9m89qTZOqPCdlqB6dJDRZUgAU
haE97U+ylBc7XGR8d8bJMt4FBsaXdKbUrRjy4WLp+tiPIzP2LCUpv/ZYIpqQIYBpLLKOB1Jmh0Pk
Qk8YL4Zp0vwyAo5IYC1RdwZ53n5rai3GM6k0v4zhkmgIri/DWwGbe+R5LuNlnyeNR5gwbJeiFK57
qdns4jk5561xdJboJq7FP1ish7hM246xtG3HDj8qqXqSpvEyR5VthmKqCpfe+izhWzktN9RcmzOX
nyNhCfQSVx9CE9Dlw4Ws4m4YC6vt/A67qlci52OjVVEL+BV0ghGrz6f3zZEsiwrYyu1Y4/0nyZG+
Se2YPLLzzbbmFg1fsVfdojynn3JsiQIgYl7w2FBLO1iiVtOGQxlLnS83PQYbZVYkGMjV7XxZ27h7
np7TsVgApHY9xVD4pEu9v0ZxfU2NfFi42Un6/CxsXZT3SxdCKe/HVrsZqUfNWB51A96W3K6DMcOi
7/RHOEKYAXeBkAKdSwTGKWrufwYJr4Vh0BT4lYrRTAj7oxyLXkTdhtfmUoJ3EZEmvqISohc3Vjyr
qyX4EKEY0ik/snrOPpSkGH+c/lBHQjM5Lu0gEnewjocBKm6dvMk1XIyBWo7XRYp99dAZ3aaIyjlI
RKvGLmo654TLjowKn3hFLznkVvSj9p9ErGYO3pNS4w91a744cMzwHGxC/VGuVX12aZo4V1ncV78/
WfrGQFYpYGmcuQfHrbDFAG4VXewhteXWy2ALXWcVDRzPwQklQFsaqAYn1Znte2y2qxwgsGfKgxxJ
+7PV5ESJzXDBr7w0nBejUScuEnqYQgsQUb2Ru7LfmFM0nRn2V9nxILsAdUIOtfZasWk8uMXIpSIy
W5VA5WfsrRtNafGkHzQnf5+poT+kjtAyN4fmvetnvTRdJaOj4Idj2qgg3WOMZm2kcX0F1W9UGaEt
oGHWYU3mLpUUfZxeh0eCwa+749r85tUcZkKKkcVj7YwIXYlSxYFYz51kvjM1lDkKbBt7cS4gHBuQ
ME6bkYs1ofXgZAbBVlNUR1lLtmqw/qTR+ZXI6+Sy6BBE8E7P7sgKYHNRp1iXAEv+YAX0k93aMce9
H4ap8dIK87mql+LGxlHYn5qh3iRNdC4DOHJooHNHpver+s2C3191M41KPautxp8rCXuYNG8t/MTl
HP1ZsxlfGmf8b5TBoSRDI18vCmspYH9E3JH1pesKQSErHjP4E+nS7WJ7oombJQ56aYsixTdWpI/F
5bg0upS6pVDV76ef9ZEXC8sbgWz63GtOffCsE7oPYSGaxlcKAMazJTRXiiziWIyh3eb0WMeeMXI8
NMHRPyHFO1hETk5BgO3c+HEqhodIyefnTB4Kl6HtbbnU8ZlK3pF1BHUSnwgUl0gDDlVoLZ1SBxgU
boS50twj94dT6CSn8YS8ZZd+aeqQDM8ehnPkmyMZwapYA9GQRBodsoPTU8uV1FBbWmMJ6JsgRhPC
V2wux6ef5pE3h7Qk5Wt6CxpypgfhOZGdxHKyuvXzrK+gmOvzZYrruxc7WfP7D5LOF00Ecqp1zIMJ
LdXcFYPWd75TGk3jRhnArqyK7AeewAecImsDwyEKfnt+DtaO0LToL6J6djA/ANNypdooMYelWO6G
GZdbpEIlsIBKeib2H1mYSISsSll/H+0HQ9lZhpx/U5PC9V3811gUIlBSWb6GAmQ9lJV6jgx8bDy6
DVzv1iyCyvn+1u/zUggkrzu/mXSrCzhY02XHM3auSKnUx6ntjXPx7TMhjOYD5DOIx7ClaJEezBFi
ZJIP80CRTs2ROxgtRB42I3XwInWTQalSv2ll7VlJrCW7UAaKuptobrptNMgkmnojhxpiXZWhvgtj
ssQ2ko30ww4NMW8KNCzJB0aRFvcL+3EVjNDCu6gto59xV3fYwUlOBX5zsV/yyi4KzwlLNdraOY3A
M2njpz3PTuAEB0kEzpzq80FU5eo29UYimCa4l/uUI8qfNCG7ea0vu9QYfvAcnk8v1M9DQsinLLGq
u8FFOVREiRcQkFlZGX6TtvZwBSiJ65ue413vUiMQy0bKSHMue6A85zLDT5GG7im9F66unCA00g6i
d5vicjfPkeG3KRoTQbQ63SchC+B39+I6DoGU+wCNdjww9hdsa4d4KDTY0KBsMs7ujJS4N0q5dj1P
dvF++nF+2hyMBeMFROJK5nUOxVXQ6SitHn12P9XCcGtrtfVNCO2ul+IwqIqeY/C3x1szTTDA3Bdl
SrX7c1OtQmBqyTOkoFRIvduYofNXHCcD5ts5S/jR0Up0D04P+ul6vGJwae3TfQYh+6nSgVG1UDCH
YlA5QhtdTlt/qdPCFyLp/Rm4jmfgNfRFjbRzDjHrkthLcxkZJsrKR2PBoRy8P90Kh+G+TVLTb+NG
eh4igGq7FOkMT43qs2aUv1K1w9F4l8iZklqxPg8ebqv2uYwfPLQTB11Wt+1i/brBoHx0yTrSe9mG
5OiGaqRyPW9UZK6NOJW+KJVhP2AmU/ylNgXSB4xYaD4cmWUFeZZ9fJGlgrTXwTrsRs5iBZmKMJ4u
+xTSlKt2MnBJK+yq1JUlhPg83l/6ZlbZ/Hr6LX6uPNPwkE3gPtTNVmjZwR1Vjw0SNjzS/DpK5Guo
AuroOpNRVHxMkQp3nOzeCLja1Ve9IdDKtGZDpK40JVaHL4lmFbvTn+hzdWn9RCsVnmoWV9XDprrc
6rGgPFkhG6YnY8BLzdpNokWLFKDCqNLwWBbuJGULMsHFHz7/0LnvIA8ZYZ/nLalstp7Aq124Mhj4
0jUR5a78ZZJ1eZNAQ8i8pE3Tu7KRczTTNXN+pd5t1G6HWn0WVJicPM2qhQpWnum4Y2DQ3F0ky+gk
2AwYCuQeiPo/Ts/584pGuAMJdfirSLJQid5f0XPewLiay9qH/Wd6c6XmO1F04B2W8Vyn63NsgoFE
O4erEK38T5zVRsALiVAk8VVb9K/xoJsQuEwFYx60/VyZy+CZOHF0hdHl4o6wpgoIsuxPDk+6qFhR
sL7apWPACQ9GNhdZQGIEp3MohS81tuzG6WIECwCOXTmHoRdbVfI34Ot/7HnNt7+8539U9SwS9N4P
/vgfX+qP8rETHx/dzff6f64/+l/fuv+D/3GT/BBVW/3VHX7X3g/x+/81vv+9+773h6Dskm6+7z/E
/PCB4XT3a4Doo1q/8//1i//4+PVbnub6459//Kj6slt/W5RU5R//+tLFz3/+QTHn3xbc+vv/9cXb
7wU/d91n7Ufxzp350w99fG+7f/5h/rmqPsAVIrmCjf5LRn/8WL9i/El/l0Y7/3DPW9PLP/5RVqKL
+ZL852p4gswB3GDQXauiT4vAAF/SnT/XJhZ71yKTAXps//Gfk7/7O7b+/V54GP/68z/KvrirYPK3
//zj76LU/4nB4MbBVcMJXss4FNUxKdpfQnNtxJHWRzrZSNe5Wj/NiJNFpetUufjR1LXjTfVYgIos
lPvZCWvPADkUpDLHUUx26A0YdgdtKBKklHGdgBhmf3XU/N1ol267KOMIXjYiOYy670lhfq+t8Cu3
kddlKrwYvPzGNpK/aN8+yXM5uljjljjn1J2rCq1Gse26Q3D60pqjB0uyf+p60q8k7OZiWhrLrePY
8k17Mj2yVumqRG7UbeLwvZmc8bVTxOxN6BA8TmMyIxSa9u4SydZNp5CrmiZkxjKSC3co1J4VVWXM
s63duWyXjR0psh9Xhf5FDmVnh33vdO0IDGEiFFr9tiu3ljY/o577FhVDd5mp2X0calQDZD6l5xhD
s02NObuELBS5WWKZXtErb3Bc79UYYuVQNj+seMovnS5P3aLFHVUJr+x4Em7Ikb4BFY1P2ahtE1Sk
vVJEzSZVMTwYW/g4MvZGHi+ncZt6aNE+jXqvKgyZKdnfx84kbo8IM9L1pg80FdFV29lvdSsij7xc
fa/kdCr8UFjGTleRaSI0tC4yHqobjdZzKeeDW4IivMnnTvJqVU69VMNnT5GEcOd8uShs6XpMWgX3
L9HcjtWs+J2d/jJ4QmVBLR9ifTKAroEzhfxW4NCp3mC1mvJBhQJ9NzbdZmoLD5rgV42zwA2b2eY/
Xe9CqHrW0jl39WhGI7c3vpp99SQPoe3ZK1koj4evdd11G7BRN9BVFW+sp/5WDRNYUd1sezzp2s3j
WXETad4lYcTNJCwiN1aGl26sbF9Xm8dWaUJ3boebTu87F+nRKpBFweqt5w1Iiw1iLTkor/x7WIcA
gpVro+l0N1WKBM5ZfLsMYY4gEl5Pc2QGlPd5enW1qXX5tTc13C3heYC/LBAr0q7Q5FvcKJo7t3SU
dzFwVcrL5YsUlc+LbW7gYsYuJ2PntsZL3kjhpgvNaTMbdhNw08NFpiaTFmqpBoXWi6exlne2Fluu
CPWf0Wjk2MyML2ar615aydJFTD3Dze20DRzOH0DFTwD0wkdDaoZdEqVaoMUxKbMDX0JXL9XW3ika
HjFIkpsXVWOpSAMVibKhI14GTk7/rq2n9oLSp+PaiXiFbKK7I9QuMnzEzADTUmXvhkt56Kfd0GkX
cmrbO2fWtrVRptuB9fUid+K9M+XMV8qq96v1JUQ4n21MqZk3yWC/yX30wx6a50ErVHcyUcCyc7kE
DVybQGgXZ6v0mOjEwITcfMhva5gE3qLzoKvWusp6xbkAPLdcT3FUX7aluvglDDc/NSrH1aZ4cCsl
eSMmxF5s815juJu+YmYvlK/zTaIDyLba8VEz0lccbYNugZxkq4O2lTRB9TauM3dQ5vyC2Khu9bay
PHLPBf+ZBtgGzSV7Y0vdrSHQVMZP0usWgL92WWs7AxlTFFlBcUYc3Dy1TH+YLYiSFmbyPvzb3O8X
cADuQvSHfzVfFVp30aaqYKuZCfZP8QJPty2DfkjuZRX8V0mDNZWQtCy/6+MyPTRwxEINaKSUW8KH
pBa5ziJb7giXCyWxdwHGfAvJ17Q9Iwx/xlGiETL4N7GeHSftvagZWX5R2LlJvzz3pfWOHOd1PgC4
barIdFGvxBg7bF5w+sz8cox3JfafQdHI70vEW84tYKJtnoabEFZoLroJ9aR+Bi/D9WwcB4ftw+dR
uina0UP9yEQvkzdmjWtrw82kTj+xLQRRmeSuBkj8QosSK7DC0f47S/qt3OSpKvjfYbqxl6L8X5OS
ve/aflTrwd8e/qr/LzOXU4nL/+pbiLLf97MW/vQraVGsPxWaSni//oKirSC5v3MW508SGEoJdP0s
JESo9f9XzkJispaJySCATuNbst72/jNnMf8Ezs0lgGoWFxBW/O/kLFiK71c2yOK5La41W5g6q/jU
IQM7jZIO6fgp9WQHzd62p2aUz8E0Wt/CKLY2mtVcOqLdytpWI2Ymk94F+vRmJaz6QcWpN1fK+Ane
Rz+7wACz5zGtAqlpvDma3DHmjsLlJI6N7coEcQq6iUpimAiR1kjaqtMmSZ7aWdN9Re8uBq4tQiej
qOKItZ64djRc9I7N7v3WtUZ1rTnv1PMuZ9V2S8w6XYQ3M0DNCUiKDADJZRZ/UXvnYjKpNGNAe1OW
qtdl00Or4susv0gKchQI1ecS3MJioRMgL190M8s9LU1eMKptPIzdvdmSAkncjJLjChyjiyy9hFH1
Oilj56Yi2zZKvWmk1BNl4ept+I2K6U7Nutid0j5IMDoS0dtqdhOPl0r91lGVqxP7m5kFXADdXnvt
y591rbjl9DJIverPmartLKdYFSeBbpntJZv7ucmLbdmOz32m/0DPu3YzJ3uulkt1tv3EweHSzrrr
HFM5LS0rT9KmKyeTdtaAc7nibHodpvGoCuJrGu/08UGbwssxLqevVqN5rf1kOV+shkKWhIhnXyje
VE1fRBoDw1WKfpuVNEVwn7xvUnMjYnknadYW+4BreXqLh9S5z2nwfK1qu3lSpKTH3qn62nWqK4nu
DdZb0MryN6UjgZCbV1WvL7uscivxmMatV6D/QfI45tjldhEaXXruhqLa5ZUaWM77Yks3WbtcdTlI
q3qqgxYoBYVyAv2sXQwh5jZ2k3wVq44h5ePFTWURyHZ1J6CQjXravC9NP37Y9Qsseqqj83eBUnMU
2nd9mt8JzHny5p6CGCe1cKU89B1tivyiqCuvqC0qBlaxXKsLSA+hP1E8a79Offk851nrTkVZQN+a
002ThpiXyXLugmHeTpriUezyrXLwjPKZ60YwKjcgp+5Vs74yQ2nwiqXyOhtxwtS5DRWZkkzkt32y
K1LjvnbI4ise6dy4WXYJUt9ts1x2HXM7VsVFSNXYjG5IK0IMBbWCsB/ru4lKSEQJTajFs83iNqyf
aVR4Fag/q/jSFnHlarVvG1cGgB5q0VeqWQEWa5/U2HlM8h9LdBXN6TPVEr71xtSyHgFpHQ7I21K8
O+29qaeXWtz7U7XtaQ9CpKcXccUVyp36is/PITtK3bsSWq48gRnQ4/tQ5e+1wkV+JfTgJfGSS3eW
SLqb5LmZ5TuxpC9zZN/Ki75Z1Bz2pqfNjkIi0Xg2GmJ2mV87yeI2Tv3UmNF9bV1oU34BwFL1C0PZ
kdybXjTZjaumTe2qQ9S7tTbtpFb6izJPcmXY6Z2SiRut6f8ak+StEH0cLHP6rYoWaxvHctAM2q2j
pp3bS0kDLtSYfyhLE31b6tq+H/Oq3OYh3SSZuBGUmvIU68NwudAl/VIsTr8RTUlZTFPYWoLcKZXQ
dykdcae2xqPQUBawUadwxDbN0/KvbJmNr7k1Igm3XgkbNXwy6GuXDnr5k1cn7UMWJRujjS8jGUWE
WLrpUQwQ9uICqXlbBpSWusJExFN9V3Kxy8PuSszSY8gVwbPSV70YPSokXQA7LNqUedt7kj0rQdSj
valLOlypKIia7+HUu1FVkm0N6pdS+2tsCn9Mzelbr19Vy+LlqKW82FoXBYMZYbcUjpMLpEpS3UXM
zrybsjmQQxtzX0uUtVss8tvYZ9a1ImKqHyXWNMi/d4GVyc62LVmmjW31btYakt82X7K0nf000uXI
DVfuttZ8K1T7KVaEjKmihDB9s8g/hsbW1nuY7rVLMwfc2IOmeVGt5ltq5QYVx2+iuJSEYz80yU8g
3eznnKZxg9I7myzdDWwOfDdL05esL4l8qXeR2zvbTvuBsU0XsTVqImRzhdPsRRENb2ZaxH5oh7s8
0i6zFndklmENjGDRviewauNohQ9zb7J1NyO9RKjWw/z6Jh8T5P1IDi1ob/L8DQYuZBrpVV5S38LG
0G0LPdsaCxLQuVVhGGuPD0poB+korlV7ua6L9AGt9ke6G1HiyXmVX9WFfWvVyRvXDQyh+unaZnqD
yKkYPibqNXXr3gxdFokqL/5i39t69FokiR+NJVbgtt+317r+2BBfGxwvYjl606lwq9mABXq2jarJ
Q9H2i2Omrl1dtAJS8rewa96klk3dXA6aBY60cXts4AbFCpwi92My4EyKbpsBn45KujGm/DVBBdls
notcfLNreH9EwSsIZ9iSRNocoHQI+jykCFyb+SZ2OusWQUI6MwKcP5VPd8ERx23H4Voas3uVsS/0
Bc3QIoqWXY0BUWHdltG4tWLHo1h2m+u2Ww285dn5qc9iEzWqb9vCdlOji7w4z7ck8lc4T1z0tM8p
pq8r1vKMahgunLIFSJCjI1Dr2WsFIi4cy3c9r68mATB6LEIfCCB+m9a1tJibCreqx75UNvH/Zu88
tiNXsvX8RGjBmymQSMvMpCsmyQkWq1gEAgFvA5jp4fRe+rJb965rBlqaa9ar+1TXIQFE7P1b6X+b
SrobM7W/Bze4DUbQ8OMNR5svHwetuYZr2VGfbRraKdHsJMT02YdB5UdU3HCVfChX48BTqxWXfR7a
c/FO2oY6oETmWzR9uHBtBaLgh9Gn11blh5pw3GjQyKPwgjj3unfHKl/Jgn8y2tXYtkOzzdokoEKk
BXNZC7GzOaqyYd2CSLPwBuxI1qlhy01osbTyiGTNCCPj2+BOB6+8myyaFqBGrMTvAcyItY6lb9w7
Qq5jfkCPC2o/m/qu9fjttEvoVvJYedO+kEAJ9nwS1Y7poB4tceASM9ElJdu88DB84glS4lp3Zjjq
2t/J6sIm8DbBIp6Msn1prPJp0car6apnLQORsZLywyLxshjdF9kOH7r+U5bWbqx/jMU6zv3JSL9S
Z4wyiwBq2huVNu+9ttjJoeNEeKBNNEyrc9acWXITkyX5jfRq2lntSJTx3Byd5VYFVdzqy17m+2Dl
lDUqstnRqQcgIxKfwldf+rHTqa0pL4I/OKk04nHy7Gxc084rws+oqtV+NjKui/KTWpM8GvTKvHWF
szETQG7LJx7aDx1fLXtzZjtl2D4ZaxERKQL9Mb7ks++iTcvCOsl/dJ9PaZQnVCUPovbr0OumS54d
wEhPiqQJAB39opBoiNH+040tXYy6Hft5vTcGbatbKadus4fRqSITarV1KoNP+MmV1Gz46nfVtPt5
JUq6m7SITIUjlY6HIi3CWl/V1nHrX3fsYvDbZ6M/mx2vQWY+jeLHAz9YgbaDWj/2mXm01uoRVkkQ
1uhnQD+Sc358a1OD+WOIE5EYqFeTuHLmbSOCN3vqDoLR6aIVoimBFoyolxyctqPpvPuJjAnmVW7o
Lm2kqzpUPAvqy/wtRh/QuaPlnMdS6Rw6FvXa66+aYPsQSQJo4Og9BxCRe3eZWSpy87FulQ+k+AS8
9dvFXrIJFM/EVfVJ5NpzUQWfahlitDtXszOuwyIPc/3tUBRDY5tgurTrYwFDbnLbksH2wl5e2ez1
Hb/Quj9YMthkq2kRnu+f8cofja57G6CuRbDcnGx+kx5omzBO3BPRbDLX1PqptfSNMLOzWdd7U7uD
POt4Uj0kYmNPM2e2IkfcK+9W/22W5SYHsdnETZ6dWpd0J5saj9VdwrYzorIeXzFz7AN8Iqw6rwu/
cm0uNz28WpCv1cNUmT74KKJjdxp++aVi1h0x4s35ustteg10mNQmH756wRYwj/ofRtfuw604/6Uy
9EtaQj9NYqp2oqe1fhpJCaD413RBW6TRRZpnLqGmtScvacQ+NZdd22DEuqeyHiBfNmJIXkgtSh8L
dU9MIFD8V7d2d8FSXc7eVVuUvKqVIHfXaPStPVXlJoCfwplkM0vvEhCZO6yzccka9UYS+Dj6mjir
tBsZNcmjZrLsTZYZFusAUJdYhxWceu+NzqvStIvvt0BlNfL0qCHUZttp9A7hQZvI+V73tc/iV09j
7NMSfSP6rY/yyks+aWR6zHXMUKbDxG6Y8rqQ7k5GiOwPBfbQsJGg07DvcVPXR9Sez+iw9LCum0sm
6iaqquoRix45WNW3yJ0YJMbc4Cyy4hZOLsrL6stwYeVEnvbfhrP2e7/wiwitQjQLRrfWstZo9nJt
59da/zB4dhW5PWg2CVRRK8bgwcWJGHapFvpK147OZL+aWpFtyPqoo4JNy6HAyVPmF5iltaX6ut0L
m0DvuZ2DcO1Bgb2psw7MP7vG6Dj8mjxa9KYK+2D1eUjgrmDD7nodWnkQXvfU68G1ZPzLRIKQcvr2
1jac7XUM3S6lPcL8C+f+UK3u1RtbZk0+FsqyIrNkehyAzyiJFm60zlV2ZY7XNoJldzcMPLZkrdyo
ccp+u3SWGRnOQnim3n82nfk+d8YzcNp+6T1Se0FgYdhBqvuTFD+t7X90+rifA++nEohNK/m3mxxc
DsmX7wV7s/zjB2/pbLwhDH3pCvsVZ352JAnuj+a5X07Xf9Zl/+Fp47Ow+Ok127yWWVfE3QolkvIp
kKpMCyojswIGNJuNVbehEN/0ACwnGufFxsfRHyJ5du8J+W644E6rZc6vl0EiH9dbpzvpttYEU/tS
bHK/uWiatoLEP5mNyvZW8dkY9Aqm+kTPnjNca691Y4e0YmRN/VlzNOdC22EZlX69/SfIWuvPPdeH
XcijqZpjKcbfmYKjIdO54ZBxCf0uAg49UAtynOs0vRVV9lJXxSVx+ktjyo1TMEw16/cEa2Nx8UZZ
ZyRhK7NNS8w7aC9D2zIDneobmNMdW/lz0UzbQRL1s3jL16xN+3HttQfPT38EY46R5qeinR4rffoO
MKlvajtn6feA1dfq3V+9re5mTUQsFEN7FVed/47qiF+Q7gPB38NfTfK8PHOT5sanyIdHkSV7Z3VD
MpSBQt02Bj0vYoSZLKvEM5orKdHBrusd3nzjWBnWSZ9HMMzxl2OWWpiV3i5R3nbyybYl018QDuZR
I+MwSoYBJ5V0l/0dF0WnaYGimLc1T/Ea2sAbRs+a3YTdPByy0WWU8r5sUe9Lvz+OgptwaA6jBaSh
Eq1AygBqugTFQ8qIukyJ8dh12QWOKBos7Q1Gc4pqjTCT1kGMHWaMrfu0b8YHr14yRlF1mIqlZ2vN
h+HGRDQ+EIj0x+auG7R1Y8yMfsTxgKZNqXOZaPdJ2cSVccioBrjM3n04IZjOncO18dUTSeVFiine
nZ/yHmIbNOPFapuc/2At70NjHudGAkrhCQsJ96d1IO9/t64TB+o7V/YG69RrJtRlEtbfurIHTsy5
vaRWo0Eu2t3yK4VwkwBSJUBTy81rx+OiLyMXcJduvbyt97nW689tUkGa0SyT6/0Lgb68CXwk8TAD
KitLXad6iKcKFmXwi5B/+Frw5LWgjOa6PWe62ErK9nb64Fcb0r3cjT3cf+drsfHnNkpFH2dF9pY4
dezbwDLj7DgPDmDOhaIuPTJYkSGr3pvCP3TNYm8rm5QlpCv20e3r526U4mFcIFM9UW1nUtF25aCO
q8WlLJVHkUiVy9e2a7pNuUykQs2Z3GiNRKEFFBSKUv0p6z52jGZ4hGjZeneUovJsNpH9PHibZJq2
RqmnWz1JZRsLTE8R/gb3wiEvb74JsJezC3Bef1CPCgsxM78MbrnrnHuJejEslxH566+lFMuXhszo
R1bAneOlLbU9Auo/ljmIXUpjbjji3sDezrLFYXosGoTrmnucijfHYI+uKURtJhmiZHkZvSzSB7Wn
iMrdTdahV/aPJcA+8PPEpSOeVF1tiaHZTgkMXxi06zkbm5tm6YdS655nPuJwarPnHs4vTBPnZ8i6
3X1Gsdw5TvSHLD8RfLypXTuynX5ndMWrb/2xhikqRBEPhfUcVKRyYoA4e+P8bc4tt2hbHwj6OQmv
LPbmmjzndnumbX6nK6CpZeK/nQZe/eL+e8kK8dyV+rn0ArXV08kOtdYStyL56HP1YA7PQfnc4n6D
e0PWuBpXgCnXScE5i12Tw3t6Xmt8rv3S4/xzqnjS803TFhe7V2eR/G6sF7F6fQhjvhed9b40cee8
m+ByYHqKLgx/yi9CadHKtaQNmbbRSBGz235iFlnfAT2OxFTuDQMIhBSEo1dz/RUGy4DRvkwJ2jdb
OB+aXo4YgFwZukzoAPWhL9FLNU6YD+7nohwSrNwgdjtTRMZQeiAr7Sl3XnuaT9FubpHsb0bAhCoV
p6I2jr4L2iNAgHo936f6Eml3FVUJG26a9iFl7VkC8jnmaQkhYW8qQdnkJH44a3bJKl2HZBq3YTV8
9Nq1B5VeoMgaTBHcPIujdgzgoQurbnsr59GaUACrp2p+z9KnUvusBzOeKyx/Xvpz/8DcqYn0qt1p
nf4+FJzF/SyB6xdctC/K84+95xyIfgg1R0T5tJuCm+T9odTvaSzrT4m9MJrwDJpNcQjokhnn4aXm
uEiW19xNNvXqRDO/+1wN52myd61+P6CDXaX+KKP47IMMm/y7CzAxTtt58f/mbDkaAKgcy025ZpG7
6DvXG4+EDm6zMq7GWJovmfprll+F/75ArifZ9+CXp6CbYmM0I1d+9OIXqIZeil0DCo3sH13CfOkL
Z9uTnCQM42IH2lZOCOScqj+V6Q/ti7SYlOcugXFL9Z0/krC7IH7IWntDCznCiiAydGj1Jve3Wnbz
3LtfEvSGZeJoZp+ZaR2qojxo02NhgCJLd0QUZe+FJsPWcR+d6sW3vooRI9GSxVNtPpcFSz0C/d1o
TkNod/LaC3lK2NvCvLJiwy3uQtpNtYJSt9r45K7z79JOv2uDm1D1zWPhm4A39qNDJN7KqddW4oAI
FnKizKpjp5u3xshCt72106WCCUnmN8MS2yb9UfAJrYQGv1XzdR6cMCjf6oVwCOZn213LR7pb9ONs
Vwd8qHKCjlC9u3PVEBfSP9pietA7QnrrdDNZ72JFcNbMr4X5WSBVzSfveertXb6gZVPZBhlG6nzY
wt9XzZTDu3i/iMiaw2UuHqo+34m2ONXDNQkQJhgiA3PS9u09O6JWbIrBxkteRJ6csB1EldJ2lrls
cyeNVznTCWpy8ftoWh7bzCOQIOEifJ7t12pc6XgyyzO0bzp8juZxAfAdDtqYsX8PkZwR2ehHeB6j
e2CXso1T2ZwJKQ1zAMrsKP0DaTwHLT1WTMhZHkuGRRFX1VuxXgu33Dr6p8Y1nj809VGl3j5nhsjU
qz3lZ8zLhb5wiSS8O8cAdljIdONj+Ch4Ze6roa3Ve7F+J5ba0H/1VBA93qqbby9RavbhVPRnMOZ6
vkPP68VwWCNna6tX6SO8dlwY1i639pktLl17diQsVi1VRPvlRoCuCZ90H8c8eK1zbRmYkhtXQJh4
Vay3J6c6OcXZ1d96bV8PwEVbSxhh3fxV1ZvVQ3zFwuQObLzntuQfNepzIoBEkPcVk7vVVpmRIfKG
jjYeBGTHhMSjtc3YX3cL/Hw9N5FfjBA8l87kvU13eHg+rPxpJR+t0hDyAJrnzUNV7XwxRkDE6Bvc
THBMmVs7WDe2Mn4bq/+SeVUaduUjiQsmZAUUiO+EWIlPmoklLy1LiEAsiFORB2EWeLeFAP24Xse9
ZAVjhIplvR5MA7ED4fO9Qf82D1HPLo1KkKGUuhdnppCvU+abLAnEEE3gIk52SJLCCFvdLw/20rOg
FQ+NAWhbjA/orup9pTXXISOR2q0/LY0Fdxhv+LfaG7Er1RHBGWOhIZvzEnSUTryvOiogve//EG7z
0JVrZI0w/u4YIVeP/Wwz6P621K4SrcAdJA+WZdd5GqewGzbLNdH5kZdPAknZhO1obGvxy7Z1II69
bY/aXvU7ZS4iXGBt75DvKzUXUbv2TlzmIi5HaLXmYWkZ+Ku4DN4W463NL5aZhIzo4aq1cc37uVjF
NjEfSmt6NPo/s6UdRN0dTP8rGMRzDgprisdEp9TJ62Jvpel3bLcdSDK5FllxWMY4S97N+VQ5L6Dc
l660mL8HeuQdYqQdHRCKAoeXtcgpoxqsj4CawiL48KfmoXGtTdDAst07lLzW5ygpD3mBOXmxvqv0
tw14jJijjgPMS6REeQg/vOoCXmCBRTUqkvb0gE3imRZpEVWzsy+dXl6rpJMf7pogA1rMR76tIc7h
SWJqLn0QiUD7YM/mc/JggfrxQ65VlMl1axXWU1pm5E+64m/St2FfmOdgStejUFVMVvO+7a0OYI4p
xdeaTZ7zJrcG6DRw6EZbvP3kaQHEsoTh7bTftRZcqhUeV9PtSyED/+SLYXqdVvvL1fnCq0A9G6BD
Kuh+xqE9UCuqhYtMB2gvEP8AeBIREJyIUk+oSvSvwdHcfb+O/tFlRfHWgTLfrwWqHX+IoYCKgFjS
yS0P9BWe+9FqY8NL3U2VpApMMGufNCd5Xke2j9HJfgVo3COQyCbKkka/p86me5SI1tO9NzawMsbr
K6nYvFvaPIelsL6CbBXAqCmZjtAf15bzKPSHZd7Xpg2NnuoiubEYBrxCwXrKjXTY+XOgHcsWJ3FM
t57cekDvG7vs9o2nbqniabQzaUR2d5tnf69lzhfu4y3hLRDZtvmW6isrmLntixn513p1p/YAQ7wl
jmHb9dkBFd0D8WQXDzlSkWsIa0yljvmqh80YZA+KhoVNsWpk4/AmPXrucjJqCpKQiqXpoZJOQbqB
R+LolBfFzRwbO49NUJJd39tmttHNnDCjtrRMjfMkfRVybMzQ6zPAS5nx927yJd/NbhH3jTUcNYve
XVgc63Qvpo2R7yxgtINEFpz4BPkmCcksvV49UyhcPdcGBGmwJN61Sc12R/zREEsca7+8vjnLubRi
Vk3Sdby5C42G3WZqCFAta6CKNdOHlxbUJQbRNx7nQs+QIC7usLfWAq56VOWKasIUy1NLPVkWkp9p
bLEsZ3tsX35YWsaLTJo/oz8a8lIluNyiIq2tj7n02p/pDvKmpjFHRB5THSfb7mcVukRnuo5/+QYn
LhJrvKI69GJLdqArZQ4Z3GjtueTPoWRYJtaqlYJ3FpjUnkIICrzEPnBFsyDqywrzsXO9tykAIrMb
9G6IN7bZWFkfUO4Q03UzXsnv02KbZuOwr2Zjozd6sXVWEbynMmPOLYb5kwLvv1nV2sOe4j/noe1n
66tLIb1T9A5/myqfS8wNTPa6geZk1vZBMpTIb9cWpM3NxgebT38/63b14GqATnWy51mg2WLfOFZt
93eYjObqBBmbI3Qk963yooarCaxHm2zmulk/ZBpzmd7P4wVbpfM+VUFbR0bfBz862WL4EXRt2plF
twX2mJ1Y5PU90xqpapNp4L5J1vZemMJnsQcXS/G3sz35Mg5J8zxVqodAWeuNmNfPIanKrU5e+t8g
rwVGeMAiqNipsbiNRZU/9WPqhdrK6EbEWsBDDtjuJl8yGJQ0/baz+WFUo3nFUGZ+DOw1h0Y65dnE
4rozO8e8lOwPTDgNE1W90B+8sXLDQC/T2tyKcwL/WZCmyHdt1A95HgAP0sq+a1olYtuvOp5bB6GS
yMbdVfpZ+osGk6hs/7txpjKG0dax3KJuuep1FfymF8TY5avmxVPTOeeEGPctQmXtCELNEMVdeu0n
Td28SS2U7pjuY28s/dYtpgqwsnHcU9dZwcWXloc9f0AJY7FSWIEGpqPauWWdcKffxZw63U5oGjtL
UtB+aXWVfux636YsMTWejSGlkLixvDpOAuhcFrBlUwut9lFdIJxNraE/IwlBsVnXS/o4AgDHo21M
j9JV/HyDr8FKGx4hH0jMz44BG5xaUgBPCVY5SS2gtFInjbRGv/lJsnbbthRqb5eF/znJIZ0inToq
rP660J7JGyg3nqd960mpgBmW5LukvIZQC0gnxzKMWCCnqoAokgAhIqhJV5CXN+Sez2MRzsHonUeV
tOU9wsYQcdLIFGjDNdgUa8+42UViPQLwBOhP3aYwLq6Uo0YhTIJ5HbQ/kohIYk3zc4Nv1qwfwDbA
v3HvbTzbQb5Zaxtryf0nr0mXncJ1cdK7fIrrGclQ6rkeUand8JwUSjw17BctHq9LziCJ6GNOfkTT
LTOC5NQ/N7UgkrdZdpmsIqMiiX/0LIjcZAUlbkgUF1OTvs/Ss4/57Nzmumqv9lCpR9McVo5r04r5
sVBWY1XbAyINp1Ymxvv9KNw6ATuUSZL0r1mfeAi8E8+pNJ3d0tFCOSnBW2RTvWPb9fLqji6oiyqN
2CeUeSPAJ570zhyfQKoaDep9EViV9QllbzbnnYej0naaTTGUvzKYhMSf7bDEwHZK5DIc/ZmQ5aZN
tY0iRfOvLXJYGscftnUD68s3BKnS2rweBmP+dz5nyxlA7nc9wpj3fkMs5QSTPEjgmEKt1cWrA9an
vGe8H2RpH7JO6vTQmbzCaNiXAOVMH/gHz6tB/H2PFG29PdIkVT41lT2eIS3trdGq5Wwt/RLT78A3
lnfVhmRE95lmQvds+vN4XSZH7cu6lW9+TUQM7K1pj8gUkIBbsCRtmAg9Yd6Z5KMalNgSayrDwcye
l7KzrgvPdgwZTqwYOsnbF5l6E8i8n3Dijg+T7SW3WqPb1zHkO2J3PSo1ysNWpep9V5fbYLLnrTFh
QUuYGn8FzvhOzKAfN/MdHK2XYnzzZwtpdt2mrgpbdwBOWr2h2XetciJHSfOc5zbMP63FW8YfeKQC
VoLslCReIUiveCuRZd0bUWGST0rO1qVvXeTfcv0E6AGfqWf1O0ksHYuPQnsxuyT8k8sRKxp3pnCA
SWdjWBKiTlQJ4KmR9VV2ZY0so/JE7BHviAAeV0CFeBmAqG+2yzgdStC8IhwM1pc1+TTJqLY5sF1E
QwE7yCatA/mFeLu6+/CGo1ViA8fScNdftGpukHmhORnaMvlbpYb/sAD7tWhrNquF4bTNi40eoJom
LUo/8oLKfWDO3u9SBogzISWviDjwhjSdtyvWzIXlMUztopsZP3ct9wlFISAwqXIP+jxBAikrZXVe
huTK28ZeLvq2QOuUiOcBYSMjpj/Vcd6YYk9BIaozfcZTXHT9vkVZt6Bin3gsKV3P06YnjsUlHaVU
V1OOVD7RK2VePL0AW58rdcjNJEfySTdXZHt9fmvYEdB8tdj1GyNV+MBbcbWL1Y1qd2Ilk5nqQS0C
dUT/CqOT8f9HeaCzTsaD7zfto7SX5HevPH51tTvq16XQ2u9lqNcfWRT1Ee32ImMv1WAKLDTtPMX0
EwWGc9U4ybcmANTRnCZBNnjgZE/aUlXxmhrDaR6ByedsMParmvqPIV3TTRrQbGtYRfMcjK04g2HV
cTmbTNGZ+ijYH/gSaw3AEC+p/0r0+/pTyLw8B0kybetiDTBumJpg2fMI9dFR/q216uKF2LNnel3u
1r1sWTfd2qJjLWe/u6o02KtcllHDlXRw/co4EmkaIEVS1bntm2oj8mW5qho5Tye8Z+KErS2pYflH
5svWje52odOoYWXTlBt3GDM/Wzo7X/shQJ6V408pPDW86T0vVaiE3gHQDR7Z/LBK+fxEfu07CDxi
BH3pLkWbW7uhMserwnVXboT0gl+dOzb72i3m3VQabazVY/9kafeLQU0Ft5BXcpIO64qWDWcPxNni
X9YK0RXfjPaQWYb9GyeOOGeWibEkTVto9goYz4cawrezzk9rjhvEmlwd00fj5lWkcFzF0smNG4fJ
7xFW8QAtHIQ20EI8z9pCD7LKz8mS840kac63MDvr/OUGS/Dkp+cigfrIToHzmGApObpp2n2XlcXt
lDy0ct2BZ4eeOzACdMm6JROMi2TVTrhmN6s9YuJQJ2dCddgNoW7YSGrLk11hDhq6wGGdTFbFR085
WAcPlHh7BhTnD5yE/cHNkezQKhYCssRz/lBOnryNZZXtC4AM2HMoeqwmna4x2Oc0szXYzChwrupQ
t9suMv1sVxrdPpXiTQf+GyN/NdJH3zp6drfvEuD1ppshj+tuPRQe4L1Iu02j2ye59iIanTTU5PqQ
+OObVvO/WKRyFLT+Ts7y95+i9/9vDvi/2hox+v2Pf3MO/jdb4//6n/Uw/xdzAH/gX+4A0/8H8whB
gISX+Lrt3qsE/mUPMPV/BPcCPZyL924HQgr/3R7g+P/AXugSc05gB1bve97K/7EHOM4/kPhjlMYo
iW6HbtL/F3sABZFYFv+jpZGObYcYNP52vLj3ifM/Wxrh10i880lbIpK0+imDIfioSlusKO7HXWGR
t0T4NTFMI8Lcj2QlISX2aeg+623fMopgfXpzu1U2ocYkgKwsd9M8XqwGDcvaLPdcUM9GvsyposdG
bSLQpzmK2zVhq/pI8EgwlmDqd4+BGj0j6sbJbOPSk56IpJOAhEBn1luDbB3zZA3SBRyG/nvltzbI
sCtW2AabwIZd6UBJ3jlXtDJpbehzBMixFJFvKYFQzhFtHtctji2Z2YiGHGgOQYNTkb9bBZrL0Han
YAr7hU86tqzMcjicNHB9gfoZJT9FNKRPMWSiDJPaMTGsBW3BTJoKARw//ZppR3oxMQtOrXr2irV7
ShzpQc+sZq+2AA7FVylrf7wtxlhJrKN6cB7Mcrk4dKYhW8zt5W2Bb6IsjiaeQxBIUW4xiRofS+VM
XeSiPwq2bZWs75RNNaDpQdV8KUmkE9OlBi4n78T9xrXcAnx6YhNFazZ4392siTRaSQvoYPWFA9uH
5Cds28JGAVR140/mpOIttflr4oLWLTz+vad5UT6nWREisNLOBmAs9SJLl/5aGvs+hBAYeptEUTch
EQKOCke/BxcTqTEOUTH06Rt91wjwmKgofusmX29DL3exRTZuPQ9H9ErJENmrY+txVWTk+S/S0FH8
rZV3mJdqwHA15cb3OAbWEa4bYHg2uhTVziRH6B66inAr8OPweC2HlZwARGfbrBPWESyqTdQlY8Kv
JBGzHRlmOSWbAbYr3VTd0HT7qR6N94AxOAgV8iCWRJPsY0ZaLzaaEQX+Yrd1AFrUjw/jZEnu47ri
32Hy2nTej663/LY0p3q3wTZ4Z/xa/bZBM4BF7EHr2CZpCd4Mo60IkB0TXiV2jtVCd1NVD1wDCbmU
DGNPtubJW26sWPhoD5VIsyttQMfjub/KEk8qYs6cDbht01zG01wNWOOM4H2YJMO6nRIJfney8Ohr
VZT3TXns2ljVo3azl1a6lPCNKTJFOS+7ah5LdzNbEFFc81IXYY3/FIW8um9sGC3gwECNisg1O3j8
lVRxmIc8IZyma/Dn5AMVIOC6Od7PxWxFNCCRQHPddTOrfWl6GdEs9kg4MFHfqO/zeXjo8wI2Bvte
p7GLBsOnoqvvlvhdl2wsgyblqGm6hGXcl9BHhoWxYSdXJqtjXXoVbGlaj93B8s0yBy7MoYNKE0J2
V+SDyK/LDJO1nz1jRaEIhNrgBcywgbIjtH7EFg09uQiPlvgOQZK70/wiAesJAHsR6/arOiojS169
peZL1td6zjaiEdMTMmR4XMFA6uxVp+z5RTW6RAFTWXYZe1qB4loVhmo2bbf27x0vgo1gbuaKZzyf
yshc8g4q2TdYq+FCcgkajqS9bK5CZk7ylM6EOgB9a5SDmAwXM9IHSJcdCQR2dpFWIH4G6LUpzGSA
LbAiFIJnK6TV7yZ31d8sfGZ+jL0q/yOZkIftjJnZ3HhWbYGvg2J9dvWafk/jYH13GZooFHnjXaM6
TiTHM3Dpb9Vg2pu64RyJO9fQnB1+THmj4s4dAIaw/zDVuemNHqO+fRgNHath1TjDrSoThK2jTUBW
KJSSdZwqhLihg5KGMIXaHGRMtCTWDnMpYzp0GziKvl1/B5MBccyGC+2rXIbwzf9m7syW3DaWbv1E
2IEZhVsSINndklqWNfoGIXlLmOcZT/9/JZ+hCSKI0746F9Z2bIedrEJVVg4r16qEtegHo4iNj4tt
hi2BM8OrcLg41GBIWZnC0jM1eOxKTcZwIHK+1CgO/jDGtAv8ppQ1ti4Ax8OoilkyAwvR5nxorF4I
L5iCXvMdiQQ79YsaeU0Pj9iDoirOr6qtGYGn72hoNDTx4kzdRK4Bx7OGv4qDiOCybVNQJsKsHV/A
QYmTqap8PITRBPeGBbSnuzSFKb7GPAAa068648pqFcB0VSU2Ex66MrSP0RJ06CPFacPUbVl1f7cN
RfPD1NWLhIAHH1tHiBYIk/imOGVwMHMT3GcGYe3jEjTjD6svw6fehg2BakEfDED3hmNfTuXHxhTd
27Ft8189ZNHirEbFfOmUqMN/YuLvKrGqX5MyqRRmNdXhMRkzwN2avfCSEYHmpNxom/+F+4Yx3eGI
frU6Uxs/KokmPjBr3X0RtdaWxyGe+vfguxoab0swfkmpoiVom/QqjrhJrTMwEaq/UczQ7zJDiA5Q
MZpLpmhse6FKlTCZQhFFZ2YXkllgwN1wNkFb/1n2mZzJGtISTjeLgfpDDT8z2DhVdb8NVR45vukG
0fe07RcmBSqkrg5L6pZI3ASIZR6HajJMOjLJ8ov1DA1wfeG65zkZqAIGhZrAPVhEMOZSxJyeo4by
sm+lGmNIIVT12UFtiiFCjCVQkW5pixTcqQJNEfIFwWwfXx8z/79Ny96lBPn/cGTWucv1cYqL7DsY
2qu4WP4r/4TFhvYf+HDlWCxVPddG6+BFWGxZumFASk7GJwPT/xMWO+p/oM2DqNPUGbZHi4V/6X+H
xe5/mKMlxIZJBm4XhmdfExZf8+A48I/YsNLCESwc+ifuWnLDYFoUuV6CMaYgehA66AY/dkxPfXJL
Js9f5AobrCKS2OhlAK7qcKvBW4Kogck+rKWngTyAW+7i2FcRuvjR93lrHzKQ3R4lWKiNIPGiZ7Q4
C66nQM31Xxi34SVmm+ElM1acOKoZdgm1qMivTSV+KlDiPDdScdscgtJrckx3IiCZHkGB37csU5jb
dQtHp+8gTH6BTExeSIAZ9AJqpaQrWclJrEShuj0z/3ZOymp8R7XMAV0+mcUTRQx0jHIAHiGI/Qe9
TG0GWkeGKXd+kMx0bj4EtEdU79gOftn1D1K0hnc+FJGfFMHwJjPL6HFhIOnCkaQsvNQl2ZEOtluo
8GCWcZqewKBTelBtbYckcqW7Is+fQ2Zo6eAgOH76WtdrCTRwBWUZ+92sJG+TorAZnAKo9GCrEQgA
CNzy98oItetJIVL95mb98qszYngI4N5xgcJQ2HljRySPXuKm0EHsbJXkuVltFZw69OpMG04duE6v
t2qCwq+d7TnxazHGH0x1mPwFlbqj3QjLb4qoPWcoVDwZYJpPba0w3RKW7Y4U1O/MdP0j4LaT7IQC
rQxn9SMEveUoCETik9pMz3VcmZ6xNNm7uG+VByqHDpC50AX9HTbpmzRKmc2Y7GL47qAQ6d3fkFt/
QXkO3jLTlmSlTA1f7wdQll7OpaU+uCf9v0Da09OUON25C5s9TZ5r3qx/jsYLU9Zq1VUQBWFNOu3r
ZODDgQSgf6TgFPxl5fP8nkDHOd1fm3QBq22Wu4urRhSEgoX0Xy/uaay5iZJVbQIhiqseW7DiT6ZZ
GDtecF2G4MRzUShPOAaTEPaa/q2wcl1RSRr9eqxI1lIIjZbFgnEA/SEJE/rupKaz89VWuje/9xKj
tD7gYuUkG6u9TJRZiaG/Tnybhs+pz9P5fdLiDPNM6f4y657OUzUVJy6Ae+zFQro5hlymMVWd92le
6mcNXUHGxHrX+rQMU1vu3LPbY4UDcOQzaMFsqq7ll/BTGSMlJWgEoJ3noq7A02TxeDZqekr3v/Lt
saI4xVg89OT8j2rLf/7iK0NS340wt8qvbA30NuOYwNpRP4Y1knuL44TP9+1tLc0kdjRUKMJ1Zy22
kk9IItJNAoBndtGpAPEOCEllCLVSXf/1pix0n1kbDy2Bw/XS+hS+IwqjmS8Gl8CyqTL64FF2mlCN
+CfYg9RkmyFMuz3GAq5tIBcEKNDtitWjlpqtE6tRze1MIS8kG1bmx3IYJ4CYGdRMyVhR0RJ9aLzT
ymaGL82s3oagl72ghSqzzrX+C+OC7vs6nsevWUtno1Q6avxm3hs7qk9bP9VGYsgmqtZ1nNf1tjij
5PAOGOgLKq08QYYFMrMPsxPuzUAls1NPNAXGnQ3aNsoGwb9PMO+sHOWS5oEG7z3C1G3JHK+Rp+IP
i0t1aZSl+FXNjsyADeXH60+AzSz3/7IqVve8FvqiqWqf+mCGzCeQlH+AWLEvCoP/O9fo1lniUHQL
X0IlBnOrsyZAQ2gBf/hGmSB80rrm28RcxJ5i7NbteWlmtY2jVcWNxoScnwb09KKanDmEEeiihaps
eydU4Wr6oMdZUAyqrMBaZL5Oz88x0+hRjVKQY1MBhnvsqzfWODvv72/4ljexUaKEchYdD0NdFZUH
J0anMSqpWhHcXuDJC/2qE/affeSW4ML04HLf3kbAxL5L8ndUNqQQ4+owl2rVoWShpf5i1c6PTnXV
n/PgwPc0TB1kNGPrjtTNouI9kEJm7KEzmx4iLaaOkbnpUkHRHqjf6ZraUMPFzEvsvDRb++HiFOTd
oZZiro7FGLoctQjMjNV345+IxyjKgUFW5TPOFg1Rey5f/ZzCTkhioeNakSlcx/VA9Q1ndKbcT0It
YU5N4/2IdcqNncPfdbSlGiD/hfvH/e8gz911rCDQbKbgAQW4zl+rcwl9rAZUoctRO7UCxuHnwK8n
vTypFNWeLUQDofDSMpqtTPSXoaPtHIONa4F5confbs1cBxF6Pdd5m5e5r4si8mB5ZmAINdhjZszT
jiPbMqXD3kzHxLA4cKv30iqJi0Gs8TRDoeC15dA+JZSYAeeOcFPc39UNp8mENOrbnGsIctcqh04f
2GUPiZHvBoDM6RaLU5qB3lnIHDwtluQADFy9foHIoPFEW5YKa+ra6GC0SzBUcehHkKx8aAMnkKC1
+QkOk+Z0f33y9K9Oja1Z7KXrUIlFzvj6JUqFFWojfWI/6BPjYdJMIEXI2UJgHHWHjCzHi5G6flii
9NfrDdNa+h33ALG3bo/rGODKFY+S5fQ106L2axHp0Zn+D7SMQAVoTYn0k4x+91KoDY9ApKDScSPJ
A98tH5IX8VZGVc0s4yr0FdONnrM6/EUvF4myGU6dpDTGnRhoyxzWKGrgDQjlV1tMmk2OEmiKF2Zu
9DbUZudLuizV5zoqMhhMAn1nZzftIaGugkzkGVhnKbXNLJiujIpXTV37holl0Hc08iEPWCJfzbud
XPD2BCE5zPVQMSa/p/w5L3YzobUzRP0AGRDs6jL77WCkajN/QULvrETN+zRS/yzQZdvZ1hVHtMwg
MAzaCDpS3ZTE3NeG4zwtpt5l0IRpBHpIkBf3z+kEZceZ6qf7R2lMIE8AGwqGYoUCHiVtIX5+qhx7
enAgmp9hLlAj9GonuI7g4Wr+m5WQZdGpSdzPTmK4z31IG/XgWCZYxjnsGAWM6oIZgim11Pfz6LZw
M2lZweB2aKh/aVVA16GOZkEx2g3NHU+0kTG5UjBLKidBakdf+3q9jdlbTOczCVN3aga1EPxdaPuC
npsmBr2FFhyHpRsgjFEhuZkTg/9PYTyPlu9Jz2rtqKQ5I9qKZvuMfOwpG29UBPhtnHFL5+nBY65+
nQ6WMh7dKPYryDCOHR0GQNk9Um9ojl1UtJAgDGAerctckxm8sT/TyFagNLfdnbLa7euAWpoJ959j
IyUJTvV6m4Bjz7QAGWaytdGB0iovjmCXwod8qMydN2/rk9i6rIayZFr561irhRe30wYt9Nt5UKBE
mI0G2p/KAcgDTTiT1V3yielV1ZWNxOFvRYlo0I3TCG+DvTB4UHf1MVtygHbIz50gGSv3JE1v3y8K
vFRTJWzBIp1dXZJhqbKo6sLIZ2BEP5Y10+5DFDdvKqsSvq5AW5/mzV4ssGlU7grRuEMVbWU0RD9C
pS0c+v0kJ4V6pYoQYnTpnDZLkX4dBZdxARu68+VvEwBZzP6/Zld+3VbUcYIkESeXjAlDe0ZDSa6Y
T/cfrq3FGSZ6gHQ7BLDF1cMVmnoZVS1uJ6Zn92AtaXPs0xF4VRBZxyYpLH+a6BzfN/pbuvH6nXY5
zgYE2w4ZDoDS61Otw1KYachG+lqRAUcq6McbwJ4821KWDy5wgJOQoX1amPgCOlWM3Qhn77jL73b7
IyjPGw4tglvloyogcZE/ooxz45mxjPDihFnzzs667g8+7fDFoSf9aOFpHgBK5Q+01ss3YwoO3TZ0
/a1lwVq9szO3Ya/Lo6OiT0xSBuXn6nXVbDLMxqFwRCAOoeHUFE+KC4I8ngTE20nVvemSPD938Sj8
nrLsTnaxUUrHPpxi+DweQWrX1x+mp3U5KAH2W7tuTwMJ9gmtBwsa7mhkeFKfnkp4CtQjOlHJj5a+
7NtiaZ0GQH1kUmCojJ3neMv9IRtDnAGeiJreej/crh7qpol8GOHmizb06AWH4rMIrT3XsrnznMrf
lUmDd+l65WR4uTGrExchTa3LjLrdt4FK2rlyZ7g+OiUN4MYejYtWaNG7YJj0b/fvxEbgQZcIjVeU
FS1N19crNWIUajICj8yk+jfXAWwrRf9xasb+4lRR8qDbcXIcmyb8ft/wlp9BCpTeCW1ijZTneuHM
T0/OuLDFiIKM56JwM8nyY+6cLLl968tGL07gu+nSMVh7bcUuaVcJrY38vipUP1aL8Ri1VuMBUw4/
MniR7xQ2tvwaOsEExDYnh7f82p6ytFo85NhbYn1+tJZGNQ5FUKsgKGpX+URsw3xXnmR7arlbdqEq
AhylIg8h1rs5pQyYJZESg1Cb4/OgOz8i8O3P9gjdPizSl9o2ft3/flsHh1fCFGSPLNZeefBIcQIR
EvL7janGKIzUHTHqzHDaQDfoi2bHNPuRCnzf5pBQ7LirresJPo7lmpYhrPV7HMMPDsY3jQGIQenE
rL/hlWUD7Q0iCjueYOsAvTS1eg6LIpvyoc9jXxH5cBB2A6UA8k9Hpra6E8qf9s6B3fyQpDJITxJx
ID55fYAosiixq9UMymTEwc0iGEwB13Tsp7o7xqkaHPIZUPP9b7m1n5iiNyIRlBQar42abduOgc4i
FzOkk9kwmoQygXEiRx93Pt3Wtcet4lORcUXsaLWfiO+kLmETjUFKbCfEfpbTjFqDf39Bv3s663vv
CFkblqhV6gDXK0oZEetMttB38riBjbkJTnSuaaDBqlpdMhEyo5s03+DDrj44Zqmd3LrqfgFt6c9A
hphsZn7KM5hk81NFoz+F7IBnGvnoO7pV7bjgrU+OaDudelQnqWOvAj1nydO0A8TuLwJEp1IXkKY1
COk2agxfVlUuZzO3jT93dkhG8KsdAhoAOBcgF8WZdYI7TwzopEhM+bnuFm90vf9idPHyeQ6U5ajM
nHCtr7NLo0WQkUGjMNj6uNMk3lg3rWpAA6YB5IFG6PU3UmCOC7uC/rkeQ51hqog+wJYdX1xDkWTb
TnwG1TbtbPZWikWRRqfCBliBeSz5q15k2q1RWmHUkG1Ug2jOcP4jaTQ4cDRQfu3oTg3padGY4de6
bninaAW8EUuNJDbkUYGxcxk27h2/xQK3bBr4snXm06OZgGaHGfqFHcJPh+9+doYQoW5jHnbaVfLA
rz83GmqUmF3ahPq6rh+GmQ5pehr6WsfMz2MedNE3I7cZMqvpsZyLMEp/JobTnqPQlaRJqBI+3D9x
W5+bEiAfjhDPNM21ZzOrsIOaOfJpPZlPRV8aDww1wQsSar9qxTIOQzT0p/s2N7w3VTGWTaKvo8m9
+tjaRHqcRCndGi1Oz0YCWTtk4EynIVp96as0+nzf3sajyFy7qgqawbKnv77KkxlUhVVgD/yCHyLT
c7LhqDtGXvt3X5nTmxSs7M6LsXGIeCu4QJTFCKKleNDLA+1aypRMBa0UHuP5WJujBeodvitjstI/
7i/vZjtJWFQefDrcloMW98oU45jlQhaf+kwc9jJDY66LMZdLYSqwFwFG21na7WXlqPIwaQSIiBtj
8nptmppB85eliheZfftALcLyA8VFNQhEa/1njDTMQ6dCTRvaA7j4vig/wl+e+3WeZzv3Z2PpNLJ1
lefRRIh8fVXb0aoH5KYVD/bS6miqaHXU2WmkWVU2+en+Nt+8kXLVCEihLi5LQWJ1U5IarxWq2MrV
QLKF2TmgvrmSY9X3DW0uCvzSb0MG6t7X2xsywElS1ilekiqC4lxQHxVQ9DTOwe1GM0j6+/Zun2Uy
HI4qhxQFUody47XBUtU6piGCwDP7pjpbjai8ZmzityDjop91Swc30RPzaVKn6Ru4se7ZjCbzW65W
1ilsB/3kQFBxQF8P3otaFN/qwmmQIVfKnwNEKTuH/eYuy99KQEQ7nE6QvvZXbjhlCGBBKBnAtfGo
Q4n3YxnU/puWQgoNrWTTfCtRmvMZk1d29unmSkvTTDswNgJtnq6ujr2V14DlBQ0LtevmhyGp9Y+t
4lqnBuKQnfdw46yBNiQiow4MOYFYHYFpcZlIMaEnKsc5fOyzZDpSZY8/3//wW1boZv3u5TkyY7j+
7mBvSxA3iQKvJXNdJAv9U19Ve735DSs0mWjAwLjEBVprLSdIfZUUmGFXy03jqa4LRFcHa6+As2Xl
d9WKrB2J8HWtInZB0AhnRJch7GCOYqD5JNDe28k7No4AqRX5MbJvNKF/1+1fhCkKw5HUsDrZs4rz
B/T5jNNgQdjcVGCw73+cG1OUw8Evyi6HBaJBzne9fEDsyhE5NSHLC2emPicTDrw0goCmSfLw7/um
bu6UTY2J+4SSuGbQMluZGhkygWp2xFSTaI+NZoKETy3mDHkAjnDVR89zYH3MRyht7xveWKNlIaJH
qCuRLVLl7+Uam65PuwRYpDemIn7O4J/xzKqHQmnRxU6cs2EKrhwXbXOJ4yWuvzYFv2sowlZzPUud
AMx0YOdpBM7OU+8mKBXcX9fGhtLfo/EnBUYsvMa1scG26xAmDNcTE4KHxzoR0xMjKcxnKG3rfO+L
tvpihSjK9ybU2691U4DeKRupggiRztE6pkwDo6hyLUVNBtG5OKBomYc5kl4B+JTXL9O2qBTjqjT7
JnZcDEjEcFCAQSedQfi2m2ZPc7vog9kvIWM1U2Q+mrlbfAkhwdvxkFvf06bYCNDLQHto/Q7E1qAk
7oDMWJaTAOSNA8XM0FlMAKFHeH+ZN66FDQVMJoctCTTA31x/zQDgqVHAvee1o6s9TOoyICpotzsL
unn1ZYsJ2KlBhYHZSXtlhQHmkHEpQ3gE+sWjnSHsNs1G8Q60ln4JodN7/TFxCPpBEask/PoamWeB
KGjgAxZeHlcge6Ge9emWQ31TVtbOO7O1NBD3oOToEt8i5dIRlgF47oUHc6jL6E2SX5AB7uCch75B
98yxG+LL/W/2G95+lVmxncyx0jylTiT4++uP1hcUxyRI0HM6ykGHYS7R/IE2R/NhZxk+5BpEQIck
Y4B+rg2B6GOuiEfFZeorNVLTd22Yw2zIwj7d/10bx5af5QJdIimg2blyQ8xPGi3rFzzsUfGXyhM/
eGE4zOdZTMsOWmrDFhgAue/UkpHpXoV1VmkG81SELh27EtwBWsYeSkRMcRq5frq/rA2HB1CK4JEM
hE/GlMS1I4+cIMy7QHhNO+SnKNH6Az5cg7NWLVLkGZrhs+iXP1o3L3/et7y5SL4lGFPwT/jaa8t9
qSeVmFnkknSQ8Q1BfakA/cIFMdR7Z+qmOEMNTiUe59ORMIv1KtNEwJQYwkzv5oAsa7PVHhrkdM7p
aGrQLdT5aTaG4FybgDF1J5lPoQsj5uvXS9osMRB4JbEGuCaLFtH01IQ3z8CehgWu46zQNM8qBvPr
fVNbHxX4DHU68jyEElYfNRzdsZtjyPZ001Gehxh1z57u8ykwIflXE1jul1YvoGhMUZG5b3rrq1og
zdC+k9dkPSjT6B1AM7dh5i6vfuZQm51DA8s0WpadctemJSIf4MKADyiBXp+f2nTrOew7dEkrZGkW
m0Yj82M/7HF0d77crRcEBQDrJLEOvQ9mJ68tjQDz4A9JhJfkAAjL2Ck8a2zMg8hK+003D9mOvduV
YQ8qTOlqCHjWqLVeqqnDLuh43dj+bAIByXIfP0+1OZ1f+7HIfOk2QNwrG7lrde+SfM/q4NnyNJAw
FzXEpxYgNbza2XtItpaE+6QjxmVX6TRcb2Exu8Y0IlgOIEbTGRC0rEsIObmsiyn/YlG8WaT8DuGi
u+69wkUFKV/WQOYEbfsDvYYUeCNjuHHn9q9+iWnzkSBx0nmPKeJcr4qhLFkXrWzPCBIG8NGHh35I
aQEz6Lb/6k/FUAHZmE4wTDtMXvkX+QvMe5Sdl8z2rJp+wqHvA+1S6UX53M/W+OO+rY3zLotudPTl
soCkXdvqVSQImBGyvWpwvgKdhQyeOX5vUQa4ZYGc7Hjn2ygNdChYP9YlW5fW6mxkcMDWhTbanuu0
AdrYg5RGyuLXFpxw/Hyqf5BZ3KzVolxS2JkStE35gaZl3gYSc9K0D0EC4StjEPQy7u+iTIGu45hr
g6tlMRLT8h05h1o6RwfNVOC7spDGQlTWfIc+dey3MDbs7KUMjtZGgUA4TOeo8kavIgfInIKJCXIb
crjcfstsu+J35pxdxBTFp4xiKsyxk/PAFJL5kBfz+Pn+mrdODoOa1D0IJdAZXflk0kA0nWMTVbZp
QUNHQ2ezNLv8lPNVL2B+tR1wjfxoN8sVzOtQOCALtteeuRy4ecbMBVQb6xsMsPCDKvVoPYpclHvV
vU1jELAA4ZKN9nUZsSZBZeaexU1FRk9nDCfId8r5AowyeW3bm8PKnXDoodksT+rEvrztBQT8ebTU
EDSoccf0EeIrBAwtQh+i+cADnrzP4KPYeXa2Ph7jN/Lh4d2hXHpttIPwshUJN6Se2/RCr0jqL4Ut
fzQwQHeJ+nrvSfZHlYSGImWZdZRrCnyzHrPIqsur02DDbddapvLgqmW0k+/eFr7lhsrBKQrAVGfW
PqYw6oy6KAfFNhV3Og5aj/RgMyzBowmk+R3KA8qnqSEwUoFtXCat6fwmts3zTIaxs+wtd8fh4ecA
fhMEFdfbTL6aoj9hsOwKYVE9hCu5dCJjJzra8j7ojv7GPZK2uKubodRtBFpisLzMCYVHRpXCZ2sM
BxPm1pMdQPfYxoWz8/Texp0S40h3mFYNwecaw2DWogHmb5PLQ6J3NqET991xsk9LQs+mm6vRC9MB
xb4IesTXOx6ZSTgg7UAlrnu+c87b2NQGFJoiytGghDKWzBGJ0ANdZjj3baqM6Y7NrQ9JikrTl1wN
OeWVsyvNGSpRY7Y8EEchKoGlcnSyTt2ZytryOi+trN4tdFeduIkXSnyF2vuoq0JWOLgLsomot97f
xC1TlOcBEhBo6PT3rk/maMCIvsSaRZkcNYJFDZYjuud0Uysr9u+buoUOsl9MNJN14t8YTZHn90U8
s0xZFopOtbwGll7VgztEF4cQ5YuvqQHV7UOSwuiTo1CfwS9BNRgOTZAbowinnUVvfUUaYczbS6IA
QoTrHwKLC4q+GiVUy2BkYug6522Ui+XL/fVuvcsyRKR5Ckya0PTaSpMHQeiqoe2VHSTNB0j2gyfG
7JCQH1HcQTizjvofU1FnxTFZgvYR4lRiu/u/QdpYP5bEBXKonxF7dz2jzbuYVdDp2FCzK4VXdNNy
sp1hbDyAV9W51bX4l2UXKOXcN7v1rIAT+ofSADzyaoONxCq7UFAOn6YFdl4aS0foo2oqV4MBkZ0e
QATzeotA08AV/+ZM01cetoAhPLbjHlr0UrXftypChSPyccfQ7AO48hj93DG4dYYkrJgpMgvn8/uw
vzjMijIEfRN3tkeaiyyOGZbvoLIM/rq/rK3rCcWbTS0D/DLf8PoMQdFiOrPBewmo0TjC1iX8IcvR
vSlT9+N9U1vfjIolEvUwzoHYXBUQDL3MjWHEkdtRwESupejM4UJ4KSoQ/M2Uzztv4i1gFXfw0qB+
vbZSj7SZ6TPLQ8RueNIg4vKM3syPdo/QQ12jyGK6Y3pStVa8rav0LzE2tm+7QXi0uz4+31/91q/h
faYQD5KGaqS9uq12ozSFa5NsLXVR/wWJWYZ2YlMp4zFWrPxnCW0RJEp2mDJyhZSMwimO8zfQVkBM
vSAeMV3mpWtfjW6hwQO6h6hexqCaud6j1ug1AXGtNzPa6E8dtdCusd/ME+LD9zdg4zxfWVpdoDox
9cBusKQp2peqSYvztCj2TqqycZwxQogi28EsaPXaaHOwqEY2kZA1VnZBuYxwMwtGrw3jvZBr0xT4
RngXmYcgXbg+XYtVIBzZq3xPKPgPKV2WxyqtPy7GVO2EXRsXBwdPawW6DjzCOv8aE7dkcp6KgNOY
3SkbdUT1gL1dhChM37CSZMfehk8HjkOLAyAQrXVz9aX6RBFo7+J5Roehm7h1jOOsFeolSkQdSb2Y
9JOjRiDv7x+QzWUyOSYosTBysK7daiOKz1NBOG2Vi3gDvGV+T3mC5BJaqHdmYy07N3Lj+aTdSOte
VnQEPbLrD5jUM/xa4ULqpSUjNZZy8a2mh4iHG1EcRdEjzRbOAkUesz1GsJ/s2N/c5hf25QF74eCT
oe+qBYfojSZ6sXqqpGg/6OKxawD1G2DJj9YMe+39Td6IpmnrMlVBdELbYR0zCBUuNXPKHC8p2+oS
OQ56zKUKnqB2o0sbtNmDgQjNseyRrr9veWu5xETE8bgaHgD5z18sd06qBr7g0vEYDo/OvEQB/JQo
M8Yzij9L2teXPq9fjbvCvRGeUDCj/8nHXrk3ABzQYTZc0gTlW+A5MA93WZG8wZHuMZhs+QNKJAyM
cIR10vnr9eVzkxnDTN1zsUMmkAerO87w95wGugg7W7l1U16aWnm5ebC1wcocAr+FrRR1ol0yLdAO
0GYaB4tA6HT/091Of0kYAJv1+zmlCrqqADlhpLTU7kgvg0D5WY+2+eimjes7dUA1JliiHA24pnX6
YzIPw1NpKMx9pXOMwFcyNj4SqM2XFN0BRIyS5U9jVJyv93/hxuPCsVINasEUbJhTvN58Ycw10qCa
gxwNUppExn+PIdTO941sfGGeFZ7w31UoavbXRky17itn7JF6HJnvCywlOU9pNRwqpF/2dnxzQS9s
reom8dxNbh/ALmTPjVMe3WZxNE+xi/lvPXLbn3E9ddozQwNODkljjGzR2JrhsQpr5IXTyAYp5tBe
cPx86sWhqxS7efVLK3mIaAZRp+YBXDsSx1XUPgAV49mJ0j2OCqJDWRNrfjTWYidbvd0LsgteJEae
qOoQ81/vu9IvqYoIrOUNCnIjY2IvD5WLTt39r3vrGakyEzXIbF8GKqvwVLE7I1qUhESVIO0kpgqV
KjukrpNmaIa2c1V8bMfR8HQ6Dq/FEZE+kcERftGapZW4ul5Nx5wKnTzLCzpeglZDbBhsPGrWXZZ6
91d5e4YxRbMM90/WRnJxvZfQlGdGktWW57hF9hbBCPWyQMR/JIP5/C8skVHIkSXJj7uKIiQeG8mM
kq/mKh3g6V4SLrWEtZNm7ET6t08L/33iI2IGIpabQQK1LIGRw8yO2F+BIGYbf8OfdSdnShIi/nQ8
ZHW6N70gfex14ntl01x9s3pW4PRosTlaqHipIoxhPUURMJ6q6BSnY76zxq1L8GKN6+O5TG430svB
Hnx2/uLo9SmMDHfnVm+uildaVtrJO9fsdEvjLEYRWED7hxHBYBeSW/Sf0cdKl+mi2CI83z8km/ao
1TDbRlzLhN31cRxH6IWhZTK9SE2gCJhbcRLQ7x7qnApmaLV7dYPNS05bkpoMMSZo7Gt7fZdnMXVS
TkoqkEWyWgioonl6ZsY8Oup6L44KFKFnvTGSncdja6VyfJOYiw7YTWZiN22CqLNrehbqPZcmmchD
la64NJPaPGiz8u3+xm7UwphdpWXOk41HIRm6XmndDHoNxNxCK0EJUK4U5WNgoYGTJCPMVFbW+wGc
h8ivR8oPYRRftVTdK/1tLRnQqhyYsSX72cpv87rNjeZM5N+Vk/q1laAKHgvFemghoHiYlXQP5rPl
3Kh9E/LRUSdBWK25r9wxoqNteX3LzUdvKzp0djX7TVB+v7+9m0tjg6kGSfqhdYpUI7be1xW1DIjF
KsRZIH8fHIi+entCjlTTw53Ts9FrwBp5uqCyqaM7szq4ht5MyD6wNMeV0KxwUE95jlxyFPb6QXfj
6iFTQvuozaP5DOFZe87dSD0aduruPCDS0Nrv8VLRMWYWCoCW9FMvwngdcGhHt9EionaQUBIhf3Sq
5g0oOJfHmqnuC9M7Srdjdvs8y+KukC1/4MnXdlEEyNJQ7/m2TedSSG5a/cNoGdlDR5nkb6NXlP9a
MzwLmROb73Un6M/TqAx7RbnNEwa6QY7GwbiwnsRFnMuYlrCi7uimPdJHafQtyPo/w2zRTvdP2KYl
WV4ASCWYZlh9cCZUqQYEhCN5J4wPSBS4b3pTaR8WChw7e7tliqBe3lDKjXTLr7e2Vu1wVlRM6bM5
X2LoBI5OnzSnOc72XupNU9L7AhIlUFdXNzSsFLMdY7xSQhZ2jJis/rqkaYKE0xD/fX8D5UFcH1QJ
QCH2APgC1e/1qrKsE81iIcXNrFTzXe9j3hcz2hsF3XAE0OqAdgUOCu3fGhXVLFqn9fTkPUS5Gt/u
G+ebmJrhjWLrH7o+nHcWtbF/0EFJJC8DaVRsV59Kz8YJknMp7DJXDISltuNxDcV3pHNgbrm/gZu2
GAIB0IvJG0IoBk5HMy9ijgVzIFJVw3nsLPMHGp3pp/uWNl5l3mPSNxJ0iUxcfaquoH/oOMRSWV8Z
5qm3jPAPWwtTIJr90hhwFIsY2CKSoMz2jjunf8uzIBdAcgvunb/WMUhrpXrVzsQEo+okJzQymrdt
3JmeIpTuY5ZmUCo4SZscQvzSY5EMlc9gevrl/hZsbba8FJwieJMgWbk+rVMZzKKZiJY7xexUtAPi
6hHFkrwGhVC1O75l69BKrtV/qnvUSa+N0ZjWR6QCSXVSlzArobdwGK2xOzU90heehdDl/C8O00uT
8gi8eDamaB6QfG0tzzWH7qHV8snvtEg8B1q8R4+5eZqY8IO/1iE3XeMyjalUo6wmXZxKqd1BulWf
J+aUIGcXDkq5nZ1+Cian+azYo7YTdm3ZhslA8EAa8sFeLZMOx1jWOAyvzGPtjevClhLqWn507cbw
qW2Ofh/m3+OwynY+6db54fDwNNFnpbrmrvZ36ZaB+qyJ9oijnp0YUZUhM8xzOc2L//qjymA5o2G/
R5LtlQ8qTFhPFptytF12/y2c1Hqf21l7ZvDF2lnU1jk1NYrrhOouxLGrHEuhtg0DXmmjZxY13tAO
5vthaphinFXJuOP8uL+wrSALhAyNfua8ad2uCzwT0GFUpGmGCdRvv2e4vYeoTqynKdCLHy7F2o8z
U3qegtCnFyuj9Uc+0zpOy7jd6areMk0yaUywRzubkIfFr9xB7A46ApPEl4Js4aA0yoxUPPD1pdG+
VdVSUZq346fabJAjDgB1umqucsjsihpnCkNYmNEQtYw9bOJG8IeLZBqBISTAdetBtKC0rD4Yeb5T
BbYVlxFCT1VD49CGxAwIroZo5k17FNwbD/mV0ZW3qjJoDwNqvHJWZziWjt6eA5DnO8/A1lmTKB5U
sPj6VLSuL1AeuMj4jLGNPov+uXdi67x04AQsNXmDgkPxx/2jJq/jKjiRJSZZCccg5Z1ra7Oij4zI
abanBqV2UONQR7HeHt/F2pBfQrWa/DAZ0bKOqP2NQR6/v29+y1tYFgcAzBCzHmswsOUmgwN+BlRW
DIVl0KJS1zd6iIBWVJz/jSlgEEDGiVvW+cIC01drSpBuVUbTBTL1wifjr58TDTms+6Y2PyFTJVSc
3N9zmdebaiEhnMM5Si97jGnoFCGixb3UgKaO5tlVuYfV2dzFF/ZWBxP6xqodYahHi17JTgvTJ0dS
uMV3FbHXttlcGp1zSbtEx3Gd/Qgxx1NLQc8LIQF5ok6RTYekrjIErYt6eGuZ8aupR/FAFNOYxMMN
MTIjF//iwbZzCnZRR8mf2W7nmPexfqgDBFfcJHj1KPXKlFz8C1N16/4PZ+e1I7fRbeEnIsAcbslm
9ySNRrIkW7ohrGDmWMxP/38l4ByoOUQTkmHrRoB3V7Fq1w5rr5UOLAmkwzqh/6kh3CPaajyoIu9d
OQpMdN+pIlMV2VxwIUaty7hQJ0PxhKSZd1FjjzTvodBj9WIlBIBF40WPdbo2/+reLNaD47n7A/Dq
YKDZWaYLrpcpomgRkNvbJ4hE3MnPcgAXxjh6P8raVJCD4L7bxqicFSUuTpqbHhED7B1XJDhohvGU
wsmzeVNqE15kAjzp4YZqQeJVyg25iWv8Na9IFQW3L+PuauWkEbsNm8UWHMnoaFFZEdZ0oc2+EyEX
jK6lekp6SKvsFN05nYrFk9No9pvVmo96NXuBGJ0CSt30rSgIbc4U7UBEyy3cueYlZearU/V5UDPl
L82K+rM+8XHzsemRjhPiwOHt5hOS7p/KF8kT+PPr7zw7YlC7GaSQpw3rt9Gc+zOF+BqN69G7a2FR
e3KUuvNlqQNsKiMfVFOao27G3qMpRQ740nxzezsYZCiCwfiF5jI1rLdtEcGPGUfHciZ7fomWJ5yv
ktSC8dLrtRYZXCGZCh7dUsV/KGdp56RpUIMtzD6kUnE0c7+7qp8PCfBIejXbI1wVbhr1oCMFonjB
OtN5stflqPSyd3RlBECtjcFugsHrRSmx8PJ5IPFt9Xg2AqXvljddAc/leYEMDQleoaNpxkWHb5UU
WYtPg4N0eXj7Au2eI8oyUD1BHUJdZrNYSIGRPdGotEWow/+j8tL44zRVD0rtFOhmzg5CI0NzVt3a
QNerqO+MZogOsPB73/fX37B1mohcpbkAvZkudJqVNemeNFHqd/mg5b4KIP7u9qL3PjAeymGkjTml
V9PK9jCbthNTMjbrerqrrV6/8xAp+Ou2lT1PSKkBLl/GbLCzuaFTQtWShqN1mlDb+Bb1rVn6blmM
iEOP0XiEa9lzRa5UXwWCwAD4FiikDU6/VCvxq2JkHVOmlqc/NOlUJIGbGMgw9VrKWEFl91ns9xBI
H1Vsd1dL3AA9Kc4ADsPr42x201gooqO0YE3uuSnFcreCWWKcYZ4O8ha5cduwlmMpx4ngxQBRdm0K
DUi7WundnFYLhWpfy3svcNDFPvVgOcMUZtZTvpRHMxS7Vn92hhGqfT3i3laQFpWyc5vbRX1f2/mH
mqmziwopw6MyQR9YxdzU3z9CFOEoBP8EmGzb37VJMvqzOJbU8/Cmi9X1ozam/R0Tp4eaUXuXQga0
lN0NjTrc9gPqjLnFDoxjBUqg5xpanTeTVscHV2/vmMqMDSyUJJfdrmgsOnOAUNg6JbVu/GdVokLU
EvL5y5JW5om5wvShh3sNuFAxHUym7J1QXC0ge/7j4m0ea3OIdQT6kA6dh2S8F0mh+xG78RB38RH9
yL4pRhiIgODY2pJNeVoLbi+mDAyXXBkuTv+vmKMxhBihPwiAdiyRTyIbBXc/L/HWyXTTjKZUDt7T
GVLEBKcqehgn1yrQAB6My2+fRnjX6X4zCUzxcOtiRKyNM1og9qlfYjRhTU2BpNVd3iQ52eVtUzsv
AqbAOHFE6LNtZ3Ft5Fp7I6NGgm6q8iND7cE3dD35MnStA6i2PAKo7jzGtLuk/4TzlrBKHttfkgNH
m/JUtXEpWu1WytupVNQPTQRNml9MopkesrQp3PPsdiZTi6tT+Mo8Lf/cXvPOBfwpjUQlHHQIGdj1
b3CL2CBYpvIzmHb2cfSGNRSMaf64bWXvwFDYZ7yTwgothc17361kr3AgEtxoESp5/ZR+awelRlpe
jw9yoT1TzAlRdyBXxodtNrWoPYH44GyeXC/p7gy3tV+qmMjGVg/Z3XZN8SK4sOfSxdpWshaV6vLM
gNjJGZs1jBHcvM8HRrkHJ04PgpWdzyT7FB6U8VwEkFrXn8m2u4FxUnSFUFOdz0laOJfUoapx+zPt
XACCMVw/HSzJ+rNJ48zBBVIiXxtS5D7U9KH52x2n8puniK+unvZfb5vb2T/JyYHfhwufRW0+Vec6
RVRTWoXZRDRv0UqCh9cbplDXpqNAZW//oByRrSw0s7QtDInHp7dQTDZPaadrd247DmEb5+bB/u1b
MZnM9YhJyEevv1LU5n1DC9ckEqirO0IS/cllcu7uD7aNrh8QD0YOSAOvreRej9paSz8lRmXtrKTj
SnY/qm9GJ/v39y0x+IKT53mGHH+znkrt6h7WGSrvwjSf1WrR7+YFmdfcpsN529SOL4TLhylc+sKM
HW61CMuqopcjiCQrrdB8I24MX4uU5E5JnH8MpUhMHz0V9a4bZuiFLUE8e9v+3lmEXZABS3yxbE1f
byoxFoNXFdE5c8DqhRHOj7VZU7pMjHX5dNvU3inBBhKsDApRPdwUSNWoyssSyoCT2XZCks0vUEu0
nl4cLGlvS3+1o18vKW/0qWUQjtu8iOGzg7wlIsNuy4RjVpxbZ+0vY9lYYaIgnjxP4kjaY3dHZa4D
Qpm689aZ9FljT73A569TVTzp6Fj85ajr4luR9uH2hu5ZQkJThpHMnryiq5vXla5JqtOAG/L8rqo7
730iyNIhzbUP9nQnHmc90IQQS0ron/y2vzzZsze7dSHo9cE4UXz3BlN9sHo1/zcG0PAAu1n5bM3G
+AcXnqYE/VuPBoW1bYAJYBJFBp3maclyw096miJjFfV3HkiD0+2tlC53k+XI90VWViB+5Ihu1mdo
TbcaTEq2/Uwyk0dDf0nrunhMDCc6d73VvMAYr/znqflRWWfv8eF1ozEEqIrR443pTtebERFpepu5
zihjTcOnctbc540wQqFW3UFgubdUwjxqGXIIjeni66Uqqd0vNsE5oH3duh+7xPH1OepOlREL2VvU
/bqvujBN+iG8vcl7DoDhRrogkqcN/t1ryyPzCO3K1Tthrw28eU5KX/Wq9sB775khlpW1Ogpur9i8
WvTQ07KRffe8NP+t0Ve4NIW2HEQmezeCkEFystKdYEXXi+kSBkniCD6y1Wxf6hJR80aUysVplAq0
ttUEWaTUBxdid2U8R5xTyHpeSWv1jSF0M2VldAWL06QzfT6u3vfbX2lvYTxG8L3B8U49bvuVaiXx
6CTBKqOrtFzqqfch6RQB8bnw06Js/KFOhwP/srMy+fhJtC+D968IfCG+Vmt1URh/sIZh9J1MbR67
OZ0PUNn7ZiScmJAfROFmbWkSIx1dUK9Hm0D50SxW8VFrnKNu+q4VusbgvnEnYBauj0ZSGjQlcib3
ncZW7uxYWTK/HQbz4ATuvHPweEu1PqpqwMk2izHLsVazgTac5WTmc6UpXyO4fKGtNx4KEFlv+278
os7oO+ije1Sf2Xl64HSklyRp66Ei3CxRawBFlFEsyddi77ESLYyyZm7PfqfNpnNwOHaNQccr57p4
g7ad1Ra26s5MZZunXLwXNeqdULdK2sXq0NRzePv47xpjN/l6TOoSAV5/vFHE8QLG0jnVbfMD59j+
hfYoYgdrejRdtHdMmGZlPQS0AIU2lkyhVFAjRPQzyrY7w0kyrf6CZtdRT3OHKc/AE8KcIYvfknHh
eknFpFK7a/lYagdjZbPoydPYVCJMF2e8K2rm907FtBqn1k7RWJzHWH8ZIeg/p9Tm46CbipZhSBsW
79Ptrd49wGCJKaQg9UJJ4fp3aTD+K+vAhI/O0/ol75LhgRS5Gfx2HqIz++F6UNPARee3hpqngZ2X
TXsQf+99bkqMoGxkJZdx9+vfUGct4+55B9yCROANo/3DU9bZ87mb9MNYe8ezgsOHNwVcJnWxbayt
pVY0GBQ0qNom7n3d18plsYYusDlyf8MWOAd6nIo/OM/k6BKERiT/imtDzWzhKCWgwlzYyyd9QrnW
04rhS0lC8wf3lHo0FTgX7TagUtd72QFyLmCPxinosHP7kR45/+V6UVaXoe1U83z79OxdHwh6GWiV
AjqAEa6tjUhmZHHM6UkAZ+cvhdvAVm22zvIHYxoknHAxACDigGw9wgD9i0IGxYzY2rx1Os391kLv
89/t1chfuwlAUTljTgnuQVl/3qwm7m2viyJ8nEot+BEqe+0lYhwwSFJ9QDh8To+ypL2Db1JXlPUH
ajVbniv0m2MP0CDkB15nn40SGF2W98N5qKIj+vFdU5RwCKxpgFIfuP5StKZHDSUNJrgVRMdEb+R3
3diOYe0mR2imPZdCg/r/TW2us9GZTt21HqRuBvMJvU2fwp77zz1qmjA6z54/rdoaJmbX+2XmNAe9
kr0jCVgPLjTwgDjcTTJd95mlW7S7TqYwrXc5Eyfncir7gyhwbzvJxQiVKF3yCaWb+TUXK8ihpwxs
Rb7E3d0SLciuA1F8gk58Ot8+lbtPB0PFcojuZ0q7+XRZXIOZb2NQRa0WWfddQRYb6OrYeb4CKSe0
q22Mf55jysfP9hqjnIK0Rt369mJrn0H0zxe9aqfvU28q9cGP29ttZtoBAzDXRAa1+daCIaZCM2Td
3yybj0sNxgOQ7x+AZhCZp4QG1Enmh8b1bsdJE7m5xuT80GlR6Jji31ptlbtYW//EfcqRSAJHEEiU
x68tEZHP1qQDjYR/GCkLu+wgOChUDWHSnBrSASPA7imiVKdpEGuRlcm//+UU6WM1N1ouaeesNvni
USa8ywpV/5BHhX1Qmt579yTdCZUDCAigVr02pTJXkfSlRMkwSRrqZLynyp2oT+tL7E/OND8odqJ8
vH105f9061AlzRPElVLsb1uT1JYqMRmk4S52ffI0W43j41qbym89oZ4aMR6h4nYNEo2QOP2EiGw2
NEJgwS3rGU47xNQhANG8r63DYM8ojOTvpDaOGkS7u/qT+ZiTIe1e7yoEOYq3qHTYYgQMnwujtz5q
Sjmcx9Uo4DxpUzXoIb07iiZ3b90vZjcewWKytUezCQ87qXrQpUVDI6w5Gurb30zeJuAuNDW2df/S
sBU9kUQOFYkGGaeloV9rwTEdMNqCxBm5Ifznt0/M3o2QbNnaz5wNj3K9oXmXixGUDy3LxLSfxVIa
YTyZzpvcddODqHNvE8GCMhZAoERvdmMqVhEYmWk/nawhzRO/VMFx+XAlHOZpe4eEuhaiS8SvDANt
DC10myqtZL5djDUqH7Xdr+dIm9omnPUKofXCc0NvaPt/bm/l3jPsgIElpAEwRYZ6vZUDmJ44J7c6
JYyyXDK37/9duwwsRpIaj5ah2Gcb3EQAp3zH3KvpHTicPdQ3XWd8G3OZ1EteZeB1oU0rCBw6jC20
dgzY1C9WglSfj8q61p26dZyeerNBFd0cJoCXE9D4yW8G14QmxG3rox713ncAhI47kkEeMnPXGwJT
Nh+3kNFWXRhP4LnjMylzfvJ6tcr81Wm1E6xA9cE+7FoFu8E/eEBAptdWmbIfp6EnqMwMVVYUa+NH
ls/ZIwSO63OdUn5jvPKIWnR383lXJNWdKgcbNx+fThSqUnDqnRIQX2dY2kQgqi55gf3FCRKww589
MHpPFY8dOhCqTawQpX+7Avqt26dw75bJ8SNOApArcxsg6E5ij6jssOljEl3IFaCoU42jDHLfCqP3
cAhTTt1OOilzAXR3II23pzW7N/SpeLIzSzlwTtKtbp8zSWjDGaJhDqbj+lPOmWIYncwPvKkQVF1s
+5LN+XyZMn297wen9usI6ns7a9TL7V3cYbmSLXKGqMhNgOht01Zn0GCibXIXq/nworuKGkRFuXyC
D34aQoVp7+GS54be+KPlTk8om+ZwuMkPXs7Wi9lq2RHsdncz6HhAcqZCjbklIKyjFloH4TjELtHy
1ZhVPQXs5aLQojdQ2z6YWgwHTmeYT1CSHnEM7T1N5IGURqli09vfXGWUgjUjXqXWQVQO2bPSiOKU
VLryNjbzdvysJrF5tN69eyyzCl2lgiPlIq8/PrFVaomJ9U5R5Flv9N5x3unoFarv9LnVX/Kl70Jh
tcZBOrOzUgD+OCxAt3JAV578X0JE3OOSMVMGc7qjZW8LneurrWX5XXTK36s1Vgfmdh4N1AxIR9HH
0CQz8LW5Ja/zlgIU52ww7Jdi6RAUYrD0ix1VxhIso2c+wlijffAqqRG/Kkf80nvLpTTzc9CAY77l
6VyKLlb0wnRlKzZqfGWEtsDPKaB+WbvBkyGVu34/uFsyI9xca7JvKC4kvZn16m515QLhStc7p1k0
ySfRjvrFmfL4hekb+3uaD6W/2H1T+6mlfDUWoz9Bza8fuMmd28RvAIwDmS/o7m23W9gZ6grzQsXT
qdZLZzdwCzCPdhetTunbNqN3TKM75TnvyuzAq+2EXKRv9PSZmyHJ2jJgDKVlA5TG9FKmy/u2b9xP
TK6699rquf8dbLU8ra+2Guw0HQ3Zr9kCZEqDkkcCuclp9JrsmTDA++GgvToHXqIjMRtlml4TDeTd
szPFSuMvaqXq5zTm9/mVmok6TGkqQagoygRX1+nN0YfY/4WcBEoHPJzbzrGtDEk55Ck0vJGzFEje
9OUT1WPj7vZO7JmhXCYRIfyLVsH1PWutulTrlDOnRUlSn5a0Bi3XFmvx1207e/eJ3QbhBbqANHMT
fVhDnfWeAS8ZcK88DrQhaz+oQo/8nmQFXpf4/W17u+titAUGB2St8ZfX69KMvFpcl6A6dZfqH9AG
6nfHHo6wLrurksAnwMasact+LZrKVBcHFqdyXadns87oeUDBfWoVp38HXcXRFdnx/XATmNxLyhzA
Jja+v3bp+WXZ7JyaaVCKQIVzozobVtLHQbIOZXypNcDrIWLQyd+393PXMnVq8llH/rF56OzGtRZP
kDu4Sp59WMwo/sBbwcHUG5t3v9SoGNbKcrptde8VoM8jqWPoA74qFo4tQbiSEbQ3o2cMAKNW8abJ
9fgtA3xM3WqZobTnNDWSH0mXeklA63X5g0oMtNTADiQNL/i2zZ7bq1ZB9E3N3BRaS7NJreLPXpV7
i2/O7dFUzd6BoowFBAikLCIKm2siPGsgiCO86oskP6O3mfuRvbRPVRx9XUnoD/Z376vC7kWhmdCJ
7tPmlXWNadJp6rrMuBpPa2R0d9WgvrWWqr14C6D1bmiP8J77Jsl1oQMgH9gOrkSFYpcUCNEOgl4M
fNPUMg3fuwssjav3pbaz8hGFJOsAgbxnVbICAalgW7mr1+5AL1xk3xKV7pJBeaJUEiVUrLi/j9fM
+2qjZhKgC3VI6rL3NX+xug2WbSiFITOjK6EsQn3xYAA7z6W6fFkqs1EDQp9J94dBp45hp/azog/m
uYW38aT102pDzATK0U5U4yPbKP6Ks3p5RkSgf7l9x/Y8JdxaUukIOUDe/OutMZQlFjVNiFMyx+ul
9qroWQxzc7ltZe9xh7dbXmaXp2abGHVLpOYWPaATCgggmMvKDNTcVk/EcP35900xjUGFkfYadXH5
VX6JVDUVlSavJ1LVvBExaSUz/YwK2AXyqfTg/uztHRAFiXSE0PSVckZpE6RVuQukNyvyM3JUyrnQ
nfHg8O7tnRzA+gncBEEgf8UvC5qzHEFsQ1bZyuUHgLz4Tu/WL9SCjyAle4ZIJ4mqdCkxvFXZa1Rt
aIoWtJrS0TiLcmMKzAo+pzwm2v/tj4RIEdMItOxIm7YtrmrNs2KUUMeaodBHGPHzUAd3HjCq2B2E
tDurIsYjvGELyVy2fAamnpvMsAOeX9M0gpd+yM81pfWvK/zxf2CKjBxMHE0I2gSbLxWPsAZMDPIS
5TjNhcJ+EjoprAYi044qvnvdGPI/OYcjsSsQ4VyfCvKgRMuzxjkVmVpfNL1VghR5yXAZ48GvqDEH
c+60oXDHxY+WmHG6UmsvyTpXfqIOy72orOIAUbPj72h4oWIqKcBp/m6ek8Wtik6vWL46pO2pt0cm
sGqN+Fi308CahiPK2V17cIDQI7UZjt4GrzzZCKS1wDOSSVHAj2rWGi7dbHxajMi4i5JOP4hi946S
R43BRM2cKe2tQMYgDGgPR6IgZWqmH1lWx/cTkUA4lV57AOj52eHZpCgUkUxZFNZkJrzZzHwqIkB7
PFmKVo92UPds7bOidQIWLnrr75CLtv9LddENJwV3GvkrkTVsL3BWtcwLZvPoLxYJ4wm9FEaPJ+E0
74mFNSdM1q5UfWF560szgXEMmlUfP2ZMQVT+GhdMuDOvk3R+QSyfBKWpVM9ZIRlHVHXodT+OkQn5
Xmuzavko2g/2OSGojxm4bUdqem3bvSvWZvihz12h+H1jQ2O2LJXaBmrX10tgJG3+blrroblApWeo
YdYIXTnZXdn9lWW69W1ta/t9Usbe+y6JuvUkoBs76im8jixlDw8lLnQV6Htvp6HMAfIRSxuBJ7h6
849oFxRzUqu/tJZVXTwHXs7GI7rts0jjOVQ/3PZ+rw+utM7rRAgkiVY2T9SA5FHU5PLuiih+g25D
L3zSUeuNbY3CDKZEd7//gUWQRYiAwV7MC3ztLfKFc6M5DC27OORnGxRIsNhG/aI5SROKpncPPOHr
gIs6K4kK7LGslKLGtb3asxJ9GWnz9ei7wWGS9GdDd/ugRhuADFpbzhlzUwfb+vp6YpQOEQzjjPcC
07g26uVZXBp4vZMt7OJTv6Y6tcjReo5ADh+8ydKTX99OTMH/Q+GRYjLIz2tTcTYo0xKRXyZcxqBM
lehtnKnWQc1+75z8akX+il9e/nQx5rSyqZ43q+I8FG01PDm5UQTJqFqZb8B/9CefjR4UcD4GbXg2
rw1GrlYoEx6eDLbvw1pfiwBg+Xwpsg68J1Ou9xlKlL8dC7CXEoQpwW+yR3RtlOlNw2Kkh75Un4j3
tplG/hCN5cvUHg6n7J0QqMCYsYCSlGrEJpmr26EXisW1H8wKthJzbAO4JG0fdpgjVuO9G4BSsiRG
gUmJp/p6VWQWkvgCgFfco5lcjZYX0JSLPkLR3ryx18nybbc8Gm3fOzCQvtBqAeRH9WPz/dK1NbpV
ZytTwIPTZdbS7t1YuHoIV0DbB61RwUdw27PsrlOyiPAqwsjlyr//5Yyq8Hn0wgVQ2Lapfo8C7Hhi
VrF9KheGfgwEOC7wEtSXPzFKSi4HdKmVbq6f2bspHEjAXkSh1gzv918Gj7g7UZQ+UJZ8CvJKO1ro
dm+ZepaDMYR2THrjtjdnB5IZJhTzfA2pxFYnkcfIl0dVEjRlM5/00lsPSnPbJ+qnPYJWRgHwn8Su
1xsb5cJTlzFdwynvu3ey53TJ8mn4kkdL+wB20L00Way+89o6CnSthePn9h7vrZcl8zpKxp1X3tRp
BjoZ9sx6neSLk3Xzu5Sxct82p/vSSKYft63trZYiD3qY+G/AxJvdbUhN14TmUhhHOlpHS5s8ZE2l
VudGLO1fqtIwi6ct3edomIunfnb1L7ft766WHjHztYzGEcFf7zbSf8rYiXENKVC4UE9Y+clM+uKN
PWiaryzD0YjmK/oH+XkhBISPjEIebfnNVZ2QWRwjk5nJvK+0u3Vane8yKbuIoddCcymnk9Ioejgs
rfpoannyVwJm7SAq2LpDfgN3xwEQAM0tMNTNgznT1RB85DU0C285TcAogszKiiBjRim8vb+7pjhJ
5AcgtKjbX+/vOsWlXtM0CeFGGZ7NpFDPfaU2H8e5Oppz3DHFdeGSkl/Scd6iGdc+tVwhkPsA1mi/
t42S1GDKs8cyVw72b+v72D8qJjBS8ZaAK9rKxo5xpgDfiNVQL+zkpKgr/H/zonyNCeufM6gmDb8y
S3EQFeytzyZJJzTlH57N6600qIDqFXJjoSNUJ4hgofEjuqD3bXaoO7h3SkEUcS9ATzCTuF1h1LNE
S1PWcPTktMfszAuFgcy+K2l8fF6MvPi2uosDGa+ln7W1cVXIcGBkPPBFOxst+VDlWC4YmVezGih/
DG7XK2rY59MnJTaVB4saGqSs1XJO1pEGTc/M1oHRnX0mfpVFJIgQmUeRf//Ly7aWVqGrRayFpCfa
RYtj5ZxYc/p+JvM9eM92vB/JFH0EIAPUfrcjdWVF5V2zcy2MtNYNXf64uBqk02mpL2FrNMOT50KR
iBBHdaqHOT9I3F+vVBJrMDWIorn0A5vLaSj1rCpWpYUd2ianuYyTf2Kv6E5LvK73t/3Aaz8rp51J
uqSqBHWLjdtLyy7r0BDRwhI4UuCUxfAwqPr60DRe4xud6D/etvd6ZzUVgQIw4fgDOaNy/RFdt2Oa
EKL0cGYOzO/UabwTTv/NGJr8xdLq5lERnvag8qX9tamK023rOxsr6S2JNpnFp9y9edX0qIji2hyn
EGb46lFJk/9Kq41fHJGr59uWdtZJdAIbFVUOJL+2rFSLPSzu4uKK5k6fw9rT8/eQ7y/3sVVR8F56
8VjHKFsqelafzGzyDsoVP+czfk2IaIDha2H04aSCWd1iUoaWzryoxiW0cz0xLoYd5apPxqdDWm7H
yRtBMcILkOnSv7mNJqazbAlmQar22buC1Kl826HGmfmJHntN0Fspej5y2mR57InVm8fBLntqWJBV
pfeFyKLOb1uXSlfuDNGlKKeqOfh0r10OzQk6xLSxWBvdiuuDQ3e81eK+5vZHbn0xO3cOtUaVm0fd
pIibFG8Y1faP259x3yo3UJd0iq8EjcqugNNaxWpaDvqFKbvp0i/D/OwtVf9fN5O2l2OV/Hvb6M4p
BWvsSs5PmLQpTFwv1Z6UyltQUwitIup9BDWMe8eq5nAWrn1wTHdNObTSXGgHVSqX16bA9xmd3Ttq
mIrGvDQgoAN8sBLAI1kefEDptLYnkuiZnAQ7YHM2piBaLqs6ydWwtN08MNJsudiRm/qq4tpvvchT
QjvtHqnfd+HvbyfxHNEdODvQBZuoakJFbWnA/YXqzDihrfM1tcRB1E2z4oNrt/M+c9t4oOUTRf9m
q8HQ4NEBz2REIAzV3AOv+7ysXncuK3oduTq3d33Xdw+zASrer7qsDcBb9gfr3XHp3HiydzDx5EVb
F5s6sc0YZcfxUdG4zoZyeEjHLPnWAQl7qlvIXQ4e5h2DkkVFEvkCEAIkf32IDDeOdaNtl3Aw5/pD
XGdUuOO4uk9RggsVUtADe68vpZxspKFE5EKvdKu1kdvU4+i8q6Frp/GjUrkDcDYjgo4hscW5Lubx
wyIc/cPtY/T6/BLsSLE8h7iHzqX0+L+EH+bQG25Ss60DgKNAFrZQoFeqT0nVVY8MlXytagk8s5SD
huDrK4ovoMvE5vI5ST+v7Ro5Qd3S8WLqlvDe5X1OgzZPi4c0L5KDK7qzsVemNlc0ngczy2u8gedm
JYA2WCqL2HLfqp0xndeoaQLNWPuDCGR3fcCMVKa1JaHYBhqi1uihJg1fU6vN7B+Q1+V3x+I9mZLS
O7gZr02RT+LkJC8cs8zb6Hlq7NjqxdKFA3FfsFAoerPqyXuzcZTf9qsUfTguILu5hjAbXn80CDRS
W3Qr0L+oK4ISZs5zLVzTd1JFeX/7XL6ONCQUA1/DnZe0FpvXokmhRGRuDVOOPtw309j7itOVZ23O
KIZwHv2lQhwPzhyG35ffF1qFa0g14ayl8gMMhmm866VOQ7nWSFqLUF3T9r6vZvtTMjqGT7FIe671
vgoIksRdVTTDOx7R9dwzSHkagRsUQTzT8TjwDnsfGWy7JuNaCeveeCMXYucugiE9LJt1grClVD/S
HKHrpblHomyv74ur8W6S0uIUKJlujq6NAnRprFEVxpZRBRBZfp/sxnvIxl6E9Wis75OlP0Krv3ZD
0iaRpYxfZXx5vd1q4URtQXAX5koUSxlo3beVcXmz5MVwSqUSYLss+tkTyZGi7Gs3Dw8GNPt8bUbb
aOBeW17BOMZlpddhXSQWkaum3TeZO1+UAS3ElUDp3e2Dvbe7pJf4ekIGiXO9tldkVVT3mlmHVjm5
Yao6eQAVWBq6qzDvsi7/m2rmUct9b40UFRkul5SYON5rmzlBOyGfWodRPetB5rQJOKOEy6TOWRDX
rv3bzo+b84u9jZ+YLEd4darV4Ww2qa+3jfOmXvrqorqNfRCb7C6NIhcaDTyc5AbXS6uVXDSRmOrQ
bM3Rh/STIkLVKG9zyDJgJ/Z+v4LH0kh/IOUlEGFc6NreUosiIUdhK+c8vnPz+seY16gQd1BTdoPl
Hezk3r34iSpACoK4eetxhW53Ru4OVQjRmfUppuMfeE6anmq0v06i1Zw3lujyIM+M8uBVkQu5Dmxp
0sHRz2IgeKO1cL1QkznnomBkJ0yiRLxlNn15sssxP6gyvQIY4Gd/MQMi5NpM3DTGoi1WFdLWT2Fz
7uOTYXbiyY3idxHSxA+JUyZhAkg66GLmspKM3TanYXpCR64nrJ/NgzHFvRNFf4jQj94b1PqbL9y5
Dbl278Awvy5T2GZ9G64CMXO1Xaezm/RHNctdex4hAoPRslS6OcFisJEyZSgn7HQ3/16qo/NPo+uT
GoyLKHM/Sevx220XtG+RpIUXXBYWNy7IzkRPms6nnVth+h21vXBIo/asmUsMFN09GmffebsgGbJk
WQ3aENLc62/cLyb4X9usQq109RMiyG7grl513zRtf3Ce9ryrLJPymNAsYt7q2pQ71DNEJC4fz028
N+a0TKe2qp2/IlFOT9B/4fOWAfDb7Q3dsQrvFm0pmFUlmdNmQ0eKkc48GnUIS664r+dRuStH4LI1
AX8w1LYWZHSrDozKC7i5oJLHAp7Cnx2qLdNjBjo3W72iDXvNGalomNGbvDK/W6MxnJBRmR4SS49/
CtU8ikkrDm7JzpIhcqLgxGtCRr9lsxSwEa2TAZWZNkVDULXMDUxeDCG6PuYfHLvTgtTUj4QeXw16
8UrDQkQRyJActq82uqqorNlG454ACjd2SCdlhRa4Ha2vxMbmfdwb0RKWSMe9LWdww49L1kf/eHWc
NqfZVpSDt2e7B/LXSO8IvRQQQITcrg/bYtLuLHPdlRqTy30mhiFcuzYLrb4T9NNgMY3q8mgsa+uX
MUrsjSIqlRsgAVv6ENhgFSvJi+jkJEn1id2u/l66w8nw7eH6aQUAEohdSqivQHpa5FEDG8sIApzS
eNIVxfxcep44RUY83M/dWJyF0Vh+n6b1YzW6Bw5q6zCkdSqaskZsSt4BufG/JKXGMFhIw5veKR6a
9SmpjAcjVseHZqJYffvm7lkiIqJuAxBBDsRcW5q72pggpQD7TdYz+VZFScpnHLP9rFZrdQDn2DUG
FkcOT/8cctoYaz1rWlcdeLu15iIwI7sLJjqjWWDo6/Lh9sr2zokcv/0/Y5v3W3jrsCgDiPKubxog
z253cYDJXP7AiswGaY4QFm1bCpW9GFo0SsQtkzVnPRXWXeL2zvvbVnY3DkAIHWreCc7/9cY5U4O+
Krj5EzSH5btoij+ChxvOC4q8B+t5VeqSR0+SY4LtIQF91YqC6cLRs8ZggBWUKgVRo/jSmpUX8IgM
j02XaEEbwZoNDa24GN3ovhAo/S56/edv+InnANtEzXQTEUxNW6auAJ8PX2T6MOu55qtaa99DbL2c
tFhZH5TenA5ezm1QgFGiLwY+ALBLbMfmzvV2ZiZqmuHM7GY4lWonpiCr8KRRpHcXhZT24KPuGSSE
ls1FCqewNFx/VMZaojSH9YkOdMS8U8toKdutn9zVVh607FBzdOcQYQ0YFUSghFpbeoYxLppsMD1I
g3utvnOacnxIzMU+O0TtB3u5a4oXiuoPrgXlzeulVdFYeNXkuqdIn6qTZjSq31KOPrcmU36/fTWo
h0rCbjlnBlTz2pSYbbKAYmRVWTvdJ038tWEY4J0mSIRuW9p5EgD8wHQDmxRsQdsgp8+U8X+cfVmP
nLra9S9CYjT4Fqipx3Q68w1KZ7ABgzG2MfDr38X+9EnpSqlLOTrSPhc7Oy7AfvwMawjg/QIFgVGQ
p2UKx8+YB9cgsyX9B5Sx5LavVlb4zFXoeTt2ZflL7xQWz7iPAGkEmvssBlTjogDbBlK1Q2dtH+hR
HVzW6nJc5pe3H/RC5EQzDS1Y9J2gYX8OEuHwJkrnGTGNduA3q9ijX8OWDlcug0vbH1A0nDlQejd0
0esPN5CeJCMkWUozuu7ZjB0/1ayZiljb7BhgdFe8/VSXPh9QoNuUArxqqHe8Xs/CYDRdEwxehZ7s
YRmY97NbiHjygz5u4ODD9YFMWX9fEas+96lm12xX/ir1tgiz6WNufFccwL9azbWjBI1eWoKC77O9
S8aqqJQVL4CW+x9HPvT7JmBOl2Yg8QxDG212MDukzxjndnD/oXX6qaZs+h82VorSGsYBWz30l1BC
hQGf6VcKzdc12oM/s+RZBOUhhYnglcO6xdA/U/b/3gDAVvCNQlPxL7BTzPysgSoFLVcF7QFEuoE+
LdxmQZ6wxD4MjY52ViXXNvTFNw+4E3DO2+gfiI7X3x5xNso0SNelkLz+2KiQHyFaNTwqzsgBlZF0
eTSHm1f64LOc+Un/sTZwawfqf1rR3vWtfPGTrrqGobnwPnDQ0NQEPgi3z3l3Q7BYWFspWmZjIHOD
93ZcNRbkCxqdQ2BknY9wdd2/fRIuRBLEZjiMbA3OrYvz+m0kg2pZi2l+CVblimohMjuXJBOMhOe1
fHupC4cOzROgOwh8YvD1t5/yRyLrEqDVgw53nKu9cQebbeAeiB5Arm5NYVAmnIjoP8aqE7tuhZbl
26tfCGTYZqBRIo6hMD2fYEmmTUMopyUAi9FxhIc7akXHrwSWS68TJp4Q+9jUZVAXvH7GeCJrVLW4
V0Gd/94nPfvIsAdvYZN6jQh1IWQCcLXBBDcNXCRqr1dStWJz3+EdTkCuFVJBwUZCXbVIV715eavm
+Pb7u7QeiPK4wFFqgo56drf6tepGP9IUWBXTgaveftBwuz94SvbFIMS1UfJ/E76z8AC7120CCJl+
NJ7Onk9PrMVHGmlpe97va15PkGROdaHCcLhZtLceucqmfISdZL7Z/OY1RHPvRYRtS50mR5uQnxDY
C4uZoIkO7z135YVc+tQIHynODr4A5jKvP0BogU2lVFDQKusI25mRp7GLRQ7gYrV7+91fW+rsXQjc
mrrrsZQTfndqgrTD0C6q3yWQorhySC8cE+T6SHlBG8S89zwKccZt46D8Uaq4ZYd47THyXT155Zhc
2EyokaAcCfkBqHWdK2owQH7NAINQqLx6+K79mrE8ZTrYDbEDb8lk5Pfbb/C8dbyFG+Af/mu4+YBC
nBWAmLyuFSHQrKrgtPsxyNCPSitx7w318mVB++8BYgsm79daXHnSC58OWRrafP8hdEArOtslknQh
dQmedHMwyKB1kFMM0x9iprorXaiLz7jpLWHBzSBwe+l/xFe+LGidhqwqJ4ju/AIBA2pr3PN7BRVp
1XxZEhY+pKNXnUZlxv3b7/fiY8JQeKPGAWVyTnbZzG2iFBohSPKb8JNagDNasqQSOZXTNSLRpbUQ
9zbwBbSPgeV9/ZyySaOFzASRIevCHE6o2U3TtjfZCnrTvz8VGi9bJYiZMlK11yvBmGFGrTlUkEGr
lbdDuwfQRDt10ha8nerlyhV1qd4G6GHzCYHiz6bg9Ho9P6lhRJzxqnSTRLuSdon5SsLGwvEr83Nv
bUHpqcin1SgBM5YuLvpeD1c27IUAgN+wQS5AUd8a8a9/A69YDCJYj2eGZ85nKD+rjwr1xZVHvZDs
oLuP8TCad/9x+16vgovTk0SmaNxNnd/sso5LMOvAsFE2KGOICyV7L9DBv/qiIgygaYI9ipYGMs5z
1UU/lG1bx35VrsGYfE18Rz40jn34513zapGzr0gb3q9DgEXmSFegnOCwhZKzfaec+/32UpeSWay1
cWyh3A7hw7Pw0uquatPIVhAhX7qbls10zG1qxMcwbNfvgUfqm8Wb24NyUfOJhc1cAGI38BudjbLL
jQ8w/DQt8tom2h7x7PJGooDuCRrBwISfDzk8xyMbr0FVWh40B7Rw5z1M8jbjpUrlQl2TVLm0mzaF
MdSo26T+vGrJlmBKYDGA5ULGqzYfQTmyOdpk63TCxCx7N0/oVj0AQqGv5SkXghEAfEjccV7Quflr
mtzHMwVTwyuzKgYwCdL3z7USCqZZ7RL/e8bx35wcEuIb7uS88+d5qXAuMnBrF4EsdKt8tINrtXNB
V5/e3liXPuA2kv//S51FgQDk+kxq50Faq4tKMVO7hzzptKeeNUWPIu3KepdeYwKFM+BMII4B/OHr
eBBQVTmVLB7kcBQm5VUQ/wzr+XMXWPLp7Se7eGS2VjpEdXHt/4Uxn1LOTBDiiy1ULt/XCPqgeeSP
362CNPEckvB5K9uh6St4DuGM9ATNkzhXPtCxGp0k9CFjVb79my697Q3wil5cBJrquXl4VBlPpJ7v
lTqloHCBeTg9Kriz5T30HU6g7dp/9WbfAmG6YXpQbaLePwd6LGJQnr9IDw3x1iCTTvVLbKdhBzes
h5Um3f8QEtHtgAoRmrjoJp193tpWGCgEDd551nfHprPwk8nAf6k3/+u33+WlnZSC5YMzCRTxX0NP
pORt6xpERJDGq4+ikV8AYKH7IGX/y54FBhPkCEzhkG+dxd6ANmtXk9kr1zlMvywTfxrj0ZV1HV4j
L29/03k4BboCYHqggoA93Z75j8xuSXk7LBT7o51DXQ5trPPKm6+9uUu7EK1gUJPw4rK/9ONRYq7o
8uAMxmQZD5l27jPggVXuCdPuWQvC9Ntf6uJToScMCgZAw+l5Re75qV3cJtVoW+mXc9qoJ7s0AKS/
vczfGwKFDNAEgDSBzPVXX8VfoVbYQ9Jol3AiP4sRAOJi6Bf51PJ10FeypwuLIWsCEQqXEf7vfE/M
JpxhuynZbg26tYgMpQc/qdJiSkN3Jd3fks/XmwISZXBfADhj01s/B4sMkBsAAyPGmXJR+gL2Gjv0
g/N1Dt9Ie+LA8R4DldgkX5OYznkVLe7Kqf77A+IXbOQZcFj+Y7W93pawPAm5U9Qrg9mJ29l0wU3T
QzT/7e/397bcVtkothu3/S9eezSZRTejYMDeMAhQeXX3FbKiotlxNXgfvKCvw/LtFS9+ROSlkD/e
MCHnjapqGWDL1BqGNtRIT81aV9CCUPGOY8bxz1c6Hu6PpbaH/+Nk24U5SeOR7UbZitIkvbkbKpRN
ISPV+7ef6uLXIpCsx6YJkUecNRFgMRBmDbdsp+cMxtOB1s8+o93/8ECYLG2xfmuKnPOarIppTzik
XmU90gNPhh+sY9O+TmEI/fbzXPpKmL9gzLrlvn+BLsYqWqNorhj4mjU7kaDy3/dD3cncr9HC/fe1
gPTfKLm4NXGHvf5MQVY3/mw8r1TEtyUHqO6oFz3vCJB9/zwug7LKVnTiG0EO4FwOMu6igS+e4Vsr
pDuuLGLHMVCwm0rma6CZSzsCFzJAvf81KM4NYHziWCBtyHegpJqd0XOwqdmp/b+/u03eYOvzAzB9
TkONWZ/GVa34zo1tCto/MTmBp8EpUuxa9L0QKjYYKVrM6DFvTNHXn2maKXeY8Nc7jPvZnYGrzj7y
XLpTXScOQCWRd28/2oUXCCIIOlkYAoKLcQ7UBQC9DYhKOEAusXuEjQ57gJdzdCUA/l3dbNwkWFqA
SrcBuc4ajbHnMRWNtN7JoIoKO0ZTQQAaBuG+8d6FDat3NdLnK7fLhVf5atGzaMHaTrGJp/WOjFIC
XNBP79q5HW/TbnUv2TCbK3zIC68S+srgXeA6wzj63LvDulCHIUNU77SOCnxJeoK44zXLowsdlk11
b7PugCodtv3ZDmnkJjsBDe7d6q/erqKZLuZ0rHYS0aQgjReepr5nBwN26A0+OFyzw9bt3t41FwIX
yN+oPVLorm7+pq93Kf1/9nis3S3JwEuxyumQGa/CxLGnX/59KVTXiMW4nwFnOPuKQmP8Bn5As6v8
bjwNs1fnazCshR6z7MouzfCrz9KRzbILvU6wTDE53P79HzcZSH1hJ7mAccaULTfYJuMTjEjag8Ft
+qj8rfUwSVEjz+ugnvD2Y17YrFgb4CD8D8ZH518V4rlpwJKu3XnMI7tonWUOWfmgiBQu8XBw10RB
L33BP9fbTuwfz6pY1S1JjPVAGNZF1jhZZCweb0MbiSuF8YXDj+7OBkMBtBHpXPh6qcx1xhcRbXbh
yv3vc4ch/xyL5knVcdrnAp3Ab6juusPbL/TiA6JAxFgQQecvEq3FmU8aSG/sVALsJP6cOAIwEtxQ
ZfmVB7y0FMLnplmEiTPKqNcP6OutGFEU387VrqxYU38KPeAZRsgvX1nq0rtE7gPWNZrjwGltMeiP
zybHTowa08YdjB56MGWV3DMflih8meLH1bXyQEBWuJJ2Xdqbfy66Pf8fi6YmiTw4guBcpP5wQwwL
iqEW8kZaW99kk7kmgrPdPfgrz48ipqygr2+Cn+iyvl5ST06ztpohZAyngSnKEYkCOL0M8JbJNQ86
SLdUfsWLKpoXXaDHQFVpmZJx6c1NWDI4Y8x5ZNaZ5Krx1HOA7kQFRcdIydw5F586YOlU0YOlMuQp
cL2/R4+A9dkvMXtZUiCOi5TOtMu1pArGvxSK5fkQpwamZPC3csVSL6qHgAuvsU7NZ3cEtLEfsNtM
9G0SrepO81RlrgyNjUxhB/xJLNRCcY53wC3lbhzao5+0nS66gYVfaoh4jqUxfHkAw5Q1B8us9y1Z
EnrsCWt1Hsx1nR0YnnoX2hr4eSNnGxbITbnexdRweEHAf6scvEaDKqHHAANEvMKTryXrcvCeIZHk
KBjUuYaGyL2uefy7gQbbWJgGQs6A4k+DOvWw+eZ5pjyvyUXtr7dTzb0InPum8U8eJmuY/kyI//ki
UcgcqiUTzxMLoIlUM5Ye2tjA/UtnA/0Zh57+gZFru5UGRtzYxqTx7aCymucuJJMrqtibTu0QqeAh
W4h/1xLfRbd8XtknxIbwaVpr973vavEVApbjdwzWhin3dOZT9F6i9o5KdLh2lU4wwK0Sj3wPUoSY
Ykwzx/b+iGijA395BMpqHA5qqesnX4OPVLTVpI4xVCkgVWlqIoopnDpVTgq6lbkPgiTP1270fiiv
byxsg4cqxMTfrSc1RGLMKYiOQ+FBgeCdiTBpPK5rJVxhhI3S3RylPfoBsNeCuHE8AwSgoSSQ5eDV
m08B19VDsLSmLschNl8a7s0bEqZNWZHNk7hXiFq/woaGS14PwAweJ4A9XnzreFsoOUfRfWhZAyMO
JiDjlWRtb8uglt1n+GlVsljoOt2MmpmhBENRnqaoJ3Hu+RVoO8Nq+49iYpDZ0KqaTVEZhS/BhIJv
CcYo8S/kuQITRDCLxpxYNn8m8GWvbjos9gOo2qgroBaNsSNuzirJMYdbXhzEHm7bXpGfENsAEKal
1Trsug6aQ7sWGgrtLkqtfKdp5KW59uno54wYvtcoetO8qRL7O0QN9JP71N24pGrFwffW8INJOxgw
eLInGu+k8otBwlgFjicwzMVrZfVSpIOgDEq4Xq33jE/zWLquC+r94k+9hABh2HYFBE/k8rTWzUp2
wjHSQfxDkrtROJvlyEr978z5PbrtANucXBS2Mg+Htv0xKTh25UvXebBvntgLeN/Lc2JCZFhxMy9B
IVDo32mNgUABPk8d//DTmqbvlhZaQAMq8qmMU2VA7IuHWRVrtUZND3tmOfD90kAnEV8DF3DRswkD
MWsJnCMxNqNf48EL4qcqnCOIgmsDzEBuUufEaQqDAWo+nlbc5MCuJt87CxOH/ZASIX9jgAigzwja
q78bZEgfbdBYvy9iwau4wI+o5A2DDGSb16nh7oG1wTrlmJG5u3RsvRiCixKAA+eNY/Ml8WKMW+ag
7x2OkpeewLIfp9wGvtZFKqpKf5jmOFoOcmS2zZ23Jr/g/sXuoc9DeASpx2B5x1pIJBTKaY/l2eBm
pvJUdO13Coj5mENd0jaPBrLY2ZhLlfLgfZshMShW0tQfBxt4NE/jemrh9xNMmINAZwDqBoPnAJfQ
s5ElZyKK8mzhS32g0WQ/JwmrSJ62LAuP8+pRmbfKpXzfLfUc7NcVXNv9AvXb8G4Bq7/7Na0Bq56j
kff6vaxk/LwCrAaZZxob+ZA0YVjfmwzKWT+FVwX9LeiOlD+k/izCL5C3CbP7bBraoES+7b0fBj4I
BAQWE8A8NLT2IjKHUREvbVMftE/aX1Sk9i5xrTNHFSDc7NMBinJHmkrVHVRtuYJwhZJr0ZOG4CPW
nobONXHmEPHKNfukHcBH7arU/uJB7Uf3jnTd7xlWzisAt8QoBLXehvdNt4qPgzeb6oYwMJ/KgdTZ
+9T6QbdDZ60b90ts5W9i055gHMuXj56xkygsc159x009kz3F74nK1VK40cRLMLAbn1RTls9CefVR
eDHEd20G/j4EGLS+jeI6Yd8XM8mmHPtkXctYiGHIfaPb8L1Wdc/fYQOqtiAmEp4qOh/b7SFtJwIJ
2joF8FQsIqQHMrRE5c0YRwYsJpam7zHl8HxVEG27ai9N7c3lBF04SJLodlz0XuBh1P2gGfAxfm1b
0xVgtboor0dLblE8Td2RTmtK97XfwRZXeLNFTl3BbyfeZUzV5mcdreyriZJGF6xXWbqTNok+itR3
413Dwgy2mRR2Ds8AfJGm7GMC4XiIGtoIaMYs5HadIV5A9YrsJOO4Te+ndOg8AA/hwEkZpHn4TH8H
keD+oxCBP30OKo/xXSNWMLRmNB+TaE/6bs32oyZObFAVMu4g1AbKrDYQikr3rgsW9cVnkPvyco7B
ZLv3tDdB4KOPYT57ME3TDnkM9F3zC64GUELD/YwaV8FeRx3QmnbmA/H8cSn0oDiiIgTEgtKlvQRm
jq8t7rxosRRHPpDRvslsqjC4H8chl5jOujxd08H/RuuskfmmXhFBa3QeKKoGkM4KRK/e5ZBjnIdi
hjoyylG4T6SFH7aIAMaHQwf8yahZ7gCKBWF/mSr+aCfSLTtuq4Xfh/Mgb0dPiKasRyXuAtp63bGD
0qdfBE6wl6nBN4ToS9YKIO0wHi2aWoX1zghjaQ44SLKU3HZ0vjExgly+hsytxSxm/WUBwflx6hcK
/NSYzlVh+9r6eQVU82lmzMWQ5KsNgtsUms924tRCXJywKG9mszz2k0m8A5g7ISsWhNRP1I1wa4DK
vniEBipCbodpKS8DhII2T2wc1u+gTeP7iPuwfM5bZmoKq/XAJgoxzIRxMcbh2u2N9mVbGs/14X6p
hIU7MhRFRBlFy/Ko536MigDJdZ1LTuYY0qdGTAUqUBJiM64Te2AAzvKfumvMLAo5VS0QbMjR+yIR
GRLioIHSVo4DkTV7IedkuYMVg45POuZReBQ9fNGPiQ7McGBeZfDbMWjqFghpjx0lH9SwENUiBbK6
ooCsqZTlcZP09F7FUpj7oeGxxW8bQHbJw3Rd4ixf4tRTX5CuquFzqgZZPVYdZYiBPvJ4x3Ivae1w
O7lwRWEbzsYcg4p0DwyDHFamquXmFFeZZmOJf3g1fLNZl6AO7vVUThCY6nfEgx9T3jQZsjMEhy7O
2RignQ6KsK7zhXbQ9Zknm8ljhJ6tV0KJN3LvYagYfwzwt62HFZMals9eOI67Dudg2If+kn2XZB2q
HP6cMj0qzaBYbKIZJsoRrarp1sVUf0hXFD27OHUpMLU9gw5yk2gzPg5GeH4+k/Q/7J6BMn2KAMHz
RiQakciDhuf9jPQZAkW4WqYyGKv6RzKn2YLz0iTfQlclqnApZU8aOUlYYiYTHz3iQ5tkERRtOJQ3
3ECDPKhCmJ7E+g77r/IOUQNOS07RrnjUEZXzodf4d33G47ZsgaD6DaV0OFoN6Jy+r2M3fzWuax6U
iFA01i2YdHftIGLkH6piSS6ps+rIfc0ALZXgqYQVr6aSBG3Ed9AoicWODlPwMWl5OuYmXjDfBmWs
f4RwN1glnohHWgDOGL5TM/COOXDX1BxQgqmf62q6W2qzbDjOnXBfoBlE75uFQl7fTkC0IXsI8F+Q
iS76WLfpXreR99jHvUUI5lF2snAn+9nC361/ypwNH7ExoxGFA/OeMf1IOVI80d5gAFJ9jDuv03mL
auJ91VbML+N6lB/wWDG/TXnPsEyd+Y+zt9Cg6L3A3FMy+yESXr1Wt0TO8WftI4vFo1SLOTYLkVGp
owTUXVRv62foZ+PER9Qu8UGPMJc6qUyJNJ87fJ8yk9X42CxqTPPWNgwcSjnhbfu46259F/o/+pi1
uGehzvQCh47wpycZJKIWQ5v72SjcbJmd/DoXE8LPDkch/tLANr3fKVDl4IlrkkQUNSqeJF/qBoj/
ODNrHrA6OGVjyGQRuoxB/iQSuqCzP4VFFBub7tpoCu5kjT0KEc6k6vJGi7Urximt+iN1cdyDeQgd
zV0SNt4N6gmP7YkcyQ9uPUz91mnsatTTq2hxwwy4Q9aop/oBmRhcpVmvk2CvcQOAcYeWxC+zyBm+
QxNkEQ5t0lYvZrUNagXbRMkO6D1CchlicBmhzmXA/fJwK6c8sjxHOguQb4J6ezuEGn83ZuC+gBJi
35OiXRdxWG3l5ryvu6h5b6fA/wGLJmILptK233fJjPM/opRucH4ha4J7gQQ/2pQKVsokQJLfVqQP
UNAnmK3IXtK5MESEomzgr9nmAaD0LudzP8WFkEAd5ameWtgQOwe4mtfHAOUqTb5P3I7zDtc207iY
hQrygPoqPkg4N7e7flbNtLNJCjZ0LQ0tvH6qFnxgqK8ceUNkkwfjaLOCxIyPD3MlhocOahkmB3Oe
ZvcVit3jJLroM0a0lc2l01JDX51Gzw0H1mmXePVacrHdDZEN4Wrm+yPS+rABErmYbWrfk1iHPLeE
x81Nr9BuzEEFiz/Ao0kvRz009DNoNxE86lnwzdeiF3drDS0S3KmrGgrXi+gp7OGe+q7pyfC9iT3R
71dktb/mFZdxIfATf0vAaxFJ4ER/7zr0n3JkiaY+LqG0eJ+RV8scEKfQgMsra5rrbCMuhnWMjKVf
ybehnyd2I3QPUyfisngqgLpP0DqLky6FysOssU1hAYorjGhBH2zvlhTtHLRbHiHm1tocwEP9FLKu
WvfOn+Wvrp1hYp0lM0U2NVcJekJBzF+2igSXGyK226PcnX7iIghqyB/1NQRnhMULIdlc7xM1w18U
/YC17Jj06G1sePgIKFTw3A/U54U/LfaE/iZH1ZSmzVMfJ8uUDyFETXICFck4zxKhPwZVXL+E0Rj/
MrOh6FRXgzzMBookBUo2lOIxqt8ER5CqmzZbJ52bPoO+Vi0HUSGeB8svxP5MwnrQum+R9D2Bd28Z
WsCmzR67TWkKg1Xe/ZCxM+4AzxKtSrxT6KMTRsL31SpDmGnPa9TlnoQK7CESyAVyvOPx++A3vc2b
idg5x5BGfkgzae4SwAdl3mMnPI6yEZ9rCLP8qnlSHZHJeg56dV2D3EOTU+tW9cVNgI3mg6JoEvSR
6qqcwRcNfdzUeB0Sxja4MbWo60PUhQy9tXGtcPt3wQxRDcoQ5ho3uvpE4GU6FEpvUzVpfFQCfifD
B9OlC+T/uZ1GPHgcHPEyegYx/ygedvg7pmd42yS4YbtItSVbnMSup3yckQaY4QUNl9RHLsLm9w2S
9x4mA9AqyBtH/J8JGt0s50MjMuCXhX7pgA8n+TCOqFnncc4exnGUUJbrmuA58vzgGxXcBcVsxvCH
EVQ+Ndjwa5GocLqBc/mQFp5BBnIiFvqE6E0m8gaONTQrvMbEe76groUFnJ+6vA2ymezSoXIeEjTX
LQhOQ/0FfH7xWdGg/aIbH60H7S8s2ZtqcC964vI9bWAGnWtKdFgmQ0K+VnyGWbJCs2lFmznyX+q4
je4chuKu8LkH04w1ndjPzEnkgxa1E+JAmPhfScQHtLTYxJA6OaXvCMRcPBTq7XoHT8aVFxNdMaUN
qSQfAt3Ep7Cd2i99AomOHdcJ+YV0a8Fp9BR51nAZH0ruL+1njDKal0AkiwU2XE7fA3BeQrQVVuRA
BO60HPBMi5kvfE3lyxIAr5UbQ+dPgHN0pgBTm2CXwlUg3LFBBsieqg6126Dn6dBVcNaDhk8SH1Va
Mz8XrVzQE8msx8u2GreIDWe9RyWCmaFXlmQ/Zq70rwk4cZ33WQYV+MiMNUDy0C14D0pLKopFK/XD
14i6O2yr5NeCsPwJoDH5qU50iO5DnSCDqDyJACqEGsYirVvP7dYogJeETBv86nbUfoYmBGCjUBei
k1fOlKjtKsyG0zA5hAJno/qRegzKViQ1rmwn6EgVU1zjEnIoiH4FBkkUOB59cupsBxdAlDnxJ9Ng
jPeQtCgMC1zYJsXxMB30VA0XM6TcoFd18ut6Dt/1cYo9tE6wnyq4c8mjNiuUKSLL6+w4otuL6k6S
mN9EaDKKneGNuBmieZr2ne8Zmgedn8yFJdMQFBlUstvdMMdkykNN0u8YxYz4LEtlQ7RseojiBGgx
H2gTuKhg1TqDVt/y9lbALsW7jxpU+eUUUW/IMxOhb0NZEmP20UYBsvIpk+iJ60Y9u8lv69LKeDa5
6ajlj+jds28mhHYn8LSteWe6JMBgfe3JY9cPgp0Ebvn3UvIJ2EWO5H8Hopu0uQamXYPbNiNd7QMZ
jwXEhIOD0bYRO7VM3fNoUpSqdk6RzFfIOkbM7Qi9l9DDhLqYMe4B8H70iSjYR2seWoJ7LRFJqpA8
R7A57rRTQx6g2/gc9s7jR6qb5ivyIdSBXjWkkBelaMqA79FpBCQMhZ9YH8mvdRZXH+0yO7J1kSET
azCXyArXoKIpVq2Tm7Rvh6nomLLIqaGfKfMZCVp3mLskm08SnbqvcE2In5iXtnWhcNvTHCy+RJS+
CwILd8nK3rNoTqGFgeZLkIOBjA5bnyXe1xnlxSNfE/NBTUv7TrYDkqs+k9kHHCt8pCGr2lvpKlT3
wEtn4Xufel59gjNeBLSOGfqtriAT/ow33WqGecsSCBA3tYlRE8YoIpoJWdySoKosq2zC/B6egUNT
UNEkh5hNISwf+jaWuCKJfEL06N/JXswNbgXAqcuxSoJdlKg+Qh9rCu6Rvk04SoBXJ9ndOKBHejei
ZoNCEAQ+jombp6fEBcs321tT31CjEQaZ1eFRd4SnhduE0AtZJdkvTyXBI0OowREemGl3Ip3pR9Du
A/Rh6z79ulQKkANHTYYNVtn0udVj30CTmgCv33fjkOY1BXs9z9oh5YfahTbY+xn6AbjdFAP8ohdd
hX5ewto8GlOrtzQ2OwiJ9l05Nyr4YONYfEyYjR9gTrfAZ2P00fmVbF7gXo7GYA4bhWaANphHobNB
Of8yGlvpI9AxDBr5VPxYakAkc7WmKIiALPS7fTZWwt+RniaPvbE4HHxuMMQhLJ7R2ESu6ZcT4cNT
irHY7zhUUwM9QiRCiOzos+YZ6ywtxMqSFxGb5gW2NopBsLixRwZHp/ZO9haVZogrAKULSecbtN6g
uzmyVNdPfbTB3ZN+lP8OOdlY5+AvpGhGgSjyerZnwkB2XMF0CkSf/g7Vo/ygoq6+gv64OCkFCgOg
zBRkkHNUe8zhC9JWXOyg9nnfdQ7AIMsPwHCRQwWh40LS7BoY6dKSwLiAk7vhTgAJff1gU7j4RFFX
7xZIFm09LxqWyiRVCTFn5Cz/x9yZLcmJpdn6Vcrynmzm4VhnXTjgQ8yTQlLeYBFSiBk2bOanPx/K
rC6FRxx5q66OWZt1ZytTOLDZw/+v9a0aHcMubd1fN2yS9qrRoOGhYtE6lg7QtowVGkbUwyrZh0NL
MrziOd1F11tff72nDsnFROKyBr86RzIeJaO1kEVqGsLetvYZabh+Ohk9zRlF7v6DSwFwQQOFNPMN
yEXvI06obA/DgjX82qIzdbBUa97Pg3HKP/xWt4MIFTYNwq4VhGAfvbaez5P108lCqBbVDfyc+sLs
aO7+/IbeNtF5agbWAIgc5mrafj04gNQPUb9SGKlOBRDF+63t8nXGtfpMZ9I4cbVVzfe6f47rlDhm
dIxsRAgDfn01qS2VlwpwTk6V0F9YCncLIeDa6jnROskw7qXXFfT+umhnmNMpF9jbD4EPHCcPUWMr
qfXY0pP0Y9lrE3jJPKJRWHjDfEagfX1velQ6I7vhdFZ77e3PH/BbyQDBdjq6eSBHxOccu23dPHPM
yvVkiI5y8PNcSiq3ucJ6jx/hly8FUQ4lJdcDEnac0jNFXjIo3lCGkFX7gaNqTCZxLCuaTrrtZCew
VG9lSd5qQFJRmdMzQ/Rx9C7X1r7d5oT0RUZzNsKuCDhTUfBxaLiWbnVXRoZxwO1+4i7fuy4f3hot
DkmTA/jr61YtQFiO3EVoZKVzOahFdj3aix3QKbpPSr3bVRl51/rMUP71x+tiWdQ9knpwhB1dOFXb
ZU3uLcK4bceDNuTLQXf6HqqFW1Bb//nF3r1LF3W2Q1ImmuL1S/pB3EKtt7F7ORWhZA3G8tRrkspP
qW7zfr6mhdg8VB6dWppVpwAa7wxYjOGrQBuVPQvV0Xs1p0HHw6Ow+bZURGXlYOwattcoMNTyxBB6
91LQ3aDLMX/xiRzdZGYxi6ZyfaKugZ0OAKWltPG12YjqxGf43vOEUEA9i7Uds/LxzNNkbAeVughz
F+AqLFK5E8pQgxjWtcfBEPpu1q0+gCs3nBivb2dYj03Far7i4nwnRzKsSG3aBnA447U3Kel4iboV
qtSIsEyshyyW04efj5x3lJhc0CQmwl1hnhDOXj9VWXSgDQj7IK6zmq+MSE5+LjmSxZLsrkjLadNR
rDyUhRyDRBm8bV9mpxDO7yD0+BEoMFdZ/Ip3O1q92ER3UASSEg151J4v7D3ve6/Lv6aLcLoQejsV
qiSGxb0ZloRzLa6yJg4sMH9ncFvo/P78obwz0vBvQ6JcPSRwpY+fyWxKlBBLGaoxKDl0SiNbfts6
j6slObFFeLtus2jj8jdZV6l7Hb/vBDlUU8ReFXrF4G36RIzn6BrUE5/OO2vZ6kqFT8A6SvTiOup+
mB/qslsMdyq5Idmy6y+d4qVemvbBimycqAu5dq3STPe//hSRNFgaIt81i2B9yj9clA70yJbHLcMl
aUa/didjb3p1tJVJXZ1QFL47ir/PQB4PkgF0dIMKgWgLCvoqNJP4UfRIeY1hkD7aneqCII5orwNM
3AK9lI+1sbR+Uej1KaLoe6/yx99wNIhjXYmNsfO43wl4EAWUorpIlEL/9blpzWKH1oy0EIjK0Qyh
OkQiz3Q/Qq5FI0Kq2TOdYUJnl8F8Rn5BASDLh+Qzy+EphPJ7kxMPeCX4EfwMiPb1G8UUuTBTZFVY
FWZ/kToNGso5adERQvPrFCRjPx9B714PDI+Nbhq8ir5O0z+MoFTgzVeKFgqtWswhvfnRt5Tc3g4W
8pt+xfL+/HrveFI5zsGkWbNRHSbF9RX/cEEcmrE6W0UVRmUhkkM+cyW/1q3oYh7t7KqdjO5OSgQ5
Fdk25DaP6MSMXFnsjW4ObhjXpXVW9rn+8ee/692RBd0MrCcwcvsYg9dXlpFGcCZDApbzP5UeS7kC
6vnEJuLdp03INupt1jyq8K9vPumnjpqvzoZwoeqfekp9nWsjWjTqupctdYQTs+w7kxJJL0y0QJ5o
CR+L4hO7aayBImBIKKp30Pu+2yJksuiTsV1To866XZy2Hn71LtmDYn9hCFtwlPVjVOnS5JpJnaoK
ZSWiF8fK8kdMUfOV0KblMJsYck/c5tu56fsV8VSThsSe/tg1mpTAANI5qUPH6jJAvJb5YBYezTJ3
cfwUjbdfFQzvee5o1GkOoskSBezPR9CbDc36GyCm2hx8OdIcS667djCzbFYY2Kpjg7Ja3LPcXJ1u
Ax32qoj1rasK18+aov9VpBxXxqHBI4fzwA84GlUIZ4wuyiRsclK3933XxCHSU7kR80g21GCeQoS/
GcXr9TBsEUvPPPVmP8MKOsfzUtZk3+jZk5vYoggcCqfPC7zVxteX9lSqxptxzBVX6/EakYKC+xiy
MJUesh8KNNhYBvLoHFteDwly1JQYnnPEjM4ViknnxJTwZouyXhQZvAOXiSPycR532g+VCwyuDnvh
VhvPW/BGolVii1+c2qK8d3/r8s1VVoXiW+i6opvoIqowddSi2VhK2ZR7sGGauzEWtdtRKsz/rHi4
u5+P2e8fxqvzP/cIUpjqFx8q2KCjoVMPSEcRAItQwTJ211G4pgvmkQheZKMBJA1e7SPdvSxsROx+
pJRQoS8ZovgiQX2NCAEpd5hwGr1PEi1yN4WOxOk/mE2wSq17REo8b8y/lPyMIbGjOnRFXe0V2mch
JQOxcz26PckyD9c/fybvjW46qJTJ2M6ty/DrOTr2mq40qeuHYmxm35qLZDspiXkOsy6HfZWd8sV+
H7zH74DVcDW8qUCXjyl9wi7RPpWdCKPRpNGsRssNm4t4Oo8IsLp2ZnvpwnZOjM+dojtXmVqVN7Y+
tNGmbBfzVkjqVb/+yCFtMn2zUlEyPF4Mh040g6wiEZKCW4aerMWeTksSAubStg76xhPz9ztfmgZ+
g5AKAoFwNR3tt+hPGFWsjjzyzEj3fds9W7Mdhy7EnO3PX+6bZZ7tHL54DkCA3ajiHV1pMaPEjHX0
ERmbZbmx1dR4gZR3CnD4di1Yxw8ULl7pWpk4Ot3EI7ktZH81YV4JdYumF7i0YShn7lKAXLRQZDaR
Yxw4MZyiU709560VXs7VzCTYw8B+vh6+JKB7tTMaTWigPeJgm6PCdJwk6OBZDaHoTfvQ1WMf6gn7
HLPzxHXS9PITJ6RTobtv3yrhiAa1KM3S+JKOGdv5SPVeRYEJIMCN9so0Tt88iu03Y2c1/YkR++61
2FdyvKbFD+Hx9V2jMnIpXXAtt1G7TTEZQHe1bNlM85yHPx9C710KU6VHmLiG6eiYr1b1lqgX12pC
dZZmwBArDnpUfsi1JjsxO78drOtXiPUSljDAyuOZCHGEgbPF41VO+SI39IExgSQyFvGJp/emCsyY
gSmv8fhIA2M9eP30cIs1o9lnJEm186Ps7AeFwmWwDJkMLZv86cWg4eSsasNGafITn+R7z5NbpCix
MnhYcF9fXNaqMScLdzkqhbdt0WQckB+n+7xdxIlLvV1mv6cCklzO989e4ug+KRhqAj1sGzqZ1W0L
odo3MzunUHUigZKWM5KFuMZrT7SY3v0mHZQy/7ruUQVPt5tEzYlYRTPOnDA2Q3woS1fb6pWQ24o0
ygDQYXsoM89jhena+8Vs3aeKzOpTM/s7D5uDHrUb9oQUQ46L34sZAxzOq5YIkN728aCpZ06JNbdp
vVNdrndGL0OW4Qu32ebVHj3sknCEhPN5G87IqAKafN15TUP7z1/+Glf6wmoc5ULUXV6PHhikGutj
04ZkdlU7McxJSHKdvpkqbTqxSr3dGGAu5kTD6Y3mD1Ps60vVkPNit9H5SpqiDd2CjM5YGtXLxEe1
cScIOSc+y3cvSAS0yj3QoDmmxiTupKEAdVp0JeAcR9zUQZFbX9EP4je08uLE1/He2GDyhCoGPgYj
09HaSBpzQgZMLWEkxIafVpa6AWuo+jMP9cQX8d7YsIhxpUnI6gAD+PWjxCDlTIVHWkbL077VRhLA
As/O6Mf8fHS8dx121ZwboLbYsMReX4d8OJHkeQyCt3Pd0Iu6K6yfp3LT3ntu31My+awceoNHF+k5
0CpxNLbhmHjgYpEHbGOnXwKr4jv/+f28M4ER5bVmVrC14MaOJhKpWd3QToI0ONNYY39B7UWpRNU6
pNMl7Hnb79Phl9GQDHtaAtQX1wqsc5xcRtRWIoZslKFWcnL32rHdY0y9EbPUTix47zxJ5gHVXaOU
2T8d4wI0GoLV6FUydDNiP8aciLsM27A/ushsfv4k3xkZPEbIQM7KJqAX+HpkyNXyzf5JhgVhLjfo
TpyN2VnDiXH+zhfMsqaxMQHf6VnH2Z52BfRrWkzGeZHPYZbUyb4SekvWAkIfSsn/wTaIXi7lYKiy
TIbHzWM9koZWzH0X1gmO756I2E1TsQ3MymT6q+jwX1+m/xO/1Dd/HVDkP/+bf/5Si5m+T9Id/eM/
L9MvbS3rb91/r//Z//xrr/+jf16Ll+q+a19eussncfxvvvoP+fv/vn7w1D29+oew6tJuvu1f2vnu
RVJ4/H4Rfun6b/5v//AfL9//lodZvPzx25e6r7r1b6PBUP329x8dvv7x2woG/68f//q//+zqqeQ/
27wUcfp0/O+/PMnuj9/s35mrXfpn7ApVjhe//WN8Wf//+u80KKkirO0uKHxU63/7R1W3XfLHb5b2
u8URga4p+3W6Iet+Xdb9+kem9zv8DjaasGTwuDOCfvvXr3r1ev79uv5R9eVNnVad/OO346lDZcNK
GYPeN9wKuABHs5SKH7VoStva5NasctSsAtiuH/vCPI+Gttvq5Jr88Fj+/gE/XnB9bK+0Bd+vSFOY
shSQE47urz+xtI7rMYNOuOkb/YOp5U8piP1MyR5k1N/rXn/ril6gMzU+er31RTXauywV0L2aVZNv
bNveekks6yIncxMpwKfamGm+4noITemeQLLweo5+LE0oDmyQStgH8xKP11ogOpGtEnmCqAlPmFEW
6NnwkFwlKarhDe+02iKUzPYow/SH1syX2zzNd23SjrtsWT7MOJCphlTtZjCi1EdFLTfG5Cnwf3R5
hZ/mM7JiscnIqfKl0Rh/oumAoWcEho3RCUGmfra413HqdiHGla0ccXOhTjTCoY+HDzhsDU4a5RwQ
DLPXVQ/vQBTPz5PeXYFGc9BN4yt08LQFhlYpvg5ZLpbKdKfjHvfB6DS7BWnihvD2+GIUmROoPRlE
rVP/iaGwD4al0IaVl1AEGKndILEy7bbpBuUWwyQ+T71Kt14ljH2/0qtRnmF96MnVVborimfuNsIm
NQRVNhsvUa7kL5Ls222/irg7fZkwvCmh6mLoBA1/D44Vom9ZfUw60zughfm0mOLekvh7Y63z6bDn
1E3TbIcxOd85zbJccKCHTTZGj0h4h406gXhrJh6Q6mEDoyaq7Po2FVu1bmQYD8qZNzQf4rlU75ZB
jNSwBhLolEG5zMdCf/Y46EAjMHa8P2+Pj75HEdgkfjFU1iWg4UOZZF/B9pc3hRelF1algumtPAO1
X4pYNGf7vMtEuhtg0WHNa1TrYAHaSTeKF5nn7ozRJy2W5L7RKx3Wjmz9JslCUlTMTYpfyu8wyPIF
mh/SvNxlc+4dvEV/qry2DLRaW/y5wnBCKbAMtcK4sZaU/WZH2lkl236TJi2mY4UDIOmTTVgLsfB/
Wd3q9BCXxTxMfuVG3zI7ib/Gk/Uk5w5oAT6RzE/tpNtTa6pvcZRn2BfYHys2IzRztTpoHKyEsWbi
zKX0tKV9/KVylvRJd5XHMSmMa0Om+cWSaHKnYyA8B3v25Cx18amxpXqfzwjrE9XRckSoEdhGIzYv
295QQuQ/6GStLBn9yhHVWRuJKw/MwJ8NQSt7Tj0JytO4DGTp5AclFVWgzFoemm2Kx0fY10mmGQ9d
6mQ8HKs8lG3l+KKps6so6sQ2Lzzr2UmXIlSa2fIRdrZbJI83tVV0tAIqphvEdXvmvvhDo053tbpk
fKBxsW27eV/U0T5NRm8jbFiWrdYRc9YKtA9xsm9JHqGWMEZ3BYCAK6sX1k6vzPpKUb3l86w742dE
WuZtMWvs+9qEvT9UzGinp1jDHe9WIrE7b4FL4vycx0vTw4AMpZckDt2Jdh1ICFglSv9cTNa1rbVr
rkAb0qGHG6zPl+nofDBn46tpSPOCRCFnJ2u3D61cpQygZ113S0Qbpj9FbI3WNXcq5hhwJU7TbGhv
yVCmJgHt/dR8HSYF7Vhr4gmI5GM5r+YbQLoByXjYbSyR2j65PfUjRrqnRS/FlZa75p4S38fM0LMP
TYx9RgJdvqqlFl8yBdGrG4DXY5+nvQNxFcGpV/ttPes37jK5f9IAyXYpY/VWNEJciLQqAHflg++w
JfEj25pDPc1zf0grzdcjjENjKTFF1d23KMEklc4OMj6T5CQzdXp/1Lv6UyOSP+dy4ln23V03q9ou
kZZ5XmKM3/SKet3F4wMF9I+TpT5iHy1tf4xEfJkXTbLPzVa3fT1DIS4NdTqzKFEfLDeT5OEo0wtW
EeecnKVoL7Sox8IsNIx5lSixLQ0ZHFXMiYzEoU/PASJEc+BobbE3HMF3LUuk+jAyjL1qVPMOfoym
b5ooT3FKzo24Fg1pdqwCjYD9L/rPDi6QdFtE4KLRqSd9DlamUx9wREw82bb6ZooeDB6Ho1DVIie7
gOO66wCHu1FafNW7WQ/Sxq3PTUFQ8EQgIBACJ3KeLS2ugb+lcGA9L+HoW2hpWHZGexZbLQ5GgCIB
2WXWpWtk4pYE7/wa4/28jydTOcQRfeFN3OtfFspnU2i5ffQgHdzvsAYGLahnMV5FzZSckctT3cZZ
r4UM64PmApFBxiKMjWqxw1TUegGBPenb2DaQ8ZQcJILSgzzWJZZ3U7dRsz6xle4yBnilrA1qGxuX
ZO1uaeVkl7nwom+czoYb8q5HKLZ0Gha+mq3aKzAo9Gwc6QDPeYxKnA7URl8K76KPkm+jIr3HupVe
iM3CfOoGp4ZOZY6CYtXSnwPRyMWV6G2xG7E40ajSyiJYyqG8FllkPiuzxOdtjMt+Mod7vamis2Qm
840QbBO8Qganw4OlUMbFlZzoednOiJMRVFTryDzMjLy7oQLvbaVVfsQXlGPzZTvNasBef04r1Y+B
HATV5GaXiNLiYK4Gm2liHquNVXjqba3oXZhPCu6U3HW7wMB6zztUps9WjeHBUhe8oN7WK5vrRC7p
VT6O3WHIowuXFeiSnUG2EZNVYqwaWCR7LP5BgUf4XlDX2SpdOuaBOyzyKvLyOxobk88HEV3g7jA+
Guw7fGhE1bXlNuZ+7i3iS/M28bNupI7SKWqyr0fHvcAQrB1yU4u+9Q62DvqC9bkik3aPD6Hd13r2
LZWucUgtuz4nlcx7TCWDlCmbom8SyB6365maiWG6owRXWBDE1O5sxQ3v527qY+hMSeEXeJPhbyRZ
sEh7ujQpNaKS/KYXraltknrxtkU53cyWrOCqa5IALTW+JJgPPwlQiEDa2FaUkhqlmfesasIyWZJs
62psLcBMvSI+LekU7ZulrvfSHCP4QVF7EQ9T9hHbxbKVwgWOwfJ33g5Tl28ar5+2btPijpwU8WwW
aXQ+5rZ8UaYIe+yIATDEWD1ejvFs7wwrae9Me7ztxj7BaRffj1KrwLG4o79QNAA+Ug24EMp4Y42W
Ghi53uGYmaqwj7smwIeSnQNKMq7d0bV9HDLmBRVMeYb3o9stlnOTRhoa/an2saHmL5bZRFuEGuoe
x/I+d40UOgzIuxgDms+Jjw9Qm+ugN8YZA0RT7UExaVfaVHzM0VtcJGZ0t1St8zCWWCCZXqozc9C/
VvVYn0kT74NVGo9iGLrbeFj2RcJla7X92sZdUC+ttomGEZ+sCk0iSrJbRxlMoCtDf9u7PTgSY3Ex
yYkiexx6Fk9pxDWzY9Ngc8k2mTrGF5WX2S+RIcWlnFr9MU1j76PbAWC28HxDCxndKRD4Sm8SfDU3
ozGvsrR4SoKFwhwK+RE1bZVm4tzycHHVafYJSxSbR32EjeA2ZI/DXwKgFLMhVIqMubu+ibTywZSK
9HWtwozf4EUxeutMV+b0Phf2ZVPIwrco73WOUlxAWPiUycTedLZXkEPTD1vMzrXvQYa3hHPPTJf6
JRK2EA+v5g9J9k20FH045X3Ne/upjLoHwgZuF85ilxDmvwjbeELhkjzUXgJGINYvIdk8CDbZZ2Wa
fKK73dk+vyxIMfoF6uiSsEfT29mUDL6RAKJt3gzjAV9H41uaEOirrH6fouEAXTNTd8r03HeaSVwv
5XLf1pUL7aiDzUVUIHAFjedl3vAmi002t5eiUMWd0PXEn0tWULOHw2LW0Vf8zJg25bT4A9vN2W25
7Aw3zFJjzJ0sYJusm4sAKyeEERI5HmwzT+BxwRqwbNDZmk2kWTPAEpPlZQEf+oBjD2Nyj/PNkMR4
DIOr36hpAXvETMzt2KEs1JduT+z4uM3E6G4LgA534yS+GrSsNzjsJccmB0BINmwmy+v80TbOhqJT
r0Cwj7hyFoOUdOdP2tRyP7XpdG2W6Vk2Ft02ztzlvBImIcWV0iYXc2EFFU5PfkqLCKZQcIY62m0B
Y8PFBxc4pmJeiNYob5K0KGE9YDnLsqI7k5PTu1slL+qP5C2ofpUuF/k0uV+9rv64FNXzGhIeGGBh
sFs7hNaNujo8Y5tk70uD6F7vYnBqhaszUCerpQiEQfFAIrXp15XeB3PRDTPEBKOHgx/3+77x9jiA
9nMlaoPOC9amTZmNgqHHEXOJum9xrloh8gym47S2cY11FmvioMwBvsPPjfw2xtN0GEqk0BuRTp/H
cfCuJyxoX0gFWggfrNELskMCAFeAIdHiaQt2qtyllnmHb6rzTWHctrn3jMr4vuiS+MyEMULyFMfI
bnbu0yTr9nTPtU9TZae7hiP5VNofOtwym9FK/8TxPl+p60yHs76AGRcR8+k5Pcwvk6BxbCM4E9nq
1xdeCZlghouU6Q5VYL3+KvulvM9jPcfCZ6k4xvLrgo8vYGVZNnVr5Qd8A9GmTfllTe+d8Zs+2/Nj
gSpli9HvmsO6fgfFZTeSsrZsymm+s2oHm1TmyM9IODglQyXa9fhSdmo3Y45DfrXjxXBr1Pg37cJ5
id83bFUi8pBV8sEK0WY407uSD48bCCHvnYkyL7cMoNBOsnznYbh01QmbbZFtqcNBBozuvDnPL0fw
gbgb4plqgP2hdoq9GXe8dIqDF+nCyXVR0SrBortYBsW8N+pEeWTP3V8Mhj0fyqqMvqDOaH280P0Z
GoJgEbn82Ob9mZO300bUCZQzDwhFzfkc0/oozjI7E7pvGkL9INeKMHV85XKhvnHoBk3Sw4dEUnCW
fVmMWXxZjDbbtlnzt7/jl2qED3XJ/xyX/V6VC/93ZcTdS71W4OTxX/X/YQVx1dn9vyuIwVP1uoC4
/ut/FRA163cC+9BBUBBEswwk+F8lRPd3WsCrQ4d8bOrJ6Pn+XUJ0fseUxJ/hMmGHy//6nxKiZf7O
X6cj4kAah5KDhsEvlBBfl+cpX6IooLapG+QzoIvSjrSidZUDzUyX0R9rCDte46UBp/AmXINM9j88
kXeKh6870t8vhYoPySKevLW/d9QgylMnWkzsFr5uYE7ncvo2nWV+MTkDil81ZjMP4vRDxjy6E+lw
itT63ejwb03OX9d3Vj0szbBVqnlUu4SjOLNVWzof53yc3Gh64ob65KbuNjMGNqAI9nEbe82cZJRN
7MbxE4gR944xOF/izIluOBIQmdsWs4qgKrcaDxpx6zRb6mMljd8lK6udo2XjN5wjVDcAyVODalwe
KYSrki04sVhgRtqm+jZF9QIrRc8cbROPTfLA+HFjn7iq6DkmiezjMFj6B1Uq1SUOKoVUy6pIPvz8
fSAnfFUg/fuJIC5E4bi+kWOFxSzUiHpGxvKbArrY9PRvnqrBYsGbhQU5Qsls86PK6fqpWD3vAYIG
OCmiXpNF6dKC+ClHXd9kSUTeVVLEdiDTWHyRQAJAeQxE5PlWlbnOqimzsl1BcMoXbdItbRdbefeA
w4ijBAb14tkCgldslcFtp70LIe7T1LtGTYErYp5fOaK4/5MJyJOtZAUbsrb7kmG2fqCVKssQPNs8
sjXsk6thko3Oflck1nUS9Vm+VUunlAe1oXXHDQHswZwp7D6YbL1rw3z0bJAMrZm0ARWfyfG9vOqe
VJIK8w2R6Fp9kD3Os8vFrR0SbqTh/hnhDs/3tZOgbkqGVlu2aTs5TqBFxNoG1dJ39/jz4vgG1++k
k4vrJk9O6+j2XkcUzRLmYPjxbQ6bYN5ktSAp6iJDsEezZBeosC8aP2ElzIPMwla+WcyFY3WDUL3v
NxB4epP+7aSu2vURBsSgRJ5zLikGUYwx7eIutb1UDZ1JqbQAZOjYU1AtWmefapOnf+GG8WQAq4Aa
gM8zTm/zyHXGywgnaQR4wxXpNqW2UmwLRkXp52qlFwdsZkURREMu9bATulddZ2hxckwRGagXKxkL
cpYyrb3W7WqpA6NwRs8fOdixeYwGGT33i5mkW7MzwJ3ykuaFtkFjN8EyemYSOLlnzBtkcFBzvTxr
RWj2xcjuLILQos6uOgQ/H/zvTUawOF06hWtOnLU2On6QrMvMgtepkgYV1w70QfJGOG3KBum2jhq1
H7spZOGutwNnXA6jffTt59d/3UX8/ul50JhRARHRgaFw/TR/uH6nKXFauJDdRAbfjK2beQ75KD3T
zXKNMfCyE13LI1XoXxe0NESXeLNYOawjJQByFa0Wmkn5rRrXfF62gy2wuXM4We5T30ztPtIXM+is
KQvmZlAPMDCM5xqs9LyFemqzV40A0lgUig3iaJwTvdsjxeT6+zgxA7e3Vq0SgsGj5q1eqt7UNEXn
N0pEK9ObrV1vZGY4qmhzN/GUan7GaXFfDaVDVuykw3LszGVbl0q3k5QMT6xW62rwerVgrVZpHFnf
g3CPgfCVItHXG71KgctsdJ9meQyXdM5O2V/emYQRadHEI5YDpzoqntcjQRO5NarurPpJPQ43SZHJ
jGocgXeb0pQOlYl6TjdTRhDLBqwxpzV8RyzVsObqYqMBG54DeJjjp8ZCN7OlBwQZwFHMYlcqMiqh
bqzlgF8dvLS9aUejf6KRySbk9U9GdWg5oK34ycMinjWjlrsIVBAxKVVyny6KeaLt+MYLQKcRFZmO
R5tkab6Zo68VIEZN60lX4eoBS2kiCP5gPu2xp+y0GIHdjFWyK7Uivs7Iz3ocx9awN2MjTznuXg8K
9i3sXFDuYIrV8Bl/38r9+NUmiyU0oQFtMl1lvC1cV9+o2Ioefv54v9sK/j32/roMgnHLUl3bJU3l
aFOmjaMwsyEFIcHEX220pPLuUY/bdykIuS89SF8oku3yoRTFcBHF1RoTrFYZ9fXMXp2Hmltr+3pq
nuJ+qU4pmF7PnOuPQ4rKthFRAtHBuJxfv3zhZrpEcrsya0sweJarhFSnk12VDx/iPicN06TGDD06
OVfnQd7//Nm8d3WAxljmbRvj37HKCNqSjE0KvwRFd8T0dMUKdMtTZdnMSSzJMqvpCQ76SOdNqH3Y
Ost4Qp32etP01/1j/sbGT3TPqrF/ff/46BI2eYyBocqqxQcQro2bLmumm1rYMGeygnbuLE9F2x9N
kOt1V1EBG3+LWXJFW7y+LvR6m9bvKKBQG3UaRrqqfijihq0R3a/8kr2ag2Cu1q6tEsO9X8GXnbap
lWJXoXeG7hIBZTIFP38diKy57Ouxyt4RfBniiDXr+tiD2iPMw/IKT1+K8SZuDPcWUq8UcEsLik09
2yqnEB2l/W5gTafrhvg8LwMrU3YwcyfAwJS3z+vWsVp4K8THbAyjZcYzSDxuNlrR2V9KHfyvLxNT
qQMYf4YTJLmWfLJpQmRhIdlRiUgUO57FcmNSdcxiNb5Av6hFYa64icHGNnWYWekgbtgJ9d+sxEs+
mcpES73qknQJVQuOsF9Kta221STmL0oSASfrRlc/jL1VIpctu2EKolyP4BxDjgld6hufzWZUrxWB
xI7Whz00IN24+Hk+uGAWTU8b6Mp3UXqtK2OWbKTQ9INaC08e2EYJ/POoEim958K6HwFxQqgdm0zb
tCaeDb+a50HZ4Dui1c2G0Wh3VUo/82yep25bpjWNfXZU7rcldlVE0WPnfQA2640UuVXecyxzxPAW
MsoXWtRO6RtWCS9aFEp6VmWSDVasVEtQDH33MFlG/alAdfbigrwBn0vvwQro32cAp9kVHpiT4bwC
hRkgULbT+MxKjpdwYZF8UM24nLY2Dvp2b4BddSkHR3kMS1inoEj/G5ZuX2gvvTtNz66WJFeclwbj
gZvxHrEk5OwK6S1c9msWWtDC38JFl9YUadpJhztPWgO+uqgr6TDqkwrhB54lMEcRM6w3o1j4ZUwW
jXtVCCP9VBY2yYy6NvNCO5U+0aaL+rYJoJN6O0rNFd1OIciB16p58SOUjJjuC2fZtHNPUWtka/91
xir4aFJZUTcDYPrD1Egt2yjj3Gl+LuaB/r+1Usb1QmaPUOb7JyRtHtCxTFU/62xVvrKznEmlIEXv
mw3g/1MC5LYKcnXSpsNczBYBkkplPLRK3nyu+5GWka55t0oB9jJQZyM7K0kPEpCBeeY+CdzexHFy
ma66Yamlrwhjdg7cl/NFgz0Id4tWO99YbRpnEJrsaMc2lgNdWxt9G+rCiofz2Bw4MShIQfSdnJQ4
3g5sjsGKA5hYM7fzfNjMVlpzFqEKesjcRFBOmhWD2+hdNT0z7LzNA7jsNHcofpkdaPuEk4pm182T
jfdO+haa69HnkKgzIEWtUkMHgf/NLKbkya0NmGrWtADAhHbkDmGpgsnaxGhdNJ5k3+ZhLuPePZtb
2yz8Js+VwzDrCRSPpACq1DH1P0cAyP8ve+exHLe2bdl/qf4+AW+6ADKTXhRFiZI6CDnCAxvAhv36
N6BzXzxlksUsVa8iqnXvuYZImO3WmnNMQhPW1pFX3Lmc7wa4TPqhSBfW4oFCGgd0iZE4UrEOg2BE
ZlurQC/YVh0s2YN4YzMmNcggsDIjgkSWmtY230lQCCSyewzOPh+2aozPnOGmPPSy2Lwr+FgB0GnK
qS4MZ9RU1Kncwd2zasRDgB4xH/2hUlsKfOHfNbwjL+JopUmUHNKWvMFM3bTwdWGXOTWZJi0dH/4g
QQefEQjRCWltX7Zsr3Pn09SXBgReNWwKljrOP1tm2aDVF/DvLgtS77/KhsClCFOI/mN2lHwvxrZv
wkEsrnMQmfB550Bzr7sVWuSOE7n70Dgd2fDCgwxD6o7pfzGE6T2T7xh/rux6pdpXAoZ0WT4ZdibY
42VZYTQaBBMgtEFwYAd2Rj1/37ue+KLbCSuwMguoGTGxgveANSFbt3lqU0BGrnCrEkt6O2fl0exs
WULskmPLuVKO1oNvo5CI3M7r14hNSpsGRjHQ3FxYXoKGUuaysxaUQgGqyI4PZB2rmyzTbckXq+gS
c9/atUl1/n6cs/KDpk2IQiRIujIoVAdfYi7TpLnwc9SH4abKQPUBFPrCVDVmXFon+p1scnPeUxhI
LvR1+/LrPk9+YotMynAuZu0q44sAsFJ2unWrL5CvA18BrqP8Owqx95TD2tuXFgeTol/fi8mof2nk
PDzxF6xnGMLDFOVzW3/xqg4xSrkWWUZabKbBCjTRL0eLZzXw12FbB2aqmcx4lMUfJstOzet51Ay6
fIZZv/MMqXAotibVI63znYc5bpdPOQhVN+SkNz+NEL7l1dLzsVxYNGWLnT12NjRUxVkw6uVSlhcz
aEaO6JYFP4+t5frMzKnfAXPiUNf2lKgD4OdJFq25qfCH46C4HCaaI6HetTEETa0p12E/9UDlaHQm
sjDeDVhLJvyCTk/7Ke6daNUbZwz7vIR93XU04gKJ4OJrva7uxBeHpscNF6IZ8mjUO2s5ZG1Smbd6
W/swdOmT2qhXLJeMemNF77SkEPFCQhZiyP/aMG6dCz1l3iBD5YqR40CR853xfdHYw14vMudTayzi
YUVrpS5XoibgyveshDAv4Lfm5jAMB+Lnd+XUiJtpIBHlwoqLFtpz90CGr1kH2DeqcG37W0Qi/a+K
9v6T3k733cj2mz3NlUyqJjtzinq5lbWpReJ95dBnIMU+OfEOsGazMm7ASuobnQVOKNvIlVVLuuKa
0kC9M1SpRQXhO3dOrYwz1oDjCsTv/STgEMBZqIq33LGTfby+GKUWc0YMu9Rf7tY0lgexdFbkDIO2
d5wsP3Ogfrlvxs4BqcTcvOt4dk5uV86rNxU9QxJ2XfLZk4sFp3drxzPIP/pdPjGbxuX7t/enrz1j
HLCcpFBQoq3fHsIfZRaqa92Yj04f9iCxbkp/Fk95jw4dDLKCbiuGS0EQwcdilMauJu/i7+95oydt
NiEDI6R2clAWdYalJE65fJMLKgnK2fl07S5GEMIhyScyBKWqXb59z+YrN009gdyxTYDsuae1rcIa
XdyJcDzggY8/abchm9DHzvcJMpK12iuhijwUVH7iQ+3MQImBWi3fUmUgQGuZNmu6UQb8iFmtCZ47
O7NDggqGW0SjBH8YbsdKbk3epPaF1MUXDX73szJk+bguEjJvmiNQXRHHFw3ZNr49Nqgtlatq4JBd
g0WpH+ETmLU3S3J2IMyvtQHo16PyT0h5Sw8tSijAwvASTU81UxM0XzWEHtCC3dg8U3l6eaanXYsd
jyKupzEOTw7beTWmGkvwhKa2jp+WPCts+vA1wNm3X8v2d04OSgDm6Phwet6oAifnN8GVVS7jIcyU
bnJchRf6ucKfthua5n1sTY0MWfo6dA4dINy3r/3KWGfobS0mPgkM6Sdjj6O8xtZcDGzZyjFwaVVe
YiQYPlmltV6Paec9vX29V+4VmzUUxN+tFtL/joedOa/GKgqKjXptEgwlhL0r2IMFovPUh0q63g7k
+rIHxujs3r7yK29zM3j/djxhUD0Fa606UHOvgEvIZgRPBqlSuxhf0pmp+6Sa+nvy3OAbnHtw0TDC
Th7ohGu1tNtuDOGdVBcJg/zW7Exyuga9fhxKt9tKkt+Hnh2TVfXoKjI3+egT6XLLJONf9VVTXMJ6
rb/Zo+2dKZHoL8c/hBvmWeDzpm5SCzt++mXDti9DL4bypdDB6KtGJuG0dLIJbbsrfmR2jlHQyPP1
XW7MehXM7nbgJLjXUEhTjKEPl4UkdbhKE5EIQEmHr0h/JMTyVpAZYPtaVoc9pNOMGK+yHKK33+Er
pQ5qfdtPp6EEfsM8Kfe1sy4R68NY8mGPByYax4NcUP1Gg9TVT81tP1jZlmWX6kV3Sf1a+4EybH7M
zJnG1KjV5jmbIFd9MXopeDKB26ZnEaJ8+sJBwm85AsUQ+j67/asRzRs7q6kxvxGKQ5PHl5kvUQKL
7BNmqCQLZVeA/wUEk3+qNHPIMDzp43u/Rq8cTIlGa4YNouMFlH8zjyQPPf2FTzGtIh/dCMEIqdct
FJOMcdkuuVBGESL9OSln8wmkk1WHxmCwz0pMWX5vSYDTr+A+ImzNbFdcDBrvKxh1IVQwjkv8YYCH
29DkXZLHmG3UN5AEsxkhYTGfaQhpXyDFInwtSMgkuqaOSVHTENXMUbqCww+JZwG6HU98cRfr5OrZ
tZOgDCmzGbVhGpvdl5RG9QdTLyo7rOqx7WiDZfWh9BKDuoFSbruz6OOJa7PJSVNAD2OvgeOg/Czn
pUBqmLfg2DPOmAGw6NaOsHdVxD3GmnOj0VP/6o3d+m3MFzDPHd7mJnB7XxORYamEDhM1g2onTRel
4CA7ygKcqZu9XSNMCSqtiXdlMrRPgw+yPSKgAWNwpWj/hHXvl18TwrsoMNhw64Rhj/rBQwX67HD+
ty7AUFt7RTGCLS6OaaS/XFuGGaFLcVg6i3rnry6mUSrQ5Q1HIwJ5W01KUk4LsBIBU7G8pe5h62GM
504Ek582/l9P7g5DAJuRprH1xcF+PNwJiDBsZ07pKBqpfvDtedolVu6F0ifJVuT+dGZ4vlxMYHbg
XqL8a+HxPu2MaGPX4GUGhx4n/nrH99dmtKfn+J1iO4eAjn6FOHOLL2d1mmSYnRyT9pDjnNKHiBHk
P5fqt06sC1Pl0a5nswLN+u2Z55WZE/fgNtIxOOvs3I4fpT40fd9ZbMndpc/u2dBtlhdOwIneic+k
TMFE3ljdLArjzqxEfv/25V/WUqkpsGhS42XW4KB8fHmNfE+wfCgUEKt6iD9N/14fJPx3TWs+v32p
V14icGRMp0wqDgvmyRqhkbRUsufmTt11+ZD+ppg2iQuRxecQaKdF/+nvL4htbHt5dHJQsBzfW4ny
WHQNbiCvsHPo1qTDx5RTHlvXWW5aZ8rPXM/YluDj/RY+YwfoC03PrbN2st9q6sXpHY1vpqs4ZYZF
WxMtV1VVHbWG5x70XvfXQzENy6N0bNHDofetT6LAvoO+D8hF6BR5KvexPQ6oxH2a/26eAJwnaGR4
yBWx1JEmFzY1C3BnLZqSXj9X83/lcwTWsjG+OCWymzl5ZtWQ9vpClE+YUBK/6oa5eFdVGYWR1ta6
wLWT5GqehAmTKzcvS2Ne7TPj4eWZjR2rhULE3nZzdCCOX1pCbXGoLVS4bo/NqfMq8zBri3wm59Wh
npLM0FaQLLz9pbwy2NkmY+7e/MI2TsPji0rfXYa+QxQ6G6B1V7o7V2aar2fYjq9dBTUSjUzG+raR
O74KbX8CBuGJhWR/re87jr8hMgr5lxgvGBwOHFs85CyNgIBO3iA5O96g9Xjg585r9vpSySjOTeo/
NcJEdJ/OmRf2ygyChZxBzfdiGHw1x3dV2VKzJ6BzyKZr+9pXInsiAbDa61ZDneft9/QC+8fNgVSE
ggyZmCXot1n0j8M1c4ZLBa2aQmpVX+kbdNdQp+l4sAG4zCSxlKYuXHzYI90R1eKVzlLjbqyrZV8Q
KplQ+i27czCMF61ifpSn87s2zzm6Jts4fgLj2hFhWcxDqIi3e0dwrLzwlrz5pHS5DKGjTQ7QqZgY
N5ln+Rc+cDwbQPTOHRC2y5zMPhwQaNdxqNzQwicfca0SM83Giv3i0GLmlLRTP/ZFZXxoEbBj7ux6
8YWYBy+mvDbPv7yOFLT7Mkv1HxR9QLUSxeYlZ85Gr4xmj5ayvjUQYVGfws/6sfcq1+yRgIj4G5Fk
y6XZo7vWxnnd+RnbtQnNw5kH8fIkuGlN6AtSrOU0aG376j++Ea8UXjkn6RBaNYmiWE/LiHxEP6AR
0IYu69xuzUftJh3H/sfbn+crd+tDQGcxp+bELzgZesnMegN8heiHptDuU7qr74SxVMjtnORisTv1
vazz5tvbFzVeXhUirYvjGCkHa/jptNJk5KVQEGVacZqOOCB7wM/Lni2TUc/eISa8VA1rmLY+3Tlw
+vOwy7V+1W/wlqond8bVRn/KSutw0QhI21NP9iz0WwPmZVoZU07tWup3yM4w1uPr+5USMpAy0mJO
Sok92/u1tSoCrijVOId0yowZE26/3FZr3J/ZQ7ycbBA4sGGBhmAy1E/PRDgZwLd5FIrFMNoHDNQE
LhgeUKM4ay7ffq4vLvW7Tuqy7/RdFK+bUvbPz6iI8wrSgreGsMcfVxLzDnE32RxZU/tvP1h2KJzv
tpIIPTKgrcdXyrxqqYCXzCHtmyya9Da+JLewDjUilqK51+OoNWX/YBp1v3/7Hl/KPvhYPegpFBRM
DOuntEkWBtOO42QNfafUPtQ6CTbmQvOj85zmYl1W576sUQCKlb4tXTPzrgcQ+V5PWwIVVeJeFnnb
3/XNNn28/cterJVQGgEWmIzhTXh8CqPU/MpsuPU1zGcnvk098nUJQzGv3r4K8MfTSZPTC3LoTY8M
2ACC4fGzx+dpVG1jEOjVoPnbZ7ovMFcT9m3sXHrxn5VbNp+12d5UWfZMZmpc5xN9cbNJJgpqDmEG
xORi+fHhF5JlotLuqz8X3ne8qLO+S+up9m4Nysz1bio07YMQ7UiwWq/avZ1pOW49QhyJ1zLyJuYs
r1lNSHCVk17CDjSGgMKK6kKBjJn2IsfBFLBs1XZ7neTRWz9v45paCS2NQCtSTvmLlWkkFk0dVdVi
7TnBZ8Xwpdd1ZJ9G1aFmguI6dAEN5PXX0A74dpuUrODrLoVQeQW3m+bL1A39SH1W0/pLnGqjE+Bd
ypdL6RN9i2cO+U0kJ3PoLwZ64O5D5RFOGa0JH8Sz2U72R7+dx5+216z1BVTI3A+YvyQ6ww78YMD8
I809FVe6ox2aZAASGMS+x2VsfKVt2PvBKJKKbfMw04Sxx6olqUnFdImMKkbs7Irkl+0my1YNajO6
Q05r/chai2wAsKzDl6KJrWfUBcb1OhuoRUVXSH/nNH5dh9VS1rd0+/T8as2LugLiqmsoeMxEfaDL
a6dsr0k8CY2l7FJ+R+4MgeYQEoRMtOfk52aOI6J5Ml2ubsnuAy6bTjvIBuFxZI8KGeuk6vVTLWvt
Y6MsLw/8eVOWrHwMHh4wWr8BKtM2joZ+ku8I1pl+eEY9azuc+8tXtcYZ3t9WVh/F0Dr2Li2UJ8LU
Kcw2IOHcrwJGixYjgptwpEwofNMLdwX9fhiMpL7QECB1F1S9vRKblyTiDEtKq+jjcpiIkIajPmmL
BRseRVHj2cpUh22PGvTA8Y8pjnQo4QGJ1nSSnGpit4DFGc0torzKJwaIZHJOM8WUhIAXthpe1Qh5
2Sopkx0CNjyCVj4MVhSntWYFepy45iEtp/m7pLVv3qRG7O+1wekt4PFdm98Qe4n1Os+s7nPHLHff
OClZhGXaDrcIjuqnPG2NxwEpBjj/co6HaBBb+WYyOv/Br4z0MfcJQwsnCiPfNXrH3/uVxF+KQ77z
uWKv5gRLq68I5xGXUgjOpsUPWq+17QjHJH6AuY9F1OnUYlCaCuMj3CK567q1/cHhZrisCpNYwx4D
TxHhs/Z/sJXGG9mPrdqTzwmHQxEsx/fa4z4NOhyu7R4oGj0HayGRIKzZnaNJ95BDB8Qt00VIq9b/
aTdO+7kk/bEgeNC0kC0ZurzWF+X/WqYxYS5wUgDzWu+kBVYcD8ghLvcULYHlkDNsUmqvIzCMo7bv
E9Ta1yWbzzuONjEx5mTJGSGHgsQ4s0a9tlK4rgFzBgzlBn472dtg7yKfdCtgqdRy631i1O7H2vGo
mOXUea/paMJJdJ15fmCQxQ8tffPLmhyA91OdFMP1JuiCgT7o3RN1uPxviUVAfTmsalsgETVo1rTj
aZz9VlljgJhCo8rN7wrNQdhYNTatJj2z3Xq5MG2lWGIMfQcJGkEpx1fKVFGV2cRxx8KgGBUM8oMU
cj23ML/YxFJbw4sDHRm5Nv9ysi5hYsXg6SRII4YJsUDHuPla6isW5lh4Vwyq/t4ovfFaWnI5lGnT
fkFhw+BpSi/EpEXbZTXai3lBJmYgOjugn/hCbpL4CAEi6c4s1i9PQPxaNrzolj1Ot3QCjh8Kkpmm
FDHhzCm9ffKcEe2z6/TyX1R8nHfD7LfEYS3E0CZVcptmc3M9Ttbf8qs5gm2AILqPbGXAE568GXia
JosmPYiqguUyLVB4vHb+YtrKuhsp45852rzcOXA5zr100QGbcdw4vud5pH3muTTxxnQ07xKtqr7P
1lpcYkbA2uRn8ZlPYhtgR8c7bo9DNt852zV8Pyf9n4JVRpB/h5dJNC0KvkqS21bVy22tpQlEa0Ao
U7x6Dz3l4V3nxax9b2+WXpwzth9A7Q4lquFv+MfjG2488k/XGTOV1rhNlA2Ve2V2q/vNzvNfY15N
n+fUsp/evubLTTjXZFtGbQGQGwem42sSSEv0T9/MmMuLnLJ2Ji9nNEBIURP3zAxnv/JCdfhNUF85
vLnGaQpGTDB0atEJCalmZBnh1348B0MH9GSasJwS6j32X6g7lMmBeHoq0GB/sxvckCztzHbWgwS1
/ZSJ3PigRIIEDMfJOhxGW+ofHaFj3pwz+w77U/weohref1A0+JfMpqMgIFapfV9r08q2rGb/UFJG
/AjgIv0Wa0aCFI9z8vU01v7tmo1eujes0UY9p/Lq3otzMvicua/dSOrtesDeXGZRXpqJtwM8UH/D
XJrC8hCm/G73bHDpgEwWBzYLOZQShLtDQK80I5w0kdoH10zGZ+rqE1l9/dqhDpn8LrkdkWu1EGNS
fLdU4FwfxcZIXmSLmfBc2eC1V8FXhqldB38M/PfktRuugivdciKayy8VfPibueLuxEiuXoGcpz7z
ab9yPeYMirYc9FBP/JY3/FkyMP1sRYjGBsbXSTJcrFigwnNlFQpmtogPWzuzjLxs53LuwBZDDYvs
IBwyJ7MVvi1b6Iwn2rnrejczj5PJbTZ3yKL6bw0ZXPsUWE7kOvqypyTW0b5GbO4Wzmfpa8sFIkVv
N+aaGeXQKrozc9srw86khEQGAVVYyzuFE4t28vza4lTU6nP2ZKZ04nKIKFSwHGc9c85+ZVpBYs3Y
pveKKOjUeaCGakoFIM+whUcWZG3b3shh1a6RFLf8Y5MSoJguZ27wd47OyWy6JWHByts6EuCKj7+w
ocnTTNjcIaGbWKLaxXHi67ogxnwvLWN02KDHSbZ3YX09pa3APunH0IR0heo1IgtoXG4YkSxzS05B
C9xbVfyQXmyWKFjy9gk9nvpgU4Jbw6632nm/Vq33jr9puTvqcuQmEmfRHqTMm2d04IhbBjEq78yU
9rKrzcGeUD4P25flQNE9GUcjA3eOqfCFnjN0nzIqUnuK0xVR4nrt75K4IyjcMkWYjMgU4XNRIS6E
srDWOP1N1/rnGKevbJ74PcAywfBDtDy1oMFNjsHtJ4h0a0k8r/LoPQW0xZIz5/rfBNPj17s5utgP
0tHC63zaoOzwn/qyn8ipThZQ8LrWqN2CKvr94taTHjg1il0IEHn6DQod4DPdmSdi5Ycq+ZbPVK6D
EpjMZUaG7Aa0cKoHjb2Fe9VabL85lPd6Gw7uMr+ncjQ/ZaXQSAXOJuA7Vp/C5KQ7HMOjoYF6XYBv
sEJRO81PTr76r8KYXQ7jml0/YOGFzrT46X0Bh4IMa6H6eO9pGoJ8OHXtk75KxBSFi2gxpLfvPJdx
W677hThThoaR2+eanr/r50fPDQknbVbWeAr6MO/M42GRKNfLY+KtQ6Tr8NwcgS9WrHCN6FOvIzJT
V3+iOGc8eAKGRmQXY1ddIR6vHnPiNB6K0aqT92w9YPDEdBCHG9Jvqm/1ghM6koVLocLn1w87t2/9
5gPR9q27Y0XN/sPK/itkwP8ZD+D/NawoK9QfW6gNW3rEFb3J1MRS9C+hdMOQ/v7f/4sFMJx/iMdk
lmXlgTgPCvq/sQCG9g9yWAptFDzQpbHN+x8sADRSzD9bXAqtMdQxxv9gAcx/8LOiLkPruP0X9t9Q
AV5+emylLZZEjnIaP+EUC2DFdlkm0paRi6Tfj2S9DUONVeib8AhZjppqXJ7QPo2P3Tx/5Tgah/iW
3QL/MNzJHQoTrAVADKvrsc8ruVuBAcrAbARuMWNMFIikrB39+zrJl/56nvXfkBNn/vTH477/d6z8
ySs13dNJzkLzSRcGSTBtdRvJwvEY8mBYuavo0NNPa+pfrEmbDgdvTa31qp06E8V+UWY/M6oY126l
tb9g6FFzStoJ+0gms6QMOjczrUDaa5tGoyGTj+SyZ/dObFVmuDZDeY0V1cwjNSfqQUtUZgc6Fc7s
crYXr9gj3QbII0C2JBeCE3l70RtYQ9AzamR3YypNUgojQBeRjGtXUzUiAPT6zS0Ev2My7v1kqj5Z
C8Z0qC5aifiBALo2SBpVssSl1bibEvZlwCKXOGbPSNkGiIrCioT13DODNcEMtqunrTaQUTxJ8dOY
OingDllpoVWIZQyzLpH3qakmCqcSkHzQu6MnKWjETMMFLxlEg/LegyqhxEcdaRp3uZ75HLaQS5SB
qhy9v3D8REz7wZu6m3poF+/Ktkkboc1urEbg4AH7yR6uvWpX377O6SSH6Jrr7rJEr/4ld9HCBVlO
HvYFNdmWmmiqQ4Vk4Vov2m5IvtjrpO7HVJnDvoTSNJJ96o13JEENegBJhwnNEKtw4Gu6SMAAD8xr
IJaEYpIT6/m7KhtNLxj9ev0Zq66joJlO5nNbdH7PTZTTo47QR4QwXY1fCaoq1t+iI1R5EfmdDnHJ
eNfMtXHTTs6EoKhsGAETv7gyqTiG0s0BQtjatD4WZmJOD66TqBVFf7WY+7m1+3dalQGDYYMJGrMx
R0gKZpvZN16PtY4KWUMatVex3O3Rxtuf6sbwfmRTvDihI9I0C3NMUjpQIb7PkO32tjtIfFkGTqET
M5516UI4VN3N79Y6nVQkai3HV5+PnnUjBAyRw1zmY3fN6WN9nuTM1wzcVLdCrfCbfs+XqJUgpeDM
BNY4pd8mWaVsjJBdfVkchaURkShA2xo8aYwSRlJUmHLb+mCo8WDQAeO8VCyGEYGRm+ATxKWzBquW
Ls1eI3tdhFm2lJd8f0tPNbuwD8KCAhuWmWhyAsrj6cmzrG7adZU33PutjpOF3Zd6inPde9CRkk6P
ptHnn/OycXH9evP01aKESGqGEBJSTt0NVNlqaBuXi5jpgvn4u55FO+g/BpEqGa5pvVxUdKq8Q7J6
5XNtL+oWw1Tz6BiEBfdDPDIc2J7ijJmTa5gY0/cqTZwru7Ly9ZB4TQzQ1PvCcuz1FysUkUeK27zs
VPD1UXhQP4idkEBfh6VfGd9i7K8MmTta1GsyJpkCmtj3ZYCpcBB96332h2FUF6QtYcbxpawmgqhG
E4djMrs71VPXQ1aZNm6o2zH13UGQK7PjpGUul4g4TR3XRgsALKG7/gxWW88vR553RGhXAzJOIGzY
9fbgeZEGvBBsIXN3DTcPMmfQw9N1g9VP+njXWWX/3bDBDtl1UoN4ww9wlUBCKQ6V5oo2GJCeNNEI
vKMPtwCvRwVnyggWfNcD+r5k5UPkuDAHxuQu34vYaAhKI00352SRvG9MHZiizvWKUEy1XgfZPOXN
brQwgAB/4KOJVkAeTwVTqx8WRgakDmTHXNM1TV1np7JxMq81l/zNPpv9q4R/jgNio4onUIti2Ttz
iZVqnlty6+VQJg+pr2if6kM2J2ipvbrm3LLINsCWFCPGa2lMcuwnlzps4CTCheaczk7P0TP9Ponx
7gAxzqCa4QKvmr1TyHyNahSA7l4VegUv2VbJXUZNWl0ITJo8IXdDKVZ+kWEQQnH7zTC69NEze6uC
0Vk4P43Bt+YdUavjeOMwoVc/nSyl/csYdwIP6BcGcnSwyCA7w1+vhMhKfKK5U1mRNOrlOpkMr4om
T5u/FV6h32azkkPIxGz9IHiMEDq+ahUA82DKajIH7OXgK+ODnznqmvLb8jFd4HbwkcP5hPruvXPT
wnhvxHP/jCDF+E4RA75uUYDNATY7FIj6+t5FeOkX7K05CjL8FTqtblcycQ8sWCke+4qTWNhMdm2x
TdatoGjjRL/xpOq/LdlauLt6IGAq8EzCzUH+SrUgenfVRyw+NKDmfiUesh9dIt1jIVaNP5UN7d5b
RvWVVBXq0UuHJygw0iKbwZrbxY+UIjh1l9EbaJo0fZxH5L9aj1mMUSwo8eZ6V2pYzCQEcabfO2Y1
E3SR0KEI2mnxlhAg5wASVdpjChh1riN3mnoF8TrroS0jEypujK7x76dOYYettFThWJjie1ojOD8L
WJZGyMa/8/49+v7/rfH/2vw9/3te1q5XzQkxa/s//Gdr7P2DbA/HjkZdCb3npmL6D3Rf/8d12T1t
ieibyGnThv03dN//B6UJPnQOtLAidPePrbH7Dx0CDpmIUIApbH3lvyBmvWi+oE2jRsL1Kb9uZZKT
agW9LcBBWY6nBXPhtbv2nyVI5YPQV/tGrYt/lekVMw9l6oPHfuSAdg+WkOsCVCHbzvUju4mHK3Ci
+cc/HuEru93Twhk/jKWSwyKl/23Pe/LD3BgQ/1RaWgQxsr2uKeYkFA0nfigNLyJgwQa+fcHTzbUG
/YPjPGq9DWHC2fx4c21pU5cBd2fp33wtWud1V50p1JlN/LZF//MYTDUKRQbpxBDKYYufIh+sAWqX
JzsvysxBu5nj1SQNrM008Oym8RH4RQJ3ojXu5TKdy1p9IXEjTwkpAi02+GjbnZ7cYeyZ7di4c7Iz
V6f4igmwvOpruQZoJkcaQaVZHzB1TXuCbsBlseSoYE0H41BB/rkr3d55p/A5fXn7sb8oV26/yqex
YkLCoER0WhhwJUVpM07iCA2/2DM1uhet3vQKIuZmhfXX9CGfp3dZO/TXcnGLIOVAdkGFWHsqanyt
ZLu9F0MVp1EH2fJsA4qRdvLC+Hm0/X4DYnRSjo4/C3bl3prQyI7mxPdYOn0z0nKr+zY3w3zhLoX+
hEKpyQIna7SDrsMf8zubyiKUZRSEifpLDSZPC7MrcwZjFYzM73f8Rz3ZWdGFpH2X7uzcYyDmaTXs
ZAf8zZWa+AxEYjmTNvnaV2NTLCcng2M8+s+Tr8Zw2xKtI00Jn5Pdfp0HikxFA3SzA9TD4p+lYVJP
cOJ4BWA0e3UHb63YwQCQVyJOxUdt4vzy9kdzWtnlKfApI0fcTsEa5cfjlzL3vd0apQM4BKfY+07F
867T8JlbSTxf1BluQber/DOP/nSCwOe5WR+pJeAX2PpVxxc1BmkObLryXePGyYF90Qj3uGzOPO9X
rmJt8x5iF7LaQbIcX6V2ROdnBU6vuUCmHDhY81nZzerhL5/gFtdFvRR9H1VqNJ0nl8mYJji0OlGB
CuUWToV1WTv4IoNiUPFhRb9zoPzv3L991d88maPpj8uy3nFr9FFxJpzcnbJq3261zKLmsgoyF1Nb
PFv6nNZ7iPTpvpp0ShXs8sCyTqJbOhKDmwpX7zoZsBg8RPeRYG0cA93v1IdCgKk/NObkht6C7xoh
FRA+kCOLfOjc2kVXA2HhIc/t5GYz2r3Lp1x/39pmb++kQscRoBbqb6AukTWRD0SpctrWNlFY3MyH
Ae//gWh1o7njMdo23qN03qnalPtWGCPEg9lgY5f4PTYjoGvqUypn504T1VRvyPjmiu8EHdbs+lMf
FlZK9DCZHjB+jMEtP/ReBtjW09vEgPk7yBHROw7t9/NYJ+Rg0G4/mDoQC+RWY/lV2fYa7+DKlZ/g
3mUxzgMhxkjPUx3IpaZgi5hkRH0XRt51ET23PHCGlqBCP/4wgWT+VFo5SdPkU/TR2+/0xVj8/Uq3
YBpGBzkzJ0UpqCGrEVOuitDyCNLFyviAbtfZObivInMtx7u0xHXy9kW3Af7iO8KAsbHVNsX2STV5
Qlk4mOyAI1Ayzo5gCH/X1lJSOIHR9/alXrk/9gSbqZzodfNfnd8fMy5g64Ktk8+lGBWoaTptH4Ps
D6UprSu+c45uBNSf6a+8dlEolg4UOfw3IKKOhyen1JGqT+GAqPfVLcKqd2BvYOTocRcRBon2W3Xa
3z/TLRp889BgGSIE/via8FZSkSwWN5pl1t7nhYcy8+q92SbuxdvP9HRzx8jZcGtUM7cmChuh40v1
uVU1+JNsMIVzRZqP311qdZahHvbXW72q5jPX2zbZp98LAJjfNiQMIBgfjy9YunZLtGXqRpCj2eBU
nv/srVP5nfNr9jggZf9sefUwHbQGAmZUde36oGG1lQetAAQQQg5pDg5ymSZifGn3LZWjFFRKv1z2
tSAU4e3H88rX7TE3+mwSfzeqtzXij08u7n05CdWA30SAeTMMWRW2MtZCB/D5/8Wl2I+ST6mD7NVO
rVMjUnW/rRN4nyjvgskT2SXVDJQ+zMpnXsJr74C2GSMWV9jmPz2+qyU1ei8fyXbiyBzfkE4Ddp3u
LUTKPgNwp8DgY58dz1z1lWcJhnGjvAEc2wQfx1dtfD+bU7G60eAW9a5IkUF0Ro+1MpmNw9uv7eVX
zQmCqj2OBFQsL3rbBI671AXp8Nb4bqMcq9GuXYcOTQfkC71Q5V+6fpiO0FXTRnXw/vDvTz7qODUL
yCGVE6H7s/e9WNSNzwp75gt57a7A6SJf2GZ3kuOOH2CbKSF9q7ejzCH6QOjZcIDgMtxBv2+wlbXe
mevxJ/mLx5M7cwuFKlAX9FrZ7R5fsSx8n3MYSQPKGQUyhGyuAW3o1kjoipqRtNSNmcZRv6QS8H1L
shiIU+q0MQazkfAPmT+4eHy7XY8EDo2FgzOvyca8jiBA/Rd7Z7JcN5Jl2395c4ShczRm9WoA4Hbs
e5GcwESKRN/DATi+/i1IaZkhRWXo5bxmqUhR9xKN+/Fz9l47LsIZt3vYYIMjqwsnwbFI8umJqp1m
WQzn/T2LG3VIM2v+HECTXSM/Ls19h29zDmiqz3KPg1Z2weDhWdu5RZddka3avwJqomwBjUAEXtv7
CaT8oXzp8mVxAlvf2ve53pPU0jTQxqYWn30wW+b8FjeUX6EfY+LiSJ135xzS9HebOfIScuurx0HK
7rHgbn8W6RBfxebWa52mNS4CWo76pmXQamYQnVulvEyEZNHAX5o30dhjfOa7pdguYqxuhAbUMoSq
W8b7ocjQiaoq7a9srV8QW2oSdtVYgJwJiGVxzy1ZkBbjL8nyYY4dEy/ayNVXpx27arfI1nzgsDB9
ITdSJUQVzEZyIUuLQbUP1O2NzD66bUMLGijonLWwgY/hCUknt27342pxjlsas0JNnHXDGhqpWosD
gyFB6bRYI0hQDatjgC6+el/VoN21hZ/nUUMseRvQROMSkgXtMAwuE/4LJaF4r3rSdmiDE/1BHkci
94R0JXelKrHDmR2q6J6p8xOl2zgGWpxh2s6mtfYQ4nYwvjB0D0iAC405WkZkzBImtoG6N1+HUQum
cYGsgxZVdy+Q2MbyJB1vfCybyqFxLOFgBVan6rPRrIGdFquHkNiqO/9Ac3s+1yE5AAwxbED4re8P
XNZsGAAl5XV8zh1cjJDqE5StWquiDlSiuaD0etrnAYFPGV6F2JJX0mtGPFgasSi5XmttlG3GqkvG
Yc2JCOP0m9mYPuFvjRWf1nF2YJbkXX3KrLoG8Gjpye3krOYDH6RDhhr65mle6vWO5zoj1ittp48O
xZg8FMyHalT9bHIBLp/uGt6WW/6m2vhVdLhVU9gicL/QPfDsX4VAGTby0qAPH9EkFYcOFUPEFmxe
Skebd5QdVWDp8xy58dzTmrB/Iw3666mWj0ecA5IBlg5H219EUiiju45wHJNpsJZCJa3WDhi6uUae
AmRTjQC6QJMmFChaHRGm5V/7duNem9zwyBPwomDF/CONgCiB/zkB869bFa8zCkwHackmkPplqxo1
gNEoN5yo8zhdMAwubjQPMHuHkOj277eqv/T9uPyUXdsvD60fKc8vn+UX0PRsd7Qi2o/zaWkmFWEs
rC9cQCHnilHC15TcmAjeEHr7PiMlS4gmVJ4b8zrj0XLJTDpnKFfv//6L/bVIgFGMMYrjL8IX1CI/
r/1Z6cyYKFDk6X0zXuhyhnxloU7fN3TkA5y69ZM2TvNvHsa/yJkoQ9lv+FDWLLJRf93k1rzVM7jf
TlTFU3LVZiz4tAHbUy0R7TmxI/fkUCCF1Ar3xqX9f4IiNlSb5214RaNdPf/9VbC+Y41+2gNpGG9R
90JndI32ebtOfyoBDZQImgULlQpikmd2Wq5iXzgcC4POAvkV6ovKzEPvSnmVJDnHEbPl8Qlw81hn
Cc/wt0nRMw39tXZPS2HoPNNlSiCbtWLWQrtJfRnGoujbE0dm1roaSepZ0nq+xLfQlW3YJpZ4KqSu
wwgs8D7UBhKHoBqM/mjmaYKwM27KJpC5wTYKbZsBxKyE8yUVCSnPulLGgIjHtGJeJpldlUT5DMFk
ojUMKq/Qh5C2mfPe1uBRGLp383JiPNM7GMH7+dHzoD0ilhwx47T2nJwM7sOz1Vogta05aYao7zAH
8ZcZTL93SQN3qVJSR7+ulpJ9LdM8Az2xuxhlY++tzDWvBU63R2ed13FvgPu/lqy7Vsg4yEj2dq70
NcoWp38YXFoJO2kulXGEmKqhYxX6ZdX0Tn0zsaZA2lpciwl2qpdPnSSIPF2Q2h9GAt3bs7RlOBV1
GkGupD6NXRIuZB+J0JLdeLM0o/iWN16tHdgXy+oD3Yk+PmQrEvjH1U+FeexUk+LqZGSk76y6deUZ
G/dwWtFsXQGidaYLvAjAOQsLKRSpPEtjEzw6dv1BpSPwURcFgnFrFp4kw8DecJe9p8fMCb0e7Zhs
uzZsyiG9zqbOh1Ey5vODnizCo3/BwIG7mUCxV7KHtNJkSH4jPEG6ue8tfXhP43jGoKeSd5eHCOsR
QYJvFL2IFDeoixk0NhlmWO/ZKOtUR9HMTJnmVd7HOTzwDPOhp+aM8K5hnujVVQWdAn/M8iArBg04
epeOD8PgbEv/osrDqBpvAMZRuQ9NN7t4Tvty2bfgVPOwceHg4WSJi2I3aguQt7XmMUWnUBD4lwIN
u85V5pkhfAZyfMjeSrHKmOPwRNUw6GQn+IlHbEdGZO3K22fs+zKrHkdEPRVDullQ3mlT+4Gxh5g8
JLQS8X9tmACvnAKyKoTPsj90ZSouckzaJeazxDOJwtw+x1XacKwXO5WBIHeSwDd7cMD6jlkakHIw
yYiHcGkvcAnpj2hDeADpkGtvcCNcN6j9iuy4fh0EsQyEVz1jhJ2PWkWkxi6L/QUgOsGrzytIiBfJ
nFALRhk7dmgWDBMiNfSUheOSZfp2aiXTVikdiQ62tuV11mgkRtZSLs+rhosjTHyeNLAHNvln/bJV
Non3rJGKlwVyKPw60n17cwm1g/4oh5HRecZDdUZieP4h3IH4XfhzG68ym94MJ0U/Mrul/lJ0vvYA
z5LsDapK7ZasRyhgGW2ae171eIxmZypfitxznidylh+EkRef8+RMl4h3cpPZQwuxDGL8+ghzJnkr
R8x5gdSlrMIcY8wSij4l+or3DAKzIgOg3JWdwfCYDlwHY8gTcD+wUOJHi2PlimBGVuQH26Bpxzi/
KHCSEELJa1ka1yVFNYhWBMHVoabsf0WJXrhhWXTqzJvmltdCJLl52gyWSL3GGqeY6WXe+7CIZMZ8
CWP2HEidPe1XTpY38dLhWKhqxw7Ij/AeYcyKs6HrDCsyS9L82M/X5NKYsMjCcnUNFWIt8Uqcj4MJ
264g0ZO5jLLEkY2FsEMinsz6lJSLnp1a6XYa8okqu6rqfkv+HDkBhpZXesaud5K1imoDG0DbNs0T
eGIdkYlvA4U2zWn4ZmlMqCMvybXriVUSoU2HIgCyMEzJEEUNCCxtKfSnedR8SEe8lf3BB8nDbTft
9Ak8rIWqau1rP4TUqQ5NRqRxRKgB4yuUJUVx7dpj7URgVxZForOPbVN10DXmRmpfuNM9kcBgkEm+
RLK08TdLQJukeGZwvwHYPEvOCEHbJTnBlV5Oa4BgYCeFsS2dxymu2bMS2ZTfMmPVa/qdbvFl1JPu
ttMZNESGrOuLjpm9FbaE84hgkPYSh6MNWTrS7VEjCNeqkSgjFljeEseE22dSNz8TgbK+9akWT8cU
YRJ2ygl3esTNlBeL3TXMmFxBr3ZsgNJiEJmi2e3BnHrjVp0BDTeeq34kaDKtLSeJdLOaANrG2Yw6
F/MSHeCK4cGPDuH/DtuJt6fY+ffT9iMqhvbXhKrvP/Nj4G7/QZPWIBSJAhIbv7859n4M3IkK+MNw
9e82Q4YEDPOo+v8xcbcthvG0Pen0ov7Z3Br/FKOa7h+sgBxSGMYwAqIH8h9N3PnBn/obAnsGvWR0
80zVTGq8XyeerdLJqi6nT0kzfbpNWTjaEMLrqEfL6A/sH9VqMPmBWrwjcHO92I6qB2827Y/YN8vk
JcZWax2cvoIMCEZAFV8SYsiNaCCUO40KTtKhMVmW/Ipex8c/2hlOEfaW2miVrQuWciKZ0dlzrjT7
+5bAHaIOS6u50cjzhYlTZQCh5GKL4bBOuKcDDLw6r4rTcWys14r1xi81V+xQ9kxRRkA7uj2j7W40
pN1emJokZEd6l/dTgP5lYYicEykcdXGrPaaOQnGeVFncH3Ca1p9WPaSMwB0z764yI+tePLNwjHPW
D/8Qp/0yhM7Mjhi4hCOQFB7nYMtoiK5ylw2uyaLZaDq00yG9iPvENndlPau7WUc0SRHRqhfNbMi0
XYZJavcrhWKxz8XkO2cKfZ/alUWewW7HnJs4eC8PaZ0oCjev5zqCM6/Jhh2Xbnnlp/HnyhZr3kPq
N452ixO9pcEQC51aPG30u7yCLXo5ZQlEGGscSLWdVh9VbDfE3csIngGyBIB4NF8g1791VRqT0VnX
+IAZNbbrEbQOsOB8XuYXUWclEfRU8XAM4Y2sN4yiuoKsV40SR3RGkgQrPIEstEcjPRPzNMpA1q6L
V9DqrDuI4hNDoTzjt0Du2QJl5wh5KubYvJ05a5CVSvLmWYvtP9nZ21RrrygE7LBLpqW7wjvckps6
D7Zir/Dp9lhYgrtTCQWEZEpaZmeu2WUWMLrSe5YDw8xomuyYZFOSr76kNZnPyCzbwt4h+auHk5YM
pEDSf6u6lzmr8s+mJV8raKC2GN8a0S83RFeveSin75UHMeZfCaXiJjGzm+N9PIyVF46eytRuGCRy
UGa98Ar0RiTpI7NmCP5NjgKuMXUUkkO5brV8EbeY/ONYmtdrj7H3LFkM/jE7awYCFXtVE73aZTSZ
JAdah+eCEGKMOjC8Bz3sAMIae1AZyw0YQt2IOneetPvSHj375CGOMaLR8NaJxKiKf1Qqo2T/4cx2
s5h6AQz4x6s4jv1EzZcDhTGiVtTD8ro0sbCPqabWPA+a1FoaXHAEKlbf7MIqV8I3SPXV8F8WpAZA
VSLdwX9a0sZZbBqwCx+8+kv74kFeMa8JSJyASn9/XCnnYvEsDclNr7QNGvrjoevntPL3XjuROoXp
ji0yLWaLt8MpEcjlg/cVguoEozBjmBr1UyKeTTZI51QDjDepG122U5EPt1yTDe2dKvtFA5l1IUp3
JBp+RltZ5qn9tmgzmsc6br7lRcmp0TLz8xQj0G4aTHGSA6h/p25Hslk9czomVf2Jdq2PwOU6yd7R
quLKJXs+R8atZ+k+b3qpgikerW1KIOZdncf6l2UyqKnLwtzla65eltZzr2iW1o/+5BWQBZKkeZ1L
3T8vVYZaj6z3FBRugaZW1sQH9U1TUsWgbu3E3FwKqdQcVJScN9a8SRFV7lkEveqEvC3KTR9Bu9+T
1EZMUYMxCz2eTuvw1jNnJKM+/4KDO8vNTa7P4Co+QpLrBH6NC92QphkNsUnrrvAT0AtKdB0eSlfd
oZ3QUHiTPnFDc7e5MLyWewDP9mFzM4dDPIgz5S7A+olgbTijzfDERZ/dqTYtFq6hp9BGy+4iwZu+
wzVNvVuOj4U75lccNj51KCJfCMBuxI45iwb6jXWW9IGqib8sRX4vMV6exk72F/z2ZYQKUb4s/oyi
fsriU+HPjDZL2RywUUGqGFsLbyB9yrPV5oUmyXCcKRI9DsCtD3rS8D3e3NyYunm3km3Aalamn7JR
lPr0ypCvw0yoSbseuoPuJ5TOLV3q65lwxoITH8ARkQygDkrbgaGUsieYYd5V+cWK9zMNvXSQ715a
ckjc0JRa5HdT/JWsbeuILs18lVXfpPSK3e4tyzRH38Wxru67uXMOnMjgTpT0morIVSMWON/OzV2T
OM7VWpbFSR8q78BKIi+qmXqfdO+ExDKvO5a1u75u/ROqTVMSBZC2nHETPW/e2BrzHonomB0RdY5H
+JmAedcUMxUcR9s843yEgImyVWsCrOFEMRDVPX3TmsX+gL7wGetrf5kAXyEd3PUfle3HL55euK8a
WvAssocWxsAMAYLjaxz2eozNPnHJIKINIPiognQ8bLW5f66XU3dn2yqGOYF9Oer9uf2gnzB8evnQ
3bDCd5i5efeuACaO7wYGw3uZcvjsZ0MDKhqv7gU8vLXd+p5laMWmd9uayv1a9aq7zQlavmPB3OTK
yfqlMGZxPmJk2Ppw8aVXFuv7oK/GF7kmxd4chvEWSZ0ftsAmSMsh2bty2mR6IS+mZv1w/X64wjuy
PqxVa+VhW3gsDMQ+tdMRua7wXxoqMo5VpZanu7yAThsYGRK8gFBldZk2sfNSFCsvO14xkiotUeMb
sw2zD/1Elp/eONsENs/t8OT1Dns/y4FXItZfVxDUMYL/NIM5X2MxkaE5YpNkp+UhCmqnttw9XNtl
2bMbFF8KZ5wcZF7rdG4TsojvWffLwzAOHumX7iRqAgyaUb/dehPHcazER5UnzRmy/GEJhGUhZS8N
p1wPKW29NFxNBczVpxizyXvkHniPk0+cS8C0edNolC70ggDYhvdsdnzpcNEF+QGVWBybDDsiHCJt
mMi3pgjCqGTzckWGgXs7ajgOfZiuTPX9DKI3jpJSwQcTmtlFk0+qzrxs9CW6+jipe0WaTIDEfht5
gbvRKUt8edGKRmZREfeDjIbOdLS72c3o2zWT7yY7j31zCPDDlMZrk9nGq7QwJt5In6y0Stl2eyBh
xdHYA3RE/vU8ETLUr1MrbxwqpezCiBej4P1X5niWCOkjrWc5Ly783B+eM2W3t+zI3nRmZzMnMaaZ
LbE0JbrIEGNA+02qUZQM5JFmHIrFls3eZTBURiWz16OF+jw55NNITFgK6TCcVs9OUX0LRwsGS6dq
tePcITq7s0uDM/A03YjZrbAAAapH2lP451UrfUJTKfDITqln/ahI6vJZTDKHRMlW6CHovfyINjG/
M+XCvmq3tvikOLpyqhzbUTeYnXtmWMMSwydZGQH5xCEBek4wve/xJ+bnJA5a59XgtfZBJzAZpwhR
RvZ5Uy08/5ruYfP1NYSnZJX73YvbJjG+lXXurgr2UBFOS3NLPFkFnVPqPjaqVqfoWCZrGaNYoxRD
JGkrCzGQ4mUvdVvsqq0lQ555lX7ta+hDZQ70OIDYVFz2hnQ+yD0Z9vAIFO1f+jy7JXe0q6Ks2leS
pUmLydOSn4876RiBb7dzFWDAykmUUbUcsFy0NPrilVlwkA4oLY513cgJznGGJ0mgfCr2lb523cF0
E0wokozFC9LcPDw8Elv6GQcfYuRR0mVP/pQPghZU7T3PVZ9EJHurPpjTzHvqLJ026MqIjOrI8dtT
PqUWNhRmuyHxQLy+tGP5mqnVmE/Me2s6bwvXX1mjIGRe5u6FM6Eq2SW6tB+tsWhe7LKdDsXo5692
ZlHM0xhevpmj0d16XVNAp+7S2D7BASJCybSG+QS0vy7omUr9NYYvi9/n+yEgLY3FvCA1+wmHl4fx
xF+7dT+tc+MdR2+m+0hGOzk/E91S+k5G/GmJOTvXM305sf97J5QDzOmHmi5mp5WyJbTIonEnYXDU
W/U34IozrfVLavTrkyQH1t4Zjlzv3al3h10Kvuy8ZP75jdZ6MwYdIe83M85AaD9oNkJ9WyyE0Vsm
mJppOPZm0t9TfhMXy+sfbA3YIyFvHAjTBqYzF74gCcEjGDalP9K6bnpK2/SbcMY2wAS5nHjpZiOE
fT0FRa/THBGj5hzTLCaaz2vTW+Dl+UdvV/annIR2V/nZhilL/ftExUzH2V8j09UqDVfTCrWKUDIX
S0M+f8TzRkpqObI8jzKpaUyna2pFdTaXHd1I5b4YDAHwOg46tp/t/OXNhsOfG69T1/QNU6zEzbj3
MP9iAiOAHfjEpBWhVSMimUy7PlNjthzYLOGpcab0Stdl6GElGohrfbnRqTwOud9/yVx49oZmOudm
b7NYIDg9rmiQqN7Uta115rNoieYKmFKk50iTV2tHcdIfHLiEN2QP9X3A014kh8Ve5InW9bBPlTE9
LqXhHtyEAr7TLbI9xXQ9jKZMESpY/sVaut8AuRH2V8Spzivqr9W5VxNVQi4W7wgKN4It/Mz0zjIS
Qk/sPh8pFstvDn3Io0oNa+exqJJID+3qQs9pSUVQp7MmHEUOI3gsx/SOVbK8xItW7WaY7iwRLU8n
e71fJ0TT+f5+Vrnz3GQ+ziyYT5HVGpS26GDDioMfuQNTf4McrN6lGCUv57X8EOQs7Sc1aqfescpz
G7zVcYqdMGNDs3edoVUfZF9Yuwwj9rVP1PJKhdf0Yp/3FWDFDWN1ZWO1vK3jmEx7xqhnPQFe5W7w
YypL6aZuwClE34h3HRk9pb8SZKVV1NfxUBKA4zX5mT7G06051F/XpF3OKC/GY6Gc/qKUkCTAi9vX
ZjWUTzRyp263MPtgb2aj/8KkC2WHiJmrG+ZGU/b8bN7jEudZ4vk8xW2fWcelnv03u86au3rQR26+
hakOkXU5nhtzSQ7cnHW6vxvBW36WfcfBxaCqYZ304Zr1bVYcZs1Rb+5sl9dD27byTDhiuhlcjZco
NVeWe23N+2/6kvYUzMW4UsyO1hdiuDB29aQuHArXRUNR1B5+faoO3l6VNBp5BhxQeIxXavLeTvRg
XjJ5b3uVdqIYHxiz6CIOLTKR8LNybNq1Vp3aOxqh076LzRebLvQ5oFDA5rUx7kU3585+0bRXfdHd
g4k4IyQNcjkHBZWcFs4fhFBp7Y4ahb21B9QBHcggJ1OlnA2MEStizyzscRldArlYF9B9OyPfmVgq
4wtpW8CWEewstKP84iZZmu51mw6WnM6H5kEt8UOPQv6adAS3P83kig97l6CN/AFfKDY415c6oVdO
Pt9kNsHQ10pMXjhBl30ikLHfoe6ZD0TjFet+SWbb4bSiq6hb8vKOenDdG8hrkAAbon8rRN1/lUXS
0zHrpvdlHoueWKqVaHitPExVaR+oPDVwO/5sny1T1+6GatKu2AC7N2loxQ1zTVJC4wliEENE89Lk
6N9sIUPxaS7L+dRwSLoFOLjHG+OtERzB8m3NxlaFbL3+CXndeWExsjQQqRwNu2KhkCuMPXS+zzPF
ugxrR3of/ayrLXuOQ1s0wo6mBkARPkKqdtZbl1nwcyeUOjbSHEYMXYXaN+n4ynZc3edeTTgYELGb
SqUnyW97kJrkRfecQn7Y2H0FcMJx1c8SF1f2rqsW7XVF9vTsVeMVc5dq19D8DBfLzZ6zpNbv+j6v
QrEWJg00PXvxi6E9aomkX+hq99AQlyCn96CO1My+oo2hUW1zTm5IF3Sqi4nYnBPHyfpg9bHzqlWZ
ERWQhC9z7tLYTA4+cydG6UASbX2i18NcaDDVSaa2djfk7ETUPIJXwbozXCnPaPrBB2Sb2veaZl/G
TIcvmszV0p25jjD0/WFTFa2eoSgBBDNnvfeNl82KfiTvq493stCac7+ZFnpzbf3qIsgOsBV+GtUy
7/ETZE9maUkKqxiAiC/ys8VP+8siWZ0r0y0fV2YFYT3V31xCOh7EMPAGkcFXX5doFGy4aU+I79Ls
gmC68WmwhXbW1d744tU6Tk1hFY15k1NHLK+18BKasK5EnEbuYS4BWHgO7a6ZVLoVCTrapz2tvrq7
ydaKZipuqy1bXu+GB7dyqAA3Oz1Mzq0TFAPm7A6pNdG47KyEKtUfG10LNnTIo+psGXVTir86SSf7
HDc1f4GDvXOj7Ll6YMftp71TZ9RSzdwkImjKhPbAxGFkC53tu/Z8HBuGK01KURWkXjFnO7EYTC+p
TPw86tAhi91iuxy6uKcezae0KqbfaLD/p445vkVBQYkgEE/Hz2qIrrHjGabdB9gTZnKV1MVRrTaq
BwXFNCQLLkaYG/fqyi0YQf9punDzQ3PxZ+zCz0KlrVtP0JC5aRE3bxg47p8/23OmAT/SSubjUF9m
viUPiTLyaKXpGmVGJ4+NVco7LS6wyeZS038jiPklAIfPJxiYpAiOHmCkXPdXlefsyT7BfgPZu5yw
N9WQCdaji87dCmVbOQcO4HQs/VmB1nQnZuEIHqdV0ipQ2xlbxiVF/YJ4nSu0lcQID2h9ygpJwA7N
i2uHDYtYGzW6C9Ddh5nk3f39Ffzrr+BBreYiwqRi73V+RQ6mrsBY7dAMX3VmkmRl1i49UCjd6j2u
MJ89IIcwCOCGzcu0QdP1tzzP7WEPrWIb2vWSFhPHlo4wd5EtxSkmHbI8l00SmweRbrYDu8BFftOs
iEkDQ+WW9rvE+U0P9S89DneB0sl2twgycCbC/xX9raX4o5RBRqJpIEI6pH1KK1+ra8C3Eymi5g5T
tVFS7RXcoxSHPWeP0tguvbbMTza09Oqw9tqCZeP7XdBA8Za/cdf8Iur6/iWZksK7AhpoGnzPnx9V
y2K/cAH5BE7b59MhtjRMaNWU8L2oPW7RJmQffjEybsqLlYv8/anwG5/nxMSG4uzSPGEUu7hQGOiA
ivV36S7fPQR/voywXLh2gtfJRJSNxunnb9jmYi39tCsC02ZgfrQKVXqvBD+3005TvOFfq46rhvcn
tYvLBDekgdfMTPOrRDlNek74WSKOBBqi4u3JySn3zMIGEA5isNcAUQCrZ76NhWgJANOeR2U+CRE7
RBD1pbMpzfPCxr3TEX9MeEa7tXQ676B5TQW5lgfpk6NTfofUmqZr1jE8CUn607626ezNt/OQOg/+
YhHJY41j2/zuGftZ+yZA/cPQ4bAluEqb+v8XTR6Di7QlajxD0FH6092PRXUAF7EcsBu0zibUFcPe
yZjHRG6D/PWU4D8vr/w6XVDwdkT60v1Y4DNHZVfzLg2LxWsUoy9V58AAkE4FI1Jp7zdC9F+YZ9s3
t3E2o+T0sbS6f3GTrcxWUC3QwJv4JumVlnmczpBsrXGYUfY1uxotsnU54NRLdn2Wmep89Z2kOBN6
zf+2OXdeM8AYsoNfM6JFbCbs9sjKWOTnukO63L4CLaQF2G3MIeoKyfTJI29WnZuLh7IocGudaCCv
l7n3tSW/dyWa2s2fmVHo6uHvV7Of9wOiPJDAs4zY22OMi+1XQ0E6G0rZMNyRsc31dghA/Zwt5anS
q/bMyXpaGoBrKIfs0dwpDTXPbzbD79rMf71EfAMu8hZiolsbKRZ70M8v0ZpC4yH1mpZ4mg2gHRLD
pg5ePdoiP6ZSXGbXPvmxnT4DJiHst0z7bWU1EvNdpKKtQQMKTHgm/eU4NEvarfvKmuVrnbOPc4CO
4xNExLjbkehiH4QsyjZCoscZvBarhoSiIg57J2x6rYe/v7rfY2D+/MsxYccJ7G3UXgvDjvWLAFSA
ptVjZ/zG4aq7pFlUk9EoS749TQ7/koOwjIMMjdlZ7Bbp11av6Yi6bl/EO1yHsbWb0WAZQaM7/rWi
uRtNKs/vzWUZFWMxQ9zDNcnPHVnz2uixqEmEI68RU5U+b0AKzwX9ZND590CPFYiDa4QbirduV/lt
f2fHnOd+Y/XaRAd/2logH3Ocxnhjuhihvrs+f76dpdag0EfVMlrbaNBicMMxqBm29h+qhDr06J5N
6OSX5rKckiU7iIbWMccKTmZjZ+FJ/Ptb8Is+YftCpPMIvG4oFNAiu79UPJVtZ9RBalsr2M5PjWy1
+zz3axfaBLDRaLEc9Th1k8EweiRpfTdDh4ovEAECNxVyHCTkekQ8gZEI/7NOvXzc5RUectcqLGMv
26L67DPBtFW0XXUpobSQfDx7C0fEbUbLQtO+mO0gHgC/pEag4NZxYN/+qwbzlHmDPmlE8CYT7KRE
84pyD2+bR6RBcBno08AJVJDwawWirah3yUAY2nBmEg85b7Wy7FA1iCkpjImiC0rOFVBP9dlWZFMh
w3gm145/rPw+RDUrG45T7RJJvHlk9iRoA3AnR10S4OlxKGdSi1l0Z+Vl10S1W/kYaVW+qQU0s7hQ
JYjWwVc0tQXRPPTQ8h4iyVT5l6XeOkaIEL30d9ZYUYGDKUPf23J1IagakonZ9xv7H0mGHhq8LtV/
bT/zTq+2zzhafudH/OtP/5Zu99MPDf/9/R9B2b6R4n76w64mjFrdyo9e3X3A7PnxAf/4m/+//+c/
QHMPqv34v//nvZH1uP1rSdbUf2bQbSXOv5cKhevHe6p+/fs/ZEJogTyQ9siAIJhRLlnstj9kQob5
B2Yx4Buofn4Q7f6pEhLGH6gxQDds529h45j7p0rI9v4Q6HV010YitNnkrf9EJYQdcivW/rQQ8o22
EoBTDzJ4FKh/scslhac5DmEdRNt6902dXw/L6oMmsx7zWhtowtDPUzlDpB4pdthL9yvKOu8mg3e0
KzXOZr33ptvFbYZ3P1nwB7X2cDHBssbeY1+ujaivKEcgxeV1WEAzgl3pXm0Dpe3lOa0MMuzJgh07
LOdlPxzb1BA0KXe5yOEDNUg1m0utzhkYwPEX1atT6e/NHB/tsf8cNP/SHawzvXXvUnPa08NOy6fU
/2iWc7o39CCOAjzTfFbnzImQSHYW+R/0eZnWhDrYh1gd/HZLqxbvfvvGtwun5FJ38MbExrqrsupm
9BeUdgzAES1m2Jun+qQK+h9yz8DmfBAgAHih8/V+LS9N3EJjQXtRaO95oT+uoGZn4v48vw0ALh01
/2HGOkXNep33L2tNFgtyv1Z1wcpel6RoR5pLVB29kx1c581mSZFPSdViPWcqQJZBdrlYV4y5On1F
qFI3wSA+tER7qAekB5XPnM++UaTcG9rw0CdfPbGFGIRJeQ+ANizN/GgAclWYYfDg38zpuuNUQzWj
X6aUQaueQGfzbXHp4pHSRP8eL8nZYEH/mRYRoWS6cPX5OmUtgw1xnLLsrej3S/G1aVkCC70KCU5n
UJRFpnnIkvZW1cbRhxBnadc2Kb5hMlfjCeRBfpvwsWlCwod1Zk03vfmU4zTDmRS28005nm0855oW
F0r7mprCZ1Ygm4upMNBZawlqm/4OV1voGjdxTcSEa0Vl398kznTfewU6G6H+H3fnsRw5li7pd5n9
aYMWi9lEAAitGFTJDYzMJAEcaC2e/n7RdzHVNTZWdrdj1ouuFpVFEDjid/fPN61ewLeS/JWY81+4
Xyi/tOZbVDoHfQDdZicOfLIlULrFRQyFmTsqT63JQ6ba/h1feMektlwbi/qjKt8GojZmi+E0y1fk
/A0lXOvWprV9eGMZVXddla6lmULswDhVz9pLG06YSkibsoHms03eaucy1TS74pAYdKgPbXmx5pNu
9T/Sns40anpFQ6tDV27CnilO+gs4ujf0o0f91CFBETOKwxzfseLSxNfRx/k599lLE7nbSLKHEIE3
FUa/EkdV6RxbxnyOrvpWm6zJa8XqEhhq9oYocEco32EPXiFkevPcnd35uVywjifmrUXfVKtslxli
O+rjaS6V325m/kJk+C2bd7CCLWGwEEyfmzc7o3y1G3s/FJ6TF5fGRPXXifQxy8KwxWtoDVsnDW/h
kP/EkclvpZsxko2qylveY3o1zz2zjU9ba367TbmP//3LoJciVhosIiX3c+OBO6j3NJH9wjT75jp8
JMLUfygx/VbZm+HaDa7PPe5RnuTj7DpoIvMZY3gyyq8AXXxlcm5TL+ogNxeYdqlSMKyd7nQS/nLN
dPGoi7EvYtaxgi/OLi6BHc/RTETJEVEwxdkFpkLpUQP+MvMdNRNrg5JtFQJ0RfFrqZhrmO9pWGzr
kJBxrd8T/A/hvBA0WTwo+qupir9Upz7HNiRyDPkk+Bhdpqjx60QQ5ldCY7lkvTk9sY6OHrado4rQ
yeXf+jMqju+UGZUU2kHL7PpexuKYUB9AgIXDcj2/9OiGi6ENxMRtzMWIzkNp3FO4KfZCyN3oKMFx
EA5WStjeZzwzOUrS7TFJrKt0syiPUfDk7J2MqKkV4Q0MG5vZrCqsYIn5NO1+lNjOk49Uaw+l41K6
TTkc5jnOIkenNOZnM1femmy+Qvg4SNs8qwVtLMahF5SAYAj47mLxRKYETKVrfTdUBK1xBjkkamW8
dWeNLEbmyD2qHtdkc7oOvSl+6Z1LGpIiFaZuJgVC7dxTx9vIOrBqC4cNX5MhwmM4Ls0Z1jb+/SFq
V5VBlawZ1vRjziMFwbhqzl1tJKckD+HIuL3vUJS7UnQx7JAh4bJW+gs6eL7D72XtHOztd269PXrH
FLN+K6cQNiiKIY1VljUlrxivx8AkCnzjBZGguqLkaOfJdIgMmA1Ra5RbKwPDWDhVTXMubjUmXIsH
lhv+4yRpuVaXk924AZV//PKE44k+3kSgq1nWfpsKFEhV0l7cJ0p6j0hD+g2ZGj+Kq3IHRZmBUPmn
6qI77cRbvRZlMGtPbVLqR+bTFFY0Ve83rFhXZll8NlhPi3OjG12gx93wFQvyREtGjfYOnx2MZ6A/
rLdacbZHRIRxGWralDG7ztazMCcqCqTN+khAZz3hrX9sf5H2YRSK4sWO5rmjnu/TqpvoKvZ4yBUZ
ijpczVOa7jpUUh8dGdzCnP7qJnwj5kikznbjtyyi+FPRjxGe1p0x2/cEtf8E3y793RE0XVVilPuQ
UOsKEdNBFZwqb1bJ1UAhdHgymboZ69IKeO4cCyztK5eyXuHu5IW16iwQZXs1DTH4ZpGFUO1E53My
74K8fvzdAGGtiAvnF6Zpn7qaTRuzItzRxvEWtPkzIs6F8SjFjKVZH3uFg4L9ClrLZfKJ9aGR07IW
5fylyYeDj/vRwcE1SpGAAyiTc9em5Ve9FvVpnjYUWTXJ8gPYVvVcQVwls5o3PJF/Biu6pZBpfDoI
WA207MQU8UVP2l0b4T/K1dsi7EDXi21n9s9aw3DcYEcJl9+TnX6UeJoTUW0aHnuSZBt6tzcW4lky
BaFxJP8NxuNxZjL3SWtu3BTwLWM2qY4eF401Y6X9kjvgD5t+k2EAqef6VJrp3p3yS+T262y81K2J
00KcoYEy1rN8MTAmCjm4tYbqi5RPw1CrM8+eEwSFU9LdV7jYfpVhOxyWYYkiWsR4/2NlUC+ZoMSl
zUdadegygkyTNy5hIcUIdzZ53U0aaVOAAjd5XVwKnVsgWig3zUXJvWV06cVbWjiU8I/MbQQOdC2S
MpFEcuiCryvdPnBItr5SwQEyVkIKWZqH2yDqlE1ZLfEN2h07I3gcbm0Do1sg4MrGijI34K7F7jx0
pq+3mrpuFzYmbDHLYXgoQmrsyk0/Lua2j1P1ODSl/CDsUT+VsCB9EA+cklomTvea6i9CozNeBUeR
urEuaA27mJqd7mpcPVuZTfVbYwClwtEKVFHhGvmwihbbSqnmZ7nM6qmBD7lvjc78ydUYvzRTsxsV
3Z/miG8DYJvszk4HX2iKSs4zOQGUsyQ1FPQI+M+kVpWdzo++GmLFvpU9hxSJsXaHH6DaYvIkBSMG
uO4hFfWKjunBGiemleqY75tEY/ewa30OWD90nE4VgnRmRfvBTd61tp0MIAiK+aZmWrJeBhWLOn6X
q2tNeCsZNuk9azRoXklnwIs19O7OEAXdwARnVlETckwhL7VW81ZQSkARxyJd/U2Xefie62221/Vx
pM4sXzgqQlv7XNDQV+LflnPDbvsNHqr+NBVCvpN6c3aTapL418acCFyBw+bPgsNgiw2D6Au6JDYS
hQVRp25Y9AaaqfOUIOmZJCFXUYRn0XKCutG8XkEsg9a6Zryfb3iSYoVN4wT86ew006uRTt44j2dt
IhBHXmiaDhzfGQQOBdH4GQtFn4YfcPQDvHfKo1rymCjq0Y3ZAWcn2yl9+eyM+QsG60BibKmMieWp
fGZf3eut4yvF0HkTEASfoNcvQLhw/IUaEGCr/FopF3+U7ZUpVLSu+wJt0QR1y3qJsTs8ZVp5qtR4
55KYFgs9SelY+cw2X8sUnm8eXlpgURwAqbyjMireS4fC0FSjRpZ+lGidR8bbMhJh6AeNh283sGOd
LxcJh32AYLqFkXkvMcs9a1pNSwTRu+clSxgnIFmsrJGbnyFVLSil2niVbF4W2KZPaZpixQYQjAvE
2udgGvvEjoIwBFdWNzgOq5QX34lSGlthovtTJRCFjUCr3Kf54fYjsfqwzw/NJiRpxY7i22C4jKLg
yUhwpK5WMeCYNnSN0ZLG0xu0PjBLUBw15L6IhKuRt9HZVYc/fUv3A4G8Aqy30gRZwquumooY+aoS
+lYsfmDuAGN6UJZ+8KYBb6xip3SycQ5lnxA59Mdoz8z8HIkW1qTSX5nH49OxTWeTuaRHkjbeVKLx
UAHAgpAYgwWCH9NHMIMhkYECC9gd7FM6mJyvtCjZmomuvykNSwIzfUAVatpagZEr5pmJo+VjHqkv
sZ4MPqJOQig8cg5c5chdqKGWB1qUyaBUMmNLXWy8h3NbvOCicH0aYOIrblpJlxl2E4TBeWMBLt50
ZLYpwVsm9612ouVqEXZ8kaDX7ijV2lYxhy7oSakmaydzzTeNudoJ74o8ZYVw70VGdST0PUMDOgIf
AIt3vVOVJH8bGfE8R1mRf0521n0Nj2hLt/RirwAka4O+Vju88XZ/6dNC7kXsZB+M3SeSNOkwbIyi
Ib1purl7dkere+9MLbynjYyewA6zEQ0EIxdcm0n+3Ouz/rFYaK4eIiz844m8gae71bTtZcoQmda2
Z7OptcAp0umcmpVyWEARc+7gxbTsXL2HWv3ggzXi9O+63ryx63NIhliDSFKx1FMrRASqW2rryKK/
HBbD4NbmmE3xRjVayEszz+tBaYw7RfDxO8WDkM70eG7feljGWgDqTXtlgDDtmkgaPnjE0qfYHBQG
UKMpSiClUwevPT08Vyn32N70oBKnPJqBjZnp8ppUZ/yaSQMfk1VEV1cbsLIbGHZXbWSk6Sosl55X
y44h5Jn1sNZCTQ2W3uZmaItqPmD1Z09wU2ffTgPzdhDSRd3qvhxJXfDWJu60U3H263B6QftQKjAx
lDA66zkXzZV9FpPhwOkgNMOV7I07Yj1XmJT6zhDbHs2CJD1rTHN6sah/3HywMAJQ4ZqC2yZXmn/P
fdKdh0zukhCWfsEF3e9NdRWFNPqkbvpehlqGMTMORtfwpc6aTWvzTZpUY1KvxrEr/VWUk8nVXHtv
8vxcPZA4SNrRs2M8nEqU86LwND3nBnB8VYFJOoO3l8c/C7MS5FMs78pbH4fQwzN/NAhraO0DLaot
kNLC0OsyfT/B5F4lFBjAnh+PpZYFQ2oj0HEB06vc4zb6uD/eHAqJ+A/HYWuFvevNw81aXpAPVzP0
YpIIsWM8SgzjZyXpGA4wNvc4oe4Uu9yaDYmNHiANFz61OmnVN1mZpeSkRZKasEp+ZuoBkDy1TML7
Coj2kUmGXWMLdDzXPSR1gHEo4xsirN4q0bdUiwBO9Deu5uylyMUJQyUk9BpWIYq1sVW1llO2xn0q
ldWFm9SOR/lH0NC00nuEkqjtgjSaPi3NurLIscZ3lEfq1Z+ZQLFSvYdimdcW4xIZDuMauhGj9/px
KQN7z4IAZt5a6OYcSbiyMYlXgtjYk2rupG516JulPyiE5sgpxJs2tFy/wV/iLYSDPABR9coM+d01
UA6co54FkZS/aku9RGn1W8SoZknPnhlBMF8TVnW8vCiNDbuOA3alSP2mzPuAZuKUgwO2vrzM6y16
oljnWtneogWidN06LC051T/tM+yYY9g7nCrT8rWJas8l3UINCCnjokg2qpKehnTr9kwlyO2vtBTe
W6Os4jxfx9I9RaGCrSHv0m0tgSdUhB78Vq8Yt7gzTa7KEQKndWbNHv2oaA8GAB8cVaVLy6mG3kAC
ITPjo8IcyLciQ35Gi+QltOrybSmnH3XsqJR+XDyVJpM+QaQzafK9G7lgX+RnRmj+aETWsW9FweBM
VS99YbmnadSnS9o29mYsQQzG86GscBMlvcauZP6g0bDJ2O7J4j1Y2fbdbaryVacgAa8F81tQGyOP
IRsxbhMeUeKKhDHRoqNg4nTHhTk8KjroBgad2qTLxkqiW15wpNcH7XXmrg0DxD3rWsTzKnLsWzHp
Lw7+RZAPKW9L9ILJPEM5pcnY0kIO7EW8a5cycGDn+E08XdUsN59zxouJA2I3ypdlbWSxvSnL2g60
cpYbiCuPHtPSuYk4/V2P0VVbDNTM6JU98SRaoB228+lmBXOtWWMplOyN1FjtkBHXoK2T9UQzrW+K
8lqHLuNFE/6VkyYbcvbACouu9mfDObiceOpimj/YrNA+3MQfGAUd+5S8K/Wzkiz53FwH0qQXjgYn
tWsPj5ZlbxgNSDWjvKWusPfoON/qEKc+OKPflkm6CoaHc5+yhc8+LW84clkkm6kPKIksbzDKqFnN
aDdZlergQL5atH1lVibqjBtdSqEl25Y0ZZCMPTOZuSjJ/+lrNq5rZoGOSirrFRbWBvZ6h5e5qq5s
PJsCC+hWhR1x6UzMkAVrsG3Ki2rld8eEoTHof4Zq+feuxG8knGuPVxT/P0cbr5D1i2lP6TbC3E/V
XoBxn6JYzev6+lW3PhKDSTSd7/ol7qmZLz1buw0xjAPlk0SbcndKcwRm4NR7POINvgfVuBP9SjdO
twzPOCJKbHBTf5GFLmh3S3cNXJiTGfezn0jnF82vHAyT5rVmJMaYnYWX6DxXppFUZubCfsHgyU+K
yUsqmOXckP+yB2B/wJ/gFQrma3Pak3CqV02Kp9weqMERDEprX7FKA8geH4S0dJcjLm0ZKrHhFhZp
6oY7RRWnMYJepiN0OTROJi8cejVMnbBPGiF900QrXLgQM3Z9UxyrPcVtbK6M3IbuWvfYQcDuNqy5
qQQcExLXWmvc9vV821BnPVUWesU7+SzsUnVpHoqSaEuY9OQUDDdmYsCxq+za9sR2aa6cYWYflNVP
LFA1y7QGPKXECCWLDCytR2HPYmHu4RugSJg2tbhd/luLqN6qi+NkRfou7dP3Zo6Uw9BbzT5Nx11O
nnBLh4q96sOFeEde0eytLnQq96367ShZtxm1/pg9HjtQD2zYbb0fkqzz8RX4g6bzLJsvVw0l0mII
v6Awx+Po8JInob1HpmmC3DEGT8fZv0fY/N1D5qYjy/qOC9MbImNP94k3xoUIBpyUqzSi2waPIZtk
QSLUm9K8/aod8zOtHkUVdHXgvhqfeQ2ufW4lXqVH35x+tGPldnt9tMzDZIpDNOAEVSJGwC4JAh8G
bsSRA809S0EbSmMV92LcRdiN19rCBbLM9VMqp6tmqxcrit5Ejw82N/KNuURyU0ttn0dY2pqas0CW
x0dNjnsjt0a6DeD7ORxtV0w6iUxJnaWKVEsu92k7uitdnuJ+b+dbO30u0hPUhQvXVChWdgDow2Lv
t7LAruEFlrRW2MJe1Q2Ur5zbLzNDcrDNyVDiy2Cot14wz4wbADLNIjjcuBek8Gm1jGTB3OwbM7CZ
8+KXSinAXeQpnRTtVle669TJu9nl0c7sx4va1PtmfBQ8avO5T5GNauVPaCWs9EkC2CzporXkf3Cx
H23NxMvyNfQcvjN99jL7Q2mUH47aGPqcB54QbM/s3F0qrIs5uWAO/VMQV6Fcx3CB0tE9pUXmeJlF
dMD9Q7jKXt66yMTzXpG4K865yG5u1K0YFa6Txd0Lfd4WnYFb0W03FrUjo9u6Ho8/WatjsWrr+TY4
ygXk/3FUXmp4LRh41jSubvK0dTwzi/y8ae/8WlcclPJ1iDF61YbudU4fHzAs9EHliyNEcjHK5dDP
0PP5bUYRA7FiYdewQ6h0MbQTSO0rTdEYAGflDlvAm822uerQIO1GIWZOBxWLkSreejOxfGWWl6Gk
sMTR+fh7WS6XBIfRatTpsk97mzxxZ78DJL+VAz/LNLm7okeMijb1QrojnsQmJ1So87fseadHnbb2
rv9DNmZl14pHGiGzzq6bB5EVB5SQn+qwXlsAqLHn+hW1HJn6K9OAQufW1xiHH5ihfasi4VoAUlGf
5+ZkFeJE2mOPHrx2FLHtIQ4lCfnx0KnZiqXkCIjLXlHAsjBru8Nz7jYGZUiUpdeM3yyuypmy3F2E
3ee6JWhc2bNcAx9Un/XyUZnVmtEjdmAq5YHL8t4onJSrWpgTSuV+B6d39OBZ3CT3DybURutpNZxC
dRE7kgIRDH3n2y1YGjEhtqCPFpJzJXFU8pTjStYN6M5cXWu01wyUqK+LxyWo6otsR/jWc4f+AmKR
E5VCs3mTkX4KS3FL+2YvsujWUNBSELKIRZbumzjfiJQAi+F2Byoa471rUJ41OdEbdVsXPOo7NWog
NWQUAjG+w0XCIInkOeWYuTIdcmaIL7KsfxSFkeoMuRPkIn+AGN27zQoI5bBjyEW6aQP6uzrQfrKF
V0FIcXnKNZqYuanchtaQt7iLEdBcEnGrKuEwpbniWMVtkKfdZak1yAsEDJMFsNTvDqqhYj4VZbjt
c1KTgCg5l6MIZyVpVm1jzMWT01QrjTirm/5puzjgWE/Ai8x8wdK1S6QMYOeQaXaChHEbvYmo3Fbg
AvUpHyX3FQRz4FDqsLbLQ1dUXmw8W2l7IQ12xM97TjQB7oMbmD5Wj9+a8QteJL5c4oHrrk81MHdW
BP8z4i4zwrsGQtzz0ymuFiTWcxzN67R5NbI5gOJ2jmn7iRpScl42HU073hjRb5dreD+b65rTgCBx
yhaLw+SHwg9224mfyvWJkb1b3RTo3W/aSRW9egfW9RnO4qqMD2+B7kX0c5FtJbCb+013JHm/VpLP
Is7WFddNyTJMZb20Wr/DoQO9fZVZtOpmLBcQKDjQk0xM9sBzvMrG7F6bSfhcQWJGxWdylxq0tll9
puzwrqFmh5WlPMnMju5N1NZXUD38wbAsdlid3A1WDm2t6U3ypeBs2xQ9b7ToWYfWTTuqPko9tNKa
0QL6Y6I4ByLGtIIVgKQohpxPxHDafagX46bDQ+SXeWG8FonG5W1qWeolBDvPbQy4+3F1MWSh/jJt
vmCTRDOD2yz6aQ072ikpS7Q0lPKtVzuYiaOC/aqRTvU0ZYSglkxeskh1VmkiH+0MhjPvJ5s2Dam1
VzLF6fPEoZ6+BFgZaouQZ77T47S18/IuG/FiY49E6c9+gaH1q1JB9cpYREutv7XUk7NZvSKYl5ty
hqoKWiNc5VwTikSsLceCXcrrvKeGuibSm/3WpHVFrHvVBmOnxfHPSDKya8GndA1ZHZqZOLI8dY6z
d0PmutVkXly6QdAk9YuS8LW04Jv8CuWrCt9Z5ckJlz0zYd3DZLIaTGRA2JzTqlb4WsZ4W6FiGFpJ
hEvvbvM40QhV5tdm7LbkrM9RZlxq0/4Qmvmkj2Iv9Y4AXLORJnhP7UFLEf0itlEqr1lp2ZwLo/uk
yH2ud+8GuyslSoS4OyMGipWJgPkoPWNGfK8n/UrBkecIptL0YK3HCb2xR6ZR0xNN9wpTwv7LTH/I
voq1wuF+zS0VJwkjXj2d6Ffr7Z8OBhuPk60tgm9lqxUAK/7NPHE4zQZzFYv4bOj9zemAQYZLuNGn
9KN3U/AcUfXdh/GXrkCTiK1k30wacZdCbMPI7Miy0kYh1I1u1IG9RHuaFBkimSWKdnSQofvKwfCs
qzAaZJNcJ8LHWTyfDXoJ5tCcVkmeH6XOdlrqDl8ffdnkpFiT1dwDwemF4zyvipYJCZF0hRRh+l4t
9saJh71qTA9BMaRQzvWUsso2lcmVJew+5iq/yLBl73fiuxJbYl3X0P+G8Ik01FrJtI/CmHdG11+6
QgYRswrAsD+aQa4h0txnAt+rsa2DTtg+FBbFM/p64xSk0uy5mIMun3R/kZq7jsEfrejvoX+aCG+u
X4e83Vkyb9ZcJj9JQzkrxRIfaj9DBm7VH6kClyYn/FC9GSI7/TWe1Au4u7OmRBcxhuRAu3dNtJdi
IBwDR8N2v9w+oEPhjFxYre0u9bGUJlxgXC8bzUccyU+VYUt7ybeJHKqCziSPLpUhWmsUSAj1RBh7
ZbSMWHJtJxmuQYt8mvu7Y++Aa26dIr9N+V1Lhdd11sMKYEbIZGYD3RIP4Bymu8idDjWdNH48auZq
ik10lyJ51Chlfq2GF4mdDZ2PqRWlg8hI3GyZKHO4BdMAyrC2NxI0whpE2sFyCTcqEvJmlFt/xJIf
sX7ciTH5YlFpdO8HnahgcutaHUFGzkFMJSYCE4cGNeres2re46j/EzXd3nLVJ6Q1z5bOiRnHnuvq
jB6Grsn9clVaTUktc06XUz17dlFu6GvZ0HHmoAU1qic7Kn9AHTJgh4DIK4cCyTEMe3k5HHtH+WPI
fgXf8qWu8q/Qzg9gB777rP4jRLgh5B55FjYCTLvN786RN2EazKL65snBNh8P1i6pRpxWERiAFhkK
EHEvUfR+FLCuvmF/t6nz0kzpuVXnx8Qr185NVh+7rrvEI+1qOe2n1eCCoCpZR/ulPJTU9q3KCYtL
JbN3Drk7pW4+sz5+H9tQR4ewD9Oovs5DjRU1V1caAzzG3+JZ4dNWGUBtlvl7MTGtpiWrZKQ5696x
PhkfYytPDEBTcX1lL95rznx1wEBwwNg8XBl2pgaI+qNn5DEUyT5dVg6/UXPWjqCOLozsbJo343IF
mONIgLXjr0S5jtX5J+nRrfDvoq06vZcpKLMZhtRIRMemreD+MzFbtVo3I20A/7cJ8azKWewwAisr
UpbQqtVpD2uqxCPM5BZvihpUWJ5ViOrHMI3jNc8IcrhFtZ0mvhYqKCs9fqZPcaMmA3/HAc6Gnjrx
IYlnHl+FKkZev+R9JCCK8LBugGWtu4bYc8i3yvYAtBRvz6axBmMN2OaHkPF9ps/Ky6TG3C7fuNHw
0Vm9R1NnUSHBzA0POpaJR3L9g0bPo8E9IQ4qkCUro8KSYZmv4D89RFKTKUc7+POAb3Yu4k/RyBcT
gOahoOzES7XM/NKF8kO5Nmuq+jmO3LPyCpNwIo8JxFfUiOghSH11rfarpFnURDmVnbkWfAu4iWpW
uPfFxSZBVpP4nJYfoTRiZEh2VFVf+XUdhIsVDUnpKjPqCiErVKA71hmeB/DhqzmmYv3kxuepe01s
aZBctHagtfbR0mzrenhyCKXslIpPy1TDZ7OzMEf0mGBmFVOjO+4tfXo3ZW2dlUmjbKFT7ksF+MPN
D+o0nMGtP9caj1CHOxw3gcFEbDXmlth0glNOpP8Ky1sj8LpV7hIAsQdR1aNn5fFTzWyakdwDg3FT
8TV20fQGzOyjJky/6UZ5b0X6m1JAZItvnWMDJbf70YR8wnlf6zZiBPSzm80KtwKqa5qdHp+FLIOM
ZkdK3Xp0Pbd/SpgHjH5qeDNhdwKHjI0eRB4l0GeshjMzoy5PtH1h9goxxvQY21jCHMV/id21ejEf
CjtmtCi91bEVPyewFp4ahR8US6qy18jpf9POsGzzXhffqZ2lfhYPxZ1m4+pHjx12GA1qb8pOlI9J
fE5yc5w9zVQNpNaZ0k1MWmdctPA7HbKlYunlYRads5uXWg8c2CzHmSPQMTfT+CssYhJagnurHjak
xZAzgzxUGhqNHYANaKLvoxV9hi5eFlN+2jVaktaVLVoLIOOVsDUfO2B1HGJIPpCviH/rubJT2+GV
NjWgtHA1Sl8XxatdpSbiuNbrexWAAoJm+qeJmjVrrh9HIlhUw5t6y4sL9VK28dvsDJjYrNc2wWGq
JkX9uERdbUrhqMFlfaNMp3qu4XXcepfBp/5ZcrCgo8WmtEk5ySq91qmJR59eJQYQW+ZIYoOinPu1
sejbZOiudWI/NbGTPI1WBTqPGTigsmnfYJT2JrjAKzvrz6WlvidJdyi137IHgjJwA0GZAdI3dujx
Mt2kZAMmNCrw1++OchohCA7jUYXjZaO5RNa1tIctoviq5mBnq99iRFuMxVb2wpv1+kOXX8BBmSG/
8t2umQdDXYmWD5EMc9ALpn1RK3CItFhonHn51O0HJB/LqWmBMAwR2Dkt2vsURg2TknMkHxBrRNw5
wjCoJW+NG1IjKvWaVSWiO7j1DairUMWxY4krBcXk/uODBm1J25HivtYPdKuT9L5Oaex7ir8x0EsO
1iCcppF4ybSUUO02Q5UcymS+yccwaYLc74/CaXcz9aKoegoT5+Ge9e4xHBx3FXXQcxcHgIa2yMiP
aJ7ymjh9NKnG7jVUhPPKZDAOdCCB+N2IsrqjEgyUP6+JHntpRYZ2MHSbJJvjq+njzNIk1rp22Fof
efkVmfM1RXOnR/p9mNS3pWsObYc3tzA3yRxhVpbuH1djiWS8In7ZKh0DMyH2k7QISThiOYhy3ICB
3aSC7gyRpA51BOQTrVYDlUzFAdaw8E+soQB2+FyFO5zqPj7a3XdCGHzNXErbGua8rPsp+2TL5dMZ
cb+V03uxlH5ZYHF12NKRytPVSI3xCuS0l+Xqb1v+bqoWF7rmnkab83/PX5hYRglJ97esarp1pdDQ
EmaZZCEZHT/Rq/iMk27F2gyDHEiyCPvSj9yI8uKo9B1Ht7/zpoJXzLzNiwBxI/+fmkR5ReEmiWZk
I45rM6cRIWtz/imQaf/n2YpL9V3cu+b7uzt9Vv/fRCweMcT/d8QiaD6L3/LzrxmLx//hvzMW7r8I
ELgEKQxyYtZ/oFjNf6nEuzTeXsUk5kUZ3H+ELKgk5aRCESclMDYRsBaTVPy//5eh/ksnfUFfhEWB
AUnD/xGK9ZFj+j8JC5PmHBLVj+QVqXL+6hHm+CtjP60xrIfIVg83M2LMpMoFq5Hp7osmb48pi6ry
D1mv/+tPNA1dU3VTo4dT4dH8Lceu5KLqACEOq6xoABjHpo1SM45kn8upaarABDlz+8uv4/rfP85f
4+t/DwWjuhsESg3iKu7jXzYP+q8/ZcnQpQwVDPeTtZBNZv5HuAlkFYOqRVtsjKSV7ZNCD6WfJVn0
3hulMFhLjZ9Jb7KvsdIG7guQzd5cMN7OP8Tb/5Z55Z+OAA4Hr0etom7rziMc95eeA73srRCfG0y9
cl4YUhWtNXvhQteoqZacBhfQ2B7p0bn3/uG5PH7u//jtWxqlSYaKluaSW7V4a//6J6N62zJuWOMh
MXIsLxVH30SZjp5WATtQdgnzl3aVWFpz6aOqUQ910sNnzIxWqGuUbcbvc4339cmk2kn8Q8ZT/c/0
D28jYROXfziL8ydAs7/HII3JKPPxwVutSJdhg6cx5NoYMObKBmYtwkme2FvRPFQD00ILeNg6yp/y
3zn6lCabj97skluOFV2goCURG68liLv8w0PkO/6Px0gY1dKZ2+PotFXMTor1t0Q3vlXLnUwehjRD
c5c8gJ/8NPLwAJhtbaX5wykDjrHhNq8xkJavupBRsyL93V0ap8iOs4z+i7nzSJKcWbPrXjgm2gB3
OMSAk9AitajMqgkssyoL0iEdcie9Hy6MB9lN8r0eNI0TGie/PVH1Z0YEwv0T956rfnqGXK6NUw7d
o0W6Apo+Jo2bPmgb79ygnHyX33TSOqV52qE7dT76lsIPiB+GjzCf8+TYxDTQuymwzPIAtb+YHt0w
dT6XqAJSVgv8eoQ79m2ZPzCfAIpihYyLHrMQpeOeyk6yjdJVAPFUpEmFaMLE7TSgJ3SW7AG5ASCp
2C+xO0VxzqzdcLjFyF2M55tnv1W1wwc1BZ/IHJlztgQydee+sMxhmFkiMXLE8kLWBNTkDXks9bhV
rE+31mKq9tz2dSfukYJE83nxfBJW7MpYHbo1hVbIg+nQYqobp4/YTzyoaGXIlwF5l5vezJCh2dti
jdlz4PBvpKlgEj/Yg8tytNbise3meFeYXAGn8Lv01l18t70t8Q3b7GMm/mmRtRVvrdyLxy18ZHb7
dos6AELLEgHiAiXIBHIR4LX0QIFwnC34DLGngJqEbBUS4KRIpml/0AWpMW4uNfnpLhlPTIlfBsiJ
V2AzEmhSnmTzfY97jlqsaoofjs/sZYf4IvhTzIuPO6uVyVY7PblXOlz8T8YsHQNy1hPgS9B1PXiu
4ZxGL6yu1mAmjUczYe5iBx1HWg2V5XdAjQXiOQxhVMbYxr25plbV8SBdtGBlsOuqcGGSPlKZTHOM
2n2h554zQaE7EuFBt5v1yeMCx+JPWo0jRswUyuvSld6m047zSKVs2kuEn8hQUapwekEgRqZJC8M3
POgEMGocAm5R8USziiWofAPzB5Askon3jOqgms4QYgNGwjoeH4PcTdnATDH9ntOGqdpTsFTgadF5
W7lxLrIIPrS29ITwp8o/FuNa4nftRe2hs/Psz5wp1WyIhueoauU8OXvVl6yxddlf58W7ovBf/jgF
CvsGX+5RpmL4rQi3urXbzH7xDTDnrQyRweE7mszJjK28M5HS59jruzfV9nIn16F0wfptB8OUrCvC
0A/KDLz+eRJohuhsEDgljd4w3RgOMLB0hk2ckhulv0FFqw0ihw4X864cO+c3ERMAsEwaiTenTCJm
MHk5SmZjWXtqlepZDnBPHMAAfHkmzl6szA3/gmzAhWb4++GWDhaPa01wzoZE0hQNxGRt5zzwCWSU
9V6hTn/OXJQHWJvK7C2v7HwHS3SI4c0KVpwo+1kb1eQf2Hs7xnChCR0BHDTOgK0haDy7S6Y+02nG
PTUJcE8NHooYvvaZ4rK6qSoPxmRtK/Kd0UsymGk8OSBmzTNz8LJSoXHt3fowN471hTunvW38adn3
Tl0TswNL54LTOIFfUPX5X2ByqLgjCeltTixK4HyENTW1cRAeJ38NyExboihzNhFOFrjXPAbyNWWd
ldyCYOsBHcMEB69VOOiFDfDRTthg/MYUNWNpc3PZ9nK/ima41YwZ35Hn87BGSBduRZf4h65v4oeg
dNJjluc2W9LIdPsBNeUj2COz451hstsF7hb+pvrRhDXosHROcQViDVgOYSsG5oRCVEhN2Y8RDOTn
235008vcN/PRbgplbiqm/2cJFfaIVxThcGkR0JwUZf/MzV98BgAtbjMHEJEGixk9GmeBdiTDAIB8
AxXiSQNCoD1f+v5xll5is4KKvKsawiC/Doid9sM8LQ9WSZOHXydlDGfTHMVJx06375ZfMu7cntBA
1nMLYFNuHwKDAraZlSabhCe9PqfoycMTF7IVnUnWI5R07Kbk0PDE8t3O3bvOR7yDSHZEomGPOzTG
FokroJssrKaXqVAPQzCeAeC8sAEWN/kwzweEX0eRi2PjO791sTzVdvjVOfUTma57VM+fcxzft8uI
cDV9SPHknlULM8+VLZ1zsTa/so85UxPnuai9W4Pg99ClmBWnYrxMuuE/5cT+Nn4JczJiBebwbX6N
xnACZqW8A5TY7DTMHVaXQMgzN53PKCnNviJa871rxUzuq97f5/T1n4PbYM3lR/jcPpWHhJD30Q1k
86MivwdZLjtuMvqm7mC3Ab22kqZk3aFmhB0tmqErQVBDvmltBtgILtBauXn/kYHGdKbSTm9hcmCa
dCxsR346tiyUeUOj+ANXE9kjQRRYz3UaxwfO5yRmu+oRllxIXagTUb/2GnKXq2CP7rd7qWwOVfTc
Du8wa0lQA330VDZyIf5bRiy3SafaEvoWxRdddiyyJqNuBrw6Bx8eZHek1Bi3YTupZCvTEa3ymAHw
IvlqbG/kXE9Arm1ciZ6EPbzypptuTwzncHKCVt01XkP5PrOI9rfVd/jfPPmzzUB/WZ6yiPecY1CR
D+UmWv1kSJeEe6GZxy54g4H5FTF2aJ866pXvbHND7tSM4tMK/InxAdEp2azrh4UD6JBJay73A+jR
P0FsYLxGgb+fWwcJgaxnBnoNrpsXn9oendWoO5fcbO0JgiIs99G3oEcXWZj/rZ3Yem36mvFGXuAx
7ZKY1Epg3qhQfb8DVpuL18mTwXsioNJdiDuBD5KZ1K3OJmXSuGlQDBwTkl5OLvQzBPrIJcu0ae+Z
nZTJidukuA+scPrZC10/uZlqL7O2g8dVfH8rlfM2AKS+APYTt+gU4x9iBirbJ8I4vxRt4DXE5X6K
yeP5m3XSf2Xn1KE6jfrfvLPqp3Ei+8oHxxPDyyP+WLeCHJi0UO0buk42OlDxJaCVvtjNZftJJve0
X+jlMDH39akTOcuPvMbJyHefKgATrRxPPXCmX3XOPi+AzndxmsqHDjTwe+ZkxJSH3B0M3/uq3C5V
whRXTtPF00jP+nWkNdYV6keImm8ZAMvNUnvBxdZx42z9euKT7MPVvmMpTM4gkMebwZPXlJDRi14n
jtHi8Q979D9nuwfzXvN1gw18jmQWH13yPBTuwm68qxx5HZHLPPWFGlcDrBzOaJOIhLOw+Y/KOC95
osqrNk5zN/v1/MByb2X9otI85CPicziv9JeAZ615yH/RmiZrzsj0GHJrHAM7sCJsHThdE0nsjr1y
Uhsl6YjoGZs/pXCjG+0MzrVtre5V0qufMKI0Fx2a5FZAi3to7PwaZ929v0TlTY0rHIVpjK/ft85l
1ubvXlSNH6AyqteeYucI3uKRFdaRIm5GBlt1R9aKMMr9obhpe9Ux9tHdJnE8cXAap79dLO3v1CIy
LrRiPFSoWA9FGyIQtK0Vwq7rFznSo1cB8lfWj6R8BknC9j/HjzjXNz7wjT1yqP4uhBG7hUnI1M8v
2q1pgmDjyAk1Rp7Db/Swl8t+nK9zV5OLMYwWgnztoBMqreuAXRR1Kh83n3vTgrxLyJEmLgNxbtwU
x0DWy3VEP7kre/LQ6kRTh/QNIBo0+DpPoQ5H8qtxUSkf2BFpQrzc6NpAAN0kCcr7MpnFPeuh6sVJ
IMzp0kaE5sapjxJBUk3PyH5ZLo2HwE/Mda59CI0WCMjct9SuRlh31QRRg/LL/4Ywcv7oEVI4QR4h
0HMRY61Jmeel/Rgd6zgrjoVtsOqTeRnihK5uoPX9maMqIuItKa9A+PHjC0OCmGzkL1Lm5m1c1zHn
Ttfd+SyBAAQyCl+Qxm8TicbNK6k8ooVOHZ4jH3GaHzs3Xx77wIgX302y04RL61CMDVP3mkDU2z7D
/VAittl2WcNzAMsQ6clc/yZpKvjyWxwn/YB3Bb+AOGvALrfE6+VwPt3gNXQjeidjivFqFThrk6H4
ERBQtcmVIo2xKDFChKJ9cyqzI6Qiu5gqDKBTg1Q5L87A1V80tqZxGeMbq2XRQVVs79NmImSnRkE/
YuTlMwFJKVO5i5IIC004/ggABZGjNhXAfe2HzgVBIS0uaadi580w8ZjMIHJlajREMdBru8Gr5h2I
No4XPQ+HcsQfmee0MSzf7JeUbIqTRSl1DqgvaOhK+bvwbH3Q/fgkTa0IrBuw5dqp9VDEKQsfEXzB
vxIXPm1nD+hcn0MoNmGNoLdtzB05gOOVs4DWjQDRZ+q15ZS7ptgmQnCXwmIXQBwQC2g3QMQX+j2D
cya/g1XhDAi53mO+3idGX9GB4vin9sfkGEIaedPsp2+beaCyqhIPiO7SH/yx5xzJw88uDJ7FUDvI
9LN2W9dOv8UuBZBKzOTVWcDJkW3fTHmQ/SkZV7+NOuAtIE94Ogdjy0Z6KR+KrED6P/q5/4zopT4M
BoPhxgMRyEw4iU5qWd6hFC6HDgUGzZjCvMYFxk5jqIvtIgOvPwcT6Sgb3femglc78BGy/Krwo9A1
uQ0tAk43ig+7KD8jU70VILP/wErLrvxFfY8YLfHOUdOrW5coEKRLbeu+Y5dE/z5Uw51VqPkjt5z2
YXRqFCPILhoMW+rDrW3PoLxp69vB89yPwrXrBw8gy6UBsnzbilI+uIhet+DAGIE7qf1IQ6kuUQAS
tQYsdSGVtCbewUqcc9kW/cUqg/EWYfb0WCVFe9ekIf9VQzVA8SefEVdYjDbc8VfrDs6nHo3esTXv
2yNpCOiw8y6fT2FeAv2AxBCecQh2/INOoJOkczSUda8IRlGnWu6yD/tg/kOMdnccVYDf169Qb3UE
WVw13rmtsvr6SFAgJUgY5Q2nAnm0ZmcjB2AxMk0p2u9OY9UXcMP2UaUoOhcTvlXLmqvn4xr4GnDr
ge+Nmuaxq4vsh1z4SbusHvrHyLcQRrUsCYs8h2fSTOEJfqJ8r6CQXuJS/Vk9dRd3JnoOIrv/Qtn+
jBQnvWkyOtqNJ5fHMZD2G1jGZJ/UU3+ybTv5zN0g/6pBdDEXwI7OXOdYFXZ3GfQS3pi2pEYyef0S
AP17tP223Gc8NKcwWxfDGf7Zqc6GbdkbgcQqtp7EWD5OxK7sXNU/9pVwfqMPRZSnqxEv4fiT9LGC
tEnHJoagmqz6k/j5wT5yIrXbKgdNuqNLQhNip1PEbhM06dTiDSC3BUW1R5Lh+oazt7bjW5Tc/s4r
LDi2SAu9iyxxnRAcpxnkUMWSc82GeUtsJAzcULpIEed2jp5qYvzy0yBDwzqxnSZ29LP35Y/egv5k
zG4hQT9rGU3V78RMLnpnpPul8xhrf5iZ6oCcGPJCsclSDZT3qbWdi9O3DdV5vwhERxws7j52MJj/
aJg+ra6D2v50wtpDeAif4ldI4ZUfhrYhrssgL9jk/iKuKzDwEScb46VgBsZwnF3XCkkTqoWLUA2l
a56eZOvHWNGGgupYz4UXXBXhLiOLLky7p7CMQnMuFwYuN+AAGKVVBPSJjdMowSrNcSyUKgFdFkju
+MjNh2+sGsP+geO0zD8aM6aMuXOE2AiNwCq8jzgFnbskHwrvLxO4vAaXOg+GMKg0MxyeZE+gZjhI
TcmNTrutnXuS0rHT6H7oMnzDU/5ncKR+ETQE+FuAvkKRmqKr747FD6NbooVSH/hmZGsXrnLuIZcr
A7Xc2UMl0mOq6gR7w+je9XzLVrGTUMmumRICQtDUL7dxNU/dWTNLRDJgou6hFVFUXnzRm4awLPaV
llvqG2zW1rwJg2QtN6tiKll6Jyml5hA/gjbHx8ORgDatS1JU4GVZF39Dcl1bckPAkL+Sim0Kkhtb
zvTEEUWxj4kOriidHEw63YjWFNuGK6s7x57Kgs8T6hHyJViM8C08NgitEPz5kmiV6djpkP3J0gFf
HRZEgTsv9tzhKUkFlrup6/jjPmUngClGeS9RzeN5cAYbXXY9driT8sU4ZrvEiYtONlohhQlbazCD
q6l7YElvH6p4nY5kwppuvazzUSVAg35j4TGeBgKH1JNXWQjn2Lo3W/nN+qRJpGcG+B7cUpWzIo1Z
QGxlv0Z4VDg87G3HA8Fmm+rT32ZxTuSR37vwEJwgB39VjBkbGQQ0CCwXJ4ecW0wmReJABQZtPx39
Ryhyro9RIUq9sxzYTyL4leNDrGKLd6ZsDEyXJS+3XmbsjmOFcT/ypHJ6ISnLp0rGSRujSZm5QAY3
nbzzglSbTA+hOTOmqv6TuK2jtz0N988RYvhDB3vij2E9/8MTY8gMvO7u0U4Q0CLAB0ImWhe26Fim
kXCTSLkn8HpOd04KbwrOVdsyp01aF3nmACv1poOyukkoqx6EkGiEQfAVeJxs8TaLabkLKx+FVd0g
8OdCrdSrsmdMPG04+dzNfQIWoBnDg8WknFt6KoHuBrU/6LfUlBEFve789O8QDgSKOYnf56dudCn5
mT+X+sAYpgtvYu7bYwixlSDpIJqnA7+5/MC/jGxSYkPkiYf1SwwhiQYoNcWItHIBgLBU7UsQS3Pn
tPDNmTPwyGAT8oOdoX6MT8bAK7+SiWjjL6/jNNjhptQQ513NVzlbtBRHPdkUVpbliAfV+ORpzEUJ
qdd4ShRn3GDlGtWHKAAMUDxFkFaxMW0TR4fXqewY1QezxcFm8q7YFqiDL7hu4a7YHlXinl6Nh3vM
qPd3HmqYX6lay87UxgPgmoQwpKTq+VbgU8U0TTCDhYBg4KgfC5+SYoZNBdA0CXlaDEYInI4d5Wo0
tfq0tGSkdYEJxb0EFy0YSDiUVvXsoaKzfJeX0PKtHLZebdEG/ltkjR3EyRdwH+C+Lm3eneBFyl09
sOUMOsK4kd+11a9OjeSsNaOHSDLqTPHMPDf4AICb/5pFk6whGrL4ISg6oTXFufwBLYS4lb4EBYB+
H6kziIDhPuDr942Rm96cGbvODmnEmJ3tdCxprDuL39DXIoczjBsClVEcIY0WMrbv3LZUn9HA4Fmb
hi9oD6IFq8Qqqzj6owKzk2LZoTMgC9LaSTcqmXTPsj7kQUX1mjWWvmGHOQOwdl33zsUaQqJFYdvH
0aCb2nuRhasExI4E61vjpqfFiMzZFmiPETtWEjYMaGJuDNDH/W4oBxLFq7GAxa+HeqxIiuRoxBy4
FP6+16K5/w4HHLiE+5UkPEUHGhxd3vTZON4AIw7oE33jL++eq6vfs++rbsc1DrEWSEE+PXZETVKe
6pEU5hnSyQitr2peR+PX2A/hU+an2cqC4el7iwXBUuszeSzEipcswT4rvFB3A/T9+dChAy3p3gX8
E4RY8XOeDYJMDg7PvceXDbFE0oc/crg+Kf1oYJ7ClLnJOWjRi+9J/vjqQjw0soqp6ch5Cs/JwLho
s5jArPDkZdpBPJLLpspJMCE+gatuUzbueBM1IqwPdVeGR2UFDPkNU/7yNHSCmyHxCgR1MXmDkSPK
CDl+iK619zugHFkIqPOuxQsV4bGaFnNjTwMKEsOgRFy73M+WUzUYVon0z7I4kxIegWxCMEkCUavb
vy0OF8P6zMp/1LKx5+s45SL6KQD7kcgrpqg4y85pzQexO/nyQ0RrdRA4I1oalRNuBTbJt5pnIqIQ
PyZOvq8dkne2RMsk7o4JUApGp2PuM0QNdwZLlBTAB+8S7eVY93hAcMMiJXMB8OLsm0ZSJB+YypOS
qJtUvEIJqPx914RyOthVF6tt0Khe3RMgBOyrBHwSDPY1R2T7RPJNfmjXJDVUb8vvOLWjW7Wg5kRG
pq7gO5c3V1UpFXbXPaGuqk71jExNxR7bHOMFp5xy6b6BcIg20LHrXbnmulHM8ZNEjYOAraz/7K4J
cARLxzw+Yeof7QRNK3vs4gvG//C3W8Am8a0iS25ZU+XS74C5sdfB1asbr90RRjCmqzcv3I5xNGPe
mvDMZvBnRYiCM08W/9e0Rtl1th++WpS+O+IIS0x6SbPLrFh9gWwMSOnB63kLkdec/QEfKQn1hOUl
aBfEZYwI0dwUa54eAe/mxGGgTrRVmHAYlVSfKwCbA7wfrekAewUjfN8kH3Jxs5NVTEwAgjG8etKd
Lgr1xtZzrPAyJ5rN4ZT7d0lYi733nQII9DzKd+6kXItFSOQcNVLH5+Q7PTDuStsFk8OAK1jc6URE
ZvohTJeAnw/ze75BRBD633GE/ppMOMJQYG7IKoql95DdkCznrXQCHkPW0mmJDoxO9zB8px1Wa/Dh
8p2BmK5xiI2K53IDt2lAJNhE+nlZoxPZZXPYOQMdW6JtMIWMlMlZbHUiIN8kBovUGsRIXVteRlOT
zggxHKXdGtlo8yhvszXGcQ7HYpMFQf/TW+Cp903f3gjiXs+AqFiOOdGb+k6FnL8TIv1/S4tcgyPn
0fkbpG52V/fDq68Il7Tw1eznNXCS/el8DzqPFErLbdMnqEgKLtuaUsnUE8kwbv0LeS+sXdY4S5JC
g4+5GIm4RGLxwDCVB59ss/KAhp6sY0UiZvYdjgmBjqBMfjVCM9F1R+fCt3FgRwM+Mt+rvYpYArtJ
PiEUQTYB/xgMbY2TIEvbY7KMEGcsfuAOJXSGPYHuGJ6pesZZrm9QkmB/su0A1iObxJPgPWNbvWZ+
ut/xn/WaBLpEaybomg7KxgEGRd4Dfv8OD1URfLqtO4KFyMq++jWlA7fYOCfV61iTPpquOaRh3Yg9
MFcEagzo30rHGpnortGladUysJDfkab9yCBr0+riqta007kUCCZjW7Tg7uu/6EqHk/oOSF0lQtv/
CuLm30HjyzdEvF954rztJI2qlTLeYwy/ZCt5vFsZ5MVKI//P1R3/rM1B2hFI4dEPoEgQZETK/8CB
bjkvbZTcnLlZw0kdSKmuS9QPv0cl2Lfhcb7PRkFl+Z//2H8WSX3/WIWeBOmXDWfdV//hx5KiOqll
Niy0SyS5UEJmqD4FM2+OVB3QHPjlEPwffqbzjW3/33Igfiqx4B42YZ+9DqbNENHZP8qB2s4LjS7Y
PpuBBEDSismNPqc2h9cGBZFp8VuM/csUGZa4DjU1YoggO7H0p+Mbcm8x+2T27M+56MhYhDhj07z6
3VS/KWGUdfYsJuYFg5msUp+sm6mha+Vmf3Ve4OCoBoDzJ/UNw58zx/wGb8kKqIf+7nAzh6U+qaIq
HzPGGjh2ikXeDU7dvwZ0ueNWQxORj1XrOciA7L42pwRTY48nD4fQnthnv9k5RrGey2iMms9wdlcF
iVWD08WXyqDYDW3nJUx7NqigzayzHc25xVYJT9TWJ03krGTpPU1Arvlq0St8ElPNXZdMATNYSquD
tCguyY92pQvk01ooCwFy465BluIhfLUddQ5ImYGc25Xz2StserZJKaYfiHzqCywWxPIUZfINuHRT
7oimtL50GUDuLafJ949srNKfXlEK5K3ZEJi9Gznz74LkU3trwXog2XEgpWifDRPCgCZZvJ2pmUTT
aFbTSunucgxgmewJstYrF7YNscZvVojQNVxyrplgGbMCBVGL4CX2qxn8ex229GNWWh5j3SGYqzwp
9T7zTL/m5SRQoDInDzm+kc0oyDT4Y+G52sAkJ8iyNZCw6f8xw/ufuN/Hr+ruQ391/1Gr+v8h6JtR
2j+cIity/N8B4esL+G//5e2//2vc/hPp+/sv/JsMVYh/CULfh/9PuIYQAtXo/0R9e//CVJH/HTIr
ukxOm/+lQl153oQNq4Ald8D/sYbadP+uQlX/4kvfEaGAHS6Qrzr/N6hvJ/w+0f7h7LGFROrqg/sm
XoZWNVgP4n8QQRL03dHYrOHPgfUrIu2jKZ6TaDGnrmIBLkXB9gFC/CHoVuZ1dDeoBG2dXrg/CbEi
LMBR27ysGK7m+jViAsiMfnH3/eo8tcYRvCZMocOULVxLDtKPWuKhrpX3IYM0e/BZYl68pV4DnCqg
B1h451H9Gfyj7qOPthN0QnXQX2Migx8EkoBLMESSMV25iugta4/Zmk1HHMAXIE0gfgCKOG0lMLHj
kkUwmJHSC0c9KCv8leHu2dT1csPi/cZyJhQnwlg0C2QZROSsHQbLkrdkBcm9bTVtQ5TOAtgpiPxD
UeAxSuwuf4K8YU9b0qeClzipgI6YLt83rJx/TEMQnRCYuc5OIpUYN8yupNh5aW+/1JZgs2AqC96F
xFQ1tUAKXBEPbznHNAqniNoKOqE8BX0b8HL8mGVF09t8kf3Qeun5E+vbWZtxj3ZA7nvbKHtfTiw/
4ayO0TVlkL9rKCkpF21Wy37sxbCc01Hv4g5BFI1YWb2HyXAs/cqiCZ7rX0s+xQeLsAVqBURLHUMh
P3/GxOxG+A+WHkc47sTLbGdxuLd4odhuotS6kW7IKmIoyEX8hgqz2AiARXsYo/yWZfq2d8AEwlhh
ijT3vnhDI9Ofs2TW5yZv5tNUF79Bun0BMmbjsHj7Am7w3wL4HAm5Vt9sKxCutyMYNqd+dOITl5KG
HaK4qxougSSHsBL1zBU3PliZ95nd5XVCbv2BAPKK0p6l+ER+dtrJ49KwnAlmEDXAMs+oN383Deo2
y/o5+ctZ+NFnlcf3ebscGSec6HSf2tDnBaBa3Dfk/jz0KGS/mIS4m7ZaWkQnfHoeI0P88/YESdnZ
CWBWe68ZrgKt4LFnVPPgMkkLcDpMqt3P0Ymup7+BT6KPgQPsBZXWJ8rz01JK+2PC0Qd+Lmkxr4QM
OQ4s6cqzywFwR6rvRHxKL+Yfs0ArtZE4wA8I5oobJmvt3s5ZbjRoXgKqwZe56bCMzr1HTJxiw8wi
+WTcfLgLAThvXCYv+9j1YSd4MKRY1Pgsw47cQOI8sU7fg+Ww9yzEplfMd6ug1qQ3fc3AoW3s6Ox1
RXxGbxa8s7aTt+NQATnK+nrY2qYmEqD96ffQhKe6gxtgmK1wnXpYCbHZYjBFK+tm7/WoK3xMjXOE
UwDqy/VhVKjqdVja5s4u4/jcCwI+coDACNoEQHnJzsUnMZG7bULx1/J7rU3zticseaM6G0BZtUKM
kPKh6WvXIFYIOmnl2DuBk/tWmjh+QpE33ajOsk8wtcubPAm9n4Fwn9nS+Nuuyp7TpLxYtQRD5gQh
gsQy4PwYkqexUDYGoro8Ew13XzFoALadMJPEHQKKoDa3i0zoXJkSXoN+bG41DvY0fK5aTVABg0Z6
Euasbv5XofrdCGssdzkCrgMJfNV91NjwhEei4gV+abn4/lMqMYavx/Sl5uznGXRjJgbav20MUtQU
YFzOhHeGizaOpGgNwcmrxG2Ifq4JSrbfFSeEN7DXlbesQ85ZN/4WbkgDEarDzFSQZUJMKNISDWSF
JDeqfkws2oawa/cLjvJ9nGoU+UHu3URg5+XsfDXoeWgawguzJlyv5RhjmCzq17aMm43deU+61ulj
yKIEsXJeoL4F2I6ep/oDmRWbUJ2PD0qn2ckeyvpFoQ5MS5gaLEa2SSu3Vq9/zC661xYhH1v0Swk6
bSmdnzNqsjPL06spgLnaLAw2wu3C86QcCKvKS18SDfMA4DqVbqP0ZWIKRZ4Oidqjjf4qX8M//cDF
pzf4r9NKDs2D1AKR6fEZwAbaVn2X8P6XKBEZLqAXJztCLd5Wzn86By0BlaxmwttMp1Qub8PQC24H
FUOCbfo3oJW7QVas8AcWCTzE4fCQtfpDxX2MCcnUFIIGavGiCAMYp0sSsVnzMdExIgO9uoi7eXZO
BsrsA3Hs80PUpDlogPJeL8Ezs6xr7lT8YkhHmVo/WFH9c5SkZdcmmfeeaNJ3Qm3RuKWaF8npw8YT
9YmvKQV7Hh6JE+ves2hME8BfLn6onDf7zhOePM6jXG7DzJl+DHFjCDNb2IZjqlMJuRq6Z2STCCJj
ZWLvKSWx9t3MQecx22+QWyRB7RyjmVVa0sD1qLmC46w6Jb4SCIrr96HDCmqZ+ll3bXApZ39hvMW9
iZgdnUubdkemzxFneDvi2y0fy479rqPMJZblUVddcWKxYF8M6Yovxrkb4DLtwLB6oIDWDsfN7D1G
Cfemy34uQYmpwI5wY2WVQbdgodWbebZaY70lXZ7seAgdACF2+NDnzN8IjQFg7gbuqeAI2VbwBA70
l2Tv8hK8o8fmqaGUtwGaWUQRI6pdo3xhTquePQ4fTd/6rzJLjwyz9o2LX107qI6r5D6M9Z8WW23T
sSMFP/kbxiNr1cD8pNHnz2bkh9hcNAdvSaP3hmirpzjg4osyQpY8EjaPS5hMN8aGh24PXvMrqVr4
nXohNBTY55LuM46b1c530kvMCH/Ewx6iR+L8Bnsr5NsIBmU2DtxE67rUGaKH91hzYWbvoSnuPFXc
N/NqQ6yOKmPP1CbyyXOgd8u3qZqfy0w9xvlnqN0NA6UDidG/dGvtQFgQoLDzwYxV/bsg4AXh7G4w
1b3by1MD3pHc0JEnYQJhjOd+k0vzNEaTTfCohwtuYu/gt1AX4jfXtoZdantPhIHSHuLHo++SDxXb
7HIAkzpIe2+Godun9VGy2qm84uKm73NDE2qH7XHU5QfY2Hu7E7uiFs9WiJbYTi7K7e864963VfNg
eGAW+lEAI4QzgK0HUumnLUI51k4OHm9W4TbN85zuogHLqHKc+K5I4tNSi3rXAQS2A4ADhS5/IYvP
N0ka/GLwKPZdx+MSGK6HoUK4xcqmnsAz+vrATQZkO++ifUQw4Bl/tTitgbN5af9cGnSMxFwtWyhq
eDyt9OSiVtr1VoR9fnKf4TmTdGLP/d6XafOExafaeERO/06t9leSDNlekAe7j9tcXVVflcewN8ip
SlCdSRsd0ja51bP1lYQ+RmFiqzyr3Mmm/TMn4S1bk004sS1cwUEgv+YG6aFM224r11/Lb9p3Cjb+
HTb6qmaXBlRM1pTM74UDqI0Jvn7nQVsNDvUbROk7iAS/y95+1rQxd5ZdfFGd1ZeKwem7bOWjtg2/
VSFwxxNjYz27AOuDoeNREkN073TjU5M4T31Ugs77H9yd2Y7cSJZtv4gF42A0I3DRD04fw2OeQy+E
Rs7zzK/vRdXFhRTKVqD68b4kkCVVupNOmh07Z++180MLT2Wde9FfYHo880GoJ8Ly8zyEyYOXhROa
oe/oX3wr11DVuuJqyah6mszFSdnOnwQCpCs94NBpOCHf5Gg4eFfyGhP8cqvz7NtoJrsSLfWmNHBG
D2sujysVHWnwdg6DDtu9tIMWpqDjSADb4ZnmNif1zFEPnaGZwMp0np90XKkvUCE1IzMs5UGd4DUJ
2eBX4ga/FDRGTOIs5mXdb4kPYRSpbDD76DqgG9GrR6h/w8Rm3gVpSIkRRicG8RUC/tS65qREg6RM
3/oguIeeE7+R60VwhLrqwEsgKaEKd6OsPiPMqPbsyI0PAZgJcYlHpRx757NdVtYRj5YB5MwyTqWG
mouo0GQ5DAf+x2SszyHnBsNy2Pdd08nPlpcN57hMk52pypwTFJD5cqyahyla2puBYfJGoFp6NGYz
hZlc47km0FdsCkLkT+yW9Vk0XghvSuEWIVoQw3KIrheU0yeNenrfhVbpt6zph2V0QEPkIDZYJ4kw
GsHjpl7ZEwsQ44twrM9mNXrfZt4PMsnC5L5AGLdL6gR3Aa6QDVyjN+BB9t4gXfCkpS4u8rJHwByq
HsdSE5pPE7SBbe+QikLYVPPVgg23T9v5XFTQvjZFanpPTc8+PHiG6zuiA7W+WAzgUcRh2F0YB+cD
oe58q2eDCUDpjwCCbqaIJckaTYW+sXWOvYtWeKjMwDhqklfx6MwvIzaXbahIFuGuZlAuvWqGHDS9
RQvkqS2RFAnw8zVEQZL8cNOkqYWQRc2HmZVy11XGcpX2YPBI76iRFS72J28srX3vduOFmVAM+Nph
Jc5qi1jdBlgl8wzfGtwRNnVBllUBsBE4knHhDZyKrXZ5UmYqXsbBMn0wIuPzQrn9PM2h6Y+ATzas
7vnBhCZzVCGj5ZLY0nsxSci16EfFGeVZuyVdBo6UCtqrDK7MFiaKeVN7FkFwKml+DHY3+rWXWleN
3R1is7iHI54VkWFtuvxZqbJciTrBLlU1HHc7sI4E7hQIC+uvHkNHxLAh1j+CU0aIRVF1YHxjIz0n
Kt5tTec2jlGqe4Z8KgcThuaC6gOKRIgWoOJgI11GeMwqD4CAGsz9hrxiqvOYNBKw8+hIpnMKIJHK
3zrk41XQTIhjEVK7GSYAq6WUnxtwXNb6Rk4pg0izSu96WzAaq1NzWznxLQaNHwU+M0B9jFBLJacr
TufTbT2Y3g5s4+sg2+AwOGF0WQ1pty2scWE5CsezEuzbyRgkq9R2taSVS/IksJJe01YV7LPU+oQj
jQd2kCUiiV4PlnM9EsL+ytiiPmJ1cdH7B3LvES2AfFKpo+Jg6CsVQeBwQexL3V0YJtcSDG53gSdf
ngIavnd26M3HGtUDWjGq3W1RL/LVqr35rjQT655CDWgJzcTrSYAKpgi0ifFgTWclipxvRgGBz86H
U2iTy0FOUX6Xu1+j+hjG1W3dmV9DVB55fbLq+6gkjtI9Yrj4MrOnXxDlDISmrPKjp0AxeapeO5Bj
YoBNl8YdgQRAINJ0eGagh2aoDouvPJETjYTGOOb4oC6NHvaBkWBYyO3wlRufnCey0787RLqThNHI
AyEF2SNSBhbWxAKcJJZHrGwcF7Jgeo5y03stxo5zC+Prt2nAVjCjXkeX2GtKKYQnRMc1ExMalZfH
uSf3vVSEw/Z19q30Eh6ETjroYsLRXGjE9ijHd0ZUqmYTaHuJ3nKbOQ5Cse4MRj9kcKcNYR66hsm5
jzPWuJ8oalf9TBO+Ok6IAyqXWf8WTjW4/whX432Btvk25RoPcH8b5TNqI4zRdkZFBk1t3qBYxeFr
kza8mTUzXg7nkXllTZX9wmQtv8YTOVE9mKjWIC04UeOjzxkf+qkYFwalSDZ32L6uRWxmz0ZlOqcc
qPw9dilOpia681Nj69LbTlEdPEajTelCQI66dZZUfg/6aNpmlMRsYrpMyH9JXZzPMlFIyWR8wD2D
lL2uI8yRWltfCLEFWD0Fxj6tQ47QtYXJrTbs7Wzi6CFIhSNT4jGUQqhyIaoevSsdjTo9u5gADJ8j
vPcl9JbbnHn9U5lytsih0p8txnXniaPVhm3OU9uAXpjrIwpiAAv/N96a2dLCb9afZVSeCBIpfXI0
UEcZRe47NAIuol4Mvs3I9opxGrbGfrggUAnsFNEikf0Ihd13amvetLARO44jfdgGd31ABorzM0sD
OK/ftw0n92XiK0Pzn/VyaJyrKhcpDg92yMAC3zyeGMC8OigZ4pXXSybotndrBAz4VHCzgfapxwF7
K6PclXULh09DL+/G65DS9X7Wqt1KlOsyIc86hoKXsq2XtU1kTUyEQz/GhbUVUQHhcEh8MT2n+BSq
edla+biPZ/3oCET7dTAAlzuO2XeELC6qrXHjxu49bsPykZMhJMhJ/0BhwkRXcLgdtOycTW8zmmWW
u5zdyHUvvD51/ZUcqUX4dUSYYzPig/OVHuUsCTjCruHP1gzA0Mme6V4gq6GxuEkI8kXwNx/kxCRC
au9cCITUeSTP2pZfdbvWdEMcgY0iDCyuiDVaj54Oe8Ido3ns1IX4DgBHoBeM83t24B1ukck30d8f
4WsQ3lbR77DoWEYOACI7u8nXBU+C7kAtnsxbXZjOxnVXb7DUn+0KQ2Vi7enuEYsLCk2TpzA1hAyW
qFkmGNF9ykE7lPeyGLYJLRQit/wgbr9ZEznP2iQvEhpO5T0hVoB5mjjRfcMRkKBq63PZoHFZn8fS
RNwm5HxdhjNnE80cTsw8FUT2xjaxo3cGWkJnrBBrhsBXXE3eh10SvSIeUEzsdJSw+8jz5IWflD5i
3seChd5YeY+LsfbG9JmsWfh/8KVyKllVnRcMQFsZ6aegkve1YeL8a2JKDuPGtuxDX06fRZRehQlX
3JE7vVFoqubpkwvPjbphP2VYwqL8OgkumwjxSBsHF2PW3FOpXqcolrBOuMmuCPRbHQNvXeZ1TQ/v
B0brGx0jtaswPMxzCY5LB9t4lEQdOgtJ3sahSJglp43JvIojDAyA2jmx6z8n4Mkxpugtoy9Y3VAo
yc7LrJPJuZ8z4rZkWA7pqfT8mAkHUj3c4miIeBrzXTioC1o1zsZp1EoHLW9Lo0iPXbgC5Er2MxQo
VEulb8MnZHroz7o8jqq4xKlwnO1bOo8r8hOMXcluEgBhm3HBAJm2aHSzU2bIH1u3hXHWYlnJxmI6
NjMkrUrQwcLZhTlB3Y6aFCjSEIA5Kb9DMrihB7HK506QrDHpj/eLTToUwSGh+3kcNQe9JmAz974h
fT0Q0dyhIP9eNQENe2fprpigitXzTj56VLG01hDyp0SHz15uOdvSseJjFawpCi66as5BnzOr57WJ
eLpL4wqH18HKGILqYdg24S5YaLH1xUWEUmH2nLemeTY14GvPu4HD6qPP36vaqfwBCTQ00sasN7ZD
kuOlt+oOB2zOI6Nrt7rwRnM71i8VAPDY/ExxPm5as252Rqtv08IOICJP5zIDhl3V/XKeBmerAnGL
Fu4qkbRcWeS/FIIQAhIu8nF8aafmUswvntVifPTYK1e90dhSErR2+pLEySHimAKxmGFL1PpZ0FzE
+L/RwhhPhnVFVhkzjclvBMkRKwedWMQlIWhbdFuZX85pcSLC/Vg0C5xp/t7Yn2xgyCl7SDjvy+Fg
NJcOfSqKIOdCe8UhyJ7oO4CgfKrH68FlRVHLg2n1dPq7fewdBvqiVacoQRFA0GSZQOOBlbtipAI5
/JzUL6sViJqD+C/GGliFVHMfU5FOzgi4YgYqbt8iXtY9zEDrTc5f0vaJcQuHvRUWGdFt4PVapjPs
oEJV+1a/tsLwO7wpJv0OdJwbtyuuO4OeW59uyMIBMlInL5PRmj5hjudFQFFe81keW2e2tz0ghB2y
ZeKcLP04RJ6zLybr3lH9fFW3DecQi+ClpfvuTOpizZlxrP4m44i39+ImvXAqZg3UL1sCd0yQ0ONj
VbXXdWKcmjpen2poAvDacg6NHU5oVS6XDs7GZZUnJj2KKMEx1GJ8LmYN4NlByGfMYILdjvPd7IZn
yySrXdoxRq6mV1d23j2K0QmPupPzJe0sJ7uzs+47WxDdD0Ul40T9pcvSuEnSdSXvZn0ToGg/jK23
5m/S+GD5ZaLxGoThgONgae8AgiujuE5xWGZ4Iv02st0boOLuicwhWrj9g5PSHXY51tQ1W8e0mNsl
CF+7zpkv0Wzuqa2Z1w2vFaA7ZqKYzcvy0rJu0bHuGuuQxthV2nHy9iSijjtzUnjY2Go8+ywScVNV
zyMGcNHmjym2gpaMKavL9KbAojAmzp7MWmTiy8+mqTWHFzH4KUQSOtjTCk+OuYcNZNMvFbh35NVp
V13FArUSlMVIRPcVjVzaLLCCvcK7y+H2cpbBw1IslGIGHXdhV0cV5PSU8IpBfo/BTKQrx6Cl0pq9
JAN5eEbB3x+zYQ45hxBx6fVlc2d66jWJIUS3bZ1szSb2bgoVBBcxxviIu+BLVakrr0bpGpc3ER5z
O2daauovJf+3DRJkcSDdL/BnJW38S6kyQbgb8mDiPt8YBU74Ehgv2BxcUzH2znBGMe0ab5LaEKd/
dKR46HYQUjHMIqnzJ2/Am6MpjsZuJygsdN9dhxTNj7NbKLZq+Fyc3u6nxPucj87BtIbL0dUxiovi
Zc6Ma1oJT6lMj1i1j2al7+CZwT8UPR0rb6C7Ly+WSN/ZlHV9y6w267HEwFPZ5XX3lNf5LdBz5duQ
K2j+xkgn03q8MlvETNIZB9IOph8RJTTwUd0clzL9Es0BFaJkvyLkEMctwOlEf1ZLfadknNJy4HUS
81UcOk+ak6JB+/0Q21RNIRalPWf5U53V8pRPYGiTCmRFU9UPwWiALlB6yS5a0qQOXhshHmGUF9Er
MNkJQ4iMOsJwwhi+BAoA5JWnLYHfisSEFk+5FWF6aSgb7EwxMkPI0YfhEEsuaLEF+7Ec8NPVgbv1
MnThCGEOJTErEakQyPxhXbr9CFKoNmBEL+IpzLWJbtS9HoSgunErz19PKEMUYMIq0KsMzFr9WK8j
t/qOnRbgQoVK1+tr9wCV4HvV06Lo3aSEh2cTQtWG6O9Ss96Fs2yu08y+iZOxO/HV4NJ1Oj91TZVf
hLXNeoNdahv04Frs1lZH1+w+BdECsCIkIWY1G8A0yPeTYT7w8t2Sl4njjueK6soyiaLpmO0udMJg
Sk2vLngm3px55KTW1OcxE8k3F58BpNKouVjKkMJ+6B06eDPccjM2tjIVchcvfbxv3Gg81ZNsT4ar
E17ENWKB9DHKuwRMa5Igw1+8bov3ugWcgdpBxDRfe8CIuyYU39IpfjFWDEKTJAdzQHNgkWDiu/hH
tp2uXkNGRrcWx42tphl1ryen2NE2SnyynYwt4FXjCvko84pyENs8mYxVnfVAtuojEPo3mCnG3mnw
jVEaVhvkDHyxZul9ryWgkVb6VckBONbIh0j6bk6AzJKnchkIee4rCdSHfrbpKjrMWEatdZa8VNlN
6cKHjr2uxMvh9MfJasSlBbroyzy2xkuZFtNrLIhrdMp+pu+JYFLl9SfTKFyOOst15QLUj6x7Y7DW
pixfQJdL+TDVNvQcwEF5QixDMdXN1jO9bymw7sgjYkpZTU3mVE7xE6fkP7ATbHJqcTTdkPRPTqZR
DVijex+SPLPNVfXketQzCcRbUtSDYddOejmGgIceu6mJj5oMkSdYzLjWRPyJIUpznEJwN2YzXeUu
97C0kwM55NVJxYH0kya5IlmA8ZCKga9WxC5EgDur3N7lXZGfIkxY28Ye41MZkasXYCeg63VVBllz
M47950CCU0b6wIrWLlbrjxFlQ1+1ANur5gLgLQEsnzu6B1A990YLusjGnNCMvD3RGgqHfdIGkeHJ
h1aAOi+zrDxaVWyffyqOVjFU+J3qN1v1Ce1//Z9fJVTv/vW//v9EAHqQ8f5nBOCh+f6OALj+/f8r
vfL+BfzPXPsUUMJMhnv/T3rl/cuGt2ALS1oCIbEHAa0oUVb/pPwpR6PK8ixbQKwToNvaf0uvbOdf
Gq0gf0TfzUJXbf1H0qsVTvaL8MpCX6qlRHBlMX9gaL3CzX4RXo0ZrSvDpTcQlHN5EUDIu/EQGh+N
CcqAtTT9taPG4a4KbUi8fR8fCUCXx19u1j8A+n4nvamf30G5pqTVbtrMad/x+SY3puuJ4AOZjmMe
y0XU18o0mnOFfPoDlSs3+4/L5b5ytaYjXTRxv1/uBBdODsIzoBmVtGzhLq1OjlVT9PdLcv64rx4G
JMd0HX6sle34nqzYBXrUgmsqJw6RuCGmIzq7Oj5kWDyuR5UnDql0NYrKumCTY6+FdXyqKa+/Sjkn
Vw0CtMcgpIm/tXFi1r5eXO8xpf1pHsehkKZfjx2dq7BEd0S61sCAHFAaGDRUYyxuzNjjeFOnbvU2
xZZEv6aIMJ4y0253DN3Hb6pwURNPY1ig9E1hUUdaxRDR5knOu0X3JK+YoVudG9JzaDUbeRL4/Rip
aIdXo3IuVMw6439w197/OpiyTaIrlck/GUe/fxDQ+eGLFiHL/vQVOSx5rYORXvz9Q96BBRXyR5TO
WqOudoVkVL8+I7888oTPjIj20tBXYWsejdAZz3MwYYzmQSUq1G52piEpKbVRJkcvJANv1HnI1keT
JDU73E5IZLBCUrGNAw/TB4/Oe/E38TlC4OgGe6iQYct3b2RjpR0oOb7e0gK6qVBKk6hkiGFf1w3p
3FliPP79hljvn1U+0UEZDQsSJKeU8h3AcMonwmDJPMFIOcRPJg6pxI/Ekh8ReNRfof2BQC8czI3K
IvMd5NjQf9E4f+OdmWDu8znqRBfkxAQ5QZY5CqGsoe9Mmmk1f9YBIy882WuvV7Qttj5RVeQt/P0S
/uGeOS6SeWXbDrW0/e617pcCA/NS8OCI/GlpCBqK4Yds+45OquV9+/uHvV+uuF0erFR6kZLmIm/5
78+PQS4f8nNlcDKxg6vAWZxDXmTzTWEE9uXfP8pZ4Z+/Ls/rZ7kWAFkPNo3NdvD7Z0VFAJuYeT0t
rFiUuzyrEOeBEXbRZJkG0xdNNuiGvEGS2iAihd8X2XjIT2n5ghtnALMRWSjAaLtY6U5mFKVPwD3U
rYtsVvoyreFFi25I5ZZzkR1thTdn12EudE/DKyaX0SHRnvZHPAy3paxQtw32RA4f/roOFVjQ0pAc
86Fm0B0W1m3nuIF3wx+6dyMUny+TJE5o43QGk/qiMRB/hS0LVecypEIaGRFlz0MSHYeojsbD3++d
9U/3TillQcql6/zH74TdrsYO1/A7RSW6GtOqsO1pa0IgoKdBPhVl1qBRAc+6WdrOPRAljj8dQJ53
A1oz+QYOXBZwY+zmC+Sa4LXNC/fWhT5+q0gAQOqVjKm1b6LOe27KmD4cOSLp579fhLk+ue8fAJ4A
JNHaY8dy14fxl8Wqyxrs+qSQ+SWx6/lezsVwxh1cbkMPvLQoItzu0rX0oZN1t20dE62mBJfZuDUi
u6FAUUWsuHshcNo+2S718Giw7WwJGAXf8vcvuz74f3xXRWECn5h9XLz7roFuWGfWhTVJbUhnCRpc
2apk9/dPWXfO3z/FEtQJnjKVw77qvuPlVnjFw2A1t5oVkVCFUNOlWcfgBPOqJJI2ZVxOgp/NHzHI
uf37Z5t/LpV8OJoSwTrDKynfLTRtMw+r9nANdInmL2APY9rlFYk1MgqfyrBHp96zPbD9ZqQr4MnC
VWgJ2X/wPf5c7/gGWq4rNtjef8vpf3kqVI3Xv3coY4wIHE2EO+lSlnW1IbQLR4soTPeDnfmfPtBl
icWtojWd3fc7M2N/BFKk/VpzxPR5Lt1j5+JXLaeWU3yHYuPvN/rPRwmsLqseQhj8V/gM3j32PDaI
qgkOHLMakZdJDlZLOfcfP7B8CmUg0llB689692timvSaDL4hOlDPoRMnODUKhBf/i2thuODaksIA
/cvv1zLqQunZ41rwN+BcM9J6ix2v2f7nn4JJTfLeaZf34t215AFLNCCF0E8Ba22degl2sguzD16+
f/pdlFYOK7jJgJrDx2/LkQxzR2hwI2De1iw22dnZkTH4dP/3i/nzHcf5xnnEwn7HHvtzaf/l+RbW
FEtGEfz82G73eNPtPY4N90Cnzj3xWs/PXuLAWmJy8MEF/ryC35cXuOoIHNjYeTb0anr5dcGtgDDU
DXIpBGv8x0W3lI9dTeQZuVTFrlw8ZJtMa+h8k6XZO1/bzHukCAr8IIjLD166db1891VgfMIkWY+N
yrTWP//lLsjJauPI6WnaVX31OWR8/hO7CKRznv59cv/t4P4rI/3no/77Z3FY4STKvTYpoNx3NSA5
x80kIETgf1+8Z952zBVF0g8M9CrlOL5bAP3Yx8DmcBenMDJ1xpQvJ43S5pzQR8+YQlRwk/NfuZ+c
HmO/kBwrAXpFKe7bZlVOzQt8MNg9LYgpZ5iHZmOYKT3+tp8AzpiNGIAlOSX3EW6je2hFYx8dPZCG
9fen68/7iqNJOpYjcEQhJ1sf8l/u69RU0TgHFtbkgbK6gPzlY6bvj4vt5h+8lX+um5QPGEct1xWK
ZfPduslpIZscs8PJklfi+1jO3aXRhekW1/iPsi66w396ZSDTEUBi8lIez867J8aTeW4vIx83zwut
W6OaSBjt6CUy5RHqg9to/llgcVGc19mDLS30z83yl/uYDypw0jYJNpnV4DIUqrjodFtd0OYL9sFS
iP2Y2QpDscblz9TgJLABb1NTpqe/X/afywVpdVhgUKPY3Or350Z70LAxVoMuTKfqxQrH9hBP0CQ2
+KdgpoGDWQgwpOtK8Jj8oET/82Fa1/WV3M+h9c8zazo7gCl6bjmOSscnt9Nh7E2zMQLj/sENf7/4
OsxAHJNjBx56T0IK+P257YM8QnlBUzhP+q9m4RjbAOX9B4/Qz63815WAgwZ5CSzuHELX+Il3z1CS
ytLKSwwMFYGSEXNMLzigbaJFhIFqQvNhpzjEiE0RMW3rgqjjnri/GSrqZEpAJNqLfTgvOE8mfu7e
r5qivqy7FP1dNE6DumMxkIycJc4WvyuM+GUgIz7cLM0ylrdhX6fVPiPoN/7g7r3/obgujrjK4Ywo
PF7J968iNnqz7ocamcySXodLQlLMFBmXgy3LD+7hnz+UbQrXtTm8o+qGG/X7D5U4TkXEvAGErc27
42QYHrNw2A5/f+r/OODwsDuKlonDVryeEd79UnNED6fPGPgiMkGElkUJcH7MMgnHPTKSB1SX2hfe
AGW6RWnEGdJgKYiyqH3N264n2Nnu8ClbbmzhVsZNhVwtioEmgjbJJYlLhD9vqz5oYPMAX+pQfocd
xic8jR/Vl38U1lwLjQeaBoAITMlP9fst88a4W9DeQibNkkfTy5vP7dgzI55jdeG0zC3KSVr3E06f
xyAa6kvXquybv9/PP381XjC2WW3SQJAcHH//Cn2egWEN7MofcRXu4yCoWC+W8IMd4R8+hTKQK+Rn
Wz/o3UscDl2SQKbtfLPmzFJZlmRENYjdB9fyTx+jsO8qISih8Wz+fjFRx8CWicPKaZkCRKt6JE+o
U2nz4AzO9KbGdiB9YmrvKxVP10WSTk8Vnqnx0ADbSDcUZhpejEEhtGHtH4/toKvqMGSV+FHjlbsi
BDRz9ymTvHDfINb/FKwmI5jmFjR/lLSIzEwO50/0r5lbz1VQXROeDg5kaOrgCoBP91Jm4DA2UE+y
1g/babrCg+5oP56Y7/vtOGRvSRtP3UlOYoLZWdTDl7yyl69ZOTH1NckaXgOnvOIpCxGfmmFOlMzf
7+IfOxxmfdcDhUCRwD9N690jQV4tBx8Upz6l2PiCY8D70ccqO6KF0499bKfbxmqhLXuxR6xaTgOl
YIvA+NAv/YdJI+tP9vvCvNYQRAax5fKjindfZsVvLcD1GZVb92mw8aFAEopFLT5/dNnvT7nsZmxn
bAK8Bxwz1btisJrR9IYGJlcgDLK/XDCl5XBuJZ1Z6FCM8cdoCAu/UU4x7yqLIezW7XNl3Yo+tB4/
+A3+uGzWUSwOnAbgbxBL++7LTG0UkGtvFWjig2L0A6L0Cp4XeCQbF+3/jxawFNJsW2YV/p7YOjO+
MOl4OXRF2IJEDMKJsE72Z6P/YO//8/nguzHz5ezIcqEs792qhftqNIkfIB1ocqZ+j7En2CG26n/I
Ki2zU1x7OFLKVAA+XuZ51RnBbeh30GeMM+4DwG5/v1n/rvB+f0gUCwv3isdWWmwPv7/3fd6b+E3B
oQGNbpngBAspdYWXLcRQkAkb75AAI1Uo4NWCzNfjW9IVwI5TWMpveTyLp64vrRenYIaZp3Ozm7wi
e8L9yzDUM/rxxRTt9EifKngEsZenW7uZUQ1nEVNXKmouaHJs49EJWiO8LRlYImXLDUSdtWMTbSvH
SV5ZNP4/pbFp/MiJV6r9AQ1JBjwmCJ47wtNYfCqSJlp4VF+pnjVaHFYsexfBI0LjlpdkHGsvUs4m
ol5i6uHlyRdKGn0RMBwhJ9kqTSpBumDfY6seH5akc4KdI8IFc1AtiWGzWVVeR1Qtyx4LavGplqw2
9KXNCEMO+P6FLREyKwjuGae28jIWMK1RsCe0E0kVkLNgElB6xGRiYZqAKcq8Gy+nQWTxCXOH/CSj
EfqQdKPi2WGCwToVumK48MIsrbEAgZIihaoLqgOh3zBUktoj228a0sbzc4t+wRZklffUFkAgYX0k
1X1vl81T0Ifo4wjxpPHCcZSCAkZ8eo0KoHu22USq7aBbtIAQfj5pYnEvy6CNiIEQq17YzZfiK0Kg
Ymflcz6fnBC0FgtV6bbbJqlBgNgF7gAQQMb3ujNqtHFxsTwbicEjbA+hYZ1aQC79Ni0ynIFWm+l4
3w3lYmCmGdWXEv7i3UwQ4p1U/Tju9MzKT4e47z93Js8PmfDJAjmW7O3POZSfeYMNcLkqGKQvh6EX
3TUNpeI1Gt3kpa7KtEcO0mDGQOZhtHuQdhbnfRJgSPu2aSsTektEa6fsIL9avc7TdposoldhOQOT
mvs8v/byutU4eW2qB7GK4K+ZgufzNsPcTaUzB8QhStVNNZgoVHorvIlLFe7imTurrCMBOBGY8DZv
e/W9XKRBN7y0xpxWbNpMkLN6lyxGh+b7DZoYxYjOLiBhD7qAbj/NBooVWTf4zmemAzCqEtS8HQRf
c6NE5zgkjab2sLcyE8g32u/15hXLruzMTmwTKRZyKCAnAOoCuUhUoUeENtQkNZEnE3SPFdnETGzy
JHotERQqnDbL8ClHMaB9V011tO9dFZBMyYnpEpFx9DRYKFSe+0HMBumw1Zhgm3KQE9Z5GmLrj3TR
7zLUIWQfkmyLEB7NyOwPk+s1Z3rd1RMSME8QtWIB+yQ0qrrLsIZCuJnj+TvcCXVOK1AZB1WMw2Oa
F1j9jIpSn6+TF2/dYEbhpptUexlqDX3GHCA/mrFUWFSj/nWCSQENkBpMMMlIOl5siD35Ri1e+tiL
2SX6BVgoENFOF5fDWHnRIUupRZGTs/bCBAPp43etsPASTf30VsoI4Leqhvk2nhxRAZxseueiqjJL
XFgCBM5ZhFgma5X09r6ctJ0A0EkLkl51UJ7GyphcQqYK1Hgo5BTILYE6ehOAvYdx0XbeoTNSLEx4
wKtx37pTRrx0bQ9gZquovIJIzoRkGhNv5vTdw9KPk0AcPDM01T5KqhGTlZ6jb1NYL+Gu0IDWDbdW
F27hGZeWTcMQH0pQfeFspfhUdAWQ0IfK2zLxoUxOYWJ8hQDhICyrDINkoYbKZAPSP7oaIQnvZmBA
ts8ykWCSqyK0x0ZYJMG+B+FKTm/UobPq9JBXOB/z+KnrLCJXZZEz4lGk8cAew4+a4sbtVryTNy3M
lHMcCQQBo2jYOl1KOiuZZsDFAqtG7DZVffst9rBR+pY1kmfX5m4ngN+nhDvXtizuEbDN37NCxdle
dZ396nT40aB42WweYxt7iQ/J0ct3qZu226xslgGw5IzhglNjAbhkiQfEb23qLLcFMVdfegXy61J6
bHrHTot28GU3MuOJPY6umMETopnJb8X3J9h2kdnGy4+ldMeHCZTuuLFg1YJgcplQmXgdQkMfhqSv
HxYBeAq28BWdKJBGwXBWDU5z8CrXOQZ4Q4VfDHyZOXnQRcjEKAmmLTZYQC7utKtg6hH08ljE6nbq
ikc98Mwwn8SKdhPX1VvmpNjFzN2Ypt9FnOwtQejNIHzNmLmU7nXgCsaWXrYFW7LNeZa1LCHOTt4B
+PRDUucvLZu7U7Xn2QySBxST1+M8nKWbfcH+sZENKDfzrewfUwjx2v5qdoB4TXVy+C+0c7zPuohs
LIyv2aTIodH4GBwiz/vWbWDJNxLhIpcBtTKwP4UROxc8thC8vQDdmIkcL33U3weFovamRTEdmTWc
6aTyd23oAkB+SMpqRX4bIrrdiro+xKp97Id8L1b+cp+XV8GYsewSUgGw6M4B3gZrGZ75lD90TfNC
vfHYGnBBdBeNn0ShmqOYFQaz5ZMbYZVtvavQkmd+/3syrJ+kUR4lobmbtFsNZ+Fd4qqTTJ90eGXL
vNn2Jga2nJ3uzFPW7arxBw6iC0X1HuRI7fOwezKr8MqJCGXCI78cMF+d2snWTCdHEALEaIAR3VSO
OjXCfgra5LOJ6abuLLnNhupQjNY+YMiDs6HYK/Dtk2HdmhG9t4jpjCjFg0UcK2FshV9pSf8aeCKX
iYx1sQ5dGT3YUb+JEm1vgVcnGFqglhvQvO3l1s3l62COL0b9akMmD43ka9Jl39qAAddETIaVTJdh
ku48nCWQRW+CbALrZ5inJDTtTzrmh4ddj3cB9oMZFVuoledx4Yi2JNvREt9KHqAdILVvsf1pZEY/
yvlmDOVLxvuErhJQoSuOYS/r+9HUGuANZRzBWda4E7r85pjgWcntpiVwkHUtNzYBv9uqa95QxZVA
ptPbLEaoK3kq/puzM2mOE+u26C8igkvPNCEzleotyZLlCWFZNn1z6eHXfwu9iUVmKKPeoKoGVWUS
uNzmnL3XTkICq+bujQ//rnSm7FBOcFc7mylOluNDVw9yE+jgObu0R1CoLJ4Gkddskka79vqyuAFZ
qF7XkBZ2LMzOC4Zz2ziog3mDjOLCmRr07SPUoqomdooms+1cS9Mo8UWjkM505RbSPHJNS190zONF
wD5mD5/hnWMvsUR5/SfR8qfBEa92HY1e00BhBse0aarKVg8D+Ewgra2hBmgwy+A6zc3x2Sp05aeG
OuQ917IQeb4gOA2PGkTDDaA01AGZCN1vrlNpJEdwVGQPyQbL9dtmkphXI+kemhZXg4f8dbIJldPw
DFp1Cew4ajKIi6nWzj/ANeP5nSLSNfweRCM4l6gnb9uRlthOkuJZpi9rS6PBpkL4b1h/3CGwCEhK
Shxhbl2qe0g4iODnShG+AabqLnDN2PByvgrIr+htbK/DLdZ6WDbSt5Ge9ptK1JFBAEoDQsvBo0yh
ngwstpsVJvMlnl4o6P91hKfAiCVoJvjVW3WuW0EQClEfW8VJ4WJz1+JXDif5m9Si8cGwhj7ZpWFE
4Z9Yuhp1aJYGwKubmYRTWTvOe9Ql0c/W6APGrl4id+75uHyZwU3xaocEmKxFCO4NlT45m5660GWL
1hO/hI5l16+A6ndeGrV1AvaB3Ev2x2kJUwxwFqedWkqYVywuD06Capx1MPKA8DXbOY0HgV9bVyof
dTG5R87QmeTNGSPbEHMU9e+qMUb+k9yxHlxTLpZ7w7LIR2I5GTfVVKakNGLSnnYLGAPYE/j/v1Ng
6KSoaTWIFmJyegMZD8Ejvj7A52IZwYPLU0zziTk3S/orac/IwSbR6w96htrjVjLBpp7KHo0knEEP
r9ykjuF6qUODJVzpzL8gUXh9pezgW+C3W/z/WfQmXEUAg0rb+llpRX9dTk24qBOgfXpkEUlue25U
ohe0Jrmxsb6w14J5SKBQaM94+xMgu96wJFl6FRZ8xo5bNfczTUxyFUcxf88SBFE+uovg2ZZN8WYq
BODhoSvELy2IQLOAwKruyNJqb9JJFwj9+zlnW6ZniINiuTT2ogJ62Y7NZh9eljJ3sT10oYtJuJHo
EijgqtfUQlrngpIH5IHQcuOHdBD5lSKz8sVOq/6WUANunpR7njJ9SGWpJmOQwtS0eAMdTVlEcjiF
n82yYHfepYH2k8kbTXwgZlZ2p+vZvhFsAdMXATD2NBlU4SGBa/mD7Eq998Gr2r3n5BZSulHTuzeV
3Lx7giN1PmwD7q2lJfnzkGZlQq7Z0t1Fa2OiwAj4GjdZWDg/EhehzmaenLzwsqIaDo1OQAw7JDW/
ilsLdKNOIUv4ZhLE35Sw6Vyfihh929jqkrvAIpUPX8Bk6eTA1P1trefYAIe6GN44Z8ToWbAVtDvk
8eWNsGWE/SpXoreK/+GHlerY0lXpaNKXtNopxeelwx6iIeDK5mm394LAoF+zm9Hs6zsF6yF5VTfI
kDrhub1CPU1h4/2b7MTuWyxyrHOFnQtnT9QaXiksZ1TG2HZWiOkTjfwIZ+AotmvnDgREbagZ8IQS
wevGRVrTbKt5ARqHFfLFe92o6sqH0df9pjiD6crJdfeRANbinj+2f81EyVE+RY70GLkL6KzlIJlu
nEa2f4UsggcJMfC1rS1BMlOzzE0JRQMOQbgdrA2VIrLaUf9HFzWMPiAg6hRWRKoZ7GitIKWt4box
ZY9pagCmD7GhjJtEm9tk60CyehFhlL0EZLsya9gj/26q0po+Flk5tUKOD19/xoZSqSCXbApKBTin
QOWAuSWr5jqulSjd9pOjmV7fcmT39HDke8E0FxwIsiOI1lErqBE06dV3CLOx7fdgqV7KysDoTr3B
Vhe3RHQ5pwGBLaMytA6eYgYASTkj6IdUy619bptXSZNTP8G0GyHRIqlL5ZRKf8PEV7ZY7vlwRfc7
HvvFlYisBbp0wc4RYxgJtFmndFjHANDPHtmtCpN5nYy/nWJi7ncwe7OzTcfumR2t0hBfHLDLCmdz
ZFWJzOh+morwKVSt5nvZVBELWIh1ZkvFgjEBQZWF28V4mvmtMtntDu8vOONBjO6BMZeS5ZqPlYlC
fZG0A3GJxN4kvfZStChD/bGxxeCRMOk0/gAv+j6yJ5zSWjIpdKHadHJxQ5mcRRq37J3NbCjtFbKH
Jdsu5zDiV1Fv36hGooRbIaT9CgyIIAuU0OqvifkMilZVq6+dVc9/8BpXb0EYGM1hHiWms8GK7I0O
4/sbDnBX22dT3T4q7CRIY2xihhgBdhXOAMMO5Z5D9FLhIifxDxwOzI9FJOPJHxqqTxuQl91bxsQF
UjYrAREYo3Rjvwm7Br5L27V7PevB3wzNDOSQGCc4LZRRKxgAioVppQyK5BvlAEO9nFi6aj7lED+6
tNPZTxsjvGupeWPzVQM2NxEBv8q2XEwGjCvWL7/swvDerCsGg9VQE8VcGOtA/qa5ww+gzOScRbXI
fuRtZ74LlUWG9amDxdzpFSu4Qhl71OYYJ8ZslT+T1MWsYI89JJ9MmeVFl0/pb+qPAO7GtL0tG4sx
lbIntig01sMvZ0jlTR+6FJmQE37oAQwl/4/SGpYYWkagsBELLT3oVaNNS2ZRBgncMiwpEBzw4kK0
qs9oI45aKVxEtzXH0GhW2HRfP5dURe/SRS44nXL0jOGo8KDSvIzO9LCPZMkEnYOsxOVrICyjCbYq
72uKTjxJ0RAemoTVzYRzhpWgMV6KkUqUFmXiqkpc/U4vKGtTay+2CiHARFxQJ2B3fCmRiYEWbjjq
GWyqvq4rH/VOP36bpQr02QCX11XlEbJqkbMd9kgkwZhU1NHOLIkcdZLxTONKrHv5y2MwUSM6moNv
ArjR56eNQiKBy0B+qTsOLWyKprb/QiZh55JDinD1vvRhUSf4dizChm3d9douDV9ngYMnRDENDs9u
1esm1KdtN6bFpdPigzUTig4lcULfv34wH3KgT/V2fi7HWpTkOrJymrCffy4eNT0TWU+SOUioizgh
98a23WY3Qo09dHEENTvDjZUw4Vxa/Pgtm4nukoyDFzcnRTRl+/JAiSrkYKOrN04Tavpmzg3gGhWg
r2wU0vv6F58YzajKGT0WGkb6BMur/ke0wa6wUAQsXQ+wh/zTFJlLYiMJRP/5KpD84KGD1tAQMK8G
s6rXeZXE2ADbFjM4hV2Sffqm3319leMOOG18ym2LcYWumKUug+mfm+HgQVBPTEapk2oFqFd4euiJ
63cz1zQ6IGDIirGwvbnGTx1UwDjluNTecy0HdYNWVtlZYx/66SjKPbHxtgOXUpmvKPpFl1lmN3ts
X+ajYU3DNmTz6n/984+/Kn69ifEGqQ7un/VQj0utcQoVBu8Qs3fgfcE6qlAHNiZkv68vtdYhLV8V
hz+HsYroieiAzw+K9FAxtAMujwqf/K4kZ5iQ9pLvWbN+l/hLz33Fa2kQ1zNUNFY4i1CLuuZqlOEc
5DAvRlyfZtCDGpOsTYZBJGhu1gekOeYOl7/6MNgaAV2xXfq63cPYa6b8/j/fOPIIHCU2tmn0+qvv
UxVTjsuPq5iia/8oCaC8mZyAnUWNjbJ7YZ2Rfhy/UwMtKY1Kij00T9fq5DFQzaieOD+5XV3cWUZT
/Mit3r4m/ik5sy6duhSrxTI1L692rTJxlIi6AsgbjzJ2aZBBrrZeGlAHJyDHdc98asfTBgdaHiMJ
AWBmuLnPA4hT0qiTzlthg8Es5dS54Uc5y8DXb+vUdIqzjRHKEuAim1vNGyVhSU6ik7GkjC2+ycI1
gxcHmVmASxpX+7bD6tsBBbHG5l5goR03wkQYAqpMQWZop6PCHrDq5a02Uysnvzi37rTJsZ4IsGsU
9v6go0jqSsPnuVet4cysd+KNYPvSkAvw7pFSrh6SUsUxxYuoQvowm742jsptXIgl/6eznr9+Uscf
NH+8g96NHQPeAG21KSEmsBawgsgoG9L+IqrBYigirw5Spx+Z6lVyZq46db2P3RbTOuuctXoxCQG5
VccZELjQZO6HJZadlgD4Zzd3YCJgGjozYy2N6s8Lq8myQXedTRfCIGM1g/StGGzRsE5laLM5BWjB
I25ceWPXwt4TZUBZjYisx0k4xAjnRZqd6+0fC+EshDro+sxlP+JiUFwNeU7gcMGJgQOckb9HiSAA
pSxcSsNSMQ0ft/qgIIMdawLWi1R9B0xoNNd55WD51vkMI5hb4Thtc6VyXixB9h2dlbqh6JnbtEQc
tQwUzo2ToKqeGLQIgjqLftsxselICAuj2paO0VgH2p0LaXqS6avOZsKGuZtO400aB5Sp6dYblFjj
qh6JD2wdrkGY5wI1qBSQwnJsb6IWRMu2Twf7UXQzAi5UcFbOT4QUQ16QuxxQUSyZIH1UaoSIHcLn
rnO1v/MQUFAnr++liSW+5YDg4r9NMTdvORfpFlbxOPoFkaPSy+vc+oNzU2Bj150R5C+HYPelr1so
mgkBILbnqqWp+WNBHiqt8SF+bbVCvlL9aO9DDoWqzyrfPkcdUZTeVCYVUmFKftqOpK+4vZ51mHr0
bAx8S2y4ROQHhdm6Hmyy7Ecdp8hQy9q0wVfNHLnB9BAIil0v6hQvnvv20FSO+27YdfkQTkjAtpCO
51eIDyriWKiGxE0RQQmmH6BcgC+yjymYL9F6k0PrGwZBJV9UYQzfNaPsFRrBCT1H2VtC+jZSBhKW
UcqASxoVINDApzJeRxGLW4NE5oDwoHkMfSTjWeL1XVQ8koKNHiuiSHnN3SV/46qnDthOea9sm86I
/0KllgeE9TW10nCMnpJQn+FHD054Rf4OKKSqpp1aBwYNl9aVRk0wnJ29kaE6ezGsoqevp5vj6d9a
KN2mUDW2ulQuPn8LctRiN48jDD3m2Gxp7YOkG/COfX2Vj+n980fPXpFtHCIpLgR09PNlQrfPUXPQ
080nHPxQxtJfE8+n3uQ0Fg8cxxeedVZtRyUghEYS+dUj/EVhCaSJMqF9lRAQcdOy1fIqGqnxRjSh
eo0FDmlE7VY+wW1gmTpR+VIppZ/3lEu+voUT8ySnOKYsNj6OYMn8fAdVUFQGX1nu5XFh3upDEsJq
lDVMSpUWjM7Q+fp6R34FTDn4rbgiI5XLitVCMISlGjkGWznhKw/zhfkj2+X74GL+m10OsDPyM6/o
xArN9RgAuHMc5h1ntRCUSdF3WldUnv/z8PDn4XDYb7bexbDxvw2bMxuc40H3+VKr5ZTuWa7WMNu9
sQESTV/EPecEECde16e7WT29KWQWhW9VeVe7px23st/v/z5efTtzIyfG9XInaFsx8xPBYqxUWeWg
hghuuQz5st/HawIP74m6usp2o4ecxGt8whf98kCjP/TJldq5r1+PkuONCdfGX85ZjJ9w5JmjNFNj
7q4QZlOI3IxB7xz4lqpd3c7OmXs9fmn/dwmdAcLpbG18hy2mK7VsY/wzWvhCaKvKpt/9r0YHNqMq
f3Gch9ThcAD//JlpMqdHO8Gmo/eaPQH4NB8mI6GfuWTHff3sjqXJXMvRVcY7Bg4qCqtD5mwNozGZ
EnbrZHWXI2oZr+5pZ0gkKDBRdTX8meXKQJKb0HdJoUWdH2uVdfP1zzj1CrHGk7Zjsf82Puom/xx1
ad/RM+BFUnAX7ZZm43AwkuIZ+KB65ghz6g3SDmCUUFQzOTd9fraYxhL4SqykiRIPB2TKxL+MMBS/
vp8jZyuvTzAmqUO4FJWOtLUIfRyttxtglDNRXXt7Do1FXOKCdJnIstuSaSyeyjYFIgxtRX2F6ug8
5nkVPUahoV3T75kpL5h2g1IJpHO+MemrtSAEgbeHZHT+95IGzAj8ezbTHkXoNTagSWifoUNayoAN
deXF32mX8JO/fizLeXS1AmKS1WySa5krKNB8fvid6jZioq1Em77PrwOrsL9FOlR6KBPJ95rxueQR
j82ZwXXilWNP5HVweuHksrYoOrDhyXGnxGlGnXlwJcQgCED5mXs79SUtxRoXJykVVbLmPt8cqFga
dDpZEUlhJBqi2SUEIzRkwpksJxOZckQVaQvJPsdVVs5ojB0C167AW6vNmc/6xPekYSJGq+S67G7X
BxolThvxoWXmsJz4jkYRGYnqtHe0OvK/fqcnLkVxECsh+0qKmh8q4n8+XR2R6SgiEXtaY9u7okZx
iDIKaBJbwK+vdOoJo0dmhFLjw0H5sd79eylEUCb7feYqfeawPvcIs7BJV3ewv9jLA5A+aHNUfyNr
yDqgM6fPCFDt9utf8XH4XA3ipfDHIZi5inrIahtXkQsUh+QUemO7gH0nJLU3ZjkZyMcD8HMA7v/W
I/lRYZiCetOG+BuflvE+OmO6qE6g6FmShO9yyXcoM+NQz3g/BdITuQ96nRUMTcjYY02itZxkWbzt
1UXfl8sE6LgozjzUE5+k7uCgcOibsbbZq7sJhMQTTJozm359eqbP4TzSswTjRPl7K9TB/Q4AITrz
DE+MGVzJwkGNzQJ35IDNSgCFzsCiA3gD3UYnEqhaEiEd4QBnTrocqo8nHZootB4gyONbWu/uaT2n
UR4lCmFf6GuIpSB2dBNFnGf6JENuppI6QXKjoSJuQ/SdPsXp7G7VUJffiqhxEQiAYnY75bruipjN
e5yrgV+IOXmarUWVaLYZqs5uUfUSRTJkMEYRSCzp4qVuXoYAA39paSl+Vdasv5W4dHKCviYNjqZr
K5wYTQurcUDHETNZk8P1EGBdN9E45t+nOM/Z1lSlbm3wEyv3bSSGxBOdm93iZ7V+KGlhX8F8NlFO
B+p4m0pgj17vSHGLPDxsfaPXSMO2W1n96ayuJMk110oE1pPd1Mh7FZK3qy6xnrrWFC99OFY/dOTi
IPIqu5oeFNspgh0BB1BUAZUpl+1Q0ZKkY5Bcum40cVqn4fuQqSHhXTj29QAFz4J1pP6pmHclMR9L
JFarpZveDBGa4Ny5pDuHDJPkL3kTUVOSPkocmMITMTh8Tc4wuBj/VX71UnghZYstl73Lgxxtn5uj
nALfT+4wyviClo2phXDgVVTfAUgQO75zQtMMN83UKDmxS8N021kTOQcTzEUJS9YCZUkERvJMUEY4
+TSl619WmUPNqJm6k62dYRLbkEPJn+qS/ab52NLrawRTjuJncw2JOA+KtvI6pdXinZIZnGwZXRVG
X6PqAdCP7dzu5zpEWIi4nXQ7QbfgcnDzYCJw0um/w19BbKXQJ5P+MCbVITMDO7/Oxx5EVU5feJNS
WX2nRgBgUDZqnPlpa0U3fRdb5RY1f3cD0HvS9gSGLRK4UUUUjSTV+RNRaeHdcmvXdqWCETeyzmWs
jmljIlzse0STo1SJvYOWiJTBqEZjC9zeeadSNKaXtTbVmmdmyHDMrpqUJShsNLeOMsyvFVE4o9eq
/RD7MW0hxAMFW0YC/GIktNqIXhORgUMVYzDd8E5tJ51BbASAWxkRE2IbsgKIDVGt7DczChU2CQ5P
2czD8qhLS/TtXonDNt+KFE77bsZOKbdQ4KS8IGGmIP2O/h/xFdKV8y63BgC/XVH21sWMK4tyTSOI
Ue6dCPE6A5FgaDJ89au5V4zWl2o6/axrEfSXpla1gAdTawl6/+gNFUFWVZtZdyOMzLIgx8+uycnz
ZBSm837qx9rCECrK6tYhG4JoNXTVyUWaBwPylkqxAUzXsV0c5qpH3hvy+U7bpHaGx9AuQ+OCVcqA
bF7Hw3WJpv6lZ8H6FWGrqbcpiyRCrNyVqo8gtBJbJbQ6/Q6OOCyteNTI5QMo+x63avE0lCnbcLsR
ZnltNAMTJXhfBktiUebZOr3RIeKug+DNmKb2ubFTzUGyMth/JPsO3G59kw7bAm3q9SDiUn3tHVqv
G6HS2sNRELivCBkDFD19ck+uhv5d0SHiRvnAiVsdSD9FTVoUnkIGDEILsxWXSZfX+jZVrfB9wkz/
HV1E+fz1Wnti58ZWHXsUfl3q5tbqcGLitDXzmZMdKn3Hy9g+3eaKmr5/fRX9+DL82TiKKAdyGsJ+
9nnnZjkhjvKWy4D72c5+65NSdKMfQIH4ul/s5I17K/bKQ3oxXkQ7wEA7cup22VZsy525xWCyKW6m
C2eLhuHMOnmibf75ly2//J8dT10RxxIKfhnIxE3m/wGJtv2DlmXzmO5iH0PPmd3ACc/X5wsuK/c/
FyRpdBzi5YL55u1hc3j1tt++ff20j9f+z1dYbTjiKUQzOHIFxW43mrwOAVvJZPf1RU69UVo5urWA
/1gPVrchWr2lV8RqXdGC3NqyZ0LR3XMOuRO3wlmJfTYVKpdu5+pWkgaZXAQTyEuVrD6YranurGTM
75uKOJ6vb+i4YQBJUF062qoJBWF9bE3NAl09PBeEsyXSorCmrl31Vvk2BLN1mfcjZhLgCM2TVOoF
lExI87mhoR3to/AA4tHkeGPC6vr4iv4ZGugM6ZM1EFj7vk7UB9yIZOI1nSBWi6N9gOVHCaP7AaHJ
K2nR1qXSY8Hfu0YotxVeLY6W4Ryf+0BOvGi6g7bNhoqng49yNV4jwlxHkHLoqRrj+4TGBJkVz/DK
KgviPJvcMH4PXVbpKMJ6tmnEHWXuRiOetvY6VSdQMFKnH4YV65M3TVHx6+vXdqLNAvtyKShyAl2q
DqsZDH/yZIseUb0gW5XsG4qZ9D8agXusmNBJo6CNTdTbJODWGzLkWmIdAyfbFpVCPkBDbtYvmTvx
Pdz0edF+a1PBlrGt8ImLed5nWqrnWGZNTGu2lIrcK26UHiwncMjWrcDj+7KTVXNmNJ4ob0BmMukE
mtRJLSzYnx97Mc9hh1cS22qa0s5P21S/KYKmf6+nerhnW10FxFNpbsexc6p+Fw2zK2TByiATdLRa
FF76uCWIzlEOpki7h8iiorxxJDxAr8AgYWy/fg8njo42v5KGIlQfh0G8mhConMludOnwZYtqBpzf
/OjoeedJu0gfm76bkNSq4jfg4/hnxFF5h8NIy8/MSqd+xQLecTnF6igWzFXTravA74TwYygRDK5C
RCzCLG/o5/gZ+PKE78nNpp8jsWXWJq7mcdjm1GB+NXORvp15Hsu4+3yI5TjEyYvzq2DhW7NU+gye
X0rDzzPrFh5n1ZYbDT7qVagZ42WiV/ZBOCSGpUU83bdJNH5HcoMzR6TKnV0EgT9QAdnSvp0uOEml
O1cE1p6mtkHYsKaeGW3LNLr+rfAI0WYx0cJQWH3jKjAwamZ8QygCwl0ngxzkjqLvQACEXjDVzZmH
c2JOcUGuUCgiGpNuyuot9d2Q2HkwgpqmLXSLYLe6kO00Xpx5BYvWa3Vbrr2U3KCQIM5cN7lnGeZu
EsaZF8ekLpFi2IAmECHhmMQXKjN5KHwOBSkkLT6yjHjXaWPSgn8NZ9U6M40eP2FHXcrNaAxBRNBt
+fw5z3Y2Tq5DXa7t3O5HLEpn22Tt9GzOpn6JSDP+/vW9n5A2MWEjKiOTHREcM8nnC7pdQStRpxVW
1MTb7Dja0p1sU0X9mzjDHG3z2rV+W3pVaBwc2/rexLLw10rzGkeX1dEltvXSuAH4MNQ0hnXwHzNK
UWbWcjFfIdyRv8KsDr8Z82S/1YOlEo+Fy/ds9fx4B8B9gEFZAGtwa9YftAzqUq8Lyrw2MXh/sgaO
Asu0+CYTagQyyowbNp0Sl4PR+21iJofAsQdfz/C3bpRJye9nkU0XQJooDc2BfabweWK+YemhYsZr
ZSBD2/r8mKekdrUworHZpEQ1XuhBpPQ3E9T2lhXH1v/Gk9I8EGkXPhMFUiCAr0kPcae6HM9sHk48
J43i66LKg2DEJubzD2k0tUnGSaOkPbrmRYvbChNWa1xReT+n5jyxNqHMQzULBxlx1pE6S9PjCfMJ
eMZmTqwdsU3tJbEP2aNpp/GjACpDrhnK+j2rQUdmsWjuMt0MrxphEQlR1P0BPS65GG7rbtJYlgeF
JLULwbkrPdMkOJ6DKYBRk6b9orJJWPeDyT5zZQv+0pv0QX3Vx6bFR6i2V2UCSMtulAhTbV8dUKwa
5yjBx1U/Lr2oPhz2BnR/VtuSTg30etbJqKzsup+YyCHj7FL0nnjgRhK/fOnE412rhvFVkMwt/Xdb
um990g/fXbVv1G2PmtrBzVY01wXp3oU/N7ltbQjLQHxhhbXQzywCx5My8jabsiuNINPW1lOU3fTz
HDFTenrqZNdUMULfEvX0/3gljoVqkeowUIV1582VHNE7shk88sP7R4LB8d6yML2P7Fru20aOHIaD
hkgJtuNnAD0fIrPP64HDSmzR52IsMEmsT6EI3jNlcJZILnBtJiCgq8ZKeq/Fh/UXaWGyHd0yIOuD
AX6XuYjhSA7T5XcsDNY+zslek+lcn6sPn/pZ9N11g+Hi8gWvTx6h5tZ058qM9Ow2Mfwc+89jSRLn
xk5dHem2lrwZNfGeWq4xidWFeOpSoiO24JnsQyDzCjde2JzTxp+YUKj/g4OE64cweb3vV0a0lSnh
MN6cdPNjTv1lS53QPKQOfbavF6sTl+IQSXcDUg5w9XXTypqEDpolaLzSBUJRg2zwtThOb0qyYc8M
P3uZkD+PgUViZwGLWiYEJMaf58ko6JpARkZLylpmTHfYBPMtMaRacohEWN3iBu9gYJJe23tK2aL5
qK0AA2nj6i9pUlOfKfM5epIICMUmVrvonpjCEHkVeQuFb9jK4v5LZnlp28n0Mms6wGvSPdEi2m6u
2rdO3+rWrkWa8hM9q3iBstK8ZNgzn4UifmtupT5juVN/1lZzSYcv2829TPvt7PYE8oXFDCwkSOVA
wk5Th/sysRt1F8St/q1xG6K4u1JFS9RKbn1DggzWI/xHYFYUEmbhyVY9nbleyaN+M1Zu8EcMGCT3
aeaOYheh0ek2QPZh3ZRFTpJUSArxTF0tC+ms2eQuushfn+Og1iS+pnB8G8gnxyg/jO2IZrSfX8xp
hIIgcixam1IlfmrTQOVA6jfo499MYzrZG0haJoylVvakh5Z17hR/PO3SJYM7tGBMl/llVTDA7Y49
y6AYyuMMDpydDd+o3WFXpaZ2AbckxNJIGMrX4/eEDIR1UKXBs1Dbltbk50GVDmM3NzXbEHfCTWci
/7o2ccnfz4lqUZcdbctvMHIiwlP6i4Helk8vs9tneq59q1V33iEaMw4hHi2Oc6p0rwvwqWd2oB9S
5dXIX5IaaAwvGgC2hqsfWQ2qFkeL1s5MSuFT6+sLgl0i+hZDVXE2loZJQv2o6g8TVpgn0upiDYEm
SZgYzkaTfMzRHCH68RW4m9KVWI0Nd152g406FJuOlAI2Ylj1bnTRJ2SVVbVCBrsJygKetLNkUAE1
GbeG7GL3AnNa+GAnafGOB3SKSZx09fd45qy2mdM0uauJHv7dtEXXEeduTXcQXOQlKyFJc1qgK3/a
Fj/LuVV7+fpXz2gpUS6kv2XbsN7O6WaQKx2tBs8GV7C1VTf1KdeSOYiw42cc2v0tamEHSSaNGZ2t
+13JHvM6661xP+da5KWipH3y9eg6MaTpriE/XxhRKINXW0wEjaETWJJE2FnpfAl0750yEHkveRhs
EpptdLWic3rdoynZRrqBuILKD6ptYz37B02MFwUOiVdnSn4I7KS5xKfHbqayz+1cj7eTXMvRYPap
qBYodawGJissbRVT0Kwv4Ehtg1GR7zQuxFMcRMlPxejYT5ohYHh6rMMjqllyJihXmzeRNov3WhN/
rbqDQDjp85Mp7ekP8Mj2W1I788vXb+JDDPdpeKCrQAhl6syCgr3d8qr+KdBxCGjtppKVpyvECOzn
sJXEpRLeZO4MIaf4RiQYSvxKVAVEg3oOBoAH40Cb0+kiSqWgHGevpMI/bbok7sq7vK/0M0eSD9Th
+kfSvad/71oUY9amloIPg7enY3qejPTXSLnq72Tm6HNJcAxebHMGymuP1vSbzNnkuZ9VgEdYudns
FKjnDS8U2Pa8zM4kklgx5OFB7SscEEMHOPEAh5KdvPtxhGxxg+y5P9gloVGhGoYwk/Y+HCSn2mpG
RgPJUVAv7l29nI0z29XjQrpNKg612gUxh8d3bSoz7LawhxQZTdPnxqFPBH0XXRo7J7J76i2Z4wME
7LcdhSIv6qhdutho8d/RbD4zLI72FMsvWWiaRI+wt1ybuFoWUT3D98pl8leHZuhGM5t9pBElHodi
rxEfh1blYE/wMOWc01bLzs1cH7P36q3zGyzURaZh8M/V+S9g+iwbe/kNWjPcDiGKQcDImvVqhYYT
kCCcCw/5CJsIW6XhFIKIGVRBQgqqh/tFXuI3UTEfhiKwL5owUm9cgz5k0KnRdT2Y3S4uAglUZxz3
mdQJOwko7dFQU7Hxp9nWKo16x9dNUK0kLJoqq9w5BTyEUm3BlZeOduXUdfv89YM/nqQ0JJGgizj0
IvFXV0WVJAFQ2bgmG5vGDZ5mdey3bdnZO9iy8uG/X4oHu/gKESWikPn85UOySes2xk3XGQMNZ4Ie
d1WLDxwJe3mmbPWhlvr8KjmAIX/kEyYIgbf5+VqtrRBrLxPW0oI4x1EOE3s2LCwZdQhfpBE02NIt
qLeDW9r0nHN8DNwj4TyUdQaxAMOUcdqotlQTFm7rp1pl3WEuMyzkQylfNB2tf+zwOp2Q7Po8ypU7
it/iPnTJlM2SmOxA2Ye7Mc2JMFa6Qj3o1iQPBWki13Iqq3P6kaMyHY0XyKk6jxY1Mo2Pz/crpmqy
IfnnXmpP1h9ypLPCh76k3KfEGZc71upe2Wdj0+E4pogWX3BABlsZ0h8GITWG4TsbE2l4PFNxMbZd
SGJ0YZqVPw6GelEJB5eBHOwoB0CSmc9aW+m/vx4dR0s0d0AeEGsYnx8VkdUSzZawnqOZuF6Z9PGt
6ILxrurs4eDOWorW0qVIMsfnpp2TF6V2ygew+EvWQGJyONrYIFgJXenQ3nOMK8AJAhGD/Wf9mNNx
fjJapzojzz3Wi3Or7HORvOGxAiO6qmvEJdxD6nyYDvW0vCD+QFxUNXv6DYoV9zJIDVJd+RsHDAUO
4bTwbAY1AnDRCYIJ+0Q5V/I/KlvwgxgdFJQQ/bNJWk0CugGAcsjge5ox15K0+veLaPTMR3lik6IB
fF9um5XmmNNthnFVuAYUjhGw/yNI0TzZqEHiWH5Cv+tyioYlM3UkOHkXlcR5enEfDah3Ojl+Z0PR
FFt4N120VboKgcwcOhPR2aCEU1QQBoqKKFpinb8elqde1uIksFzMEBa/fzUuqTWkKZ1LNOJTTaxi
nIffJ7IbPcyc0aF1G9MP0ty4JRlyup8MRJNwZMZrq+6bHaip6fXrn3NiuqbsQ9mfIuVH/NHn77yb
42EA5JZ7Iu6SVyvJAYOHVvBTDV22VF9f67gwSwWL1ZA3Rf+MLsCy0/9nqzaBEuDbYFIJ3WDcRrF1
ibduR7V6gFnRFNSG41eGJWgnB4JEnu3PXH+ZtFaTuGYhlTeY1pYcvtWj17MUeSjwGU9OSf6YmDLa
GlBokH6zKlZzMrxMNLfvSIDptqKpjP0cFzWQrFx7agZzOrMpPPGRcHZAgcHf+EzWFRal7qUo9Kjg
gIIqJ7QU88KErn7uI1ke6vqml/qNYAeCiPR/lJ3ZcuNItmV/pSzfcS/moe1WPQAgKZKapwjFC0wh
KTDPs399L2RVdwdJmdgRaZaZYRqcABzux8/ZZ+1jBLali0iNBodaMUdeDI/s9l6d1ea74oQUHxWp
y6213EngXUgdWNAN5RZDYC3N+DadzSwt5DAhoZxn9err5/HJDWDfxnTHpkZMDH/0OKLeltHR8jhC
g+RiB3x1b6Z43H49yicznDG4vwAIUAcfdwvTnzNbeoyJz2xDfhJDjBVeliDGBopw5t3+7IIQ7XAy
0/ENQB18OL/t0qFC7LDs4ZPg7DmBI2u1aa57+PqKPhvGphPDIbVBM+XxfcN/AmpbRz9SKdDJ2q3u
7CHTnPPa+uS+kfwkUc6kWaSyR+eqMsLhuItJcSZKWECAk9uVJul5jURXKGdehVPFD3pCTvjsFQyE
0OMoUm4MgD8R9XPUTrgn9xK01bxRipsiB2OalQpkQKEJ3y5K60rV8FJMy0LyglB3bqgoSn4vD4TD
jdPdTQi/zmUgPrkVKNz5gFSxKd0db2dKhWaBPq0CFmgT9BgFB/KHKkLz56LQsK/mgJhxm9C6fF0l
ml6uuqwY7vlN1DctJlwAwEnOW9e2JsgpmsqO5TYIkM9pVT6ZFzQqL4p0tBcLVPxw+pUhTu/wjqkN
qlaz7VV68YV2bms/zYxTYCJHy/qtk7LnVx2OgpeLg0S0b7DpakD7DxNg3Er0vopDIKraGHNfUF7X
SdlG1yWs3MyHcR69gMr9JhRJ801y2OfWuOXFOlrjMJfUFjCBSSBxbPBTDGWDmlWHm1Ra412ldwuC
rk5/wXAWa32c+wtERCspyT8wRxhW+uRUm5G00JkF7bSRjt4DTr/LLEE7enLMl7tAQhMqk14c6eyk
mPTLGetyA64qW1HeSm4bssP3RSg6qLywSZNhntHEj++prd6pI4weuxn0X41cwxhBG7My61Jspy4C
lVJZ1pn9cHlSh3eNtm8URKT5+YdX/PBJgrp1jKrgIUoSMtiuLe0reKrOPtMmfJDoLdtIGGGfKfh8
Mijgfd502ibwWNGPJqmoiqE1eshLbSBY9MFgXUHj6Tb1VM5eHUiFX1Ih9L5eMU+TwZjyMkHwCeX1
peX1KEIeIjNV9b6tvanJ25eISfRQIpL7blejfg3tESwaBDjn1TQjALNkW1TFKwzAV3QnB9mzGXXR
zxbCyzUqAnXRnFnzS68W5rczn/OTu7OoU1DdoNchSFq+/luEVCODqBOjqj19QPvMQo+tX6bo4rut
NmHOnqXmPys9mW8VKZy+zYDoltZzPbf9oOpwIEeqr16UZZ4nq4boddcESfoBkTGHb5RMgJ2//rzL
bTuaQcx2FD2EjjiIHX9cq5zraiz4uHGmNX4i0xCd0c61lqJcexqLVvthdTE06Qgl2tcjny7J8DhM
hb4qGpzwgjy6URktZEtT5FJTkEdCyDC6DjuyHD2q2jO7+mdDgXJZCmEchGnWO3wm0L3JC2pkcQba
3FeAFB23spPBneHbnrmqTx4/mwyIFaLURSlyVLOIMDoMJZmahVWCB0W8Xto/haaGO8mRZ0jAkLDR
gmuNfM4V45Nr5LVYOuAIXMihHt1OkF7Yhycy4BalqVdhOzh+oRep6+hDeCYeOxUHWojAEKMgo0PY
Sah0eD/tIkHhA7zbwwi1sL0KRfZH0dCot3ieQrhNJ40DtEp/orOerMAYVxZrk7ioMhOiviQBwnSJ
6LCdpaNIgm+bU6U0czsKPah4jboNJ1GA2w77euWEah34EvzUH5WZYOY+IK13cEkg+j6zxnzy7CgV
L33bi9ca8+XwsqraQUWRB5WXTkb0TETa75cG1EsDM8J71CWyn4skufv6NTjd8gmX0Ppy6OdMg1b2
cFA7JLOHXwsIl7oMVhXZSFdLRvnPwzOGoSKApJgmMJBDh8NMSj/SWufQtR3PKi0Ms3lnToLudJpV
qEZSpN0C16TLUK/qXSUbNRM2wUp4SQJDlARRRGjlznEbbJRRJQX99V1YXovDZUhHUkWiCtnLwjM4
ekPtTOf4Usm09uBv8MPMIhoSQBP5swnX1e0yM9p8PeAn8SpttPJCkONMxBM/SnBIOHDMuBw0nhrZ
8gAZ2nR8PB0MB2SPIhwviUYaDCLcZWVXDzVr3St9LWDp1VkGYTSwQrdoM+tHJOfpTRy0PcDKPjuT
iv0kVGOaLUJwMA8LR+DovrDsh0MnYaual7W2gjJnrlUZbUUCceQH0XKU0Frb2Fg+6/XOyKZx3bRY
MAKZD+8Rupp7StPnRHCnMDjqZTwpnhKRHsffo6UmlwoF/rAKuAdzn4r+Sdt6S6soeYmMSnyUKQXh
tUOKJlilFU0oq6Hs+wcSV3m5DgIbB4WMUgr0CLiV36Sm096RvLe6b7dCkb1JoCVWKEC8nXngpxEm
cSV5A+YZfm1IFQ7fgLFG5CY3sgQwZcBtZGgzikyzMW3Vek5XyH112hqjaa005nhdO1Zn+INcae8g
kc3115/ldK1e1k30ZH9HCBToDj9KBZKXGBwYZRtWrzT5Knun197Gqe7O5BVPFxcGWpAXJE+prdnL
138LRqTIinNsQxmoGQNPUdKEqi91i68v57NRUDgxSyHzLDXww1FaNUiiuuMwlLYRk2Io7NVUwn/+
epTTm0ZnOsUC+g6Ze+zkh6OoQwkTwlRSL47KxlsEk2tImOGuVY33r0c6vR7qA6bG4rDYlhMVHY5U
c25e0PNYw6ZFsXd0g5w+Tgirr0f5ZAVCUK2TR1yiIMLao5W/w45KU+qAftwxda7iaho/QoQiftOC
bRqZmt/CrEtcenJxTe7F4GVKP/jQV2svLBoqntB19lkYw4VPe+vMHn96txF1KUSyMEwgvhwXgagr
KEGQZTSf6vV7kGYqAMxWu0/stPtx5j6cvpgwMBb6HYU+tMvHL6YG/YclJJVc0IQdr59QUjdR1HaH
+DNZjcmEO73EnuahhlX9wIzaxx6ZzjOhs/rHlAUqfTSfIzpR4OShGzt89EnBwXCkUMR2F+NzJ4tp
a6pheu60e1qbITp0OIYj7V/8lI/mcij1M3ojQIyF2qRPDkGAG9vUZ0AvI2LR5YQMBcj8tBv6d43T
pQ8GY/j59X0/fcIoo2m+oRJGXRvCz+Gl0sZMvyNbFv0OZryOZg6LJDd6GP31ubv6yTbGNXIiYiej
7YJBD8fCwY81N8fD0I5K7ICMMluy9XHWKfuhNApgvZFh/MpKYcXuEsRczTPbsxfIOuIpHWda/Lrk
gXKIaO3EOhP2ffbpuA1L1Py3Uv/4oRezFoxKm+dkXXrCrwEi40al9/exQ235CNa92SXyIMdeqNG9
ZGdxuIHTfW8XNi0kMweJbagBLTjzsU5XITTAaOwpMBAS8WYc3jOMJ7JI6tIc+5U+Q9um51sTHPef
bkVorJE1o2Tn38uEOBxFmZJOprxVeNSlpJ9VFpd7SumCcr8hn0nCnVwQQy09kcsiTsr8+ILgX+lV
YSNIcUYs+YZECzec2v84g0txAh2suWAkID4eo56KQMKqcATmTodCdYHiCnZ3Y1v+1y/P8nIcxKvE
6wvZhUnDG3yS+I4zS0wB7Fsvs4vpqU5j7UmDSfZsaa28RQdtuqEpNxcTeHYYl6L886emayY6PNaO
v0+bh08tDganLEzOWIhVlmSrU2wqu8cgpsTI6esrPTkUIQbhJMtjW6wxiZwOhyJjkEdSC4dDVUvA
VblbqAoWVbuISFnrzhFRESad3lkOXzQm8ocQ6VgMZI8s8naNJwhnc3wjxh7onkc2TUaCUqij4xnp
hIfElGvhjdnnmNjNqLtfs4YMmWuXmv4eh4gCN5ERjq+i0+Y9NeR+U4NDVb1cMVW083nBFhNWxkzz
P/VvgUTHER2LcYaoU4RKf4/0wezoIKll4wFLiV53aT5AqEVeFPetSJmbxyhQO8PTwxHoRNCNkO6s
ZpzznW6p6DQLFjyPbmxobHIoYcTcjYNCH3Onp7EfmaV63UpOkMACGdp9Dy8JBH4R2R95NA8XZjVl
EmZHiQCGj66UZunBbK4XrlMC1XDEcNFpei3yqORLr4kVj3snwhGHRvhYYz6EIZbZ/WhJP0ooid9C
K1ApYjfz995qtfcwKaUflRwbBUgfIyrdXk0th3W3l65xyJXwV9fHCmIgEUl9OSy0G78aOgifxDMg
+VJZgPFB65JIWyFH8WbSAfBs8tCMhFurFQxIu6xo9sdDTvalVnV+5PgNcIE0i32vML3VXbmXMbOS
Zrq4brpIZ1FQ4CQixssnbJH6bDbNVW/UeE1liYDjDLmWxzThlJ6sqaZWL0Ne5irQ81aA6eqS6bHL
alX3LaACT/gw5IXfOx2GJahvG8st0aLXPk0vlBwMZQZe1NK2XbnjXPXPAnvDR2joVJeTqu6KdcYs
CRECVlO5cvBQLHeiAl0EpbfIqQf08GXxKCC57g+QtweXWWYaPlxlqlO4COFyNRUVYDkOj+rkm0u7
mp9aIntPRDvxEsG1V91wspUXTUFy4oaOgcsQEqr+uXdyIcMWHIjqSP2mNkZmY/mOPKKfHhy5r59T
3dDR9CGDYoZw6rskQS8rXqe0qKpjApYIRZQ23ModyEWviKxmaZa3AXHkc1QtlucpEAnep8gNg9F6
gvCRlJ4WOfZ1JZrhUuNu8uuscDGV0wZdrAQ9jnji1mJESp4tJgVMRGvR2qUYmpUl1hrkZVnyvl54
TpdYNiZFWaLwJXV3vDPpiABEnxHsKjUNMR513GjtIBO8rONYvxOTMT+NWQWoBLdBNyezciYCPpUl
Ltylpb2MbJCyHG8OV74W1JNTDaTrcogWtLM5hc97m29rc7TRYQjTV9Nk2AD71TzNxjWM5mWSNzbS
LAWJikscH69Yoob7r2/MJ/soKVCN/sd/88KPAgOETIIqvQ52Xa7sm7LIpoe2lZ0zt/80KuLyOQOQ
NloaSxBmHl4+iRg1l6Mk96SR0sco1oHuYIosPxqhsbYK4xkt0WViC6iQmL7OOrKMOpRvmnw4k7s6
CVTRVtM6jhQc5blC0Hz4QRS1srtRpYsp0Obgp4MphF+Uot3XJv5Gf3preRWoL+AqQIBOXuhwqFGv
x4z4c3EuqKxNpWXBr6q1/ti6gPLeUlwih0qDCrPrcBTdmQ2rpaKEc2aXrkc91B/juA3PnP0/uW1I
axaGm0WKi2ri0SjmxBm3Ij/TBEOKV0cj1tibLdRT68wJ7nRCItJaKncoeT7RwzQaFXILY27PsHkp
0tia10GFJPfrZ3Mqu+GJYItJcRC64CK3P7yg3mijNonxb3dgkOCWVJC38YScCnvVB0VQuWU99TVg
FnwJXCmZx2+1Zo6lNxljsoDm637ba302nHlRPrl63hL0gGR0WKeOKyhtVGd6M4wgRprCXNGUaK9S
BfLPmas/jYvYdYiKyI6SJD2ZNCrFw1gtF/OnMcbSYIrSB7gytNp3Vb2mkGtckyx07pRJw4a7MGiR
U6UuwnuiMm4tJUueuDe4p5Gvdx61zDFdEu3jn98KCPPUBZ2FR0K4f/iEAjElTZJSTHJCrE5kuSMK
d+iW+fpWfHLD+e1/p26JSzkkHY6SqnWLOSeZWytTsJRz+vFazjLlzHT75PVBYoSrEn+W5OvRS2r0
qTmMiVIthjcNdBy0dkYe1xdZoBfnnu1JBmTp0V8eLsIJhI4nPgBBWbKf15wmrEG+jXCOeU6EMz/1
sRFdqHi63/a9kt6FQRhjYaGa3/QhNR7rgdPy17f276Pu4bmGT0LWC13A4t5y/ASjCup3EKPHM2GL
xbs5EPL3KO27n5xFYlRf9My37liPhb2HCqY9K2OdRLvBjOfMy+1Ofwio1DwpaYkBYJH2spupZb+d
O2uKVhm0zjeArGhKVZK8+8yZq3YtxCi/p92ILSpxK1n1pMrzX3YwNqpfhiUJxVgX5tPX13n6cCm0
IG6k0qAsbdxHU6hLzKlSEBt6oGYTn61dh1ucqN8VOkbODHV6fqIvHRYqhyfUSxBIDmerQQqZlpaO
oTQtVneNrArbrZJSv7Y1CmcXFv9BGz4a9TlPkU9GptOEwipZHvIHxwJgs6ln8ECYC03q2D0XCfBr
zDXatWbV2g81Sqe1HtTp89d39nSZIn2GowPPkfVK/rt0+FvGGRx2ywwCiGqLFuFoMBrGN4hexlUb
xIJQIj3XjHyKyVtQs/A/SWBQ9eSxHt7glDOPnOl0UqSpUj/ktsAkWaHPU1vXod1r2znUwgafNk26
j1SHlkE7rbIHyyl6LMm6LLqNx4DTTllJUL0UdKQPKVhvX8NMtEVsAEl2S+WnfivbormP2F0oAxpR
/IJjkwP2Ezeu25b2Z3weCwpJ2GFJvav1UpKtqrBM08spSE3JxQ6ypnerrxpawmwpV3xTR0zjcwzT
f0nW3BYXCX7Quku0C0O2bjAqjUU6f2+kxooWaWPQX0whYYJbcFjv/3S1Q1PBa78kThZ3qONgrzEw
JcXAEG8y0baXJPp72hUwUNbpVPC/niEnigNSFvaiVuWhwR9wluX9txkS0mply/HQk9O2sqtUpTFs
YXQ1F3iT1BecuENaKCz1OihT6IBfj32ydTA2qznRA/k+6tZHc4V+LymkoxJ8Ch1hOxQI9OCpjvbv
k8N/v03/K/wob/+9Xrb/+h/+/lZiXBOHUXf0139dxW+4gpa/uv9Zfuz/ftvhD/3rpvooHrrm46O7
eq2Ov/PgB/n9/xnff+1eD/5C0iDu5rv+o5nvP9o+6/4ehE+6fOf/7xf/8fH3b3mcq49//oW5TNEt
vy3Epeev/3xp+/7Pv5aH9d+///r/fO36NefHruOP/G0+/v6P17b751+K8V/s2DxuhGcIBVkg/vrH
+LF8xfgvzhcLYH5RXi01WcYoyAdEfIkfMikpWXSiUIdAD/LXP9qyX76kW/8FE5fizGIEwWwiGvw/
n+vgAf2/B/aPos9vy7jo2n/+dbRUovanyEEmnCAOnCiipsM5KaDqVhpO1lBZgmUPgl8yQvDXAzkh
HU+T5hUx2fSmTEX777lyMFV+H/nobVhG5q5Q/GGFpsv1WExljS2S8DCKvZYENCmkSJZ/1mYXICfW
qrn3ndF0um1vd+lHm/f5OdXIsaCb8ekQJH4FecM2hw7n8Mo7va1adBU441gWnt4iyXAEtE0y4GU7
OU/drGQfOvAm1ZdSoWBiUGHK1LWyvvltpvznifx+H472jeVzEG5w7KJXhdTmscVMNaK3GyRgW/AJ
9eER61rbN9Igka46TeU+UCaYbr8e8igIWIakycFml+L6mZHLo/ltIRpkqhD1LEHUToSxl7U0+q5r
/bjro0k6F1idTjDGonMayrxMCH9cUmwnurl7OUk9jBKwuqrayUi3WQd40e3oJ980E2K9awsD2J9/
fpEwvblYFEmw3o4inbYwLTCKVE2lAovEa3NKgmSnTXDfXCCO59bXTy6T95j3h7MtwxlHt7TqO/jv
C9krnUxjPyRTugoHRaaDMXlHDexs0+VWf32FR2v68hgXwgNYdMR2VBaOZvAkqApnGibCqFbkn4ZS
8vAS1oszw5y+qKT5SdcuMLTFSujo0gaQthjXLSC7LDP2bd6+J3rf9WsxFYgJlHQtzaLBb3YsijNL
xOk8XRBx0PSJ5lg6jzuVCw3/PLRUmTfCCJJdKY2wVqYg/C4KzJ7O7JDHp2xuJw+OYWh4ZO0F8XL4
VliSkhY1uX6aivTk2aI4iPhEkfuNQn9Ju5oqU099wqaIIi3kitkdu66zIRlM0qouC4OO4agY6zMf
6/QeIP5nlVSXhCA85KMFOrXlsISMWHp9VJPSl4N89orOScerGBnZmbXos8E48DksDH9HCUeDiVnW
oymkhORUo7EnIok3RqiRhW/Ji7/86exdNjckvJhFMauOjwcmq13CRMLZOe6dDcovZm9eYWF7JsA7
nb7krTRUbQoZIXabo2vqAmzf4iKk83wsMOGdpWwjxtEADVzTAEjJNnyTpSl/zANpSM6Mfbq2L6Ee
yTuKwKzyJ6etAqPrqeIaI0tld+tjMbuqMGNqPGqipld9pbL1/PF9RZuEeIr1iJLz8UsDqiPEXdZE
cKuK6VYSWfbMymv7X49yst5Bz0IuyK7F2qDyv4cvS2/hiiO4YgBUinRr43VxFdS2vkvjPvAm3a4e
FF7eM/rr48wsOT1wlktSb3lRGXW5379tXGUjDZI2TD2laCdy9oD57YsM595FfyPsCykTc7gZwA1R
byp7JtScwbqNi7y4aOVBOFusqFKNeDtRzibplnn0WwKBXv1lo6HBFkAT+cXjeEYr4U/NgzR7wqhK
sP2I1TaJaSzNoyoEbotuoX03FdEtyjb4J4kotm0yhLzGIv2ILacePIO2Uwx0tT4+916fvAQc31Ga
ULld1jj8Dg5v3DDFAh87SrKdktjfmm7IfwjywObKnLP4jrYySb6KMQYNycxahIGKaCZ1NQvVwmS+
0r4Z1lhcqL01WL4TDio0mmAcV3rTW6HfZs0EKFtULMlQUUzgHEmPhqN3Rp3UETdr8ueqSN/Lhsnk
DWo6iPUM5Gtcj0XO8bWiNSdw9YqsHiXDSb4azcn+GHKlmC7awEySNaKqDOaKavN9NIA51kqV02wX
AnmP1+HybjVyQiWpiiY+hNN391OjxLcyGKC1mkOTd+Vxyt7IBs6ePI4g5O0pR3Orc08CmFjDdFum
0DBguGv2HlMvpJdDNRB90apkpy8Qm6frWKZCtPr6NTp+Lqzqi3bZ4uGQR+Xfh89lwno6ynEP8KTr
bFiTfdKyle6jFDmzKCy7xeH81MHU02xuEe6T00PBfLQOJrS9dLiz2K6qx2b0KqmS07jK9LeRNafS
0hUNzXNDocQrISdV5yeddhvEDakMGa9Ut+0a7dKcQuPaLMIK8yjTiW5FK9ZZGlE7Q2oHSM5EvzUm
useeFtyLNKf2qPHiRasop8xMFTHbqGOuYjwXiGY9dvEPoQ6YaOeCJDrOWiY+sxRd4qmSX8d2viin
OvkuN2mIs3yQjg+xPhS0IdkzpGzuZuuRtxtgx8P29826vluWxHiNnli/CKB239ZCtYdL2E/AMuzS
bDZJJweT29kRa3/YB9qO9cDyo2JpmQ0sqxBeFqejvApG27obK6AgaRbBTJVkc91Hktz4AfwaukvS
ytxE0UwqyTKakvSJIr5pYbyt9EoTrzx0xdNbykswBScMBiSaCXW3ZedpQNDnwyPrieMGom89IJKW
23dzcqcMlQZUkU8xr5TalMwLR9jSTs5h0idG1t4F8lzd18D0H1Q1yj8o4bcw86O6tVwlM1rFA8Ex
bYI+vOmdqtY2TWY3GFG0rfOrqZQGLbMkGd+DAQ68VyrCDt1Ymyyv01qtdxtr6m/lOKjvFGPIUH/p
8WVRB8ZO6rS12Tj2utEmbc/Nl6+LWW88MGbJJrb7lnq2AvNxFRa13l3gA/IRBfMPKYlmjpL96Hxv
mFH3kWRQqej7OnXLeCxdWr21l06ulYvRsVEiZMGzUYzqbSMrrTsI9V1JwmKVxPhOuLaQcGAv5wF9
Lah3rJURG1zNuZnsc1Ak95WjjI0r+tDs8IjQUpfBml+QfEsbPgpB8WawSSRfZ0H1ZkXmQ5wgYOob
dZw3tDMLzdXFQkmnVeQZA8si3AShqq6rpJLv1EQnNSsbky+FtIKEsXhrRgrzPUVPUCGxcKtU6++t
rKIxKqVbPKCSnfqcpcoNtny2ZzIROzrXaY/2UmxL94kkUS6RpG5HIzr4fHoJggCmaGM9KmHyGKlB
F+44tGTbtJERDOVFjEOFU8GTE92cfWsxLOBOpgbcjSIM2UYkPfOAAPa3uZBk0Aaj7Pd03lyFvTnt
OGbTO9rELwMNu/hUNw+BltG+lNG53GvrSBbPTWI8J5xSwXCphttIxXae6HIe2cfdkYXLVUFz+Mhu
0nVW94qxEoNjvKuJI6A/QRvN/FYrYBSULVRjEYWzO6WkX0NjFKsYZyIITFOzwu1FvxsmRbrB04aT
M54MgRpiAWBET/AVlK3lhA/oEOq7fq7j9whXyG1RZpdJ1z46sQE+MEfD0hivtFe8piD/F0lIOvwg
2nmnlV54kzT8xM1G/46pvMV81vUtfhAp+Ov8fsLiQJrLYi/XuvSNjOONMVmjl4bxiyLemyJ+skPn
PRqVyRP2vJvl8IpFKnStflh6ODa1wFrRwTl6NbX6S4g1oJcZ6o2CQsjrjAqjLfGkWR0GavK0D83p
qqD5it20fAolRdsYc/oLYatf2eoLnWs/UY88OcZouCDLTC/va9trw+kVpn6PbX01vxHf3WOa82jL
qbyWWvIfqgIXx6gqkHEFraxJG16i09hkmCAMjXJfB6ENMGaoL0sa7xulQgJCg6NH216I7ka5WfB0
VSlwvIiS8JLwE7MwGmf8uDJVfyxn6TrvdAD1GAi4lJ80RpCN3WQudu/2qLl5jnwlQkdSh1p5XShO
AsAaIlFHGp+zkHYhFUhZCy15DEdzQ6gjCBCMejXxnvRxRkWkCh9UjXeIVtibdJY9pxtxM1XjDxsK
15bozbD9BjFLiwrWeE8JPCo3yaXpHeZm993olGIX8J5d6qWoPFp81mDv+eggiS5A0d2krSJ5A12M
Dzrielwaiid5HvbCappV4yyHDFSfnmrUS9PnlmjiSrQDfUI16TqBB2M2Orj1qvke5Nj3Ig12bZMF
mDoUdO7o/arTSRaRWUGIZUyaHzZxtKoGu70GbfRkkVDEw5z+ST6x9VgLIflF2z8lnbKWjPAuI/7C
iVSboKyMd2liv4XmTM5cj8NLqYaTVknRW6uGsT+orIhFgczEWtrmCgmqgqOm4VVSVW9q1OzqKLV3
TqchBcuKX7bURy5jx784HkaengVYS8xl9N4Fotg3mZGv6cfOHnRMb55EUPNQ8CEnupHESq6KigUa
79I0TNcC8yOi5k01qrPLnPhQaX5l1nHy7wGqXVEcs7cNHjORol9A+nvIi+qy66v7op2S79NU38Vh
bHhI72c6oOw3Zc7CVRll2lYMjUpyaU5WZhxATK6bVYBPrRt18bVgdb5v6uFeNsrIdcZpY5oz1kbT
lVbX8HAq/alMOVzYDv3odXibpNEOv9tLMQ13aoQNR98P16qeXqcWiHUxEHGSL7lIx+FXKWBkk8a+
jEKFdaMoLge1N9wxRPmlAy7G4auaeSiqto+1oiRUHfdp2ZrgG7BrV7Px0m7DTZ2XWLmrA2jMdrrT
YNRra4UbSWs3DzzvXqxwaJFf6RuJBYcW8yJKr+VwXGRM1FmconhyuvyNkw1gu6bFoxdDgN5vyMIx
F4XeQ1Car0HW7brGESutd15YwA2visWPYEAeAWGaTVwzE+IUKbxUYlW+0qesctXM8Epb9Hcj/rce
qQv86lJQYFGMTLAYgsFtRCf5UYnTThEk68GJV/iqbCI78jR95nu6+D6FFupVBs4oTZW/jpJjYYBX
vANb7FyyAc7a7iFQ6gUuOjqu9e2g3RTE0d44Bo9mUV+aWUJSRjVLF83Qaziiaw6d6SYNUoiooa74
idZCbJqlb0NlxkjjZhodq+CaRs9gpZBgQHm4lbNH2opwjZn9ecAEp1b2sRxdWVGykm24lEFRIIgM
JNmt07r0u0BbDVn9DhLlzbTiLYotGpZMaG0yNNVZ6NZ2NJrUQ7/MT+Tkqho1U3zQhLZbC3NTId1D
24NuqVFvbYVZJj/Uhh6sp7rdmJr0HHBqG5PeU1T9lkhjDVJxcPW08slovKvZsGsXtbAsbShqAjDs
U8dtDWkdpvN6sOxbsspPch68Yyu3xmNiReZopffxqiyth9HIb0RrZK7I0xekKX6tjU+lHbN0s8O2
pbLSB11fd8jj15qd3ZI/xZazH8qVmmujV2uZSQ6Mvnyl53GgH/PLImmvkwTDxw5zsyJifUfWfeEs
YtG40NCDDjPszeahrtsVBMVqbZNPc41hCXik8lnubLyqJnmxMLxXQ+sag6QSEaq0V8ouWWVy2u3M
WcuYUvSFgX3aS3pcbEqDapLS0dzkSqbzIybbswrSGapjpxn+5ECAmZO9sIvL1JyG66Eo36wZf1tr
TBJcFYjIiaa/2Xl9a9ljcdMLM7ow1Ji3xmbrzoXbgBi/QPgkPcWcSh5D2/lp9mDjYms7wOOyTenR
CCSva0kQTqb+K7Zs/NkE9kWDZf2QHaQvsVnl7mjVittr4iq2wVvQWxkTYg8v5Lpf+86mNNlY1cos
7EdzVFQXWMIaZZnYTGg6dnauPaah/RBFEngRHfBe2dyBKi2vqQU3nijFD32Udk1XqTQ495Gfadb9
lA3EDW0QrPKwugVRCdgaRjO5WWtLkLaZE6NdO1NjUPQwMp+kOW10QPTa0qzXlFvuyjr5mTZUaWcp
ulkYU8R9UzbB46h/6Up2l7c4eGB3HruyWT3TWJt79Vy9l9p4p1SOvq3sGTcgpctddUSpC/939nql
nXbDKG6Q9ne+pIbDGu0l/Tb1TIO1HdWvSd5fqll1FbOB7WohBb7Gqcdnv4KPSC4wvWLeif0UDy9d
kZlekc+sc4QjgiX00nLiMvCRGRcXQVS+od+fdl3noEGP4pu6C26KNt6NA+jFKk+cTVUi0UlnS1pJ
+ph6SlONroK2k94eLLuRCjSrRDMDP2lSxXWS/LkWLYqBieWMlcWVa2s10453mRkgZcl7+KIvnspc
+hBGbd8Cq4uuZLued6VVq+s85jFPpSKtMnMMr7ShXstpsI1GdUNhSHoZCgY2M2nj5BZvkD0GmyKT
bhO7WNvt/Ewj4nPpxK03zuHWspoNq5kvd9g5t5N2WXbtXdmrOGqh0NREsHKMufPSGWKjgU8kZZ3o
vnesRxy6QYqJ5raWje9z4eAZpV30uaxsG5vbJNn25Gf9SJN2+wSZ80mJa3lf2+UdHtv3tVLe5z1t
1bhdvMhDvdEK3jth6JcDDD2vbNFXGM5OiGll19UVWmCOJZxg2KrXUbdAVkuLknazGadpRR5jm4lO
YWNpi2sQt6rimXYxX6qNMazqwdnGeXCn6Hg1DJiMkTEJtk71v5k7sx25kSxNPxEL3Jdbku7hS+x7
xA2hkEI07qQZN+PTz+dVBXRmVk/n9N0AhUQhlVLInaTxnH9t9k6zvDY1fv28tnarxVK7ooPFQfJ7
7NfLs9tbsSBOhEq2oI/iGtEC0QSZbbKzdrNDMRzlJ11K4x6+QmORckoqb4leWBhHJL4ZusABuXOT
GmtPuJpRlhlld9SEbrdezQD96BeS17Qeo1odvGoWNwMBsA8r7aq/Fb1iiihZxchI3LZzS6QH5lGL
kCbjlK1gPkneefYvkBzv1Zib9WCYYrlFv5yPV9YarK99VvZ3fUEpQWJahVHvC2+y75HzZbysLcTg
x84hCoMy7ypMeaTCITXVMu36iVrYWUzW9eSNwbPfj+IeXUqeTrm+Q3b4HIX6AYWM+bWuq5sO4Q/O
O8RV+ouQt7slkE5cDHZ58nM03bElyrLek1I4fqx8QdxhyomjrMNW4Yr5wbObaX/p0jMUy0IpbjIj
f15dKya1B9x1rR8zlmf01Pd2Hj0ABBMdJJcpaSLvbhWUVsQ02d/Yq1FlSZ6p7MsTZXVHGd6OcA96
UDszQYsRpnpwvwbMIzsiPpdjDUnM2d4thHlmm4cmnXs38SRvGbnkp80p813rrx2SXHmep/mtKlQX
q8GcnmVgf7Rh/4qGDxCuboHCexF8latnsHNkVgxBtp2LaGTSD8SbqDw6gCxpzoeGs4QUAe+11mH9
1PT5u93wwHJvdB7F8wQbG52TBvXoEIxUYlDOuhZXxrxRbJrng3BSMcslbfL2EKj5aDjDY0FT27h1
2BBWOztDr3/hJOyu8kKvT6I3mvl6Wqf2B3tZ/jXQc3Ff99WwXzGoPea9DbJbEHSoR8ODS1geAShT
nYcnsfjb/TqrDh1krq/Io+c8Ky02qVKU12abe0884D+UXO8Lpvm7NpJlF4dRV+1KSjVeWIRBXDOI
nSeNWv/Ia1HGkhfrc9+w49XbVt4HwaRPwRa9bWZrnNAK3+dO+eZyHc6d23Y7EUTbq+E33AgMbWqn
VGi+1B0b/UTU5G4RY/MSbQAIaNm8JyvP+Qi+hWsBuo+MFtpNV89f7vstEj9Rhfs/vdmbX6faI8Jt
dF8HywzPomjqO1qqmMO9tbypw4yOrhAWPS7oAyyHlRo/fcnlROGy9uTDYh3dmcKCxFfrzzJQN1wW
GLRFEiJLRaL0+gcSZpYfvQB94onZN2s0gLW54gw90u7k0DfHuR2nY9jVKD/nrD9QpTW/OKvGQCIj
/922Rns3MERjddqsvUvdJFICe9pVUUNSYhTtCqCh2CVY6eC0fpjMNCDOuJ/D1NTbkz8XIulspzpt
ppr3PIBVXHjRHAcegwxFJ+9k8f4unXavQ4fATGbFpJ5se1cIxyG9lOQn6gYHv3vKpdkYaWP78mbs
NxArx5nNF9fLeC9Q5tdjdSg/AEk0gApuzgQxgHW2i9W8QrgDfmZo4k/H6V47TNK159fHucoIYMSc
VMeDXOc9lmx10L0XpFi7LMnxXhtH0gzKW9n4/anIXUpSid7o9p2PiQhPVv4UmJV3Q9PfNTFwTUq5
V/1Rj4X4aFWJd8FSC02YfWD+QBMn9yQFON8hCcCQBA51tlNeyB9RVAr3mpx2dwePXuPHkcr62V+Q
ZvYlEl66bGJQ4dnJXeR2ouSG1FgKYmyemnFx1b3v7MlYmgGQwoBASY401wgeiHO/xH5PLjfkQUsJ
UmGAWvN8kw6b5GMZ/SDuSPssJ5uImLjDvM9OlihkhxZ/FC0oNdjuyaLrxiW8e5l5esdJZnjzt1Z+
lvyZy7sTSd4FZJg6+RfhZsV6jYXHL45LM1GabUIrvKpm/CcrgdZuNyker0spZm8mvCTgIok8Bkix
JtO6GoaMmAjeFX7HCuTnxZPZuP5Xjv3nfmDhzw/BP+kEit5UeWQ81S4DRasOk1n04UNNmNZ8cqM5
cPYYfqrl0I3N+Nb5NTdVW/n8i5X0gnKMNY0rFyAkMMqTsFdapoSeHExPyl7pelqkrptbZ3DX+1pP
pdw7k+kcxDxf0gA9opeSCdwRPFs22vxqhsZMGkw+3fdoG8q907PvNrvSa1wPqsxDdDbki7Hu5dpN
FHdu2BiSVfimsYO8bGheC00DpGfusb45RTaGuxJUNaV3JmXdvrI240G7K4hsOHw15Dw59nIVLf0j
3u7lnUrUmDilnwYduE2n7mTV72d50UeOPcdNZA2HGYj5YQNuJQZBWGeuNhlH/auYp+8QJ8+uwhr8
oeoixVDex4QcdgxBYHdsXOANO72w+Yzr4qe6BHC5LPFi71KGy6r5KUkUyxPTN6CNcmXt2eIzIm6d
rUpy+auIwgPNwp9WPvq3nT+bcRWRrDznwx2/xX0CMq+e6SD0Xk2rLw+Tt34h9OXVLbbggJhv2bFC
iSnGfxXgmDO3uKyCkEsMTLkjvp9atLiao6i+chGE+w9LXWPHpK+T04B0CH2l3DkUcdvTcrDv/aFx
rqfAbL9yd0HtXpXF7J7QRDYOWMOFbt1bi10uh1IVLPSuV8kwbcXIXtAFFO4m7I3TBLpT03XZhdq9
LoZSd7uhD70oEbIviAxdBj84t4WhajoZ7LbZc8OECGPneTXPQaOoACYkIvAPdlcYwc41kBhk7eZV
BF3lpn9eetPpjlzegoKd2ba3NFtH/t5BMCAbQ60CC4uaI1/22Mbs6oGJec1xqOnaua5WLOZ7fzb4
p+YUopXY7KIxdXpUpAww2bV0o2zcr22kxF7gmTU5XcI8jDtZdc51Y23aeaqcRZIaMXqqPlC0uy2H
sPFQ3sf/OibmkJLTz9mnNfjeVU7Z3FQDtE5qYqdE6+r0udriyG9M4ybysbof+JOJlsqkqM/WGHqg
mXK4y13JhmUHlT7hJ+CV6Fbqjnt4G/dydkZj5yBUWPCstdHOkVRjUmAr1KExWAPrGnjjvjJ7eUBH
tlw4n9dhVFaIEUNFqVxgL3Pmzlv6m4ojXNzvKNjeeKWyZDGAnwfpaDqR8/FcuP65ncP60IjIv0Ku
cFF+kGZBWs141djdthMbifrKkC5WsYjZqHWXo6CGKJYX8l2v8FqkGE/OryksjT2cefaetTZNI8Bq
4r1RhVj29EMuLVu+lCXK15XZcpajvm5lLxjqCu4FTznDuUYZO8ai9qPbZqVazS5CxdIVlR5rSJvt
EK3qMuVeZnJvVKueL7TKfsIv8b7KKuI2d8L252BUejdJ7zrPquprzS39YNBT/zCrYimuqNLB20CR
Gu5K84mMMjQ/nkln89qQRTPUqP7tWmWJHiK1N/LJPhUcEcNpZSG7sqf6u86NMq2ibHiyJb64BEDO
5ZPobWH9k58RF+1JQJ98VgXR6WYdqXQkKwr3gVdbsdkZfKe66JlmNfDWJk3KgJVTnForW+8DNtX7
gPsuoWrzzW03u0hgau2vGhQB4iwY7RSGQ7+Q7B29isrpHioreHcWgJ2FXuwdfdHZQ4YSet1Vob5v
ZGZyMtDTE9htfxNKIsBkN4Z3FcaODCiP62TquoKdVNV8JCCyvgr9KvqiHXO86snevrbIKbt1SAeJ
AxBKtm/Pjn1xOe0G8WpRGXUO+ulLVna9Q1Z4DIpsvdbr4Ke8McbbaAycE/KiHoZJEsdSVEWWWoOt
d5VsLxhp6cwE10y5c3EwZEXqIaX+mgyRU8cctYO1UxiK3aRafP1jCKpyod7IsFn7y+KeDKXwXbh6
fF/qkNeEYz4Y/ElUeWz+3eTADDFgtNsJ07MRpRrK7HZhFNkro51/ETyiHtpNqHtDTqfSCsCNLH8J
DgAKoFaedACKrNJzacjoNudDDFgLRh0OO6fT7a1yc/MgA3QAcYjScaN+vayumtIkWB6hTs7Bs4lP
kfkhaW+dmcUjvDYUbE8Hphvi3cAAC04s7BHNmX2xUftX+M1xWYvGXpKl90zQ/SW3eFTCMLVxuj05
Zss6gHrzCkKSVukWl/SVqG129sCozSRf2m2/UcZykxuz/Ap06dyW1fw9mW00sCttR3aanPA0UrhT
h87kI6lBK5ZLBlGPsMOzVYBl4UrxrtxhoYxu3DL3YbWD5aNXvR2l2Tzom4uVkIzGhcmDxoLdtrXh
LQAOfZ9ddpi97cD+VuyVOVVxb66PaEKMZ+2344OEFWN8Lbo99z/yiMgs90NdOG/K8i6bW+Y5x9zj
TozXtQseM9Kr07Ar62Mk5+jQl1N2mMoAhK4gTCo0uxOP7LFqxfaBmg5UOwd7NEtfPhA8r1LB2M9G
q8rqaXIW632hFP7Wq3AUz44twHF8+85eo9eK7mf0M0QCXk2eVaRmh7YAOZ7ACRc17HbKPlTF5lxl
WHXut36qGTNqAjShOL4dGqB+NVX7XdPdmchhmn7MpR3cDp07qLjHcAxIN/Fz4PQgu9fEhBJPwsUW
DDZlfdKB2oe1NceQ23t3MA5r1s5Hz8+xxK7eybaXIXGCAldepz+UTasLQpKXpql+eiMyE+r7Ykv3
buy15nXnRYPLuIBeMLMxo5kD5miEQc24N5rLfGMYddrqlpQycLpr4l8AonA0PwKFt+fVrB9nJuc5
bAo/7RTrhDFBR16CXE7danKzepqVGQu7Fmclh2IfzXN+RucxciE4E6Ml4gXcgGHV8/a0mXQOVByi
u5mbOKkXhZTKjPB6uc+BWX416MX2ZCPkKYQgvZKF9TJa1QGovTw1kf7slaV2Id/Nt9HxPiqcpXAT
39EvW9gvVtwXC5JBPPC6iYs1FCdja6K3rMkaAMtAF/wOq+SsnBtVpvid+nRaeJPFg9caZ+phgLTn
xXheVT+e7GnR55zXcyxxYB0i0DRA+FXdqSEEUApqmUATi3NYBUTcItS8DWta2V1gZ032zhWYIksI
a1fShg7Kv2g2k5KKs+fCNJArcaju2rrx9h1vQaIY7XJH7ACuf7CXm9zywYJN0m/bwlKJpYLoPLaS
tyBG4EczC/T1pqfhxctYYhuQynfDN45aG6dOT6ZN0EfXXYNiJ+YoP4vJazCzedGZoPLidMn/PwzS
UC9Z6FpnOZjhNR7H4RfgsXkujCE/W1ZLvgJ53uiVS/MOhZeR7TjPYB2gySB9cjLqx7I59BoR4SVK
53IYFjygTrXTdRvtbdvwRngLb7yf/Na4DQtoi5zF/7k3+vA+Q3G6qy2wMDvf1i2Zdd09Yln6ERIv
f61qXod78ue7Q9B3/q5wNW2jqx6/IgpK4hpRdcxyx/Hc2Gd/ZfW60cDcj/kiYIa3Jh8sAnbI8Ddm
oMbLyAgD1M27bLCqlNTh9QrMxDoFC1FLIuMTUGU5Uf4Fsrmv6OU8+StRt7HUOjx11VhcSO7uU3PS
rAee6uhJdhWtDZjm1lQESmmYTKM76NXiDCBgZ6eRqx2aQI+kx608bYUn5VsmGTHBPsJIprM54+kD
uTPPqzTcUw6mYifONAQvbm6bv0Woo8MomclmLVzzpfd89bC4rvHSFpN9I9tAnrZxeyuHsLlZWbEe
nNKTpybzu0ej0Y2ICZVwjn4wTBIY3Sb1eoEcS52WoqzRXPUN0H6981gMzXgGxu+Otd9yyvtzboFf
5+TppsaYy4QgDnNKOhJvf2qnFdMuwhv5QvRY9dupsghOxeBdEIYwDeNoctsoWqa45YsOd3zfFeWz
3WvPjVHF2cQsdQPlPb6lziNt1VccaMxstUfaxEUdsiD5Day9GrcAPGFDyOmDMFd66u4Nwbbw3Cyc
fr6+hHjTUxPeUesUlAhoLGm9umgqGJ5KPz+FbZslbOS+c7BbgAazb4oxXkUH5eGus0f5xtxbOrHc
Kf82x3KGFw2QafWiOtmkbXw5ahlO1D5zPnjOCovhbNd9BAeY13NLl5+Rvdnb9iVWgjg9D+678jjH
lqK4pvVpvXVWs9oHvbH0UIOXLdntfrnhchxNsiCGqLzpgumj4CYHTVwLOyk6Wuy6wgt3w+pWLDZ9
TzASqqv2zkMxle8QoXHqMW0frMwgtsouQJYmh16V3M66KytviHbydUMWsOUbARKkS6SSH/wExiv2
cmivlEcgqJhadUOSh6QKqzKhr7AoIMn2Ywyb3P/Si4ikkg3hfKSCOGv4MwpyRA6IKa+awRrfSsPK
j9RK5iqtx0EegKMoDs8QQrDsGrEe1vye7xsdEXq8c7WWdPa1SzfvN4w4+0powOONi2SIsU83WAzj
HJlb80z8NMkdfrOEFr/Y3myutd2HEVEAkEu5sZ04V+FoA9hjJihAL/hRFzIobrj5yL0rxvKo8pYZ
nV8zd4pDGgK5GUwQMyQqLCT5gX55snY9k5z0HGHJHvjPwA63uI8LNOMenwH8UOAiwlq9z9nxCAq0
mIKSyvaCAxvW+L61xXKwnL5mcAgv/bfK6N+dyYNQ7Ts3eJeegVYwkLq5GTFjngnV4e/B0EeSKrd+
Swn6nBqzehAOkKaqNRjoRKjCsQCA/VvR5X9ILlHp+CaZav9MXg8vcvs/ypUxdLmz7P4tp99Cqddk
aXy/JPGmRdTjMiJwZl22zjHIjnoJxx+Q9QFE8KgkBpmILfiwEEfHHbu2l6gUrdf7CEaSaaxcCbnd
Rmey076moPe7GTXkTDV1zb/z9P9Xvr7nruF/f7Xq/cni9/9m/bv67i6uOfXXP+r/Q9ffpY3m/+76
O8r6R/ur+PFH39/ld/zL92d4/8DieTH+sVP4vFBcLv+/jH+GZf4DLwLOXSx+QOdOxO/6L+ffxSfo
kMSBAhTQkd/1b+efZ/3DtS8CIzTm6Povv/S/cP792ZvguYRw4lTCUIKV0Cd26iJN/sPNaeW8M5WW
/UU48kE95LaP+s7elVtjXHlt0PyNYeCfRtr/0sf/6+fxN/fwQqBi8wP7zz+vskMMQ8BQCZq9PI+N
jPdHb+c2shS73Y/+PF5FGagL0lmZCuF77yUlTHE5ut2R6CTkMcv6uHp9dSrqifhespt2Jadz+TdP
7eWh/Mvfk45aLhmtfARxeX+RykdRx9ZU1sQSB/KTPUWchDNE8D7D8DexcP95BcgOxYpvcqEvbRV/
+UnWpKA2Vc8Ei4T3wsz6V3YJCj2XYfcZAAL/zSf7s2fjcgUCMqu5cYhgCckS/MsVL+y6aKRNhKhd
LSRIlZubiKotiECq9M20kDBdOMbfGUX+mw/pk/JJBiv+G49suj9f9rokDKt2CyoXnMBIkD73eACr
KpVoPA9OZ/z+wxOIJlTnXftHN6V9uY3+fPm4txx+EFZukg0vnto/3tacm7mDhJsUekxiMPRFNb8I
q0IV0pmtei9tyxcxN5Dx5AS9xdq8Sf9pqEPvVwAUE8WL0zOK5JoGj53fCy/YCWPqy4TPsK1pVrr+
Mzuh81Msrfk5ECW2wMRs4VPZdIDZ//OH+e++O24QHHAXsyZlB3/+LLIYUHWLnuT/mfWAtgNADLVu
101edbt2sv3d//zzcPT957eHNZ3e7tAyg4Dq0T//xM3zR2eA9QRUDNQpIzCtRXVnT/cFLk0EG5Yq
IDjNqaULcM2PvlM777PfReduyCdmPDqfyltXh7MXg1i3FLqGbY/M0fCLk1EiedwBKHJZCBzX304z
eO/DxFvwmLu5uBGKhR7lMAJQJFqyOlUqL52d1Fb7ilZ7XFi8QrGiX2P3THLsVjdthRd9F7Sjfeod
mT+UGfxKrAKf6DyXXDNgbttCxYsisnykVBeGX83mjwF4nOtm1ZeBCYpojQutoscRJNPeOWOrt53d
wVUlM/AUkVfuOLxGGKwl9oQqR6nSFfP+EqwnYl/20Yh7OBu8gzv1xs+sWL1XzjSKmrnZhve639R9
NSnaaIagCA7BYBLiVZpLedm+zYNCOOVdF3QUfXQdOiKqN8zhK6tl+OJKoOEUo0qULg7W1bghKs5N
V5gIQreXzPy5OIP94TKB1feDLS5OBq1I9l8AY41kaVdlx022dXgdGuyCDMKSUuc5dHkGJBvoskNq
ZA07qweRgYhY0Ny1gf0iYQVJEipm5naqjWDUvdYBudV6UeR51F54Y9glpYDbXAlC5uqcFj1y/4wg
LYBx5A4/WIm0UgXTy4IuBv5hFQY9lWPhfqjFxHgw96ZWFDv2s7fTapafKGGESoq8Uxzwa1TuxAwY
tt8CF3FfYVtKJJsY+luSNBXfhN1ebCbDsrAPtBuKOeVAAu7Rik+g8WGQ1zu7J+QvNaxLfsvA8/y6
FOxfaViWJWRoH02kpy2dw/93zfYt6vttSWUkjQ92Z0S13OAAZw5+U0IHsYlcj83EeBqa5fqGXMmN
EF9GA5EX2lw+qBnmLpJRuf4I4GhhedtxuBee0n4fo27A4DCFND3skYhut1pQBrMzGdrCtJzW+kpM
PjF7QzZ1czKPHZnqPmF5B19vGt9JuSiFRnMIxsQtlHUPxQPzVc2QpOgGcFnsJlEsN8VSV7/nrR/y
hMLk+q32veXexyVMpd+8OYT86SpHGNNOVaK5r5d9nlG3EXvjUN/1je28mAuH3U5juj3SgoE4LAcq
jJt5ieZ95K9LmS5j4H8J09ueq971OCjlhGtLe23xK5jxwMS5pcaPKpwuKF+9duPekU4xJ35BnR7C
EWiKWIXDepzyjTKDUK9euyvKkKykvBTmb77yHkH92HtbSrea9VtXokCb6szGuKM9SkfpFmyy23mV
408J+kfjLEayVdPFzfImXVtzI5hNwOIjf4cP4cwo3Gv/IheK56mdVGq4PorBsanp3Jly0xjTRo8m
iYGesYD8G+ClmJ16/VWCUqOkN6CSRiOkk3yc1DLGhWrMJfaxE73bxlxhfa5qutrbzqbtAbjZpapv
iH5N1sRfNhOF8dyOlX5oLvD21dz7uQBBBrUxzezx8jy7V75uBz/hZJo/DLeP3hSEG/g2knIWTEpe
iyTgXEPZ2jfRN5YRsfH6NJfzsFpeHgNT2AjzxQAsuCwXlEHlefdUjNM8x5QCdwa3qK2uq3r0NHOT
iYIUXt1/UO3CaeCzRqgE71f3Yo9YtvC6mN4vb9zGz5FpobtaZuWNR9y6kAO5KTzsQjMIzxhAWyZl
1U2PfluAXOYj1Ur7Zb5kFkN0zjka4dWcIaSG7K5yC2T9MxXbVnIxcw84by/HM51P5ZUIMmdM1zp3
3uxFhs89rVQjlgl7+qQPfKiPzrgM1c5i0XzXorP9WFSNJxEnWRshkmIabkYt2TzbTVXfIhDRDU9i
/ylm3f30S1stqac6tms22KVOa7uZzysQoz4zM4k7hIJ1tTN9+jdijmTv1+YZdEsSuGZ/TpXEJyhQ
it+V44BOBSRAk9nJiH9jTSGZaoIBp9rPvocNKoAJD39zOZf2cRkrxLmZ67tjSimi1txUOQK0LK/R
tnLfILlpgpcL8vu5icDcUHdbqO3WeplMdIuhOyasdVEVj025vIdhjmZrCDbvDnmDcDitg6Y7oBAP
zbjA51An/FsFTRbJ9bqvQhRvVp95P+cwIpEn0zwMcUVyoI3hA0NqsoQrs0uDyiE4hsSUwuOVRpXH
q6mN4zB3eiXuCpFpjPbQuci2DKD4DNvqdekvytyxQAA3DYHAHjUHcCSQGK0BD+d21d1AVK1OB4mn
FFFQlr1QZxEQKtQOpImxjddvvLRGTt7F63c9Q6IAyMu2L79qldhxh+qnZqIFK1lhyfJY44zL95vf
4Z8YOtNFXDfW6NYhGToMX001OEk1Nv6QkvFXHClV8QHpmyr4CoOscngHLH0VZy6V09xxcttirq19
3fnCJlC/vnwEpkb5OrhDJ1Iyjit0QCKj/CMyNA8lClD4JYpc3h1/63me3NpsYlcHzu9mzhpFlUaP
96UDR7ls9HX7Qbom+RpV3eGDiHIhrrcl6D9n8pQacna1++hufAQiMJwSe6JJg66dzdbPYAjMb99o
EbaZDFBY9+bsdz6HXYBn0Yber5sue5Mm9j+kW07vpUtTZdeY8JxfzrbgQGu37hOlKDy+QE2F8cqR
93Vl2DdGR0Ydr7r6I/CN9T4sDOobPQQdQFmrOe44YEBgSsmLBdPZvgry7lh0pQ2r35UX4Xk7j8Qs
G9N3B/v/4XnCfTY6dznbwYBveLCVhDAOJvWBcbPxqCFtprRBMuPfuE7rqgMBGMsb3WIAk3xx5k23
Bmjq8CNPbzND0o91ipR1hMqrnpHy2ZyrtkQXv5i13mUuWBcB7UH5jqaKaMdoaNXeHqqZ77Ct6iLO
IUhIZs0LHiy8wdNJ9gFFBh0We7r3Lv9NwktX/86mBv9pA4RkJeU8oDMHerSeNnAXJx0avb0NnW90
KTklmiK4AWBOVqvCwsQtFLGOrpF8XN0FIeqcdTh9lp6T2V7xesL0CUwsiUJXG2EIy8Y1ZWvIfky2
I38pAm+eL90iPcrYyYYDombuBWo/Kg+ZktgylR88C/JgTrzn8oB6dZIlUmsNifRlHESj55qFT9Zo
3RVDGgAWWbEJSij2KFd72p1oUgfXFXUhTmYddsdBmStGh9JwLry5bb8bRPfy5kKm4CSDsWE71b0t
rm1hOmBmlAp8ObbVT7FlygLlXNSUX0O44j8CuSLaZECzxloMzHl2tbnWdJ/X0SPRvH50cBURjTGJ
3eppxABJRGskiMNDcoj8adY49dyy+dBIcB/R8US/+sbUz1Yw6g2apDDXuDXx3aZctE2zfJjZR1bP
M7VKJvHGsVMjWD8U0dI+4Lwwi7QOGuTXpSmcu0Eo10qyMEOEaC4553s458tL0fpYfFehmdPGckJV
ajMIDIDokXEvy5wRzR/s9jgTtYcuxDCqX25lMvBhsewftJUhcKtx7p96iYr7YgMMyf1wvCK6WoPy
MqY1SzbsKofwh7SN+u2+NLBsMh0E/S/yRQSrh2XTcZEVEGEwAbN1JJnBP/gddmCE0zb9rbrFnGhp
HynYhGDUx8t0v2rBdI7jumdlxWtYpaat9J3hL/OcaGS9xoPrWQ56101gMpIIXr9dRsRvKkhkEGMw
xAPr5gO4wgrl1pIiSAFS6i2dQHJWLetOuWOx7vy6BowJpmH6QHmgnYSgf77TjMP0ewjzIEVOZCGr
KbEDodxrCmPXNVbho+CZRJDmbQaK41Ut8jSUPi33ksw6GNYKsFLiaJ2TyOFkTgiIoNaxpibgphxU
5eyDeV05B5gIYxnAgmAeliuU0FY7eEK0aT64RaYxR9AL5WDGnIB4aj3SUrMMw3gTOOTPka5JajSx
D7AGDu97pnL+a2Q8HsoJWIn5m5p6p2Tt8UjYdiyUcJAfG7n03SLrVEgnK3DABBbEiz+vz2XY4PaC
UXLilVn/WFm9ruBbneA4tBQg8AD27uM0r8uJwhnrbcbox4bAo4k6exzWz+zivrLJwRv228A8CLzS
23vlDaNkgeNVvesNd33IAiO4yA2qANrdN2i17kKrS8JuwjhgATapxGs4cxKDuQC3YTmvj65uOdm2
wrXu827zvkdrZKwfMhqQpENiZOSM6mcl8nC9LdXWf3gIPpkHgzIXV3zMUSbd0PXNA15x532SugiS
0BWugQTZGtuELiWE1gIte53mHcoAvPoyEylGTpPkcNVvb1j/3fVsyxW0TpUrgsq69Wq8kCUnMWWQ
w2EDmOb1zm3vx6oOKJdXzLwW77em2S+hxIQbrRtUBE3y8tXADD2nXHzrrpYWWbbeLMk7n1S5pb2p
vBOAqE9WZjkLPngbietI5fQliM5fmCpDDmRsyV37XHnCD9NmXKufQ21FN2vZjtdj3y1zPAzkkSfo
D+sPNPbQpXlmfJfhUBIKYngZWsa5WgLg+Jl0/47J9WbLL2fKkpWLtWNOuiwqVejWMUtneGUPgfqI
ghbnganRbWGZX39FkXb0Vaix6qQqJD0j3XoLSIGm2PzLnRyTC9YhwfeZjpxkHcJ6TObaWlAmkxh7
tgfSclmVB7NM3GpskRPMFe5C3ogRnlucKeV+RAp6EO6Al4v4sOrHxlPspdqYGuxaOd+2EDTE22j/
fpdSu9+qsOU5LAKoT4Y3Nrh1iYpXewu8FxtdCNwiPHyW9P+HvfNYrhvdsvS79LiQAW+mcMcfelLk
BCHKwHuPYb9SP0JHv1d/UGbdEk2TpZpVREfkvalMJYVzgB+/2Xutb0VFckGPmLgvHlzWAgEtol3T
xRgNdJzgP1cNa++qGJrDR6ws6uSaMm44d2gbcU9tQjNt/BVwn3opZ+tIf3XeQSFOVY6Muqj5KPIr
fClxm2QbVtYsc7sxpcEIpiUGE2w0wmFSY/yZHIcS5p544JxMwyxe2MJV3zqUxDVpKeF4TpV0eZq6
riNvfBaeavQMT5lIVZvuUymzqs9WoexpnSvsClg5sdLAbaixvfdz6HNirL42BVi59f2fZafqyhBD
a5WH5hn6vnhD7KQxewOeDMoMGAa/d5Oprr2X9ZhcKlFwTTMaK0lG0jUJCo2U3GndqH5peYmnXd7V
6o85HpfrWjVlgpMyNUKa3oZ6xeDD2GKXWoBkNaw5gdgZZRkspimnyDItzTtF1HJrE6uqVLoK8lsq
NLwF5AVIXMwZ1XlId6MymEerSGPu+BBFOwUMLmwJNarZkha98mwgKGhsuVTbYmeQqzK4RtUkZAgV
uOWKpkTeiIveoNAfTKLhAo+SLN8YKbnZbZJ0mx4mcu70CcB20P9ifaZ+HAkUPPNZ29Td0t4HRttc
1LFSt46YVhECPPrUqp/XVGiwgclIaWc2mvbCZi+B2y/2V/kSCpGrh2n6hXQuTqbx2IGbbHiZWWNK
6POe2OOu2EcJXdHVGcv5kpBISavZHebx6PK7ZncxJqX2HEvNwErUzQKLYdEnD3LUobykgN0YdCwD
SAZhOAuYjZAspBuJQt9POqDmEXkup05e6/yZJW46tlKuR+5akkSPKI4awus6CTRX4v+8UNT0wlW7
EtEz0xI66lhXg8u6ydjZhIjC6z31k+TAgWLGatRzoHTqVtWXI1GCo+LMAzUFBL8VbGqrsmK299Ng
SenNxHcr/LEX0C4N6Hoa1J8cjhSzx0+jDNEIhUcenll/+863DDk6TWkQarscFVCxS0rEd7aC6lzz
onAdlImehRc496cv/6YR6CEWHWjwmiriZTXUyzV+se78b0AlZvIL0CipGfEersiivcXPHn4WqvxO
V4GJml4sZQGNSO9X6OsZp+8ETRc8t0jXH4rq6AhhlhwkI6eKRIPZ6w2UjR9Xqt+rU6/YRMlaW2GW
+qqZhBMtqiReAep6bF37gW3JmNT6ptGK5zqQCCZG0ekEqZF9UiKXXhKrfzVRQNLRSVFgzxHh+qom
Lwqw+OWWpr8yyGidwmzEFKGbFQI9tNFHYcKdLenI3puqwQtBKVp0UCfSagcf8sldeJVH+PeH+YXz
YUUhM/t1uV7Du1Cys6odsFbVdYoT1pUHKgnjtPzoh3E4kmkCYGZJaBQL3bAb1CbbWmpLRz1at61D
XPkQ12TXwCd5SW9G3gVocu0Sr4z/8RN7Z5gwbyj0oDRZl+XX902vG0KTx7Km5SSo1JT64igISu+2
+M7OdS4EN0GCg+/ji773tEyFLAcYmxK5dsbaYfmtyQmeO2zDPq6RvY0AE7QZcdCYZM2mUWu85UIW
7CQZuVxGx8CNi0n2lUwLOOb+YRLvr0cFGFoVRSziGvFMystPgrelLZVQq5xlWnXLUFQ2c2xON7rY
LeePv/VLEtk/lyL23sJgKQIje9Vyk/tGRxLOcqhS9D2oKVLeGnf5J3DGd69CZDntqbV/qawP/Ldb
22pRK9UGB0IllBYv60rhpijT5pMe6durcF7BPwxwhKfH6vXyKpSYKdY3bIX7miypQglkGsj0pmT3
43u2/jkv24amxnOReLdVgk+0VxMKmRSBgktuzUywEOatX6QMVSrJ3Rz/+aV0HsvfMRui8otD+duN
09g0G2JkUXzhzHIQysDYyVkieg10/08miHfungG6k1mKqEUNKN3Lu2dJ2WSCjsE0j9zYhqqXbKkj
Fp9c5e1bhpBBYj+qMtYgD76OTNQ0U1jtthVOG2vykorqMCuq+TwNiuSlZbwqmIMJs4q2eFpWsuWA
Q4PbIdA/GflvJhk4mbKks6NgvMBHfvUUQ0NHQ6jlFeatAMzMsK5KRaEdgI1UbhtDbVFC67O4nDdr
ERcFrAe8RVHIaNFeMdyMkc1JvA7RYj3AKuwh7aAWZEftwhTZkx5uBhALbhbT2Ph40L5342VNRqqg
kfhGas2r7yvNuaIJMd83guqNgAwpYJJEMifgXD42Atre0ZLlM7pr+QBCgk18gtXUDAhn+viTvHfj
GWM4tbnpkvQ6K03qAwz/HLZwu6MxFuLymCdrv7GlawcrScBfaTbbj6/59r4DgARDybTApApe++Xg
htggKkVNZY6lvsKGKdfO0kEsKhL4ioFRthyrlcWJhvAzLu07911DPIdmRuPZS+xCXl66CwQ6j2SZ
4f9AsmjlTXWggMNxuwjj+6lrUhcQC+nNEGu9WAc/hLKaXLJGDjcf34M30xazlgyule0fdD8A7y8/
yEQqad7kJhBVC1Af8V8TZ2m26clofqZmezOXcClF0kWuwmZDE9fH8du0lY31IHcaG36CVNItWdCB
pynin+UQsXaRuLq+TiohoevO7tUXmqUoUvuJTJlaFJuNHOfx9SRgWPnT26YzYzFXQaVGgPVa+9RJ
42SGS1ugNuUcOUQ5UBw1Rb8w0P//+FJv3wydGEvibtdIXesNjjVIatgA6Kkxh0di742VKvhdbOpe
nmBEtpaeQlkGj/qT6Ki3LwfrMlsAVZKJ5oHc/PJpxau0vCA52GkNIfXhriiHKQsgIEnjfGw7GY8L
6kRb7z6bDd8Ok/XCbAcMqN9oml4NEykbxcDsQN4a8jTdZtZEEo8ifpYj+95V1mxw5jwNJvWbNTTA
HADbpQTABMarKI0vUyJUVx8/uncvssKDedUJEXmdVjUg1pfEHhqyqaTIMKU6uxyW0vxkgLxKQ/41
5DEIkc1g6it0+fVZplemZsiLoOBR9epZGQe6ieyJjhSQiK+mz21LViP6eqtGV9gKSE5syYugnI2H
AlpEsc1BbxzMdkUJaIOJXPFfksbLt4KqV2Fwf388gOYyaeyKKhKp9XIkwZCL5YBKn1Pl2k8xDutH
kkKu9XEpD7irk33WQgtatJ4avzEa/ckEFuVJRj+eIVrAC1IneoJSMj58/LneG+BkKpAcgPEBdver
VRee26zSSC6dvJJyPyxjWjYDjhUr13Hz18OPMMPeKs3W94+v+3bGZXvBkFg1mjTxXmt6Ka+tIR8M
ilSnsDIEJpWRgIbiKOafzVKvkK2/bj3XWqWeZEOoSEJe3npal4Ow1DHCoTRHLVRlBLBks+LlGbKo
bkY9PoSxdSafxThrFumLmbUIn5zb5HUZfbEzZliyyQC4jHQQ+PKr8z1ZRdSROnregyoj6JdTGc8I
zh5DbHE18Nh3Eob1PQ2L6WsldPKTYk0/m06X2IDQDyGnM7pIyUnzoro2LtGcLpMt57V+g6mduljV
CBJqhmqSkZknGgX6GACUXoufCVDfGTDwmWXYAyZ5bcrrB0encBYribzfGsfBDy2MzeuAwpAHoKu4
JgdDeJBQD5wmhcrdx0NmfUyv7qBmSOsZBgGkRmDay8eIdaSrRFoFTs6Vn0cT26eI8PWabYR4Xc/W
Z6/GO/PWistnWdPQDbI1fXm9AimRLEZAoTIEhNfssvuLuSDc4uNv9c6LYHA/CVbQILhLr+cFVpg4
kSy0RQUP9kYslJoZK4wvCBmS/oz7/etFYD1ReHicZRBSvxqDU6epzDBN7jQdsARJAeAMuq8/SIOA
OKNDGN+NokS7GqZeHcvVphnzeykOjlSjgoM81J9MPm/vsCEx5VAA+nVWVF9tPausDtN+wB6iClKy
wWe+oN7Jw09evbfjhj0DUkyOvUwDbFdePkdLhgik8A45YTbFD0VDoXLA+rUtkOmey4KWwJ8+Ua5H
yB4TDakgULNfXk8VUpHdJtdTIWX4rUqHnR5z4EdlK/7x4OFShoUQnL8xVF99tZhmX1ZPGE2Nvm92
2ro/WlJz2mmx+RmD/51ntW6RkdOvhzQ26y+/lZWi1TAyRsxAxLev5bq6iQZAoR/fu3efFRZghimb
PEQ9L68CGEZMp5EvFCCd4TFpzaGg0+F0eInsQE+H7cfXe/v2ced+u976+7/txo2JbAazqflWTb/c
1LqJ50vCsxtN+WdFhPcupbDWsdAqmmTor6aTxmqDUZD4aszVpk0OCRnCXdYcsHOruz//Vix0GpUy
WBF/R2T/9q1CeawmaUCqAX9c3Q1dGtjKlEvnUoRj+fGlpLdPDA08lWNTg4lOYW7duP92rRxoARV7
1HKFJEskD5Wc09XEvIR8qiR+WTa60+dqf5fKCwKutpn9tax7qUd14CRaVZMHXgem2yEwp+vfVbWL
m0L65JV8O3jXD8mgktbEME15NdGIHfvGqmeS1Sfok5MUBH5I8/STiebtEzZlNtK6zIaK4/TrQxft
aEpHg5E5MgrDTRTk2a6u9cXFOVp/cqm3xyHcLqshnnV4rbS9GkxlTGQN9oMM5dFSpC5iAeN+MhHW
zBLEYAhhhgR1zpw/28W+87QpTPEVYQhxYrdeXTewUNKqbKYxuY56YIPNxgptSN12kIIDN7685uG3
e4b6cpYHdTjMqVECeIcSVBmUrJzEGOK7SUovRWQDt1INv+DjAfn2IVCK0dlriZRU6aW++oShRVKI
2CGpa2SzvxHgMpx6kapSFAqfFeze3gwyIFi88JwwAXPKfjn06zwVadqQbJ8JlvUkyynYNCRZkwv4
o7ys52j+5GV7O4wtiosMZSJ5CYR8vVlPCOPN64pSSVmr7R0w6fnabBbYTh/fwvVzv9xosbFTSDMj
NQhn02uvSaUFWmnieHQUGon7ZcrXPEL6eaimTeBkXYU+ZhjxgAr0H20rQ/z18Qd453ty1menrFIg
4QC8/v5vc0oKRtqSc3oMbKMtzyr7xEsJ1Ln5+CrvjBR2kiQZrGcQaGzr7/92FebIBrVdl9DQVYZr
QkeuqMzmX7SMpebjK733fSzMJxK+HRZp/dUcOdehEI9rLE4qWgHRxvnwbIhWdfvxVd45AVO5ooBK
/ZCaj/w6yGoBcdpLWZ84E7gPL5E7dAFpBw/TgPPmxqkVejpWTVeVO2QUQK+8SR+/dVprbiq0uz7i
L4TwCdhNiTr3f2FQMazWA5iproeHl3cbmSae8ZF8NiGOwA6gB4bWRb/+V6I9jWyQz7JOzkilZ+jJ
KdV+cv03z4D7wqhhVsbXxJN4NS8wOTZBj3/VTpIhvYsEKz3Bls0/ucrbYz5ba/ZHVCHWSjIbzpdf
M4WH3LIgky6NRm+mMBRFm2QMUKAXGT1rPU3NrZWYSEAlxNdeHi1fVSkaNik6c0+I+w60cGbcRagL
3F/D44/Mp/85Z+l/t1DJXyP9X8WYNbTyRaqks6BMKcP//b8aVru/UyrXKMpfP/W3x1QW/8Lqtr44
PDYdaQAv6N8WU8n8i6mQqZ0KNYm0qsHv/OMwVZW/OLIxH8u44xROU8q/HKaq9BelBrpgRP9wtGGd
/BOHKf89g+Y/JmR2LWQh8UYbKIOomVCsfzmoBE2QtV7JWGgURHR2WzZi5/RDhygjiiDG21NXTU/I
EaE49sMsI9hLBuwJU5F14Rb5ZaJ70NHglNCaFr0iNPVj23btQiwICDF34Ux/q8oLjOBcb4zvqWKO
ltPmuZUdNQxj7gj/PndrmVdT7dTmh6FO8rSBm2n4mD4QthpBw1sLenaxweANF2qh0ruHL4lwUpWS
+S6bNNEO4noJ7B6UULRBtWH65UDyjaOOlQLwRUCcAhFiAowKqzOB39c8zdR10D2H8N3QALR3ilpb
saNyByBgByrgU7UimMRhDcpsUZNYqgSJcAeEooK4BcujXJUkxvzQUfvCPlKbcg+CJmYWisoYCTln
i8du6rDnIf9DAx8kBrbxAocE7i9Nq46WJaZ7U6yq/ox4UjY3BtL2rdIQl2VDApXFrYqY9DZblHAf
iz1FmTZD9+5gdMrPqb4uzkgK9UcB18hD2yqwkOZ+Lg8G4H3krNhKJqfDZFF7lVVizQAw4cCbqzp0
IKjyuTfycCmaFagJeDvDXS2w8bOJBpkR02gB/D4raBOoS4a58vVV8jHSXlNPkzalF+GgKs8a4qYe
mpKJiAqBpAX5ps8tKCNhLu3leJBxI7FubGF+Zq5hWtNVqQ5m7xUs/Ds5lWDGDDRpSBMGC3xZlJNP
YjrIhjqM0qMJw/yhhpZ9r8s0jbw+EMkCAmWp2lmM6N+ps46IP1BO10YqZPcMcHQe/aATi2IKbPk9
ISgsFFSBVlkuHZ+mOadT0VwuIFwPMgjQyYWIPaChY/CZOwGz6X0uE9beD5oUehkM5NALtRoZAiBe
pCGAVb+KetAnrtCO0p2KOvRrTCVrQYrejQnBK2DHkRepne7MIDo0u5otyIyIS5tHgFaZinS5n05h
KqxNtwK6MNSntLtOwy44jQnVL1SzkNsh4UT56ED4y3Z5oaNVjY1EtwChLJQQBbNPL1urQC9mGqS+
oqwFrECo9Qr56GSEoM6IC4DwBqHlCprAVIIbT9fPZiEYiSfVanehJkMpeNU0Do1bT2L8gyy6qITq
Vg0nS2jDPbsbaWtgkchsHBxF7mJYbPJ9iWph15ZGXnNQl5LCsYpQwW0jDitmrldOc0C0DUIy+Yok
N1EF0h8ASZ5jFcNBHrXiVR6LYrGrFGE6YkVFeBwVohY7cm1J6m2XGx1Cd9kY9L83Sv9/jfofRIX9
tpt7s0adyuJrWv6+PP36gb+XJ4M1iHM8nTxtPWFjO//35YnfEan+WDxnzt+cyNjK/8fyZFC35KfY
9YBCWAvO/wAQWLmINmRvz/7E4Pkq0p8sT/TCXi1PFPAQR1Dc5hwksvt5tTxhQ9PmYJgRC8tXaC9w
FR2uENc6i48dyR22p9lw4bPZ4Y3piHuYKW6+iTfGxTL7S7Li4O3DfTjIkE2djbLpvKGxZ2iH9r73
o9xN/PHLvNX2g9ftx3Cr6XuxdyfTbs/3rYcqcZtvDc/0l+Y4N6gbKeuD3czvxXmbO0qFz9Cmr1LY
+WnQriFMDnyw2Zn8wQXQMvkE74RPmts7Vz2f4qp3AM+7GEl3uhdtYpeMrUN0RWCEPh/7A6343r4n
3u4onuWrbCfydTR78HFNH4EObCDsPB4El+qVB9n+Qd02e+yzz7EfeP32HkHfDeoRe70COX3GBcYR
5Rj4Soyb2xavh0f51Du9fRU4rSddkAGn2ff7q/t7yz4d1n+YneaY7VrvSXXgO9jNsTmCcd8TQMRn
Bxdpf/Fvb0P7eXIJlHF7L78mTcRO72uInWC9WsM+iBsI+zyOeHEsqMH3kV/ELghi/rin2L7lXtnJ
rnM7/h3Hhm+WLdg6pzD7uXlU3PS6c7E3H3M7PM8Wzr47SS6u8aPG5MF1mIZG1yDgRLmqvy0bcVdt
u4MKR1JFB+dLXISfO2pX8WXoVBtwvrYERRzra4tS3pMvyBTq2z1/6SY498vmC5F4LpSlY7hjHNxP
3mxrrv6U7QkVVCp/DctyDcMpxsvazTKc9bbQOulV9ayScKba/Y/qAiSQ+kPzCcLa9Buk09/0ym1S
G3Irjw0I8ROlkhWJiN+NZz1M9vJjOGnACjdratOGTKOHoqrtwRbvFL4NN+40AJ7zmqdwh0YwjXZA
Y6PdJZrvx2baRT/7yU56m8Uv8UOvO4g7lDLH5nF+GjHkI4TPkNYSlIQSPbGxUHehK40bwneMI07A
YXhYQkhJZ+sqsQW32pgP1Qlb0Um5aY7jpr/TjUvh2XouF9EVcXQNli06Cr8Q9+kZg/ZFyT8nwolE
SZy+6bFM2RH5aNdFwttSG1cmexa92oxHY1dMLgB6KfJUoJGFJ0snpd0BoI51u/8JbwDbmATEQfOr
2/4rDgnt2HFm49Pvxnnf9+66B3KDfXSZ7JKj1vNDwRV/pPu8cLcuL497Pj9yyhsia5gCSjy/qFi+
IC2ubsFqKYqDlrD9qT/pp/wQbaxdYLIwOwBh9+QgM8CamO2Gp31DgsEYkDZu5BmRAymr9MOrVfQ0
2PqICdeevjDq2BzFD9Il/lvt0WW7EdyI3xLf7mwyTDb9Vj0NpKO5YMu1b3wxyy78yO/9y3krW7YT
pgeR5yKjnWZyCM/KRXAn+Km7vsGicjcD03fxg7bPfC4U/4gdvmjMG4YzfAmuksvwMH3XgV39EJ6h
QQaEEYGhVPyaJIdNET5gIpfnW1lxpe18KnzV8bH/ewPZKbvFvah87fBMd/rEaxMfku/pWd8Tt6p/
LVzJTn/QzBY8cXTMx+w5F+xmKz9ehifrK5lwjV0kl/K1chlbd0qyG+THZd5xcL9STvKjeaya1WRo
j739TdxJy8m88BbH2JhfAls45cfBUe3qWb7cKdcbw5HO0U/lbF4OjuLNN8r+XO+SbenjWhJDtm27
CsvnvdrwhZozmPpom7pMy97Xr9E2aRxrJ9o30ba83Cee4jx4cMLs8+x62pUced9kV3bJ9/suH/mV
Lbrql+Lro8JkXso8ndnvPBAMfvS1dyFk8G8kZ/ImL9tqzuKNx7PsS865sJv7NnLVi2XPV7Cxwee7
8kioqGdelDuR/6TiZysbe7yLLsviv7E2HH+ys7YfXT4Qfz0cATSSNbWNa7b6O2C16Ul/THdqsO9+
Atnnl9nPR2Pz61Ocu/uZ6vwh22AyvIdnzrwIoIvewLE+jn6PvxmHgT38TOR96xbYrwlNdGYfk2/P
3zov3/HLo7WhpA3Jx267PXi04CLLXXyW0qaf/d7lZ3Rb22QaQZYcRJyJ4Uki1bdQBEqv+YoXXmqb
R+Ek8R0s1Y1sdvzRhlHpGhvJK92vyte7xE72N872p7Arehd84MH0784F20n8cqatfSUpcdewbhon
6ZyOznwZc4t6v3aBXm7W/3WecMUWVXhijeXjG/CQ7fCWvQrud2vTHvlQ5peCOzkeIQuSfwgI4GTV
T5Czhe9g9YwOcwLWuIvAu7Iwx7F8YVSJL4Zwq1asc9pjxkcGWYGJrDX9Stgqw9ZypU4km2yvW8J/
YQP5nyBs/TdiZ0lrV/T/Xdy4+T//Eyrmt+RFaePXz/xT2pD/QteIAU+kfgDIZ9Ul/FPa0P8yFWUt
Xmj0mkifpGL273tHC64WRTKLMtlaB/69tGH8ZSgSlQ3ZVHDZqqL+J3tHfvBlXY4AW/4YlOVcA9Ea
2oj193+rwrbtnOJ/BW4TNLkcPRJ6ZDC3Wbg4PGGQIMxXckMWS2jpMbMe0QvfTbz/nGIk1xj6cjvG
HHmcGeYVgsmMA/qCyuZpHuJiF4xy/ViOXY8hSbK+hHkw3edJqziNuNxqFejEXCObuJ2q/HYRGg05
vTU5s2KkPwjVTA4Dmu8vozEs10kDkxs/7DE3F2GLoX7yjGYovskqsmb4MMN9Bd0BxI8mXAVVJxwr
IL4oRI2WE5gx5ltZBKw413qzV7uClOX7ge+Qhk9ZZPhxon4bkwIe3WWkkp8T5KxwQ40sMB92Cw0W
vR/V71Wo5Dcq4tuLUexjsnRKuTtzGtaeQzSb171RLldGEulfillMARCacr7B5couOBn1qyQL9Z01
6N0+EVGTUNjqIP2YaD5Bq5OeYjhin5jboKT2XVeZ7jdg6j2rL+vtOGrBF2uQ1XMARdcZUADn00iT
zxQp/qxuYZBkTDrJXQ8mkl1YDVjS08VoOip1NR5APS8UelJ2pNCJSPdpg02gZ47eat+kVGMaH6Xp
sjC0iWU6L45BKuNDVgWMv2p8aWIwdztFnHx4k8nVmFr3chxEztTAHezzlq+Q9Zx+Q0inZdCw9ZXY
QeY5GXON+l3AKryLiWOyTb24pY6mnayowulSdtOGhnpxnOSqcjSSd7DSMpGPOnFktd7qd0msPdZi
qF0KHUY/oTaIqAqjahPEAGpGkKasOUWrbmCOfMM4XtgjKuJtqi3CnkzhwFMapfza5/d6W83s6pLm
Soe1dhphcLBz635WljwLdlb10kVOyIdbcIA/AXqZPKGGrqIXi3hYJm1YuA1ddo3cnDiYYeCwk4bF
Zlh6DkkzyuSB8tW9NBrj/TRw4wYCQR+UdrnTxGw4iEYeHoairfdV0XNOAc1C6hQatAr/Zl7LIpxm
4HCVRsfKkSd53AdjKfu6EqlPlTLWmxZbIDbfSjwBDZpgOsXLZihrTNezHlwkpVmfKsskbKOrE/z1
QjI9FkRtbDX6EMQYGfg+B1Cy7tDNDyI/gm0jJmo3VwhVa2kWbIO5M7aQkelWgiW4aKyJoleXWuV9
oWJhTxtOh4WZz568AJQOAXXve0vA2FstldfEcXBHpBEjOmlnBCpy7afkcX/rCPMhGkMiFrAJKQKF
SrMLgliUbEMzi30Dg3MniY3ih0mKr7VjbeuKlXldix5JStdA4wBWi9VofWf0fLUgehBAMPWEFJVY
DFtkAslcYOMbVaSh1VKge4Vy0Ypl6MP6eFrMKOk9CCAWwRqCxCuSRH4+1PUhN0KLVMVUtDWDSEV7
WfTUJWmRGShljwDAmWSjsWpuAE0Ne9Gg6xaRruRRqBsOSFTzQyBjdcW3a93qyVgflBCnLEd8EuZN
DMEYU2Vh14+ygJWxkrfF2KtfIxjweDDZGFgTGNxMatl4Rll9gFAk3wgxSTxhph7lpTxpph4/0vW8
bsv0UYhbgrnKVD4bqlAdoyiMdrBNbha6wKQx6hdRkcfUt0iLzHilbXmcMH5jSnJJAAKIVJud28xG
agsggfg8QEHCckyPZJlRCQhV4xm18Hw3tRPReLlq3BSAdKG6iOEhCLASJv1IuDIL0bHJ2QIBWA8p
y87MvmU1iLtZxxksJc+xvIUm3HqzIftCrz6FwlYHZu3qK+JGSQ1/qupnBKNq6efReJxXAnZE9zax
CyEWruUuXS6I4wb7Uyk7OjgeNgE2L0hCbLELUS3EhGlGWBn9oRobcJZyC5NrfBBSkqBEMXdiLXEI
DmMbST6t04TJJUIAGxGI4CpyOhxCzsmcrvBn9l0hk0be3qhmfDGD1AKkMMhQXtP83KfCcDn2cfgg
Bl3l9bLwBM8e1m+omZd9nih+owN5GoIvhYafXh67bYOIYT+q1pas1r1Iqf7GWBKfzlJPMKexM7ra
7yiEHwzM9X4wh3PliSEWrXCuOUiRuDgp1k8lSS5JY0txzhB5ME/UT62w8oC9SOckrqu9qq+gjJxj
XtOYy7duIK/IbHlPE536CumxdggY6ojuiVMeOjnNzpWWpz9XP3GsP0bVEBKBksu3QtGEvpitkJlp
/BGrITV0Q4q2gxpk2wXK9mOsx+axhYTsCbox22qtHkDWmF4Jlp8yB3MVqFxtT+jptIPxWPvhktZH
s+pPGOKJ9srJ7lEkoiUtZCYRiYhyTBKHsZwlM00u+owjPbI+ts/yoOzIswD9ilMPgdZgZoC01R6B
cBVJNkDj6KdF9uudJnH0z9Rx3BiLIp4BnD8RE6hsQjE0dno7Kjs9an4OUZb5ZkRaAOCD0rxJq0Cl
QKyJTgvV5SDAWtu0ndGqkNtDIA1CoF3X5A6eQ6uvLgHJGTbcp3kzU1O+1joihMfc0vf9Qs05R5bu
1zXOswWy+CGSgnlHPzl0prHt7LxJhDtxIHlRK8fRJyyU1a5b6CTaYqwudyDO1pg0s2p/qOYM19ya
a9lt6nF2DNaJ5zQgxNQQOnVvFaXlZIXQ3SdL318mhOYiyJnH70WlUD9YBDU8kP0QnvKEvEJd6Ahj
GI6GnCm+Ss1N60XRzzKx3omgP3xDpmafRDcaZe/v6ahyY1myd5mocPxUuoGQKHXyAuIe8GObGZSQ
TMfMrAjBxZTM2rZmkwXKSSZbKDPDp1ZY2OqZO8wBh0meD7ox2SkeABSuPrYOKn04ntFj7NO439Wo
uSFXHXq8nrhGmbxHARZPlGQnrRqB483Kvhwq1Rb0qXWBL9Ic7zPSVHPVr9tik/bTfrEC+CWDblz1
gZ77E4g7HyX2N0EUdkFFqahFZjORzkrATEfWXhlvQF664CIep7RVPG0qT2Rznc0QJHwLI6vT6FOV
DGQyGJoHKV1Og0FzrMwJLxcb4G9U2RfytoO8+2qlWOxpjyD5bok/wO5piOTXCOoum39hRES3tqxv
EfIvtOsMYt4RPwbn7tL5tyA7grJLx+daeOqqFd8pR9J0MlnKXGVpqK5Y8/U8a9dm0Pj6xJ2cWknx
s4SEsj69G8JmIcazvAX8qNDaY9cVlgdzxh0UFxfWHEHCWLRNGyJVn8u8cZIWrHw3IzUuwuF7I8mj
q4wdNjaBXGwF7sysEHZpsAcHA5ijGgm+lYN1TyUXNNkpZ+ttF4qUeIKYXzeBzncYDkpNhYyuJtnq
JBOKBhNNRK9mzKSQGi/erMoKOHKr8UYNpdtUMLbkmOAO5jwBsqkjgX46TFE3uOmc695oRPedqoBk
6p+IqL4pu+z70IQ/g7T2RjHZRgVOgGrAzxqzY5nTmbqdFhMyQz7iAr/8SIJr5RPvRMbC0B9nsjNd
Scz38O39aG12YQyNvXZkf53x8Gnza+YNXSWHE8HgVLqS+uHwECmVADtNqu8XkApDFJ9DLWTBJACH
KDCdFTq7K0oUcXNV34eGvE8mipLMqbOWd+RzJm4As7wjlmwv1cl0QcLP+CCvU6eABaZ6FjrldlgK
aNgkOBwF3maTzU7Vrq3Ufts09W2lxbIndSblcCLGpyRLzoVWNHtBKrTtHIUqEhWWlC8VsY12mwvy
z2xJtKdsCiCsCDAi8j07fh5q2Xl1CIlB0UlqmqpzylDkfIFLBfkMALkoBL6j1UbzY1CsxQ97JJYl
ZTpMPqqvgF/zZqAsbOCIUxibuHIRuj/z7faZQH1q6Cjk6O1wIQ6peUeuMpUXcAhno9ECNkYL5TaB
xmrKH+s2JtyMlBy6BynBM29Yw0Uu9ZIfLVm5GbpaOAhaIzqEPuan2gr1OzMVc5vNS7WRS6P0uup6
RrKlwayNsRf+X/bOZLluJcuy/5JzPAMcjm5Qk4uL27AVRVLdBCZKenBH33dfnwuKVxUSRSMrclSD
ylFaWCjAi8b9+Dl77+VYJJmR1oVZA0hf/3UkfiAPfIJDIbubTAEIuNh1SGRQoN1Usb6oCczxyc7U
oPU09rn089L2FSl3jiCcYrzICOwNbRIoDhmxiP3k32grMC87CT1XtY11TV1CH2jCBF/a84HvjnHJ
8CUzR/cg5/W6C2I2PRQI5zHN+xMYrPQ8wOZlGxAk0MeX/dRXUU5oyEfG4ZwtmukH2Q5Qjt3E3Mk+
vhgnGrqYfyeQ7UQZFk07HytlXyvdvSeyEpGm6F0+51rynehP+UhI2goyc9MCxLej2bufugV/IPod
1jdD0q83+qdc0/j3bYD3GbBmYi2TQzdXDzIvPpQmkw3SMP4ereBeVNl7dsR9qTXBeQYhee5KwoRw
zUcyRZod4lC+43xZwniCu6lhl9Fl4u+sg9beTf1K4uOUMb/Iv4okg9auoAZnqUsR4fc6MvUqvjkc
+0tO8r1OIaqXztEs44syq3IS68YiSnxQVHjGi4+WG0TYc6yLznH2TgZRKjZ8FtfU+yDIiQzzwLkg
UISpdXClIODthgDIb20RQuutLKyrMt4DU1QREADIncCTxRDvIYURBZk7OiIf5XPM28d+4+bXbUVQ
76gFMSzDB4qj26Ew43feut6RoXXplPKzSBu5z0sqIMxHe9+HdV2J1Doqi+kRELxdLnHSJb6Io6bF
zUdM74cKsxuBXMq8trHlM5MQ+ZGys/7h62K56Oxm4iYSIlw7ecH53hm+D6lFRCSfKXSmLsj981Ia
6afK9/trB3QPkoY8IXxwTXnj68X7WharOLauHLFa5Fl+IdIi/mSso/1xXeCDOC6sAw0pPUyUAy49
wX+CJ389LqoIzm271o9i4Bsj0M8m5xXJLaQojyJzGS3FdrXocA4K52Nh5JM8DIH+pNKexgDRfpRq
pnA3U8yy3LiNvRwqQgwBuA7fhrkj3zitioumEvQ1a1/sx4XyuIQDFfoJoTFCeRUhIlLSDe09epOV
dydM9P1mVplnVj39UJKswqTBNG4CsDqMvXqv2Tmx7EAYE4XLlN74OsVZfzcQXBP2snf+NgrOfdm6
WNdBGswPOGXLk5nkDs4xh7liw0e6G520+ajH2TyBL8y2BJ/xlg9KEL4ES4Chi1UQhiqL+N6CtW7D
WOgqYrHL5v3UVumXgawfTl+tc3KUSHnLOuN9FTTrpc9xIBQd5/q2Lp3ILiQTnIxhSWLifvHTztj3
6A8OOI6IfSF5V90FIqd4bIHnBrNVwQEipaKzO/eprW3v0hq64IK7iAJGwfNDSTNy0bXbply2nUfE
A7CNz6UsdFT7JA4hZKhnnrGYD7CP2kMzTP5lls0+NMxxIhTD8PS6U7M3hL2TWbe+Qsoyer5h7Mq4
Gy9z7bifoXmY123S94S7gC3xiDm5yLAzk5NjdWdRomIpdBYf0Bynj65Mvjb07+5mb/nqEK/HNM8z
jk2gcDjECbzYAC4rwSUyyhrCOHmEMsLdSPVX0YweSIQprgsqlD15eFtC1JnwKNokayjI0yvc9ZCB
5uwd9UDkHJKYTO3rebC+O0hoLij0g73hQfiCHQSDsa7royoH88wM3v5c0t4nj5DIrhKakZHYVJb0
04x3pG32AUFKhbowzE6fwOAE33DR1KdgaI2nGuT4oSfo5ui2cJujHj39o49w6r701h+pEbBaEee2
K5FpvEfdwdiKDk04zW3yzohpMbDbE2FY4P1uvJlsO2tq7qSovY+sLvnHYHT0QwKx9MY0Z3WsRGe/
BzfHGpBbBs1LAct+1Vb+gXhcMq5IFIoQiU9EYk/xdJ8RtcQHZKHmorwS85ZmmRY31lzbHwl+tq5n
v4HBoxPJCawiHpDhSWPdzracSN1KlgzM1kAyTSqN9Oh5KJ8Tc67eS7o2tAWcfPg8VXhiQq2d5NPE
tpXsJEvCPTQZdORkHpgWbSY7ITHchdaI+f9/oip5VdP4f0ff+H8QrIF76rXhwLn7k6zx85/8g9aw
7L8knSzCVFB548cwkUD/g9YQ8i/cmaZExIhMxMP7/H+mA673l+VQcGy5QUgjrS39/h9liWv/9dNN
gyoO2TZRGeI/mQ5ssuh/yx5BHVBD8X+4DODkIbB8JtnlQO+YW5R35FXqFv5LEi1pMx+3LM09RoQ8
zGE5/2uAxBNOflTv/vW//iv44LmmH20uiRc4laFWQNiwtr/pl3HE1qQhCrzuotbr9NdxmssDfZC7
0vfHd+NkvsWSeK5B3y63mSg3bIUreAy/X643e4CfNlC/knSmYydRLrZiJWYqrd+ywb54KVTooKm4
Gv6B3y8VD3ltDlbWRYllmMCMgOLsqBOQfJt0/aNf3rMXbuNzC8HP30WaEpb5bbj0/DZ2RVtZhQVT
oLJbxAl2Oxw1deKXJs2K+94AM0wXrZ52wh3aa7wA8o3rv/QYN5MVYy8X7dTzBJORUHDSyQ0SI1y/
uKyHbmWhb9urfkUYODVswa//3hevx5wN+VOA8+f57w2g75FcabfRGsfNe39tmmt3tmnAT75/GZDe
/D+53DZ+E5ux3uYL/PUtbYohmBzouphqYAUERt7siWsUbPS+c5oCWLf/+fWQ3BMPsuFAUCD/fr1u
gXqsp6Ul0352aSm61jtzyoPrQgB5noRdv/H7nr+rOE9MJ0DovK1AmCjF79cDjDCsMpvbqCScDl2H
Sg+dyNU+r0v9+fWf9kcIyfNrMSD99V4GYnJTXLdtNJRld85crM1J3rVE9OmSPT4ZbpJEsOVW850f
G8NNPc3yKq63YMvX/5KXfjQvrIlvgKkrqaG//yFIS0f8lfwhC7jz/eIZE1ohpS/HoZmeXr/U9n78
urLym1HamiCQBF5E97nx1nesOnGY6ESOCpad1gHRQqs13+NbyhF+99O3hH9YEJTXxIfXL/18ZUCw
6LDl+AQLoZ13g2fLECzwoMEQg/Xhg46MGynC4ZOBImK/3v+HF2KlY3Pjtzi2wwrybLCcSDiGnO5U
lE0Ysyq+o5DjWaNCzzMQCQa0b6n97MjIx+5T3efD8fXr/3GPN1oPywF2a8w4zuYp+PW9IkvP1kbV
0voGWX9pg4I/Yb6er3yVZGGTWN8nJftzspbeG2vfH3eYYb5EKUqcjwnv5rmvaeDMaDWdyqMxL1uk
ZptWlxndxdIs5h7cNMVwZYzHZixdcpzit2g7f14exM4mHWBLYxP9wxUHUpbUKuLnwS+sB5HY686O
oTmgxXStSOSkbvr2wvDd7Xv/VFFevGXA/vPO475EpMD2g7jV3zwbv975Li+1qfqmjkg3QWbmp9+1
JAK5cVV5tFp8xWBzgsPEAPCNd/vlC/vm5vvBLxJsX/gvxUOthwTKY11HbkqYBgisIEL0Xh5XEpZu
EuKEH+dlfO8rgpBff9e2X/Tb97zhx8zNWkxFtnHyfr+wucSWpRe/irwUnDjhwPWBpATmk0jlOc3x
/pMUNryxXr3wazkVbH4qTPWe+zzRYnKNtB/bBYQSrMSrSQXOoXPFeIau4YUgcywiNDv/vgxojLz+
c/+8MvWnT3WIVQfhs7O9gr/cZ3uavLkzp4IDMSiOODOqz4mZfagXaZ/wldjn1YINmZjOG7loz3d5
4hkw8fFcySzBwP38k0ZOYuQVW0LkNNuBZ0JBbK6OTW/cvrM4z55f/5nWC9eTNv7SbUPAqhg8e5F1
ZYig2Q75dmqtX5nHoHkhs7Um03syT/4ct1dEaCWa1nWqrpI10NceaZBP/eC3UaOZdo1ykWey8LsH
Q7bjSYtgeuNZ/PHq8Y1jtmUbwShKHt+z9TxbdKuIfZ32zM0UgXFuspfBVDGRzNOTMasxZC3qj2/c
GYTlz195XHYw8H7WXFSZz83Wnh83fZJb7j7GXlGEpjO26xfLpof+NyHQRXPjBcRRXxWzZv6Z0Bm0
I2BKEMhHR0EwBlJEp2WGFpffk4VP72W3JtKUe3OIhf4yxEyzbvD6Ses+VvhlQtl2JDHbTeWgUYXA
152Qw5TgNcVSbQ2hbCWtDOu60e/SykzMqPDyeL3wFSkbp8G2kHEuou4AVad5XpBPZPtfGe8W7se4
71RyXcuRcL24smmPZYlGOZgaff9kzu4iLmDFjwwNOgQbtdHSjSx51RH+CnJqE3smzFbNNu9BwRhX
RrOdS8LruorUXVsB9yW6EFVHGVjYvAZ/kj+yuppPdP6XT0uC2yYke7t0sNQEySOVvck8oqAXzohs
YpwdB0b5blX2NJwN1RCpXeeFO7K818ZVwyKQHIy+6L4GckSWrRzIt0VAWXFukpSGXrmOtBhXTy2f
aPWad20D52LXrk78ZZmmZrxAvwBqa5xb72b2ZyNBT+UFzEB8LEHHjClcy4KmPGSl0gYoUfnk8O7M
kf8usFSRHVuxaDsksLv7WrZFC7SaaeYHf2g7EbZpsdih0bcJ42Ii17/OfjneDJXnTocJYc94O44z
eBQ91Go4aGRiRriAbsAU4PrGOe+1c2WtDbMn/veaUJD7h9JJVX/bjtmXR0KMAgcZgtEPIb8bhvmK
gCM5xb4WZyxxQF5Q5mEDH5RZk9EMJSkyiywAPe04fXKwVoMZWkk8mwydfnHlHkqLe+PlAf+B2/aN
3tdkWKdR4G/J7moStOwapXxxmJjbgXCUKRIgZSzdgU3fBl5BUZccibOfp70F4wceT7dMZIQng0JY
lCY9M+uiHMMBg5GmJ2xVwzmwKlcfCC2IfwSBQeBUZ+IvTAPEN5FvG8QAZt46Pth1u8Q7XdcU4gV4
92aX9UZc7GN3rD7mmRQ6kgTLlHvFaobUGVHDw5bkx2No+zgBUhaDsVpJK38vhhTRq9WLJL0zJ7uL
hJPNxaXJfLpAgpr2/m1frf54tjlD3oBos5PLhnLrfnZBTOxUFVQe8hoi0u5rUOJX9To3dhTQ/91A
WdNCnkQ6DlYIsCApmUZpm9HegtZ+i72uGMASSC3ztitOVBCMx/OaaXdoNl1DIVzU5ogC0fWQ3sxp
zwaTm+mjxSDmA/sZXrtVmT6JGkEcvBuA2aPj7V2XkVqeI2x3a5rfuzRZqidEaexRVKgGXcopoAdY
mmkzbqOb1EQdnRdNRJMjp5WXuMbRrsz6gF6zLKJctxX2gcUcgnfAwZvgHQefgBTOTtv19eR58z3i
Hiu7CApzuNItMJ5ILFn5bc7Af4T9PIzx3vGr+Fzq2VrDmZKNgEVtefzHmRB0+3PTSncEUwxGGMf2
XAHfgHcTFcRkTwgtppEGLov597QX5holqw/6JpdVgHUkYF6x0LFhTOSbtz2Mpzjt9DvFOAthfwws
jtWEw5NC0tOHJpCDgAyQ1Go/4oNnLtjDIR0PY1Yz2vQbr1e3Q21pHWE1rNVFVkx1T8924jNHDIrF
dClHUigTgdnv4Cy1Ze7zInBuBhASy2M2ZnKkBKGpjQuFwOn30mHouieuBms/U27/R2GOMRpQlyMy
MZK4/aENzoAs0m4swt6u1/s+M8CSuKU1H9asM0pETN4gDsxcCNHKfM8C1FgGeFdrT9XmWYC+uy2X
ugSCBUPOvh1MOXzwzNYzT4k5THcBrKKH2F/cT0VZcMJCgoeFgFNRfMqsXGARGWMDRwRpJAHp8YNE
RcpcqomQNTDsWuZydfdjAcgqhExVr+w7EyAqd9HlY5bEDvzHGP2/26ZlsKsaIsB2ftF79AMav7gH
hkGw2LK41r1HS/kbFHNEjhSI9M3cdql/gJSQ3rlyu2o5Z3znyaFEKZodMemP3VkGmX+YKuWxp3ea
AUTm6+QHsMyGwT+AkOSIgsZ7DGat+r2YgIKyMAKn2nlFPBL166Ae2dX5cpy7vrxwhxjdmVnF/X09
V8gOO2VMl2tH+3q3pHHesQzM2/AoFsyriCA0PrXduv5dFvaMDTIldOYE1cMPu25g7qNLVTOZXFow
jjSQCn3glWJZSsSaXq9Bi9FGTCAqLOX0d0VdLPV5GeMaMe2mRUwJFwc4laYAcpVhiguineWI+qOL
871txz4qqTTmw5g625lDWiHsRHCtl5FmvOWReT9tYlLl2iUOrmLEgJJoig6+j0U8TSrvrkwgZ0+O
cjLGu3MZ+CBo8uaw1O2c7ueqkPUuC/T6lJC5BdqgJu5on2wpgHtmo+5tI5oFlV7lgnP0zMxHMOdu
ZuCeQJV4s2ZeqKr6nsDktCObtPEbsnS7h34usq9Dkivmmhg19wSES1BSbPBPDkyogrJMJtfsgh16
CCJKnrASdxCpGqvGdzAIuFM9xIUV5QMQkN28MiO/0n3jdFG6tN21tPT6kBCW9BkPtIn/be389n7x
pjggOcJ3maAmVvKdJCPfPRoDKU6PRbtmt9Va5UAfcZYzLXEIrNmNRp59Wyq5nFtGNW4Uu7FdoChN
goeF15phaEo8/q7vtubLmgGhat0x+xaT/8nQ3hoUE0zfzSbkO/NW59qUPkSzNCh8KOEumZwPuHHl
3OWHaQ2yC7O35s9TvYhT7We+tUtBrdsEumVdsa+XsjSi0fKTx2T2UMdKFpdoUrH1I+5N9FGV0deY
jHKW35nphTqt3jbBRONEDApDX9PDDuQt+Z6Kyb+oUE6ZKHjM5K6WOU+r8y14ZJ61ttY1MQFdd8iH
GunF2tokcQiKCcjvuVUmR8s1QAHNJBHUl4bVYcnT6yi+Vk6GKaqYZ1av3G1LeWoIxyujgA/a3Il1
XNRBDEm9XCC5Dj5MFYjM2H+impT2tW05umKrok1l9wYKp9VUoTPXH0dr1ohr9YqBHPZIRufQQyJC
msD8aJhDFclR+w/ouZt2HzTxMl0o6u/vE4UoDSFQbw9MXJOHZSq7igI/Lz6ukGKANdEIPgayX+1D
0M1zcV3GLr7kMZgYrK8MlpC9VUkDf2RV6dXQd059OzoQRoi4HsnP98qaVQym1nRe/SndwF1LgbSl
QFhaZfSMdvloz5jwnNFFwguNVYWuV9NZMKYtvpgknrw9qLg3ipt2RBF38HFwr+GEkGQ41UD46l3T
5Zk6LUk6IbtppCzOOUjRIkwKhEVwPcfpM/CvDXKiyta/pOTtNR6nAJuig2Z+DVcBWz5YAMjuZDyW
xU5jXrjEHmtiF0zagsrGj5MTmbBAZBmrLiFCJGWfDGLz2dZhl8E+sSzMZPZgfav7BLwjhFI3XLXT
2vtp2FAyo5IFknFGLw9mqjUpIqthQBLpFZ/oav4US0vC7EKmrsXBc5rpxmgI8gHN4vPCekEzBTui
/vjzlACMFsIy6Fh90DuoELWrP0YkM/iodJky3qVNz5ooGqs8iY6N8VTPKDZ3HD25ZrkI/3uvpbfw
ei7zN4NYYVx2bcPK58mJ7AhVL4hNMBlUVJxKN/rUJxsNtRkNjOUy96YeuB5j+F3rpTbqK51+HTOa
QUdEJbqHIR2U1zqPgzaaa0/bOK3AGqZ0WMp9n7V8oVD5vIxO1STOzLDh7GVk1AFP6SwyY2hMQGnq
WyBvQJKbJjgYnY9SQqSZIlosmBusdEvZpmd/tbyj2THEhzuYOf3t4q+k5Mm61zX64c6gCpkmqmxH
c4ZlrFFvoF7DdPZNX2UfR/YuBIktQutBbiL1LcsNzGOQ6gHCEXXmxZybo4wEpR5QZKpXRuoZ8Npi
8B6S2ewuoAC1OAunmIOea87ToZKOYUYDn3bLJEQPJsUZSsy94cxlRCpsfiqNToygEAcEJPREUGp6
9SDIdTPc8VhZEvSK4LbyYjJ4RT0xrzVRH4kYv6cT3ccLaZSdeYmKt7O/o/dYTnIMKrKBcl0+EfnT
oL+I5+JbylvKlyK3iDSj9Ox6n02M/nbSYKfbN5WFxLCTHtkImd2vR+TEJI243CfjiNTLAoxbzumh
FEOO7xM90tlY3Hw9jV5hfOOeYmJwvDJtd23N2ZcknDG4WKoZEaK0BzZwMM47Uj/5yixDzCnCtmA8
t6II8AM2yXrZOP6iKUptYzoZQDKnKE8ZMcOIgcrlT06A1mzgeaAi6KYWqbJcb6s2kx2rrzk9jil1
Av8czzJ/0ji8I94o/oBCB6/HyKjI3G2IubtBmrg6y4YdM9JrY6/IGVdKXzXHxdVA88AOicHzHrMC
zNKeRZblj/4uPuZeaAEaMOd0NvPZtqcgByaGjKmnpFN1CfRvNHHZ7Cx/FOR9zK5/QA08HlqOdMPe
y0HKh62jUcsWDSWDD8ryMfeLZD82CUnJA2Tn9SjjTvL/Ngb5anB5g7OvWSARrZp47p1Zz4ce3Pdh
SGZkhubcCyey7NnHvKuRaaEubCd84PbkEeKisvWUFm6HBzCRub+Ho2A9ucOspkOjhHfvd2N5pWW/
FHdmofw4VCpFBOhVS0DsrOX3Ym97ml3Ppi2S3DKPch/kAGmYfO7Evpbd4EkWNtFjMk/8wkMuTOPi
0iB3t9pJRUwIEmsDZE+19C1ar7Gvb1TgDcu5rsWUHBi0cet05wLE80rhJ1C+lDccWfTXMSzLuZJH
kr8h1uU4wyLuaBzf+05K0qGuK+yPQ1rI7uDgEmlvB9fo9I9cp4mDjX5grSaOoADbyZCDw9ZQLFjK
mYxmAcphL1l2bZOmeFjIIIGhnEqziXJhOesxqSiv6bvV/oPbwpp7aMYYqHflD8sH38wmcXCseDqD
3VQKRBsFHRptPX9ZBcbHmUx2uGHgmVc4XfXwQ5JzdpUYw8oyIh09XenVVdhOlSgRTmRVZ+01Zcd8
BXu9QIcKFLSPTKtj8F35LMN7YG6xcUYIhdfEzsbmLjbnbkAuA//9tjTYwXeOPdj6pjc8FRx8NjL0
p6nwklM5JIxEG8wyzSGnNsYdXQUeSUBGu5hhjHuD0gzbzGGEgYqJm/jIv2VueLh9MOIcUGvwSHBY
Jez4I7nyLkcsmLAJHWpAJjQpd7wG3WePdpgf+RsGMOTTHK29HfSTuFjitfnirx4V2iyV4T7CWBsc
jt7CupiHNYGxzYz6zlvsRN3PSrZL6CAU8/YgExBkln5FxxmStviG/ljGO5ZinMg0CwqkcfA7bUgO
LfzeHikLjuKKzXwXTEYgDuxWBaffPk45UfR18mhSgRmhLMcWVl/fEZXgICxkCLdOvjoShag67IOQ
T2GPGZtEuzCNdr8uMR6FLOcMydECIMFpItkriSxKz3Nm80/3COQQN9emBzthjie9L6XjzHurLvFm
AzkrBJ47vXLa8wz9dRbdcKMoavlQK9slsoV2GlLnnv2Sg/RGabSWNflgFZqzemzN81WbJ5lLTJDy
rlYJN2KzY8R/a1bep6J3/Uei62cZFk2s+QVyZOKCSrC955LOgry9qT7YlWpnNLwq/q6WtlpPdbAY
4qQ4SbKjdA5KJ/IPvFsqxHU5uaMu5nek1WDbYDZZ1/tUFj4eLVogrD2r33qsy30HPjFRU1gMVfvk
WdrTYUFl9sNYcu/J7JvqVq7dQNdihqHCsdqFX5yTL1VfVjRuVGQrx7lKE2bMp94VqyZDszY/tGw5
HyWwUNTQIPAeO0+b3xvPmsUNYmVaZMipe3sP0xjH35pPybGqm8Q94HJKT9JJBGNremX9zl7lN0aG
x5rtRhD8jegI2Eejj0Nnc4atWgr73WxY6zt3SuV5SZfsu90gb2ZnMKwnlo+heU8NrdxTFy9INF2P
AmJPnyHjfec4piLLdKhGaA2BZOSM3HxPOiOeQ07NWblFL5uR09l0bDpv5UHL1cXow9GQA3OA0+3o
La2sLvWKTHEnzXGw98FEEVXTMOn2bOQrstiuM+RpMZUZ1YPGdmDa+Uw70SZe1dEFvQZ6j2MXQaP3
OLpm69iHnvb6T4WNySg0bHbjw2iN5tMQSHYIWpiMxcjIb+5TV2b+JU7Kyd8JSdYjDJoc0J4MOEhe
uuSkHZJmKJlE9EnMwT7xENm39vbNLgj3L9iYiuzAu8Bsj0BCBPylnd3mNnlXm+2S/Is06UR8FD54
ZiwZwWBwKnM5RY20i7+w1OFi4H1IbjICC3940Bktit4uxZFllCmPrCEU/1gzb8IzlvA5hANOQUYP
Deg65vcFH8xIhQEkImU4lfEYw2owiuZkNZgRmENCuouakYS9XdYSmMgRu2nQRecePmJih7G9pXI9
uPE4vS+9YlwQ56wuevjEB4LqqXk+Wz1sTxYEtyhOWUcfjyt0rENZmdUfEpPZF2J4Fv17GjZtEBWr
RNRa0saUB5ybDpz4pFd0qgPwhYfMUos+0gnh5M5KQS6ALavKg9uM+Swkyqrh4FLi/2UiMI7Y6z2A
fubmE7BQrXM01FYD725dSRWO8SHvFwSkdG79FQeANhJchjR4ixtVD3BAR+WsH+jlMDzzzQos5xrT
10CfO33qZEOnQbjq4xAQr4Vp1R1V2HMOweEFRZO8BigFPG26xjFYoGWkI5nU9veUBYumkieXY7ym
AMI8x2+OU9Y2j9ydjW1l5OqyZlQV7LBT95deRQkE1AepNgsCJ5lxwl0Z1gW85b1frZh/OfGhlMzr
gM/RqFGiM28RXnWisjApLdYGjf9s1XTeS8pnTjR+6s9kra0oCqy1sHA0+wVejT7TUH91HAeHJbec
7sBCP1ZXJvFv/tFfyYs8zaNJMopIej8DJq/b/gC+uflMPzfjBLSSRr9PxrI5LR6vSzgxmR2PBmF4
D32K5PnkkCJ2Ush/cJdy/Puc0c2VIaH03Z1rt051meZmcs29h2OdIiG5JV7V7rFixhN5IpnCaE30
ekn/uYvllV7iBBenozl9CdnoLKLLBRW+x5bf7AgKJGKsEUUsD7kJVhMzU4LAPikUp5Dcn74qvTmK
dAkid5dP9vhh1r6x7gEKruyyTIP2de+3n4yk4ri90HeIo4S558Ymdspuny4TcS+1i24TLXOVf2mX
FhyEP3Zled2nK28hAnTxTYw10IhFlP43N2vEg1wDAou2Xu+wg4uEOxrNMK6XRdk/vK7NYS6XQ/PR
bW3/6DY+rcQgNgzmGx4ecjZIN9YHrcjPjphl25tkefqEtmF8mqeJPkms42oLdGvyY9EQQUybPWZ1
JnVK2TvFawlYPMBBFlVlpbIIYlBdHSuj0BeZ62VOGCQrct6iw/QUcDJKWUcHt3unOCmTC6K75I4G
9/reCbpURbUkHPC4gBoR11R/nFhyGnLxpbSrMX6vmU90m2jfnP5ujCzISZSZvc57ZNwSOHuiFB2O
Zg3f66WxzKm6E4VX2DfDTODfrZ+C9XpfiTbzrmTm6v6LkwV2Rk8gpbvMlLJ7ZzlZYe8YPNbuW7Kq
P+bJTGjRRJDt4PkEjD8XVMqiXlwOjfMenvF0nnvbvTVngSWiGO2DWHkpf45p/3+c23+BR/tlYv1H
nNv9Ov14lsnx81/8k8kh/2KKuim8AhtlEJbq/y27tcy/AgKl7cDxPbR9jJf/rboN/kISx9TJRLhF
6qVAXNLRR1L/678c5y8kgCTmE2UMwAs96X+iuv1dXMF6xx/AK4J+CCy3SZTw7+KKIbdVGUwBbbV6
XrBHDd5dnnndXqpVnJivxn+LtHKjznSwHPxyk979Kb7d9DH/lrH869I+jSrCRVhyXPlMASeKpAm6
rHZCr6VXWwhZX+ux03u/tso3gIgvX8rhKRCn7XJDf/+VppDKEitDb8bhzb7IaH9gdeakM+KTev1X
bUKz57+KaRgCa5SwBKo8U6tYSZ61dsevsrSSF9OAZAVf8/KGNuWlxwY7T9LzEQQPP9eKDEWSpDFH
37BmTzv19oJbnazKi2Eom3MsfKDRc9fa0eYNeyte/3cNyL+e25aAThC9JWFtPJPaDY1wc2poJ2yM
HlvsINvyXJh5dRgL2wirCVR6PPlD+Pp9fekR/gxDR5JD8uFzmkmQT7jxXa4KIngJE3OhxB50earb
rHtDibM9omePUJgOHS/4p3ye9jORC/gOvcA8lmEj2PF37WDbB0KevTsXhvqeyTf9IB+SW+C383Vc
Y/99/ae+8Arx4mzrgdgUjc+FR6VWm4WLh4tMIr0UVUB4KQ+zd964zu8bxM8HyXWcTXCEeA/w0+9f
xWgOc5CkqRPaa76e69428f+43RUmYiYxlfJPr/+uFx6hEBLFGkIyYoCc5/fVgNA80OvFu2PZJzcB
OM/Ycnl0+jV94yt88VI+bSOiMtGEP8ccoogx7don33Semm95W3vHBI78HYO6t3S8L70sRJegjMOs
5vDAfr+J8ZgGHc08buLi15GHdovUrSKxrnE5dA/4WAnVmpxafTCz2LpqKD73r9/VFz5HBMRs8pbr
wNZynz1Fz+A8bAjlhKoWxkMQM8L10N+cm76YH4ex8/cEvb8lEX9h/eENtVyishHJkYf9+6+mm4u9
UHB/K02SLW1L4vpwWhySmZiJrDaIYGxRCHJcbf9+/ee+9GRtJP5oToknRvT7+5WLUc9Dn/t47Uqx
YnkanOOaZ4RSNzjMXr/Uiz8SlRv+FkkF9fx9tbqKNdQi2qF3g2pvNWt6nt3Zeqq7kSRDXF7vRlgQ
GT1IKd/aRl74maw+yDsdlACmbz97rbDPpolZO8RKkGNw6gRFbGcFWaQtwhhf/5nPNPE/1wHQyh7i
OkT/PsTn329ph6Uio4sBV72lkxU0ObHa5Toc2Eo58i/5VR5rcZy6xr23i8pkTO99N0yiid/4O34X
+f3zd3CfcaixOqCB/P3vMP2A2YHi71D2zOscq0cyE4JIK/yqa01wZqocsBRB+oUWf0P4i/nj9b/g
hQWREo0/hMa+ydq/PZRflKY987jEVFKGXdk3+9lwsks7G9TBlRiDMhuIwevXe+khe8jGEfNSmmC3
+P16NeO/UToTL1g1/zdn57Ujt7Gt4SciwBxum2RPT9IoWpZuCFm2mXPm05+vxht7i2yeJsaAE2DY
q6tYYdVaf6jPlIkpaeGx5oMcsw/W8s4xBcOK/co7QCR8m6Etg9TIRgDQLAuACJbWYCOBqczjJ3PE
SyrIDROy4VD9ZVVj9oK14tuoT6/fFpQ0fTz09RGmszbrGdEyuS2AFNG7oOvU02rigR3NriTP9d3t
Wd0Zqg0RSUPcHyUk0ujNrFbdUMi0LlGyNeQXAZ30rGDgiTpGNOVDKgaqIYd+qncApVNoEbfDi6Nv
kz38Gn4r3181eNaXswRIsRFLFqgyKiNzefA910v1NVOnEqGQC2mQuyhMrwcpm/NYRbNW+UWmxCdN
BVlqWdBlS0cO/CA108fbo9qNp/HlyGu5bhACXG2NKiugtWcIJZlFAx+vaUcPkjKfc4x/OCiQHAxv
/Q1fh2eDurZxVEPRWrc3lxpOf4GcvHZAKsqbiQpoaVnUH2mlB+d2kJVHHJ7g//Z96EXk2Qcn4vpK
/U90bjcFmh4PrS1PT+oVaL2Z3vmBoXScRrN2SlUTuWLZaPw4GxW/oab7/vYM7wUVj0RWrkpta0sq
U/oQQS8lafxRSUAqFGMGmlMHDQrH/G/LTtIPiBKMB591fcW9jpQiASwkblIoDFtqUIAmiJ2mVQNa
1ED5Pi6NS0zZwJXrxULlhcrdyQnVHuGlSjuY5J0V5bA7ZcBnEL94BK5XVB+gNpRPQ+PnXUjdUZLC
p64CviAPFsQRmOn3t+d3b6hwE0U+yIDhE6zjWVGXJKo6NhTs+8pFmM56sIyRmuZkmk9ZSecAdKDU
fKzSTj0453eHapG18M4l+RUVgF/vlSySgJBEfFpAVMmjVSCNEnXd9BvqXxaYq+loal+dfP93Bv3z
WWFpcMDBVOfQ3xyB8qCaQAEFY7DSnHORmwYCbtGiYCKxVF8ARNc2SpsW7iKL7kR/RYXtvE8Q47zX
Am32lWG0jhLGTZLxz0+iKkKVATseg5rHeg5SsEMxZcmG8tP4hf1ln+FktV6YGFShHcBiU6OadII0
zbdl+lTJOGpIBET9wcmyvnP/+R0a6b/w7IHbsb2IrDgHA5ghazL1ekrkeXlAqgXVabOMDzaXWFHb
r4CjFZUdyNMkFZvPLjmFHI1DgkBwaDnP+qgiUYNe6O+31/Xe4oL8qgHxMlXxDFlPrMJNF1Ho63yn
UXJPjZ2MWvGsfJF7E+V8uUjelpr+M4OUsQwM13TboAqwDtgFUU07ru78qcmKc7/I0wM+8+P9qCXR
3dvHZpIcwZtGvIvFvA5Va2Exg5dtfYwv8UyRreKyFB1KcWHvIGuHzN3teHuLA2tzBRFTykT4Vq3j
tc2M8Jdmtn7dDCg/W0Z3qUynQgU+SA/OhL3jiKwPWhPOdfxVW4fSJ5nqSRR1fleaqtciLvK5bG16
Z6hMgbtB8SahtQ18egqODMpei3rbhWmSHfHu5w9bCAH8eh4tlW2Zsxm3vp2b9n3rLLBIYhUxa2ug
GyJJ/ecY+P7PGe+uCyY/DkInYYxUOxIrwJiDLHjpIrkFqxha9iMONTkoDykK7mnXN2iJWbN9sJN2
0gEeYVC/oKOY7KjN2R2obVCrTt/6SPihzGJPTxP+X++doohepnDqX+RY0n7E7VyctWJyLrdXxc5x
6iCcbAJpNDTy1+2yyIxkppAZcHZFKX0WAC2mjyyiEXqgrmA4gpAFZC8FrfMDZ2bTo+ENIMjGGPPO
gZX5JTEW7bfbv+l6Rrg8eXeLjJ504fW4/eWpgnQAPU0rrXxs3LqzFfX2KUqs7mExRvV7Lc/al1TN
7A95084f4HOb326Hv1694u7GeJHWAgXsVw+rX8IPOsBNp2wpeCBs6hp1ivoYxiQI2PXSQ12W9mWh
SwOIoSkOtujWHosatUNEEz9qii0UrsR5+EvohTqKpfcSoUEDXiqjXe64sGQUzulO/m1Ji3nfmmP4
OEEmAl8wmOqLEoMLuz0B1ycFTqsy57oGU154v61/BY00ZSkLOs6aVFnQD8BjdpOSvADMm+//TSiO
UDpQzOF29bGLy7ILRHN70bs/8Ac3/KBtWjyyrMg82Gh735UOL2k3DQGMyzcbDVgL6sgaAqiGrAIZ
SoKxyFyNpvAJCOnyc8kX61TXiAiSoTnN0cG0t6i5LjmBcfW0yAnXkzoltOxSJ0LqN43Ux8CMbDeG
XOeCGkcNSw2kC69Y6ZLaUvQIA+rp9jyLhbM+FR34nuTAfFRxmW6eqNAaYaeowAGT3obAWw0j6VFk
qo+LIZcXJUvfnhbiJmfSzGGmCbd9qNJR7zRbl3I/MZvwEtdgNbJ2MhS3A9n5GIcK1lW3h3j9xiCi
A2VYnKTo+m4+b6BV1hgHTu4PFJe8ngv7GYSURZ2uDR6TigLw4KTpv9ixKJBwzdGEdHjTba6boawS
Wx1S+MpdF9xpmSEM41u0kw2n+SChxPRQO0OmeAjW0ZIuO3wxumj88/bQdzYsNx3MUUq1NIG2tZ3W
VgunDRHPa/RB+WNGKe5Os6YcleymOTgbdhYS9zMdIHprlA6F1P76hFLEMm1Qxkr78K9WdYqHgi75
SevkxjPaZKkPPuvemShyTN41osaDxv46YpupZTjbhYCfqoPhSXUHU88O0s+BIQUzjXp9+F5zlgJ1
pQZ01xpm0Ak1ACvz3zzL6IUgMCAKw5qxVbXg38D5MOLa5+xGXT9zGnpgkw4SMKipLd4OtrOaGSot
bsOihMZVtB71YmtDXfZo56eIaz33ea69X8zRuKSO84HDP/QHKZYPcgHx7TaHBNwhmiYYflJH26oN
GAZCyfHMAAHVKO/HwQg8Tu785+2R7RzDlHWIIZ7l1Lg3I0tKfrkxG8hCI4vozp2WPgRp3IL7Jh1z
tZF/d0omNH7uhPb4v1i+pL+cEHSfNPuq/aSZTWRMFvm2FrRPeYUDyxANQNoKfVLuzKhc/iPZ9f/K
MO18SLII0cmk1s4K3g63G6yy0eBt2RaQTlCQtWtDSPuWVcGfcjugexgOkvr2pcrWxCMDYQFq+/rm
ssmgScj5TPkPHsJ0D0/XftfhCvCx0g3799ufc+dAYHUqKlcL65S5XS9UrWqVSkoh7FlagcVFjfNm
EeTSoxLbuGSZZXGQMezcozpO8CivCG0ONFHW8fhWKEPYGUTbJKqQamNj8BidLTdGmATx1XJ8ahQ0
m1zO48lf5tk6qGXt/wAE/GhRi3W0GbAxWBEXGT8ALl/xvQmy/kmtecfYRZ8/VfgpnowJOGhfWOXv
SaN+fft0I+ZF8YMmKonKJnrSQysb+7b1yTCAUsHzi05tRVt6AI//wIGf390OeP1AEH1N/PAEkIF/
sDfnr5VTYTOA53n2klqXOEXOL5wwQpCl6XOB3tD9EPV4jUDsAWyaJ7/NvRS7Cbgpr5bs4eX2r7k6
ovgx9HRBiCGnBNxk084BmV6D80SzOK7H7hkmIu58Ngiyt0fhmcgxiNsAL+bNGguctJjT0bRhBmTL
OQEsBgmoOepNGdvjFt0H7lF6pTQONEx21yu5ZIzqEqoqsiZR7kIEze+VBsoyirbh5faArkNpQkAH
1Qe6FMycOKR+eVdUocXRhkaV1zhh8W1kZyDa2FruWCN9++ZQZHs6vVoybaHRtg7lTHlHyW1WvTqA
SnrCRwX9dlxJig70uj4nByedWO+rO4uCPW0f0TM1UVfbasEZjW2P8ahrXjObf0jQdn1jRDOmQbjz
VOWjdDCRV5ufSHTPxGudEgon0Hp0CuwobbEmla5LFHlxYdbvkqQAxDoaw7NcYt0C8AfDBlSDIA01
qGcebUcRYTNgoCkWBzXiLWS5mwTMqkqkr/UeyVgOWLjkSmCifx9M+tcIr1tkQfVG+6ojNkYnLK8H
cNuY8JIUTwrSl1ra4EZ5+4OLC+zqB/GkQoQLCBjlx/WUjFW9wATP0VcHyf3drvBsbrqwfq+G2cdZ
apdPoEi6v6IJ1arbgXc+PakoskyOafC3LRopb81W6mr6UFkZzw9jppkeNjfdI4rK0jlZWvPg7Lku
83LkO+wf+qhgy2gprEfq9IvWT725eJTRKJggDy8M3JaG3ZtlPcxTiKA8L0HDqnhz0uNpT7SRMsmV
MaX9e5BVqnu3p2BnX/OLQIIgg6jqZIvrXzQrvZoD7JY9FbcExHoxQKvk2fHZ5f9BQP6/ecx1Hi7g
NFzzQkOTl872O6tqoWClZM+eRnfOT+xo8EdkwR/nAYkMRMgwV5aGwl+WcfbiAcWCYG7bt39yslPU
clDqoc69/QIQMVGXLTRkSEBy35cBkHc10BH4rXlYj30WHpwuO9udSiIte6H/KHLx9fzGbTbGKODL
nqZHHVjwqH5WpFpCIL2AmN9qWo0diFN/ACgyje5CaqsffOGdRQ5oQaQ7VKQpz2nrX5AEMdXUhUVO
TSx9UOVOPU0BAOhiUpe/RtRD4oMp3tnOJk8OahTUYxR0z9YBIbimWJAFCix+eUTDItSiBy3HIMaV
TAOwM40gG3fzMk8hIuoBAjO3l/TOlPP04AaRyXEYsvh9v1xVUQIIPUZYzJNsDGDkbOkg8zeZCc2l
r7AeNKzmU1ZBu6hVJBoypP4PjvidPUWCoTPhNsqCVxOA2FMDMrFZvHHs1VOC0CikyhCTby0aDx55
O7mVLlPyFZgxzhZtm0tO4ZClTmXr3tRjKOOl1aL54Lh1pPUEKyNJrW8tvt2eHUn2Jc1QNhCEHuPd
3FiNNxpd9Hx78q8/vlDCpe4ICZBsYVv6BNevKPADUJTXw+o5jE041A5uov2wZA+ISlZuHzXDHbXp
o6m4TuyoTFHu5SIXkO5tzTHVyKknZzK8qdXji5UZw4PEljzAyl7vJlIgATsWq8vARmi9uOKZ1nYV
64bHtlI/2WGt3iV1pHuJhnp9inNKeLCarxcT4UhZFYG7QYx3c1tLUQvaWQuRQFlSTEWCafE1rY1P
fOnqfPvb7YaitkehD0U3Mr312MastyUUpUyPyxhhwt5m37SR5dqTdXQs7k4j2QcHkqOBmtiMagmb
WFKiwMCkXXuaenSzYqxn/MEOsAiJk7eJ5NGUE4kruueIfJoo0m6F2WRVGhdT4XWnznX1GUAwBkUg
qiH4tMnHaoFWk0OjvytNjM9uz+nuQFHm4+qjPg0kcD2nC93UQhvQ+FViBYZ1BadxGiP5GXpldqFf
ctSN2Y1HP0bWdHRTr5rpCjpHc0gdzHNobV7Q9so/OxCiH9QsKO7NuGr+vD2+68OWwprY7KB6hH/m
5rCFQBpnSkq80WQC1VCLoaAYeDQv+AeFTmqepL7CHKNx0vtOMY7eWXvDpfFJmYvznhrJZjt2UwWL
L2N61Wp2LvikaXdAmkKK8o7+sEwo4N8ervhc61QVl08ZEV4TSW7QN5t1W81jqodDY3ppkDTPGT3s
T1JrauSOXeBpbWedQzM8yo93g/KUg+eg0JLf1ru0xaEqbJcm3tEt1lShVrpRQvIkTAkuszRAL6s6
9Xx7pHsf1uJZyZudl5+6VbRUpkRDO6MwvNYOysbtlbg5t2BS9JMSDebfqRziHCArcLKkOi5gZzZW
9Pn2T9j7uAAAKZVyi3KXbxKJLprHpYtUw8MDDp+zSRv8RZECr5IWDDT77uhltBePOhSvMq4RiuGb
0oAz2SgyUFr0JFWbf8qodJ1Be5bfFJD1GroWZfrH7QHuHLiUvcAJiBoB8r/iB/2SqaRotsPS1tA6
wXOKixFVNIOU1w+t/uftSDtDo1QA5Yl9onGRbNZt0qV5ppSL5VXArJO2+IEnROzHmBu4SY0/xpuj
gbkGcU1WAmhL0dbjKtNMmpZYtjy5h7fda5QkLGQfPWzMGq/touEg6bgeHScQFBkhskvdwNnEa+og
yk0pDpFyUTAA4YJ2xwTOYC6MWaZgGA6SgFc86PoYQPGUJhgNd0qIlrwJWGWDjQEej4UGUZifkx7b
P+2lzT/k4yC/k9HR+p5j44sKXBLeI29Qp3cBGvNnOUfZgFaELCTLWjezA/srCSzv3dvzL77m9ufx
utGFJDqLa9v+djSJnngRBZ6JxPCFnVnhvZKN97ej7M06O0Xn7OciJ99ff+UW2Sm4GHPgxQje3FVt
Gd9bufU5t5z2vpO6n7ejXR+CtOS4YBwwQwqYoc1e0ej9kTm2gZdO7eCqQMthTZbYoYXFhNKmBYc3
Ko5wpNcblJIQeQNfmQuO3bMeoq4hlBmZC7rVciYLKm3kJmmo4/BkvrldQ2pH1kyKAhJOFNrWoTCB
WxSMCXkXZ9H00IUWijNmXfpLVkGJHOX6EQrz0c2yMz7kmLAkoDkmIC+bdZxM0UTXzYyB2RlgW2Sk
NULU/j7lXdcd9I/3QtFbtNRXxp69fYbWuR1GaaBiFzUr2t9VYKIzYsIVYCtggXJ3e7HsbVBDmGaA
ZwS2r293AC8/cxzx+vIt5FH+qsyheRnHpc/cgR7VnZyjzgoxGab8ZKvNTxlZO78twrLwxnIGq9Bx
1ThIAH2ZwzF6rsHX+Ld/4GvGudmiBsUQQLTsUvzIN2XAEn3MIJxwn4EJm+EBpmjxQwxL/gWvZeQp
2zGrTvGUq++XUa3eBQiqPrd6Ed/ViNU911o5vyDeFIKvAJM6yU3QnpKi6V9UKSq+qYakqSeyBnqZ
tTQdHC6vp/fmp4vmF2QISuk0wDY7sdJB9eRBF/m9XCC9KWf3Sp1GgiYVuYUFBCjK2w7fyEo9jVba
3UlcqpATevsdarUhtpY0Wm/P5tVJxFkHl5BeIJ10/rpJQgVGrEBsVkeG2oruwyJth9OoU0FMHex/
ME7Jz28PyHbhAqBxJQo7680adEUp9ZOkIySk6Bc1arUHpKgm1IuK8r4aoqP1fLV54LoRBnyuENvm
vF3Hs+ql140AGpUeo/tZQ1cBngAeAV2Wybs9tKsHvGj4iSjQETQQcJu5JOmVkgE/NncYawOhB6pE
f2PTaLgURnt69ql8cXKsszFIbQ9C74zS0cm8OOWB8lzZIUg8xtq8QsRuQjfRh6aFDiV9a1fX+/7j
7VFeZbdEYP9RBrREf3zbxdW6pKEUBeHCjMfFl4IaJTMag16VWwuO5iOk9nwuP0aqNHg2ingHQKLr
QjDxLYE1IalHh3XLEIuICG4oIT6UHq8NUL/BRnlILpVlIgBW0T9HTi5vg/YcK6Py2WnH+TlF4e8S
psHo3p4MsVpXG1r8GEA9UCopbNDWXq+uChSEYoWwX0LVyd26UiyvaIv27ZtU8GJtC7MLqs1bzpZc
R4MaWKXuguUfzijdVScJ0OLJrgbHS0vkQP7FqHir4ZpEx4X38HpUMwQRawLG7Gp0FO7HIiyeevTM
DubuKi0Rc8ejQYDcOBG3qacy5sBExhbNakkL/kREiGdgbBZ/pDRNJLydVf39DOLogOC8c+ABv+WF
T2UBjrq+eRklJH+KPlsoDCsdjpRqgWaHYVbyedFr9H86rTmqDe1HZLNQ26OYvYXZNWo9YIcDb6ce
lhF/cqGmHWKClmsLCPUk6A7m9XpNalyLvMUoIkP72LY20epJF7Ugntqr0p2R2N097UbjYI1cfz2i
0GMEqeKQd22JNPhrhhHlachQS5i+IGGe+BqGwO/Gqkcdx8CzPjmVcmscbP/rySTpwiUAEVNgmPDN
1kuTVxB7umcr6NAJL33QIMskjzbqjoH8aNjIF93eCtdnOvEQJiX7wp8Cdc51PLruuVO1DqDpDslU
HZOA+95RLd9B/hRXQGqmpWG3JxR5j4htOwcdoSGV2OJTgtfbnC1zqEsjOGrNxVU98MJuxA6jM1S/
aa3cm8Ekn0JlaM55j0g7kmfTWTIl7aNsgN29PQfXl4uGpRjVDLpP7NXtidsNYJ7MhEMOG9TUD2rM
b2Slsx5MYz7Kqvc+L+uKsjzZHQIOm5OnjXGTVwNUI8K+MzyrQsKlUWbpohoWqo44Ch1ku7vxDOZW
MI7Fw3T9edtMU0YwoywnFpYfSjkT2JvZU89XhSHbzgfP372pBDjCzkThCiGAzTftzdHkuYCIQ2rL
KD7KSebNEUKqvaIeNef3jgHB26b0DRMUrMN6aHErpahuEqqxwt53SOw8rbCPEFZ7Ewh2gQIiKS3V
4c3+CMcZx8i6MdwRju8piDITg4U5wO4h+cMaLOXgbNs7dQAgga+iQcQkip/zS9knoOmpVtgMul3b
1mRYmNxmKcJ7EtbnDy3MbrdVCvNgkVxnPJTxGBu7AKoIXal1UFQHaf5aHWJMoQI6WkJs7P0kvLBl
a+QBUpRT896W6vw3PZWqhymVp99vb0DxqdZZBj8AcgJb0Ia6vWXwoeYyOykYMHeOZ4Sj5R5SfI/W
nCI5zmfeuxWPmQLDUbMaP9yOvPd5qdWS4HBd4sW4+bza1BalOTLfdlbV51bvamy+UDVywq479a02
eLfjvbLst0Ol5YuMA9ZHVIs3b/kiM+TUlEM2ZOuMEWpaCPv5QdijHG3z8PXUPFMxr5ACM/dMLTTk
05zHxTt5GsrfFcTske/Nq0o/aVOhhH6JFjCPqrhrx9OEBeSAExry/64NMu9rG5vK3xlF5w5NPjVv
LyD+U8yOEEmjSmKayV8aUrs/UhNrkxM9ACAcRrL0BaK8Q3UAb9hZYoIbBKaNc4G0a7OuO/RIy2GB
II7l73iOUtM8aU7W+XEYwRNFKM+dHfTRcRNHRaorjnBD129qEiLK8zoanQJXvN3GjtY6lRHYGrIv
cvxt1nQ8FfDtln8iaC1EsZKm/9QpgFKRGE2ZjjzW1M+1MpvI06LrjAu0HtImx7rBuEu7PnhvxH0d
nFTK29MpHnsSb9BceYIAnGLDPYry8Sgh2TlaaQ2DeXoVN+BpsN6lybzkRtSQ2OEtjj6mM2efRnxg
TjzIZ//2Kt0LZdAxBpVAzw/czTqUhgA7BnS6xroBdsmno1WDoCq3RtYd1Gd3DjzBDfpvqM2FWOji
tIsZlWH0yuOgVtnvi3ganXgFRtkJROt0mYxyOd8e4W5YA/szmjUctNpmMnUd0x09ZoR2bQ4FMmIt
ltHJ2JfxSa766nfHiSU/0Bv7IO7OzNI9pdBF9YlsY9uJjrCVmyJ+jys3GpqIZVyD2rXrp0CVf94e
4W4kwTYkrxOoxs1Bk+Vl201zyos5sgoAwRPm83rdqKfcMuvvt2PtXMXcjP+LtckypqIcCpxz0J9o
M/nTgBbO90r0pW9H2R0R+lDUVEgajS3lWpdLG+PlCmUPJaxBcdfOx75Ui4e4DI64UnuhcACmtwUb
AfbFZlXGJSp9AYhCV6t0CFoNdAegOulF7fPo/vaodlYieQWNEFp4PBO3oNMBRXZMggJeMzPyjCNa
FmfJxtwkrYbwLk1q5eM85ca320H3PhjYNrEwaGpduZEhFe9YJfr5QFxy1mI8QONVQc3fjrI3izyv
SSigevHRNscI5dPenPGRQdChUb+FTfFXVajWR2wo/sVaZygkKYhPUeHafC50mQGoIgrsltEQP5dG
zS2ihmGFnCPKz28fFOk0VDrOYt4vm1iVUIzInBHpZBW1WUMGdtf1FDXLeT4i8e59JZJpZF00eN/0
a9bHcDQro1FjeOMqeHKdlzKM7qwueDPSkVqe4OzCtGaWWPTrKFVh2KOJIoZrdc0fZH21n6cqjpQM
yB3Qc7zcnr/dQYnaKHm7eHZuBmVKzqxXdi8ckLriqehbXltBZgWydzvO3r6Cwf/fOGJx/pJJixtH
1STiaCM8LUxIqxM6oT3oH2dBEsPJHjL29kHtcCed5OHDM5rWgopCwyYorJbQzIqFoC1E01MQtDHe
83OHWrxlPWedjffI7WHuTSfvE6o9hmOQwm8SqwQ99qSXWfqNURX33VL9KEIMe/5NEBaJYLdA/t/c
lrONoLRqtlR48qF7cFB/xyIxndzbUfa+mCCYyZTNqFtdtbmUpMjjTtVcgEzxE8ozmdvh8OUVcxTD
EbYfRyf4+3bI69mj0qJS3AH/aCInJNLWXxZJonRqpYys/Yz3gecYlflRGTT78+0o188bUc9RQOGL
zjCs13WUNh/UKIJoC4vEyu7GpF0e1SS23xV1ULn5SA5QojuBqRMC9bcjX08pkRHJpKDMYQVzbB0Z
tYgK4ynGV9tF/l6TtPgroOb+sezq5l7Tg8I3JkDNt4NebwIKSaLyKDC0ELHEpP8yqVQ32yxi80G/
wmGklgwbHp0lebrR/V5wi57/TTjgnDCEXutm63BKHJqo9ohwpYm4vRM7bsAF6uFJ93OWgiO82N7o
OC0dqHomxcet9FRnJHRFF7Z4OvSwrYDleWaUClH/OP2S9rl0UM/dW6LiNBG8SBKRLTIaLzo4OSEv
F95WoUtHc7zIka0ftGD3Fgp4DApTr4WbbQksaRDDg4II0sRp43c8fMc7aUwSV17Gzo3j2vagzhXe
7S+3MzS6SAiKCMIjSInN6gRG6XQQsvlyUjg+4u4R+c7AKXM7ynUWAvaLpycoZ+HMvk2E9doy8y4j
CgYWAG2tIkLm32xfEPxK3/yYIc8RJRT+W6qp217cSCFqMHM2uprIgXCDSE52ZC+eg/WTiyVV705G
eERN3lmQJm160a1iiVw1AIt6ifWq4KLDc+ibkob2A02t4qskjdLJDvL0IP8RH2VdwBB8WZAW9Kjo
cW5RvJaR07RdZrTA7Hl8ryfj5EM6tlyUYUI3qyusTXIpf5jCKMfCWT0Sbbz+mpAjyB1kejTCYXiT
rWQRjozObAHNz8Pxu20Gcu0VkOP8pZzDI+vm3WCiaMEHNaFfb941OWrrco8/FBqJaXNXx7P+1Cyz
eccrVbm7vUqvGRAo0GD2Lij0lE+RaVgfY4VkqVnZzzn2pRlWe8Uw+TJbwneSfsaYd0qfjAkNpCky
IAZL05M+2M3727/hej8Sl26VuKXQjtkCD0DR4GO0oIWDFu90j4FW5YfxEh2c17tRxF1Lwkn6p4tJ
/+V64DXOGsW1xxvVvrvEZLkgK6j93R7L9a4QiQpUGlHcY1TqOorWNZOUFhTRtJZyt4ZR3L3aDeFD
bI6YPipl1x58wL1hcYZpdP4NuJNb9HeotwglAyfwsERqPuJhYT4Pld0eZM97w7LAhIBfUYW+5Wby
8sRC33aJMJvCwfgSTUgAZEs5oXU25adOCY/iXd8LzOAv8cTv+eVjzRjfBTBTCs+apecMPNRXhFnn
S2yUCZRN+3uHhfFBRns1RCjF9L4EgI5y3RVFQg6KvspD1F4ntdFPQ9I7OG5hFqUL5LkSl0ew/atN
TjwoAVShbFRDr+TUrKhYWmxwWSlSFJ+jpqLxowFv4Fd23u1F+dreWR2eIpYm2ggsErjTm0xw4ngs
EfLNvbbBGtbVxyn8nbU0vVhLPyBdF+cFTbc5c2esovy6crQfcpyoSCmncvLULZH6ZVE1dEXnBEnc
FCdQFL/wsMVIOP+B6ge/P8/Lrzzq24tiNvMHKtgDkm1ajRdN2Rwkerszx5lFA4Yblm7penHgeaPO
E9vJw/DGfBplq/eNgceOje3KwaK4Wodi4ggDIEOojG5xCP1kadPI09vLzPm7MdrFjzHAA6ZIugjU
fN0mAx6R8ZHy3V5UgRCDCsmfVyTAwonIKfF08kpJmX1nmSr4D4Z0ClDMOeedJAPTVxX/9iLZm1WK
JRCQUW8E7Lc5uZY06QP8wvHMNdAhaxJ19loEOKkTFkdA7t1QNHzAmqElyPtu/QHHpZ2tEISA14EI
O+HGWrtpPAZeROX7recxHxBFPQTewQiIwtM6FEKXoz7aeuZ1I4YiFl01bzC6wZfSKDpjHxv8dnsW
r+9TERDYog4FAUmILfpCmii1YeHFZTaFWOopeDKfATpnD30jlU9juLSPkrClUpK0/DN2GhUj2aQ8
uFF3FhBRgH7AW6PxsBVwwSq6KMsCvxS0GCyvibXSWya9OhlIYbzDGLs+mbleHATd+aocneSElNW5
+LboljbvICvaeuqhYRj7GPWOn/F0bGm9gJS4Pcu7oahPIToMv4O8bP1VcZRK53kkVIif613bZuF5
sNX+XWs02dsPGxA7QlVU0J2umvSoDw66VkiEGmrMnIPFPksIKrmYlh2VO65SXLIfoWUHrBdxZ55w
61GFeSJgSkGKEEzueHKYYoOFVrlrDI7z0zTqycffVr80ArGAqNTRs2hvUgFmC6kunhIUJtbhsalG
QCsIM6+JFIxhewnl1krGrqcK+oPCzs5dC8wU4IPoEHAIbE7wxUqiOjf6zFu0QYZB1lSfsgClqjJo
iouSa9nd7fWytx8onJL9mUBbKL2sh6b1FEnMdMq8NFSrh9wyah+D9uKM7s/ipgp+qEmU1AdHjxjE
5tJFEPx/QTeXLu6Py9CgoulNgYaTeY+54idI3eZdWaQWLnRadHZSC6vrSVfTb7cHvBubchbYC3DU
wCbXA7aVae4GdeG5go3M41LImEylJohJnM3cpuh/pDhKPvSTeQTc21tEVI6FHC6KreBN1oEdTJtt
KY4zT+6W8DLz9v2SyBQQOK6OYKG7ocjWXq9JIdu0DkVlKysqGZN3mBgf8P2zPpWDBWG5l4ODKsVe
JM2hk8vbRMj2bwbFpE06bL3UA1uHWXK7SP44FZmfTFZzfvuH4y0G7Z1kD0TiZmcU1AUTU+a4QSK0
uJ/zpMFEN8s/1nUj3WkVjGUuSYkmQDN9uR157+aiFkm/hfAWzDlxPP2ScwM7RaBwNDjpFknxVCfR
znUjt/f2bEZu30wzBrax/XWoo7I5qaKVPlBjO0hV93YqzXIYVhwL3Nqb8c9BnIq6CbbXeuLc9yrG
27peRG6dFT+wAtc8WjlHsm5XTyjOXYE0EcKAvEO3VMwqVvMhrGZixtA/J73tP6D7Yx8U1Pa2JKQU
pItEHQPO53p6uzycJ8znU47XfnopdL6nPU/BmdvyuxVghYoDoVW9m03kLA4mde9iEbYP8OYAS1pb
FtlYDMgYNXnm6YPaVK7exaM/tWl4MYy0+Zp0lf3DdsIJV1AMDt12seUjZ4a9A18w8MFhIO9BVrIZ
fJ/WEeKjqWdyybk8n8GGRH3ijTLVmwS784Ozd2/HihuU7B1ANZX9dbw4M5UQW9XUMxIjc+3ZWTyl
NpNzhGvzwY7dGxr0Hx79VIfYtptQSYO7WFxqpD0ONsNOaZtQ+YP2kpnF7I/toh+so+uhcb4KEU+6
ZlQXt618U2+UJcBVzhum8WPYtP1DJ5NoZqB43pzQAcGgJCPOInoj23wkEyJfjt6mXp5U/d0os9mB
yg/nvBn0gxV6LRog4B78QTda3Jjbc89pC51icE7GKsXTN7XFL/ek9zHCUyjXL59mmnp/jhNWhK3T
Y0VnGv2HoSzMk4paxzkfx/LgNLw+h/gxQieVIxH25RZQmMmSpXdLyjksxdnnsjDG1M2MVr+YI+Wq
U5BX7Zewr4rwYOHuxqXCgtKwDdZg2+bt1TBvuiHBUH0wf05Y8OFtXFlPvUEpnNf27GHEq326ffLv
rSjYHJgSCBHAK7C9Q+9Lz+sy9fRRyeAKjukZv0n5edbw0/gXobjV0MrjFOCdtN6Xy9iH/E/5zA3o
xrNhxws7pjYxMmmO/Keu96UKVoMFzI0twP2bI6dto87odUKNulqehhSue0eO69VhKF/Am6n3bx+a
uLVA2AALBbq5HloTm71aZDW7pTBeIrspXe7y4mx30XIQaW9kPBRYHQKseXVfzUWs2dLIyDIzFtpE
0BaWGtvkKY7bT102Fgcguuv7UUBEyJohZPCq3H40XZ1DySqtxDOVuj4PltS+1HajHkAi91YhsBch
9y+47NsGvaKW1PhzzHKRNh1OVD5M30hpdfWcOf7tT7U3oF9DiZ/yS6ZT4JxeRB2h7DJVXlLcpu8Q
8B7+xVbmHUUjEjw/jHVtHWXiKlRCzG8QDUunR6fo7OegQVrUGKbgD4uOpFt1h335nbUhbEaE+grn
Ftt5HTRsi1zmuo89umh/BgGlm3zRLDww4J/NcHrePpOvGttASnn0Iy+zDhegSmWXiJugA1C35zYy
p/dwpN7me4ZWBmCy10IY2T7Niu0CbBw116OaKH1eDQ1A4aB066ZKvk+RNL0DXnrUkdhZi/ASqCuQ
ibLTtrUwFPhsImpiLU6NCwXMcM0oQlMZ//mDGdwLxYVHYYF6Jrff5pjqe7maaH/EnqzF1SkMcGYZ
QqXjLKZwdHvZ712yoo4Jo4pchWx382LSohS2N4eul42BjHF0o/xUAkkvTkEs1FUy/NBszAmwOXbk
uxDVJBcFlOyu6IvCHXOz/3H79+wNXcASZJYpT6tt60mHaz4aUhMjyi7FL8qSBc8cemgUyeER/nHn
WsXUmNQXIjMiQFtWTYv5lZkvFYa2+K+fNKtuzmnVg7WO4mZAokgJ/DJ1lstbB8jtAzgAuBHKAyia
rXdHpNLGs2VcitMmdnx16ptTOnEgGEmcHDxRr/e9BrUYeBjc9/8j7Tx25UaCLPpFBOjNlsWqekb2
yfeGaEvvmXRfPye1mBFZRBFPA3T3RmhlJTMyMsy9N+gEb2c8AOl3ajVLkqCYxtxPumY4A1hjVksF
q9/T0Na9v7VbFwp6T1ZWKfaxyW2eBlMYlFiPoP6CVNw3ar3FGd6gcr2/yq2FIJ3kkCtxOWgxbyEd
IpvsHF57HEz9aARFkzZoZXWM2GH4i39/qb0NwWUlMUOz6la0fSwRmys1JQqI2BVAbzCVR8r8wf1V
5G1e14RYgaow8z+wQqx5bRFojtIWHOIpKJGk+qi2XnqxLXSnWnLDa8b/5juRUn7smtl9vYHwiFNd
JBqSLadNmgLz3Jk8JscGvMCMcuk9cemMbv63XFKmRZTZfGD7OwZJNCTZDbKDAulgvVOGLoWd1bNe
2BYzEKoqPxWqiB49vZmvdg6n9+AAb684yQORHv1XTarEbGp8ed2jL1QQIXdpE15rSLuInC46s6lb
64lmlflkJCI9CFr2FoWjig8js0dkTBrwL5HEkBlE5tM0BTDny7OeCefsdMy40myhvLH1qPqYMNvs
ILDYuRWAg/9vUfnpf1lU1VswEgAg6ITa4alqFveZJtR4avs8erlvr7v7I0xH5J+bcUNK7rO8HRkl
Du6fhvlfmjYyNsNNlPKS6LMSdAWmVFbOq9lj5IEQEbny1KKReN0cpYmoUDXF+RRkFiwVum5zMKFJ
/kQM6lHfs9zXuxnWI0RjmIBM5DenWIvFY2hWyfx3Z25OhDr92USB8jQ6qXPwBu84AFK7n0KA9L14
i9ZnF4ZKN1SinoKO3s3zgt7CuQ0NSEZpmmraA1o4yjXU1PJtZYzhwdo7Lo72nuyGUYahKLKxm0yf
UtF4y8h7N37qmKT0fmrM9PN9i9kxTuYowzxGn4lYY1sOIWrSSma4joGIDSmvKJIrz3sdZMncHOQl
O8YJ2Y+epXRsyBBswhkvybK58vCebkl3vs2GhYqkWj4VFv2+vE67r0ox5AeL7uwP0QNKeNKPajy4
6wOcVWWhNJOMge1Nnh+XuRqgtd49pM7Y+fc/pTyP9WMBkxuaOAR1yi8oLayXsq0u1LwRuj8Wmfyh
AIQ7mVCkXqjiFUFK4f+gsrS7HqhNkDiAj6h+rNebQVzUY0s8ZM6W+1TkU/I2zqMavvEUFX81nigO
Frw1SDZIb1bqtJE0bztOnRs346QtQ6C1zEiJmqF/TrqpP3iJdlZBeU4CjKQkEBIZ623F8ZIZeqOI
AIOF2gwM4on5ROWBU975eBRtoDICxcEqtwWjZTA6ofGqBkNsjAYR9ThcwzHKvimtSJ4XrQ0PqgA7
25I0KakUQX2Kd3a9rcoaq4Smrgi8ylSvtTMo5/iYZH97xwhbaUQgSy7X2SKVF1fPGs9eRNBbXfIh
avvwSWnnBM88apSThfMBaZP24MT2viUKFIQpiDnJ1HK9tSRRBPGKJcA0Fe5f6P7mpyidpod4RnY7
HaYj6ZvbO00GRt1RinRCD9hCNTuvgfNVFwNzoAoG5cRJ89SaGAzV2yMY786p0V8B2US9DSrmlj08
i9Rbur7E5MuheWpSQ7tmMSnJfc+xsyFuMXAwqe3MnjYmv1ip0roaG5rCPP+gp21/Ts2K6YLxkbjq
7UrgRcBbQ6gHJmNufQbNqtjp04pYxFXb92anWp+9olh0yImNFx9s6ydtfO0RWe3nKSGUjAvevJ7I
bQ0JQ/OmQCRxNaAFXkqI/pK4jo+uBenVQpflQUTFPFwtYhrUf+bEQkGqTFVS2Fq1cj9kMvHf/aJY
3Snz+urLOM7z34rbJZ/n2Bz+Jm71AOo1KKE9zJSYDT8fdWMJ7h/Q7bWCA0iBAakMqZmxRYkMEBsy
I0r6IImo1/jxVFRfMtpGETQ51/ARWYeE5Y0H9+pW+oCQnOoQpAIEWjH5zePl4XG7Iq77YIDg9W0K
FwXV48FatHMtxNxfEzHaF1PO2L20I+Rzew6N/xSnrW1/yWLTO3Bht/cc2W1yRwnhQGN9O697iqO8
G+kwoD3eJc8dmfJ5jnLmVw1Z/5wlTnTw3uytR08a1AitcWxWXs5fAmeTUe+ZlvYEX4Wlnwq0cc9e
A/c2BjvpC+ZnHbwJt5edMjfzyMlKcDA3D2o30FbJK+LKxEkasA4tN7DMjqLlvVWkq6RjS88dV73e
FQNAgWkDxgyGMvWuFSNwL7Sk2gOLvb3oUpZIihryYBOPbIKDYWm1KmK8bBDpbnKm7tZ+NMMm81Xu
4KvRIXIpYlTI4DSCtxiCdAbMnnsN4T/jxXxrKcY/CodhrITk04MdVtHX+5dxb2vIVCC/hN6lVEZf
f8Aa7TWYTMTFtTm5pxZR8tTXywr9MsPO/379WjIQwfwo3lOyWa/VKbXAYBCrmjszfub1C88Un7K3
gzKXR1OmdpwMBkGsKmc3EShs9tVOU4kniEjeVKE+KJPn+KjdVX4NCOmxma3ppJOmn+9vUG5g7aIR
MyE2Ro6adwFg+XqDodZMXq9KFz01ArBiEn8qslHIYQLupxnFsMc6HJxLNw/a9/sry795uzLKzeCK
APrR9N1Y6ORF3rLkHKNoKKqitob0CP5/dP+6v86euRAdo9UlKWmI5a136OaOI5DoIu1YqBAX9BH9
vHZr5sXW08HH3HNYCA2xDm8ruelmKRoI86jMIdJmXD4/RVXuUqfIF6Ru+2xn4/Dj/s52zo5QEp0Y
Ge0Z4AfXO1umLGFWrExOS0tjTigITZF4deMPy6I9zD3ziONYeP5gLEdCazu2KgMv0g6uPTvehHyg
MzS9aDPiiGjJ4EkaOaMJErACht4r32kRlv7k1NP1/oZ3jnK16ub7Gnk0L8tIocFA/Icxhfn8rEXR
dKo9cSTosr9BWX6WkqGYzfrbsmmlUWec2qRGyWUy7RkoS0VNQ/AGMzN9fHYz7Wi+hfxLN1dCNhUQ
K5bC29YWJ+mE1YQQh4YKYKYiEB210btwXF6Px+ZJpRMpIyoyhK0kaT6NKgKyCc+cF33v89R5yRcn
vLSG0I9opz+Zg9sdUd+j2E0AxUBE+Zl/ecIRLgiXvgIhY3du8d6Kc/E4RKEJdDip3mnTpPzTz20f
6J3TPaEHXb0YY9YvJ5xD9rJYFp69z22LARv2P1Fshicije4/eq1UX3NrZjRcJI66jXu3CiYdKRqN
b4Z8bSqhYTQuVV7zcurxIgWmkAbPW8CVFSCjAB3n6hyJcjnT11cOHtJbm6PEjEtUccd0PrY2N9q9
1WeOg4yVWiez37hZ/VEt1Wb0KdgnH7RldrVHAd0nOlj49l5RjlHJ3iiJMglii2IYBgPIyEzxt59t
+7L0jfdMdp/7yxCGr3aRLCV5fIg600XaClbbvRra04TPSmelhMPrDHWgtKP93lKqpvOzzjiSLdrd
nMwTAYcAjtnKkKtK0yLZInhWe2sMksSzLwVjNPxEb7WH+/7p1nTYHH1VlHuAlGM8G2sPhZ6a6CAF
Re+Yl15fsn8zpXTfM7C3O9cDZD+rhwiqqtkRRP/25WFlPBXNOYon1E7WKxuR0TS2x52e62U6edkU
vqkKXro4HBE5KLO6/XR/q7sLMmyJ1jUVLyCr6wUJXZvZS2Ss7DrNswOFz8+rtDoV7aRf4gRw8P31
5Fu2diQuWqJ0sGhSyAx282kjU2PQS40/LhiD/pS0xvjkaSjwzEx+CtBnyj9VgDmu1VAvvrm0f756
ddOR9XSDH0CHZJPIRnreCHqC5H+2SV85Sija+kbh4sO8tj9l8DsuUMzKt2ki+rOmN0eotR0jXv2A
7Xs7NopWjE4f9A1NPNojYEj6YnjTWdMR0en2ESKooHXF7wXQSvd5fbKTljle4ZUiYN51FyAHaZ5U
F+HW+190b0N4Oy4klUS0YrcGO46WXQ+NCBqbln0442jmUDAJPvVePUCDIgRVdFoThCtSbH29oYQ/
rDVTiEDNGJkaambmlyM6hfVcqKdYOVSR2tsaVEICB3ZGzLcJy4aynWqrVkVgZVH54Co40rivlrc1
SM3T/a+o7VxDWXNDm4M+IEOptnZhyC5oqwswf1CWib7oYfvZrDh/0dLyFp9ZwNaFqctzeZ11aP7n
GO2d966IrYJOm0BhCLSEJs5UmKtP2Rzab5wqSWMkCKz5SPZ597vICY6I8BnUyOWf/xIL0HejGpT3
ItCTvn0QA/JUUxt/TqLcO3BOO4UT4kRGhSEwACaQUvV6qWlwI6/R+CxqVXeXtqsYUqdQ0q3btD43
bfwphS91ZeLLxN1V3ZPrLf0TlK324Hx2joffQRBBvY2EYPv2NDM0XIFQXVCJ3GPKarJYPsJt9onU
1oCvGDmvTnZ452w+MNkAoeu2qxozDa4u0mgMpjgRj447UK8cBopuVqgc7G3HI0McAH+OuyBv3LY7
1KIClDePQ1DaBpMI4Ig9LmmRBowa6QOohUBkenV4aJZ4CYwiOUJe7lgTdW6qcawts7qN5QsbKm1S
uXRbkkh9cnPjr4LhO1+H9vCS7ThE0jlAkNwyKsFbOHaDREupJiEyzmVtnEWf1Z+XsEkORAF29wPQ
nCIz85PoCK9N1mpyMyY3HQJUpJandBnHc5wnGkVTpT44uZ0whVoNUhjwXQB5b2OwxvHKgg7MEFh2
XHwRS1c+5aFnvGh6pvtDzWiqMtEmv+jN11elAHlTSqEupQG18zYuwFGwKBDnQ1DkjRZAuSHWbar0
PMe9cRAw7PoAqeZHLw44D55//UERN0ZvyaLz1/Zec1G1IroWZVqdpyz+1FdW9mGw9P4NvqgIBnvJ
fOG51VWQGx187T0fQFgNwRyuMljJjS/ShOs2bpWPQTWjjufnS0e/SdXy6VtcmgCm4xmp9PvPwk4i
ARoa/jAsSnq7xuZumLNu50tKU9dr+oSO/2AwmMp2nt2ZMTsTE8hOSohe1P1F966JPFga4citkjiv
v/cMlVDoluB7kz/5uT0pL8ZcpR/ur7J3TYispQERisEkX6/ipEZimS1T8Iw+ss5hOFT+MmfNu0mv
jhjmu18Ru+EZoXAEsGG9lBfNqWCy1xAw4RgBRS2EYpuIoTqjBflvPxXDl1w1j0oAe/vjvQJJgcW4
vF3rRc1Cs4RdVWOAMMeEUYquClRh6+9Ebh09yHsbpNCtYp2yy7Dt2+XtEupjPONytCF2H22rT5KX
BgVp64sxyVcqqlDLtfQxP+oM7d0J0KeUBXBpvB6bGHNcZtPsEVoIahV9+oggPqiHTlxEoo1nMIVH
Ch1H623i91ALJ6NOWS+p+zRQmyE+501bXdTZcy/RYBypiu2dosVkedkpB9m7Fa+QekKDmKshUMCw
fWPkHhOyRWiKM1PBk4MuydFaGzM1Juj/mQ4MAAiKfh5ny3sqZ+ph1RwfYfR3l6JYTGsZkSpaiGvj
jHqjQSESAIBRF9aXXvTJKR4K9Qwi9vUcPjq8IDZou8mceluSyAZPGSsd26yU1ruibude9RYUgMf1
uNx3KXuOCz0cBiRK7BuNhfWueIDc0tKHIYBIZWrnku85SBbCkVfeM0KyAawdeSbA1xvXFWcJpXbT
JSg17eSjqeQ2XQUrfaodM+pQEV6O7vfeccnBrXAhyV0hPK035jIkHsGaCMAsEdpFtYV5aUrmsYWT
0A8qH7tLSXwDA1t3iCJ0dqNSX0ICXXUuzxlDQz9jGIKagJUeLLV3XKBzaZFQJCVz3HzGNnR1ZgAn
Q+CFQ/dYktt9UpTDaQW7GwJLbvOM0vXdgpVQ6FrcGBmhoIJFcU3tggFY9iAqP6nq7OBN2/PDoMz+
d63NOfVGZbipA4ABtYH8CpXJfXaUyf2zzyF2KmrsBCnUst+wevp1qCwAL6feKYPEX7KxPK37RqS4
KEob1b+F1sLgino3PIgKdr/jTxquJDYDt1kvY+V5KsoRo4fhnKaPWh6ZT3HUde1VzcCY3r/Ju4vB
w5JYDYlB3jwrLRCvKpprcoKhM0PfqK34ae5bhVRPw8v7v7EagAD0KdEoYiT3emsaAlbqkKU/YSjV
OzscmQ4yGU9Rfqjdtbcvvh1jdcA8SUrAeqVQSx1NgWMHdiiPAnUJ20dGgnyJh0o5gB3vpQbkHqSQ
ZOkM8dmEH/bStHaZ8AVrRl19UyaUBZxKz6TydXIe+l71y0nJT8uUf7v/MfcqGYxpRIUa/RY5eXRz
CSLbU7JiJMtCR3t5tkeGfFfWXF1TMaDwLhTrmhfm9KGph+Q7+knhc4s44nJCrTs7V3HVXe00Mv5Q
Q1HYb3I7Lv8VxjD/d/9H7p6D7A3gw5EK2Roz+uN1qnm8f546Wp/SeARdmyvRP96QHk0v2Xss6NGA
sgAwKXsR6yO3SoipjcOjVIYeArX4h4vdzSj862AfmOp1RKre25qEthDpgkwAcrpery+1hKdk4mnP
ZtTESjv9ZkoN9Kp3fycJhFFIC03mnkherpfi6sa0Ktma3aSMZGAMVPsNSe3BPiU140R+wyfIp8JF
Dgh61zb9quSAQVgYhH5aGj4gQtA/lHpinBhsGJ/vm8femYGCk3kXqBXwpuuNDYMTR+ZIlXiQDfxI
Z4b1VJrU0YooY7C2N+R/3F9w79CobFI1AK5FwrDxd4PZ9K6RpAL1MlN5jHIdQehyiBcuaR8ePFJ7
zy7Sc6gcUDiQqcl6cyTzTjWbrFUN5vCSZXavBKSDg3NwXjvryI4r1DEojPSkNu+So3dzWSBWG1ij
ET9axdyc87Apftz/crurgAkAhkOeddNphdFTDAwephZZdF11GapYf4wSffSu/791NrZOBQdkIk9g
ADRr8md3qoFuxclB/+52XAQIAGTQfto4Dd1tvmGZXjJoDIINat2I5yc7rybNr+octzQ0efZd7ZPq
z3GuWvFgVLlGMiJi2PYmqJI/mWulG2d1trpHTY2UOCjoOQu/THIH96Y7/R9tqWmKrxpx8qlPylwP
wrqkuNBqCJq+G9qslG5wNgZ/CEtjOQl4tBllhtR8dDtSiXNbZcvnds7bI5HonQsn6X6oxJCQUDXb
lHhGewQ6ZjLKN3JdZAOKZP5k2NXwYFZpiUz/fMRv2rMawkHs5iecfNtJyMLS9Gr0IALEcdPCH0e1
9Z2+ro/S452AkNIczFpCaQpi28qD3jVFOtQq3Z62hYimg/onWlODqi6069KWaPiRFh2Y6o4zkawK
GtAUIMnvNi/AQmdxMXo+poqmx8OYTtlLx3o+/ADz9SE85XBPNn5QRCAKXfsSkVNVYQp2j7lmFgWw
Ivtm0Bc+iGX2Tku2AKQup2TzSev5JcKtFX3QlaikadeoyneQpWPqj1THg/tXfK/QKMMWWvdSz5tH
dL2O5fWZ2elujwJ1ItTAdqfow5Az1fxUlon9d9ONcGGatovGt2Nb9p8Y3j7/ldq2op1NLWPOyf3f
s3eOhG+UdZh2BA9hcylALNYpsFFcjkHtaok0/QFE7H+l1h+Bo/dWQg8O8JbkVsCRW2+8GdVJDRcm
pLtUxH4MGt0uJGazyQ8ZNHoQbO9dCXmW5BCUxmAXr9fKpijLO0PpAq1THO2tHjkOYMYhVaqTibRt
9uKlipv7iP9Nf93/nntOhhIqXoaOCo/FJjCdu7ztNKbcBrGlMmpk7nNG7jCf573mRfYJZvr8GwdI
QxSSrUNzFLr8equxpbimogyEEbme+YqjOEgro+xf23p9YLu7eyPAlAR+qnFb0YWcmddmNlp9UPVm
/8gYJ/sUWvFwHexaPFpSA/n+t9y1GIC8KMGBHKDVsd5aS1WYyBYfY3ZD+BxXisEIHU97MmLtqMmx
tzUazHI4OkUk4DTrpQa0ivoB5QAoxJ11FcOcnuLaSS5OF/ZfFdY/iFt+3qsNQgFGL7UCWTIgopQ/
6Bd3Q/Q3onIKC6KgyXMqBuF6fj9Nz/VULpE/Ft30pVzM+W9DaXhYadzGL7aRlUcXZe8T//ozNpeS
+lxnRtThg4HPgjI+xE30gi3UUOLoN14M3B1Il5+yCVsMSBwbA2Nx4NAg2CZOiVlqoDjT7tK0k3m+
bzh7vhwpYHn/5OCv7UuvqWOKRhoZcDwr2SnT9fENpVf1+/1Vfnqs7RkyBJiqCAUViYjanKFrtt2k
TAIWbOXY53TU5ouRuE0A6h+qse2Obywjrd7EJfi8qpjMRyOL+itE07bwKX9N/aXNhAOngaLLFex3
9bkMLeuxJ38+iMd/ot9vfqsl5eVR/8TQN++1jopiidyYgFrW9v9mkTNcu6XUVPo9vQmhtmNmcpE5
3XDV9az9DD7f+x6bRnZhNm/6Z1IbWsF8Srerg7Yey4Pz2rNCmpikkxrHRVK5/pBljW6QRg0caGrr
JKdmDN0HMJvWHx102wOnslOzYAFASHQUkH/YyqlX1DS7KJy5eI5BgjwV0TljVslpSYDmIJj0Tw8/
+6GekiPvubNJ6E7AihEogBh3c+PbalkI4CjoDm1Unftm4qJbKUFdoBmTmx14mJ19ohwN3RsPQ9t2
y0U10XsdBxcuUhq6pm8LxNVLc3T8sanLt8B+9UuSqT/0aewO0ovdfUqJN+rwvPZbrI7TVfBHc+hJ
lClHkCZWcW6Qtryqg3skwbDnRanCSww1yRkC5/K3/OJFS5hLs6E1XPTSSB6aWeh+6dTC91JGHSu9
65y0sBs/RgouRhkTRg8Y86vHOrEyLUxYv4i/kUBsPXkIAiruaX0xjK5+Xty+eaPTufZLcdju298v
KRuIDTmWYjuH13HTBlQ+Zdhh0ZT3VhlZL3DA3CdvZHqKGreZvyyzExRIyfuOMTtnNw2Pnoyd2Iqo
6n9/wxbx6kLgIB1BTr7Wu/b7pNKUtpk58gm9g/JpnBLvY5cW2etzAGJTmtPcG/Kc7a3tQi9WigL4
yNANo4/ihv4cErYerLITBUhqAy0riglyhsvanCJEWgEQs4rGVIfPUZxW6akxe+fdMs7qOYyp1Bx4
o52XCu6vbKtS25L9/vWKqpp0IuxUPqYZz4tfeK1a+Xrsmf/ef6v2LuWv62ziGyiDMQOVqUXSAakv
41SE56YGeTMWY3OgAra7JR2UD8NMSA63AWmuRUukWoL7gCpikDJC4QTn+qgCuWeF6K+iLoMpMmRk
U2CyDdQr65SjEiZhfqSHMvY1p7OY2yaI8bUPxWwfkbF2vyJKPlLjjP9u2zyuXaHWKX5WdKvySZ0R
tO4tRpExRCE+cN+7pigLB+CeEa/c5tfaAmyi7+lb2RVa6CXTlDV/cfFvEO7yICq77tNvWIiUKDLg
owD431ji6KIjHU3ETEZjFCjLDuYpLab+xWB85uPvLEV8RsICBHlLydLmxVVm2ZPTOsbfxfNcBY2b
umenMo6I23snxgArlNb5l1K1fCV/eSDMFiV5TZHOqqmar6JZoj8Y6WG9GUst/Hx/V3t2LyN5yRFH
oGT74JLH944YZTtJTd3PUKjzrwraBQd2sbshymBktYjDkbevN9SrClSTnhePKp5yYbpH449ZWz+M
pRoe+KY9E4RdAooZrQf0GzcWETGlZNJcHvI6F9EFrXXlIW/T7PNiiPaCTFd44Dj2rjQwATYlNWz4
jOuttVDRI6YVkCCYUxPUQvXex9E0+S5Vj3MSGzGzepfwr/untvc9OS+qoaCQiFg2cbGdKnU9MSMl
iIrM/QzNf2RAuKifwxFF9ftL7UVkvyy1zUrInbMmqym1qG5cTJckTpR3eeUotW+PsXdyeqt4Ozkl
8EjcnRfcX3zvMHk3kTIldqBkvrGbpU4Ts1bAacvZQW/JNt/nVqsGqj4vbxM9PprDvncZAHXBMpCV
HvDt67PUmZaIKuwILNxUIQuZ1nRROvX1sk4MWSO9k9wyPOU2/OvDgdB9VPpARLH2qLk1Q22yQ1mn
PbvEHqU0HWUIoGTrvcQhGk7M/sIuFzGD0Znnc5pTMu5bS78YmcFUjxhp6vvntfsBAa7RKQH2BGh2
vWimF3oadZQJge5l17pnDAWUkKPm2t4quGDMnpIkqI+NVYQIgBh2ktPYmIoaGAHzZeY+LM7397J3
xwhX0SwBfU6qLG3zFyc8LXBwrQHDT9Ho/Jak5eRD6pkj38ns3wmoJE0Npigvi3YDjEV8Pxc2BQ2n
dq1LalUFzBr3iPW1d5uIRfGMBjRmApD1juRU9zQWKgQhpe9RWjdlIGAV17rIikfHqaKD27tXNSYK
ADEjwQqsuXnHaOepAC9gUDI2GYxmsnjXXEnsN6ayxOcxBMZvLLV1aZZU8fvMLplWZ4bXRZ+PZsnv
7ZxOsxzvgUQcLaT1zvtxGPXcGceAtpL4xzDz9FQAdWH6GWMotCg1f7zedtAzk5NEmHAMH2C93uQw
YkP0rFfqffXgmHF1ts26/TYY83iAqd67DHRGJXQCBYXbKepJOLveCK8tnlrvEnld9mVkiOr19RtC
hIooC+FAAsnNhrQ8jw1tggpVh7ril1oaBbPiEr0q3m9w2aDmwGXDcqT4ycaHVO0Yg7xD3yu1+9BP
rbDyGy0cPufzOB90T3Z8JC0E+ubAdpDx3Bbcu6yjPOZJKbHYsi9G2pX+nNfjBZW0FjqD455oyx7J
FO48qHK0J+kTqv1yLMHaNoZQJLmr9SPiC0r6h566xkPVDuJkdG3232y0C0zR5KMXCuPAUnYcGm09
kIZ0t0n9t530GvgD3Tz4gYOS6Bc69/90Q2s9qGl0EJ3cmCTFIkl+lGwdU1L11ju0B4amJ0lM0S3O
u9PcARSoaLq+3DfJmzstV+F14+CAJtEMWq8SZ01J9T5nlUGMTzbImnclo0IuBIcv8aC8WuNcLocg
Axx07IX0bb1clBtjO9TU16rYda+KKtpAGcyU4aya8drLRuOQ0AARKhwIb8I2DJnpYIZVXweNN4kn
0yuWoJvT4hm1raPAXP5VqwIrSxH706hEmFfOklnvSu2jwimiugHmMMpZErXlO62dXeZS8R5CEL4+
6i3NY03x2x+96dVafnJ5ckJEUCGTUWBcL18g71UlHeCfAsGjM5Wy5qUuJLeUUCxoy4bGVzsfBSk3
90AuSrNU4vd5CrZ7rtWWsWJF1ARy3tGpg5F+qRRmexpJGF3u2+juUuTcANoohGM+6/3ZC09uZxl1
4CzOcu1SHd9iE6zXrTMfPLY3voxdETygNUmpXA7lWS8l51fZgDvqQPUi2bI3wu6HHpdi8qPaVD5W
Rm99hJYRf7m/w527DuhI4gVkFgkydr1sw09px0irg0mrkCuYB6KLqOp/4zvKbZHs8HwDl16vMjKa
l9QXOymHvrwalqIHbuJqfj9G3vk3NiQxArgwSqTbobbR7CieGbIhXXXqF6PgklJNs5Ebur/OnmlQ
bwLDyWOHbvp2Sz2l7jg3awS+kuLsNul/k/AApgzeUV9pbyVJzkO0jw1Ry19/PHSGPYUySRXY2uI+
uIBW/Cb11DdDatWvfWIwQvpXnBG4BwkaXS8VYSTK6FAZsepkZJTzqF7dZeIt7cz88f7323H/NEQg
vGMUcGS2TEtMIBkQMS+DqLJF43dzrqZvdWK8x4wWZnKqHbf+8folaQ6A+JISwDf9eQbEGQkbZAZq
NyZn6KOmn3bT4mvMzr6WrnvUJN+70r+ut4kUpjzkMAfGg1pCM09V3SundNLnR1eEBnoNcXytm+xI
6Uge0fZFoJSB8Wu8eDdjSkqea6tTmzLQlbI8UxNXTzkVlec2X1qETvX6TYQixcmYbP3g5t1uFx6p
HB9C+ggL3tls10ms1q5bPFiJ1NhjHi1GMPZwPoYo7z+p2dg8OjpX5f6Z3l4OSV6lxECKDI9uK37n
6QBXmgGBBv5r0IcolaeJPMLXUYh4tRPDWvmHcgYiSyy3vhyiIjLDlmm05pP1tRum2Z+ssPhUtE59
cDl+ityvTxEhULgl9O0AWUBFXq+VWnauLOwMRObSJ4ya6NzUL5Uq+5FPZQUjkEHBp6Yrov4kJq17
C9ycxzaDeqbzVkXJDzvMEFVwTaCxB47v9sUgqSYsxFFAfXG3F7cZqqbITJvPoBjpp5Ti3Ell1MqX
++d66x7oNIGNQNiaEgGaUusPwLzIPo9dAptU1WGLJ4rl0z32Pous/q6PvXvQPtzbFAuSp1MpADYt
zeyXYsEy263ZUOEMXLs3Ly0U8OY9s8ntI23DvW1JAi1cT0RMbqqb1LfLBcNpIB83CI/1cZ754Ewj
v/S66F0nlKOK/q2+ISwekng0usEGYbobq0XWSaXkhtW6aRw9TtFUvTOruXqwMa/zbFpK5uuTrryF
PWJ+duYQFiFiWt3bUHjiR2Z7XRBmXvUtLV37uesj97nvUvs/s6isL3UTm0zTTaOXvNYS2lfNIRjn
1pvx6xmgK4uzyDxsGSBOSMpsmEkLD7cvHV/xMvVjs+j5k8HwzXee06tvSms2vs+a4h0kl3tHBXBB
otMI/pB5XZvEjP7W5A4GoXVv/iemyHvnLU15Tlzzawv+96iquLcckCPot3QcJYB5vZxRJl6otkkX
zEwq+qdUrOlBMAUDLQjD9UVhHhV3dhznT1EzB69JELMt6SelbZb9oLQIdejDu7hvNZ/qqflYu+OR
6PDOw8BSMssjAyD32lwu1Yx7NWNYTtBZ7bBc3EbU51IlR3iKAIc/5UbnBl2UJAeV/R3bAV5DFRMv
Sk1z24XRRioOdGu7IM2j8EtnwtS7QtTrpmfLmN2a+mmX/UjatL9qNQjBy30HJs9r48GJMKkRywYQ
78KmyFl2Ye52ld4G6ijE91SYiKm7xfSm1cYYxTVhfEWToGRGhD4mL3OZHa2/t3t4C0DzKLPSW5P2
9otH87olhHjddUEbzdn3mnkbvhMn8WPjKNHJTdLl81yL8aGunKOOw45lyanrpKN8el7mTUoBgdDS
+kl0Qe0qTtDYY/RBV6P4GchC/vH+R95dimoMTWxZodxCeHqY0fRNKiRgSiYYF0tk+gL43qlIwHjf
X2rnflLrkXozriyJblujldDg6KO+EQiVcTTXRWnHnhfZAuKp9XNx7vT4KNG9vyQAqvURuqnBNCYk
Ppmc7NAdtd0wIRu0bOWULMr8Zuis6bU8XZTy/m+ToBHWKzaOPaeKEraA1ZcliOyWrlA/L2+szDhy
Crubk3eTru9P5av1UqPSaUloZgi1ZoPxLfFE/mYZaoXR1HMCQir37A/3D3DvQjBYhGI2SSieaLO3
OrZrdUkQMY11kfhhVVaP3pD8m+hJ+wEK9PzkdJb3DhWEI3bPTmxBqQIkqZzPQXdqExejcdB1RtK2
QSgyG0ph0Z4Q13p9lggrjQqMRAPJVvrGyc5NIQybNDuI1PrPqsyXt4amhdA15/58/0PuXDqm99Eq
pcKFPMe2ANp1dbVEA2mUHTJhEm2+JhhHZkUge3uE+tlxokQ/bIteHpTkbc/enDW9A1VZBK1hiO40
aWnz3ArofwgDKd2Ti5LW13gYy6fSLLM3qQBgd3+vt9gn2aJifQpcZMRc/rWZLq4zOKXEJvCXT4z0
Hf8ZBqp4jVKZ19agUKPFtnuOiH/8sre9K9H60SDDnZsCnZKUlSCE33AjK5aq89QnjG43izG/2Kk5
vh8bD3jydE4KL3+4v+Mda/1ZtYRszlUBG7neMHLo3RRmbBjxivg5r+z4yyC65GCVncvIKj+LTqpF
or15I3KhxQ4hB3tihPCPQc1s3zOK5q3n1PVzxuCDF2KWmqhvOfI7eyZFSAffHGeA9NU2rJvcOR5b
lSJApFkPcVu7QZnSSoqSdHzokk6hp6bpwbQY1cVxp/zr/c+7d5hQjWlmyX4aBcz159XTLA9rk5pA
qhkLLsf53hBWXFCy/U9VYv0gV9u7qrR78HeAFQljN4cJkseMywSnsGA2k191Zfekl1nybqHqf3BV
bo+Urjur0HHRibu25NjK9dp0aJBj88Zw/hjbVngqGKXhg9qzrki310GUhDCgQn7I/W+q3W5TZlSk
9SZiQeBON2fahFEn4qju/oeyL1uuXNWW/SJFqEPNK5qN+95lV70Q1YIQkgAJhPj6m/M8nVr7xl5x
3irCLk9bohkjM0fmoSYcQX+DIP0xd4nFQYsccEXTPS+v6riRY534xhzTeh/Oi5/YcBpmUdJ0NVbS
pBoLOAQmmPnx5bZ+/5df8vKs/y4IofsFQIEgdCCGKI/+fvNNxeXcbzAStYHvt3m83ERumKlbwwQD
rGa9i9ULKP1Dy8tN0DRU5Kov7P9ZwoYGAzoeWBxdZtBBhfz9a8BaotKcO9hfzUV1vSb+K18Q5bX7
Up0y2KAeJYv/hpX+56LHqPZlWuTiT4VBnMvX/1ctymM+95wtmHJCIo08JjH4jCr4aKZnqNfhCNmu
dpfn//7A/3NRoPYtQdNB1gPW7J/9G0RldaEcWm2HBJIO5CPvgq/Y4yIV+Rf04H8UC3+/2xrNaYnj
EhcwmJB/vFu3Y0u0I6yoWLKWSDIybIx0YUWb00yL7Wbt4Up+Rj6kmWmxQQvT+akKP6JNfHFsCwlz
lzSS5r5x1o5dUjv/dcstkimSZm++wA1X7yeED/OVLlO6PM5eIdPvvz+u/3xHeDcEDwxGEhdm8x9V
CpS9M1MSi9JJlXblVtUdVFHJHz4LhXFJP77998/7/7wedCcoIQByAXf5Z3eG5GT8+Hqwh1qWvIIf
pm6fIywP3yzZ8Nj+5cP+83CCaA29IDgcHLz4x98rUA9Skt3WSDlX6Wzuh7xg5Os2bMivh4XG2DxA
9UI2miCPdz0kKkHyJBmdZKcavLk8qe1iVL1bpT9y8IcLnecqF7RJZ3HPxx4IufOCAS5J4kPhRo/4
hVa370ZjipsCR0MIA9ua+knGSbxFF3VO0xoG9CcmiXisWePutiZJ+WGeUQ9RowRo5EEVsEuEgnCZ
j1AZEaQXM2j7ui1xhCC9HLF/Vx6TX3sX9Lb3pygmibhHDNDym3FQrqDDDPPyrlUhxUwY/ODaW+S7
cImw7F7605qYxt16VHji00LvieSCfOU5vAdbeN8WPGVPRRgyfQWXMmRiTJmyNUCxqvkWNUyQ/s/9
FUQQgFqgtgZaBf7h7zcEgWku8gq4Na/7lnLksnfE8xH2yW17VLuoj/+yJPDz/t6ymECCk/D/CCIu
Iwt/fx4CU6psgbwbgmElPpfS6OMK46WnaYOz/H//qP/cWuhN0aPCRwkNADrivz8KOQDcYMjTHPLN
jGfWZOK23pHHid5xv8XYyb814P/Dcf39t4HIw6rCwXe5af6J7RTrXkD7BAXvzgjSTPfcxo9cut6d
B/yHu6ko2I8FTrz8gAqW8Se1z+XYzQBmYldXrGXvcxO2d1zV/UwHsL/strQ2+zVrYw3F5WI+3FrK
pz7MwFFEz2PzAMtnNPrG8+16TCTs49Bt5aGzQ2VSuuZ9K+Bq15Iv9VLwT4Kc7TeT2YlRUo1EH0eu
AqfRSfLFitHNHUQx+udUbONrKqfk6+qhkIOnxNZ8EcAfR2p7vlyDuVXx0E/OPnOZpL+hNYeNt26Z
jLTeJxTsl7fxkbvSfYHxW3WjliH/vXtElhyqMvY/UN9ZfcwCMl6oVojufYyiGcGOSFM/C6+WL4go
isDRE7aMnV4wWn47DlnzHjFgxx+mRaSEjlin+jU6sYmnmhXlCoODRUZ1yHk6kSc2wke8a1F2YePB
L+BGNW34UqyCrF1SGP+Z2LFfMJll+/00YwvAgxP2QfBlQFTlcHAQk41ANdjwrIZL7HSZMfewwacp
pW6Cex3NPDDS0wxs4s0lEu3rhNyQtatYuUvqMPZzG107b08uxOTIOViwf1nf/zzKL8bpqGTBkmPv
YkjjH+t7wzaDGhiir1BZfZOtrbrDZIisO7vjC//yYZdz4H+v7cuH1bhqUbxg9AXSyL8307piXmJ3
JEMAaqq6oFx9apj7N5HPf0jfLszGJbcPN9MFwCPF3x8D+r00mOZLu0xOIjlODQ+3QJrYkXCcu9Tm
bXhlnLjbypsF5rmqKTeqmjSRXTZl5t+Urch2vXzi3384yjYkpeBpXjzC/6nNhINg3oe9Rv7EhLLu
rXYq8dCLkdbCp7zqycfGkXFbLuVlFDAzsFHgG5niFZxUJCxOJxNWSAnyBHnverX6S0D0ewG91CYg
ouDTJg55a4eaLtpZecUQ2wBkS69p3kFQsrJnTeRQHOclHwVloWfZcRgrpG4sGLg4ZoK5J+sXju9W
4nLktGqhzdbM/AShYvQd4iT3iTri6z9b2pvp3Ba+V0eZtNkzTop6Oqo1tI82X8K3kfEyUtMz0p/N
zNdP0mv91DjTfvdlgi0u2IKHvvFqCZ2o5vK70R6izt4s7oEpTNRTvhSZe7N+iG8s18nXYebVQw1T
sRRTaZZvXUY4TEvNqIe7pG1hQzeoCfngpcnnWylE8Hdl6prP2ZpyRyKNHa8XERfeDVGY9JTaJnwF
8bde7zZICEIGlr25slkJTdwMq8eBz48gkWZ5CDwiHs40zcCoc81cdDyv5T1GwbG6QKbtbxiGr28Q
HYDyDv7S4FDGmbmGIjQJiQ4rBlrcGa0VHDgHtcdbrsYJknEEonQ1PHe+YT/gN8whBrhxqSMc87Qj
Yoe0SubtZHi5YzCtCfK1wnxMdvADMejJBGIbqa3toA/Mj+KJT6haXlxj7DchU7hBcyQSvoPhmxoa
WL59nWA1mUAOGaZfabrE6mqGdXHshmRsPkPPbYKKZ+FDB/kD+QRYu796tTYPokEObLcna/sz4pd/
DVYjwAEeHNXXdc7k2KVJ2b6nITJxXCrB9GGfYlZDNsRy2PT2hUaewcbZ2u01448um0TehRVTRBTJ
xVxCk1OEno7V3i5f5rFZfvlEpfsRinj9AH0ZSIeiz8jdGE0+HFpnxoJag+FfCBOTNDm0yyxPdkzg
F2XhBVGcwC3Wv6ZV7b/RxNf40SZ3xXqtGoLh7Kgy9wdNxWSPognxnWBqZX+vC44IU4SxJ0vXT3ZL
7rbdEtPVopHy4Pu6eoZ/S//qMA1JbsmAp0fRP1/G5uzSw4Z0qvrxjH3EX2zhG+SJTTauEnfi6u/g
zTy2N4SX89b5PlTheJm1E3RbpZqOk6nwm4tp98X1tITpE3G4S6CmrpOzkCsSBOBTI370YWIP89YY
hegjnX4SyFprOhYFf3Yb0pYx7JCXB2wItIXJRpanMiEq7yqxF7+9VfVKS4dJHRrg1vKQi8ZiiQ5e
vXKMIudnGE2p28GzhtzVGYMwku+lTq+RlFGSTsqhJ5LyqZ7yjiBi9q5oDcKXkpBjv4ZBvkzsAq+F
IYY3hgQ1BlEvrzQd2bD5rg3QXYUi1wZ1SFYiIGfGTNlDhYaIXzHf60dM5Vff9bTVlq4RcS7dJa3K
nuBl4zwtLBbVTSmL4YknJUdZXjhdfywDz8/j1qOJInwsOtFX3D06lqv+OUfAr+kWaWcFa1pQuBSt
UdYcktWHl7rIbXOAA02zwtJVh9caxMPUrYVgEOXwRs20Qqi5p1mQvToldhIYaGqYiLdLuVl1M8ZS
/kwY2tZrJfm8HxH4I9KTaeBf2kHIXLcHhkcWaRMCR1rUnmwvyD+9TO6W/fAAb3IoSXJ42pgbjJxW
uj9LpmdBZx7b8d7ziv8BU1HXRwj59+KUlA7GArXa0+9hA6tL4WiykYPNhuIXOm7UQvMui3N0gB27
i5HhExxJRtYZzVZocuqthsQ7lwpIY0nW9CZJ5pZjK8Zi62TEmM59jmWn8dWmfdEirx99nZXfeN9u
/VXUequeMA7s1MnMrRhPkzLp8z6QuF+8K6fHehN4J0gHEohJ6VXEss6VvpY5Gb+nF3uZDgml7rn0
YyPOSLOdws3uw+RoMo/ZlzjaFUdzHsSNh8UnAV+Rz5/A7EoPc6lp+zLsMDenW6zXFSFwCIrebIHt
MmMGxZzGcmievc0Q3xKytSYHCIljc1QOwhyqehLw4cvU/LHBEQvtgZm+YFumniL3JVHXW87Sn7KM
Rt9EN2bPSNUo3FEuc3UzwGFPn7VSS4OHNNsXVlWoHlObV/F5s5LfJihRUVkwvBa+wEv7uuZavSV9
ki64EJfxex/8nFNtdPoD87V9Thnb13vLsMwPW4C/1w1MrZYZyv+S9Cci2vaqCj5iYAlptZYuKkVY
jthW33Yawp+DmzA/coAuzpa3rbArLOWlDgYKLzNc4LF2/2b8RQ/eZuv6AX3A+qhEtuOutBb+joNj
qb6ZM40bE0lj/VdUmSWC57N2nrvaQ6x8s/Ve9F2JPHCN6iBLblCmEoxRYdVHdUYE3zxgYLd3JfwB
9xkO80TqEhHQa/HFWoOzsI+u/wXdLs9pYkrFr43r95zOhVfTEzML5gHn6HNzLxvYm7xHlN793QxG
RVCwK7FF8OUkL+IXkT0OMRtbWhUjc8cd29p33GeqQGewNpjjVXG3tPI7yB+35fMRUrS4AO1Ylv2K
lXIXB1XP45dUScnoYGb9uCRD/d2VI75NVpzADyjY/VFLTEd0nOOkOum+lS2FjkB+9InUz2CUy/Xo
h6wOJ/ipbjkia4ZVdricGEzva41hkbnactmhFbcnpfkOEILnIqW+CVgddiHbvc5M9FDxhGy7y7KA
TvEyflJ2RBv2gtBuwOYZ1+wlSTI3dRyKmu+By7Y4eJMy+MDrFK9pT619yMyc1uett7290QTDEx99
36OSq6UjH4tMk7VDtmX92USgH4ecKHhH1blj8GnrFb+H1ztrKEBkt90TUbqaRvxUSARn4BftmieK
hjkvAHzwPin3g5ubDdeKTiWad6R34h61+Ms7PubhsXa7ROwXS6snNFbN9ZK7LekmfNovpJdy2B5z
OHQshSrUqZQ5dqLpEQF9HrjL+1MK5LylTFv2ExICDPuihEvFaz3opTjqqtAfMqvVSGXps7u28hGv
ZcyKLwIAA+zNkiG5giVR0hxc7svijLPc3NUXkwRq9iz9DcCAIJ8yOJQCW8MOJiiUTWnBBLsKzdan
nTRE2E6TjcgDvCuyX5hQSC5vg2dYulkxHAZWNO4ET5fppZgJR4bonu+aFm1vIs0xsf4NE7G4N4al
hDo6U0g/wC0xzaKbuWy22wIHlLxtvAwz9vICrQks9OqbOEKJTffNWHbClrSmG6s13pfTkrND47ja
aQ+RHO7VurQANiAw2zrlnRZnhzFlhzkMA65cLgQ5wtw1/qrPk6w+ZfOUf5AJMPAZhj/YBCak6TPa
o3441tnUtHdiQCYjTZna7lVBhuFaZbisqC56uM8ysCav6WKz9ShcTL8jc82mJ8Zza89SbeajTgOo
JPQQ/IlsaKQ6I2AER0m7aQSrLjsogzVF0BKvpuYGlXWBYXRApeMZwFVSHQwY0xRm7QX27iRw35zA
1ySCVhezNgT8IDMbzdxcIVvR5Ast0XMArUIegkWRhyGUDtEayxtrCZ7PAouhz4XD4QeLU+xNlzrR
oKCcyLdhyVfTKaQE4TDCssZVDvjkzgYD77QlXSDSykFWJUAparPTIV+X+ymowVMz1hEavWpRumss
1m1XRUWKU8mBIFBGWijG8e4xuIVP5p7qTbsfi+yrCUfP2H6RlWsyVJC2ZD1Fbk4lz6zaIPgDs6Mb
lGHI46QDZM3vKJxLFGpl5RtqNl781BP8w2iO/Kjl1CRGy7dmCi0YDTii1ZQQHzwm+DSg/bGt1dHV
xbAcZ2gLCYUQXetuxBgPjrO2RfyIjcm4nFXflzexCBJ/BvymsvNIhrHsilkitigW0xA7TCaGrCsm
559IFBtc5qC3+G04rxQ6gr6+s7NBcko+NVONKxCWVE8Mx/hXR1bcIBLrMtIhVvEOJwPK6mK2KE2Q
8Jv/ngbBnu04mc8ljsl4Vwx+T+AuR8JxEwWsay4TK6yTbT28p37fTefZlldglZr2VvKdPOONZEVn
0QacMHOR18d+8uELlzt0LgMUa1lXelbILhBe3+YwXKmwuVJ9T7Ydl7vtm6nHLBuY0QPbqlKh2NLJ
QdrE7V272OpPRSJpb4lexReB4BG8fefDp3Ngpw7Dmthfc9kC1sp8WV9nc+nzrlmK4ikU2T4B8TPq
LgzpAjHnIPRbOXOUmZ5LvOZtRXhSVxlk0FNb5OPaTUGz29zAiK7bMGBaHPogRtV5bsSrh4+wgd7V
QvLSt70Tt1q4jSG3ptpmClxzfbVzIPHoF1HON/CWJ79F3ZfDoV812vEq23h9tWMQbD4sfbVu1A5t
8h6n3M4dAWA4n/NRu1OVu7GhZKowRovvACo2pugEFj/OjsbaB4lt1+r+gOVZ/sDVx76LRMI8ygbt
EB+O83xE2DtbfxGzuvy+HqNajkW7Vr8DWBIkh0at0EmjMKXLIHt52FoJxG1AMpDGtT3iW2KBWLJf
WRLzn85wLONUyosxAWYAFjAk/f57Z7244XKtNOxJYAPTeWBiHzYpIa9EGvyIjZZOCQ7GxZXvMIls
/tTZTpBrka2NOEgflvpuG8v1eXKV+Aqztkodep8uAwVwu8SbiKy938gCWK8bVFwtkkdT9TNLh3TD
/dsDU3C2ca+53np+taYYtrtqWLFhA6Zh+jNu+SaPAwqzAUDoVHyGSfnvrpZz0iHiJNUAYcYWIIza
bLi6zLppSnQsDSW+9KZzjaufE0vAksAxuoQQlsHMDjc3m+8U6iocLrPNz5hiQRrrZHhRU3gQ9X8U
IgUExZQAfLknqM9/rQg2+uHkIga0UcOkDhBNuQHtjMRdhOWP/LmwXToeEYQ3B1RlSgJXdOZhq1mJ
t4EgPGBCtc9BJ+CRb6fUePKZag+SoGqlX2nRz/VMJc6Z6WhDSv6YqkI/4fsL5QnPBfTdsoesGesL
v/c4LdsXDJ7wvuMooF6ToJMVhUFIrgwImoZi5s3icvYO7OwA0wpasA2ZtgtK/C9mNAWi24N3v5KJ
mwdlev5zHGb2Efa+/+ZQLQOrhgv0u8lg19yxicf3HRnm+PvKBJOsqmx2WsA3hHe5gjawRm/W06zn
+b3d0eNg2BRjm8c9ZPzskbn8Yvd5fdmbHnDLohc5oJk2uBYtAGh3SARuiA7O3vqtqRGxSks+h2ec
18AQZEi27zop5z9Gb7PGuFJf287HcphohHXfMwy9ilfm2HCNbsD9IXEtXgR20O+gZwj3FKCTGS1/
Cui2FUWF8SCTVhtl8NBtaIoeFLn25d68G3SGngrADd+zbJnFAaqWWh6NrlB+w+94AbNCon0CjrMr
1Nar9B1Imck+E7Sg/U3RRswGyHwsvlpRTU8uz/33dtCDvzO7ajZQk1tNaGoqru96K5rpiPYbftih
3eZDv5h2vh5AHfzqAfXftsiCnG5gKlk/w6vsYjAH2lF3sP5qliPql/EhBu2f2eDlD0yZb7fwvmOi
K1dRvPfr0O50miYAyA5U7n29xJkjvamCdTAEXMNCFzeRj3EMjuEErXDkbHvlH/dWAf3PymSyVziK
9WktR5HQKmc4zAPuM1Bk6Zyk3Ygz+zlmuLYx2bwCm4QyjsDTKc1mAKWSTy9ZZd1+A3SjfI2olsH6
eTTOx5AhWYlyQPARiKMK134EZtqpPl2wfGwCGH8cEYFHpd2nrBNN0qrjvhZh7KxT8D3LIbJ7VLaA
4xdv26F5KEEh/lFIxH2fDRpe7MVLJS32obnmbNwkSrbUbM/YDQCHEJfjHhYuJwsv6mobO9XCJ7cb
Blu8k3IGe7EiK+LCvyRTdmdEsd4IABmMbhbjuufd8miOrJ9qhZY6CyA9t6h/bnvo3yHKnc0Bfnxc
HpggSBJYrCtRGIBH/8O2LdztxsdfasCZep/O2YYditnv9YxS2N+QOOfL1W5UclXtKXcghirHTuPW
ttN5Qf3yvQ0BvWyhY37SrDDjYSyNfEaObPJY1rp8XcCl9tSZqn7GxPL41fRb0h+noSaaLkmOHxl2
5JJ3FfETWsOtZIACwo6rw6JvJF2Bg3w4iJVdtMbLekmVnPb1G4pa+SFcg4uxZonm2P8NeCxIf90V
sJHoMONaYIMMg0S3Ve+phg1jOsEgYzAoFFrS/2SFJwtdPQRa8BULXIGRyZeRYmZ9DhRS+vwd5Un1
UqpQL51TTbjhs85aqmuSXCu/r+XtVpnt2rvR9Vdqz8X7GAEk3Qn4PJoTh0Vvj1rfo0UpC02+RjQu
4kgAdON6kACsrta6YW23g/p/hx0QkSdMn83k4NRuxAkkLn+GYkohVyUDOKXnrD1DO+++EhPqexuS
ASTbkKfXEPfLGQyTxUYYxna4y8BnrTT3Q/+U5Bnuduv8Io/TOrHvHPo/TY23OBiR5IyZsEbFcqQp
yqlXtvsMZaSahvVYebZ8RDVBA2s1Tg0Ky0X7jsHF5KfEAvi5QtkgOnAW7LMccvm4rKgguriZAvw4
TF3OLlpgfKLXkzv6ii9IPfSjulGTS/gpS5fkpsHBVx3hkFJOh8XXbLoaFhXHrkJ4wkh1X+HiWRaS
3ZXl6uoj3AlQe6ELxghzXvfi1Nqcz52wJruOAOrBL8zGnSWYMUKdCChdq9FvDUB2s07Az6oSFzVO
W1QbHOq+FsfPDrK4lfe1nVuURyTmv0ZoMn7MJYxfuyFTGWqCFY4WLe9xaDs4x3eg35aatjOzj9sY
++yAnTHWcPHYEfVXtm4vz1WmUo4mQsSPtSBb2g17NReHNQHmg2oic7Kr51B+zAqa7luB+KWcWghN
7vdkb7POtGP26OOlzcThQ8QttKbzG0M0yEVUkmcvBIX0QkGpgdYd1XDjL0VPB9Ox5LU2MBKBUZbM
HxW6nemZ5WP8NUL00FzP5eTem77nT5VpTj3X6XIVkkxYoO02By5Q7kMJuUHb3q/tvn2Csmj0FWak
xls0ROZXojhOBhty/I9hTPKnuMWlRW3pV2hF0Q48alxFSKpqIrBbhiICoE5dKrScQyGOl4bbH7ge
mgMOVt4CvNmcuZoh9gJ6pBXML3Zkwqs7qwqBw7Lc5MNesvDV4Np+KfByemi51vzP3AhUvRe3vLu1
aOdwxt84P5ZSapSxMjAg5QW+lvYIz6KwIob8K6pWoR2tscwpoi5KzMWOHppAvNjnYmPA9gHtk29V
qFFB5Jb1P6GNgN3TCudPSWtYdLT3IHgB+jVTCYAK+TYkPexYoQTHt0ow0ASdiX0UEx9TOlfwDEPy
e7Xy4zyZ9a1skRl260BsLMddYXwO7XCF6VxdRY3EECRjf4eaZNCnPUGPfUw3icsmt4LHcwvQ/R3j
0cUFNiboXHYPyulqB2rl6LoMmCUTNuPQGPF6LOkgmwYYUIK7A9dDxadjGSeYCqLoy9SpjwOkkMe0
cW1qaGG2nZx8sY7JwwjsGcG2elCr/q2FteIh8GZDdsHSDyh4kGNZ7DhF+3zIj0qFBAIUzyHptA+u
Bz29d9VSGPdunDHxjAJG84RKVkDb1AaIN2FMl4vkNV9D2cCNPh8gkaJ8rHAOHmuTTfKl4JXxjKaw
F1WwEN1N8VYifHd6MFMSUgAxuHTKqyWtMFaFWM0cVfaUJslHKsZtvJZhM/Xl/439fCvgV+Feq8xH
lFpJE5v5NwJGc5Q2oP3wGatuMclA3ZyQDW1+3NLsioQh3+5NCRAdjIH20x8YWfs4d6CT0YidrK44
+8PaWCM/upSLul0mxON+DEheWX81Ge7Oh7SZWdUFGM+HL6BbbPo2+gq1UMfaasy+zokmaXVSChzh
Fcu8B6m8FLGJv5IwXwQ9KOfE9wnS2eGMj7FgE/kljnvHlYhwgs+iTFJs7qzmOfCyAZbCMMhvbLnA
6mmGQAEIDBgVuDwMeDoYnlhcTa48iS55HUk+o9JwmyYgS5i3OyTOa2qwpQh0F82PyhRV/cNVzVCv
5x48KRe0DJXUCxCovhw/dYNb5leL1pUdQxOK/jb0vVofyW5gjt1h7g2W36IOrL4NFiMb577wfrxL
0aGX5wYJG9tRATqPz5XG7z/TtAFVAAt/JPj94j0P6q0SaRK+sT3g2gBXsrdXFusbf1qVDe0ZsLjz
19nqcWWKNAeVAnhtszd74mDqXC314K+WcUOWyDqpfsNV6Rb5AEGUMKd5q918Y2Ma5dGTsRi+wdmD
GfS5S2OPQD3L9MpCahKpnPaYHYpkH2twGQBbup2UU/M5YMe8wBNQhrtlJ+hmYor79biGFbYI8Hve
vzoexG8bYmavKxwCwyGUA/uacDunlCd+e4fLJs9PIW2Hl34eC0cxPa8QsoTrrzzCxWyYv/FlYDV6
raINV1zjmzrcGzu75tguvxwxkhxSaJ33M4SZ2TsGkIAxEWD2LXUtcDiKoZrkCUwqV4ehkfHbbur5
BfPQ2dve8LRGw7T0x8WIfgKJgBqRCoNxWwoKRdxP6L2fGrh3QMhcLiOhrGLi27rwJes8sauno9b7
55jHfUMh69P0kLnc/NxhSv65uSHcJCj2FWQxc3XtFhjeo0mrjkmBfYGQy+G6kNJAM7DGO9BAXh1n
7svbGbtnozF3oG/0zhDQW/bbcKdqhGRuaBvQRhZaj9SLXCMjAMQ4mHmAQD/GmIU3Pesa8Gmt/HQw
CvL2QxRgfl8kTsS3NLELMGl4mCIcgtRiB69RQISgsgqiD4Gn+9YbAtH0MHv7Cd1R88KGMRtOfGJ1
/TIj+fvDINASgp0ykF/t7IcdYAxZ9gPbyTh1ZAvD0fI2XLwdhhpOzTANU90WkIJ7t6zZBrsOZcZr
n27iaoOYeb4nGGXq0VITXN+tnYBlwE4OfA3MJoH9bHkq7jC0TlSnHZMc2POC/F5c/BOIT8PqkhpS
22+G4246hn2EnkOidcdtPLRIvnWR7VeAtXh5WJplFLdQUyUjkg37UR17Ft17hExgOaKN3H+MVSZ+
wsi+aegmSLgdYfzkT7sx/Te7bpArN0LIp1WXPajLvJmhW9zjCpZlze0t+iW0r7Dhb+8v4w28y8ZK
rB2UPuBhQK6C7V39hOQDPSJ3lSJwdMFl5VWZUMPi+ioEOmOKLC6Y59eodOyhDHt4WmXhNR5JICkV
OIEi5bZWOPGyFoIr7hcc520La/VzBkjzA8Q+lA9+gCl1h2UJ4FrGXt/ygBLr6DG643G4XUIJSezN
18EU5VvaBqYojn2sm3zZ1/wu0db2NAUT9Mn5Uin0eAsk3fNiZXPCYdSIE8JUxcmlOnFdDfIqO6ms
XZ7JwuNF+0fy+5nb6gnWOrB5HWcc4jSJQ7MfRb/vTz2kua9Fb8x4a9tqFkdWesk7A9HBemSE8QZc
D4qMU2PBil8gBMD6njiugWVmxJyyfJTjyemyBf7z/zg7s+44tTTb/pUc550s+qZGZT4EQURIsiRL
sizbLwy5o+/ZwObX34kyb5UDxVCUKt9O+hwTwGY337fWXBwAKcL20+ALqYlvJWuv6ecaHJwnLBbl
vG1UtG/U3WInCtTYS6CkO0Z3RSdFVl+0dHaTYDYV99mpOtfwm6achoCPG3pCWpQF+e5T55kXjVr1
18NEypUPCYkqu1sU5aVeKZSwY42T3I4Ngv65sYb2F3Moza0sUZdiEZVtlePnpLl+mxIG/Zim7XxI
kVLk1GAVWrPIg7LHNm6tT9oEmPhKY727mwvNZj/wtkjzla4MtThYJRfqkcqebg09KvNeCjZV1GHr
tN0VU2xdDOnZq6ytsEB+wR1BAIdM58E8WinhOaQ0djGXrl/X1KCdnLdvVRrapwxNxySNyE+gkZ+5
tVf6vOWiL3JQHJlUFJc//0N+LyKNlSgES22SMnwFJ7l6qIgY2Be08N9/KVKTEetCj2JVWRu2IPBo
ucxqx681dAWGm/T7yM7EPtaa8gyrZK2qXXjJS0r7SygEJLqVQi8e65LPbnD9MK3LTRaSlpA5RbKX
aWpvajGfMzGcGCCLYJhMavBmKANXry6T9RwiIfHQD0j9Ip+H6cJlIj3zAE/dFYpmPK06+NNXAwQz
e+FkU+r5SPgInB1RgBuhlm3zwaLtm7bWGTnlibGhkeOus5HHLUGn/nhs6CjEuw6Hv+/ZzffEVLNt
NKIxT0R1Dg9y6vmBRoRWxcTOaFypRLHINXWjJJ5PBaR9QBDgXOdse888v1eGvWVYePj0GBE2fIW1
T7e2WovTIa9J6SniV1mtX6Pa0Latqxi3Q+MOfprH4X1jT9pnOosi0NHIPLx7LsHjg+bbZM3EUbM8
ij8+OI52DjYNHmrXIp33Ew+pCiotw3hvVomGuWsZki6VO9KfjdWF9DTGyU3gKS5dZzA3RAygJxvV
Wn+ax/octvP1UDGAQNLTQnrLPOmtPjgl1jpaJxzhlTibvtM/obkpYSJ8wWiXnMuYXhs2ljtbvLq2
sWDnucPjR5imnRbS5qDg5Wjude2Uzw1d6h27mh9Uvwoff4W5zaJhPGPleT1Bc92F0MH3t0iaV9e1
J7dV2NDzPViDtauJ6/IbYTq7wqvrrRLZ0le1Qtu9PV5O3iyJxYwZxMYYcI5vFjHJZDYZfaWeYgZe
dqTuaPzkbiJwcNObWRPoWoOSFLj/uz9/bncJEln8tQ4OoOMrl2ZDQFAxeX5ozMXnXCnKe2nklFLH
aSxu377L1xMAFl6Ix8v6x3q0BsckRpfWQ+NxrTJy9+oom70200d4+yqnRqnFiRZrEd+/tqYPcCwP
KaM6TKCT1eIYruhbibK4kujjz6xAp8aKpeP8wkzqLL2g44c3Z17XOBCYfA+11s3Uy/DGRPvzVYPH
oAZzaYbjhk1AagVv3+KpBwn/jhQ0EhWx0S6P4I/pRUlV6p+Ck+086sW3XI+sYpt7vTFu377O2iq7
fIMYKx0MnRbsMWO1NnSKRvaBtD2sBFgFQcDyxaW9tqUjgX0SAQPhM8L62SKCvBkN971RlcvlmcYt
h84lXNR19LsYdNqzNJf9EEi2bwJr36S6Q+DcmMI2VPtzBL5TIwdm48JiNajbr/maMRCOVGJj9V2h
DjsyYO5CQoO25KO5Zxapc1daPVgIonMiGx5sZFdWkBcagQ9pFm6LpjYv3n6HJy+1ZLTqYCvAja0+
cMpZYdSGpuebSmJ+B1RBErqR1J/rJD6XUf5667JEa//PpVaLERsMW9Bo8vwh9oBV6+SJRtTPAjK+
LQSZZEu+fWvrWVO32LgsRAf1hfBsra7H4QaYm8hEMCqjtsd9NCHNkt4uW7IDDGMadk5ECceQeXdm
Jls/1JcrAwbCU7isumvvYqoLPI26LgK3y9zfRVV5FxndX8D4WnXmGzx1KYiJKnMztEHLXM0xNuD9
XPaqwDQ7uL+R1Js+tohP/dAq544J6/e33BV2sYUPvKQxrL+3PBetnkSoWBVjuqbjon1ui7Hd0Jyw
73M3P+eKW8+eXG4x50KKQbMI8HJ1Z1ovCD5xvSGYlASNpO3urRfTBB4KmqZVxe+ge3fmza2ntOWi
TCfsy8zloOetNqGJNTS9U6HMdGlyLok52WEARfLY4hXeseOwAoo81WUsGvc5ltP48O4hy5aGt8jx
yOCeVx/+ENFEa2XRB4Vs+32f7arq3igi8bGIXSug1VohGanO3fSJMYQz3wNt5sE9xDV1vF4Mgs08
F+mDrE3p09i6MvvsUO3fUZugJXj7Fk+91sWNb7oLAJfBdHyxRiAMYW/WY5QyEt8r7PGmauPuY6jJ
eNc3iM2UulLPvFbtxNjFMgWmFfwg4R5rUnmeOJEaZXWPEr3Vb3TKtnRdXLv/nveVd2iGcfzkxHN2
mfadfscJL3+iKGwEDY7dhvwbWmWhVyRUprBrBGEVGhuNcPFzO+iTvxKF2gIQRGO6HvITh3RSpVNE
ySoGvaZ35w2jxDq0udIdWtvKf7z9Lk6NdgerC4Z0tAvqeneH2bMsDHsUgYEqWkGDqORhYKBoQiwz
lVdkqSZb3EvhVZbk3SGEeTHs3v4FL9SHP11rywfH3sgm6R4oMhKK4+HQUuTUlwSjIKvt4oqyW7Fz
yD8/OFGSbetOzn7V9dZ1p851YOUVMm7ecNAIkdFKQeD09s85NTiJmnHZZwOLMNcoHgT8UVjptJjn
MS6uCtnLu0HFXKHE1vesjhx6TFNzZmyeuibIB/a+QGJZrVbL1Jir6qyMUR/gDEp9U+rD0orqnbtU
ukO2oXlHNaEITefMynHyuoQFLKRKZAnrRDSNLvgcU2YjvNyw6R/05QKOFeSQ0k2Jsc0qarxLs8Y8
88pPXhe44TLLYeRev/Gqj6dEWGUfqHpuHJw0s21kxX16FeL63g6V1GiKYCY7M+8sj3E90Pi0WMIA
YgNwXL6FPzbFI/JeoRs4PQBmDo9JMnVbXdjW49sD6MQXRbAPtnE+YHiRa44AWtLc6r25C+y2SgMP
6tAFtgBEFF30G9vy4Hf6pPtsDQx4/sK4ePvqJx4tbk2VAE9TQ7W33newT5BtpsUMpTy1r1Ib1bxL
JtOeHWoX9KUOP6DpzgFzTkxaXJRqCruCxcW+Gr+sZJBmPdYsIeghQ05hdZYU1TMnTHzHGof3f6Og
jvRlkSZ1WV2vkW63AJdttw/MXCpXnd21dzHK3mqn4o1MfDXvo530HPnx/c+Wkz9bOh6sThTz8fjp
cUxYqOn7QBFzv5eVVhx6q1YDXLbuRx29OgbBVt79Hy5qUt7QQaMse+fji9ZFl6i5xcpsZ3F1NZnU
vVvXUn5EdT3t1VK/IVhXZme+lBPbAbYBDGGd56hD4D++qAxTx87NsA+qsOgochvioSdjM2d9aLGg
vn2HJzbpBFvgpmbUcrH1oX/oURCKYWTDJfEWG9jHLq1xNh4U+pibHve2b8Do3vXZ3H55+8qvwkdZ
emiEkiC7gLOWyNvj+1TLmSVeeuiJqBTQn5DNTUMT8jcGDLmLa4N4VKNurR9uHdZ419EoI+ZQdPUy
J/j7kW4MgkR9LOMtqib8Am//ulNfFesyHxZFSg4Rq5dgDaOqMHOzLrqI1Vyy0jEPRfY1nXF1E0bD
e8l+Lw+D2jUVWPZkZGUcPwwZu5rTNBxZYkHN2uqhF+gUJ/eJ3uvvXwAWPjC6UWuhF6/DcOgVGV2M
HywI0Zjv2fJ+LvnK90wwnF281rr19CIL3v84CcSFewdCn/yd1YeEpa2yEXGLwCoqagVaKW7HpJSB
FyIsMcl6u3/7eqdmYhh7rmewmXNJgTp+nG6pkrspyyEYzFA9TLHQ8NB3/SPuRw32dBHe2FWVnasb
nBo0gEzJcQF5uVATj686JLE3RngKglJYhm97DcqyPFG2CAOVBUlgnHmTJ2YKA4WwafA+CQNZX692
mYFpO4+BJaPsuraS9qnVTbmnnpZ9ffuBnrg1KuWg4Lg/Sr728ud/LN/WTK1zntORNiTyS8dtHGzE
NgZERSD+BhU/n9mWnbigicuaRZxe38L2O75gWZk4UDBLBFkThbvSHn8VZqIfiEqroR9V9ZkBeuJR
gtOE60uHF6bE+lhEI13Q91XHoGPSClD2ZXt0DSbqcvscPPyF6rbaCi37IBLQwHxRTV5NfHaMdMxO
pino01geLANqQZMo4i4Vqba1x77j+KmWHxPRqZddjb/G6rz5Vh1F9C2BhP0dV7cJ4cBoD8MSyOIY
VvgQha24cTn0XTIe0kOJieUQRVl/Dk926sCAT4FDKkVH63XI1awZRGiifwustquQCIUYsSx9sq6I
qCufKpQc7GLlFH3xWI8vqiaBO4JUSPnVG1WCKQQgQLd9e2yeWMPoBtAm09jrODSwjoeKqlSAUVuG
imb3CmKjwl3oSwNUFhRdtWZmh1nxOsyVlXHmAHfqytTmKWTTi4BUtJ5mLEEefBxNQao6PwmcMNmw
z/0NjnIr0Ho9f7K7IdmMnSfO7DRPDFdaIPSVOLIxXHX9+JYj3F9lX2tTABQ9Rl5mZxsyAo3AaoZz
MdwnplIo28t1qIXDN1ndo9HnkcFyOMFsCBdxvjkWe5Q6Ez3cCXGjnNuD0+jDmRs88fkvMw0RFGwM
VH1dQ5eaJdqswtheSwgnKopYtNrgOg7zOJXMAKA9av/tYfTqmTKa2WBaS2+Cct76hELrv9ImV0i+
vqS76bS43OuVOe6RUr63L6hzKQYshAp2Me6rPLo6zQc7deBgLKLLS7x3ySYbXHRGVLTPbGRO3RWk
KYM36AKtWa/2pVbL1LUVGWAFpkJftKbwLUQrMTKlMQ/efoTLMn40swERpDAJJZ0CK8Lb1ZfoYpNB
CQs2IUEufYMCm1b/PFcAWN6+zombYu7hwKPz/Pifdzz8tQjoQdQYMsgHOAgmni/8L+T8Rl7VPL99
qVfDf+Ei2myNmbE5erywLf9Y+OzMA0GwFMyxrTaHXnR10OGu3PZCkTtK3/JJ1fJx9/ZFT90f5Tlj
wclyEliHYcUw8jCraoiOkK/BzdCT+1JSs3N6xLH/l0sZRBAsN8de6fhR2vjeNFSLi76pJ6XW6lAt
wZ9DEu85/+rH/ceP6T+jX9XHfw2E7p//xT//qGoJ4ivuV//4z+vkR1t11e/+v5b/7L//teP/6J+3
9a/yoW9//eqvn+v1v3n0H/L3//v62+f++egfsEDgC7oTv1p5/6vDufNyEX7p8m/+b//wb79e/hZg
67/+8dePSpT98rdFSVX+9e8/uvj5j7/YtP/x1Je//99/ePNc8N9RDm/H5x8pQ+9ff91//ze/nrue
/9z7OwdanaIsvV46r8vuavz18ifG35ezEVMvjZQFsMzsW1ZtH//jL9P+O0ZixgelecYoHeK//tZV
4uWP9L8T5kQwA+c6zpFILv76//d+9Jb+5639DX7Qxyop+46/eP1R0+ZjliJB7EW6sR4hak5MmlIm
MaabskMYLlOStRGh//FE/n3VP69ivJrxl24i3zSPwF6UV8s38ceHlo+6MVQoeHwn0cQ97h31c2Or
aPETs4HRMVXiUU+H8QrgWq0Cc8Y2vBlUjzZL6k5yYa476lNM6SrbsPF31Y0mWxuTuJ4rV/hji09x
ho/zKkO1iVyTL/fGG4c4xTtLZuamElNaBYY+YGIHvKx8LUJNexjzJP08ZNkk9nJ0aPHHRe89JBXl
GPyDeAbCvEyvmkzLsIrSa7p1Ufuea8SceDCcjmkNsEFl1VirVWSYYZkFxuTPIX2B0rsBK/Vglo+R
dWaqW2bNo9mb/uCfF1q9gTkmBGLslmZnJJ5kXd00OUwJo9h4oxFQ1FugN5dIIM6su6sZlvtCVwE3
DdI8JQ9nDYIlWEIMxhJU3Ul0uEPljUGU5hUORCApsGXqjW6BQ3p7uK0Bci9XRULCjlhHC09h8ni4
4c80Q2+cQtzLAs0YqPkgy1FzEQ2uf0R4RFZlx7ZqN2b6vI2bvtpjZKu3OaP4TA7GS4/wj+dOGAPJ
4Hz6JJmiXVPd1U/pitIaKWyT0Uq7ud4OIrauLcoS0yYxpsaAdqBiN5QU3m7cKBon0OJ5cd0kqZUc
QBh4xU7thfqBsxSBnkbYyqekGsN7JCviDtqZJy/rVtPgU9G/Czcm+lS5N1Mh613T2jAV0lka1x3/
/7Wl18mVE4f2R1byAQOwAZ9hozWO9X2ZbeCqFZq2YJtMWwZUWOV9DbmlxK2OBppio5zomHFaQQac
q1PgWV36rZGZ2pyZLFbr48sTszmKsoFi403i0/HLs3CTzpUUCip2Vywa4+YzyTjyez3p8szo1F4N
T94Ocjg290s8yit6YtHXtI7TBIMJRjB/QdSAM+hE/8FQ6uRj2qu9PzlkPnSoPG+gl+DjyxsMu2k1
Y0OA9O8royI+WEZcXYJ6SYMK7Tw8LbN/Z0TNy1OhDODSyaFYie7s+Km4CBMzWXGalKUyoh71Murd
s5JsmTDre7Lwxio48xWdeDimvnQSXGrQHL9WGz4R4wrs5cABlm/s3sod9xf2rXL4JusWdFSRKlCM
GgATh0KyRcUGVnAeNMpO+9JDKon8ARfdRUPTA0hFmWXWZrQK2gP4PUrsSQP4srd/8WoxW56RCSGG
zgdlBaadVV1vlkOfgk1FuZ6J+8boODgZoFXOlQ9PPBcqQLa7SNU4K6/rT3KoMjufMfUiAJe3vZjo
e0j9oVHm/mOud9BM6+kswXz57at5hG9iOeTT0aOUu3r/ADMMBRyEAr1OErGGf2BO95bXWJWfVqL+
atYSU8zYQRjFNjflw76Tas+aYhvpp3c/ZosiAYIW2r5ICFY/xZQD9DFs3Pj3abpMoqh3MaKa3dtX
WZeQl7dJ+ARbH0LtOAmsoxcLK0fQho0OWsmgXuR2VgVZNiLpjI2Q4JckMs1vHF3zCxiTZrrB+g56
IiviH3hNkpsqdzMIrC7Kl8iJ9TNZLSdGGosZbf2lm6nSbzv+GiXsKwNzNyMtj2EJC1UBSmZE778K
gVRLh0Jjf8hidnyVGrJj1XjgHaNU6z86FbAXvdaNp7cf9KrOsTxnvm6dr4ayFUze1WfuuD3ZlsAf
CAugQazg89s3PR0Y0IDzDRTc6GCYQvfnwgkv3r7yak/ycuVlg7sUjqFAr2OaQKoOVrpU3zHpYW5J
qjjD5IYj/S41pQf1b6quOSIqX2A64P4b6yi9e/sXrNMLXn4CJVaLcjlR4/yO40fcRY0qTHdZbMDo
+AkVVwJ/zHiTZHZ6r4gxP9RtH+07YQwX2ORb8jE0ccg0m1x22IyXHA9ZWSPoWr3bYWB/++ctX9Lq
o+cL4wXhXLQpX6+GmdCqhLYbVAjFaSGrEX97F3VsI8AOzMMHQCR1e+arOzUYFikSExtbt1fLDCnl
iVGCV/aZZwt80d18ZY5K9b2MvBxzD+W9BFPAtexc+eXtez0xq1JrY6cBVlhb5PDHb8KLhFpYFSYM
QxBXAaGBAVmPw5LIgOsHiVcY1F0TnpnLTlyVAUgTFZEXs+q6NDwRVj7kk2CNU+GkqWMTfR2HotGC
1hiJ/7W0RCQ+dL9i//bdvlRLVq+WMzmdbJQzhIStQw/bCX2XgDftE7NiuttU4Us42HbZXEYlFM0g
gk2jBD07sMtaYLa6NAoCARBNKMoGWs4cIaxR1d+JjvvsUGSRq/lRVugFBjqIRtvEk/P3BKeYfgC8
CtjTioYaaG1uNnnAUWwed1oOydiNzGKA6cKm56CZwpIA4QppQvueu9LvDFrtV10GTW0nq6Q4MON7
ctsgNH7UcZYKn56dcwPFX3h7DXUHMy6BLhjIHFGS0Onlcb1xQI8DwgPlOAWiGLszQuC1/Gj5hDkI
IyxZWiWYQ1bL0SKsERYyD6REen8VRuMYpGDdDHayFfA16Lr+ksQKUygfPyhQOmCjTOqN56XmQUIY
vHClgHsZG95N06v67WCMHDDPvO7XHzLTN4hu+mwoF9YzudStqCuHGNiNWto/U6YzuLzN8O3tq5yY
T10U0UxjPA5qPquds+m1k+Tts/GKEcwv4M5iq4921GzcXk3oVFXyAzYbw6bn6U5+kjnqmQ31iXWR
XjrHPTRvGJfd5c//OOf3YwY4UtogX1JF+6LpEmajp0dnVAqntu0cpYAxIcxkrlrbWTjAFdDdc8oJ
tWXvzBy4iKYKeBihWeykRR7ERha1B0ZBhc2kt8nObabko97N3kWdZEDm0ACWn2OglptUnVXf0yBA
w/rIzyUrvJ5P+chpItjUaZhe1sU+6akZNB0W16J0WCNK4AolYManuhqjmxmExIWM0idskPaZtXXd
y+GzoOCtLRt3rqy/SgKEwAdXLu6UTZk21mERqt+WA4ggVUbWAXN4tHGSAaSaUhqbAj/lZaqm401b
CQKoy7gp3v0F8HNwCbKKLdvzl5/7x8iQmgx1tWjYNCp4SItq7PxCgiF++wvQTjxvhv6SvsBDx6+p
Hw/AuIMDRo41naJY7wMjG7tt08op5pw7gB3WyvnjyIH/66ypYY3xEeNrVBcSDJtambtcBZ1lUtIv
gBBbxehPafxdd2ZnXzYJ8YaF6Z75ZF8fdvEEvhw9cdPpfLjHv3fMkqLqe8oD41h9N9MK4kyuwgOF
gZudk4O8XusQ3dHBZkzo9F281bPBkV0p2kLHmsPUvQX6QlxBmhuPjVTtR4zubCssOpBn3sjytx4v
dPSvl8mAtAcEaa92WAVlN2hkjEMvfnTMsEFLZDE765la+vgVIe0oBWRAhSMVJKXZLDf4VIfYh2Xh
bRLLrs+4jE49ck7QdNQpL/B1rDZVpVFNYuQ0BTS1U3dRM1GEUuqxBfKVTOGZ/dSpAUn0FwEqyGF0
JuXV7tqIwTG1Hg9dLxXjXozw0TZGOjXsNjxcv9mh0hWopUuA63ggpMsqfQy8mNNJNejJ0NKtKd+S
4pjsHXuOpy9ejj3dz/Fwp7deU3rJrp9BvAI/sGPt8Pa7O/ExoQagBENxZPEWrNYT+Dqakwl+uzNo
4x2O3PRQudLbVPnQ7qvWzK/1EEBORAP3nPDt9VLGXEGZ46VkzoNbXTrV5paqBMoK4RrwiHS2YJ/7
tADiqypDotyRc9F9AOdsWb9UY5w/EWqVnlMMnziB8iNQ06Ay4XzEWnP8cUorC2GkId4VZpl8Gheo
Q7UIVdvJenS7tjsMMwSXBD1xIKBtfKnB4IH51mT62IykI6Qw1yGl17F6Zs9z4ulgYSYZmcYVls6X
uIo/JtNE1mpuR7Dzukibvwp49PaOvFvtGgR1N+/HGjFZMCXNcBF60kguag4X9ePbg+P1Uk8CCO9o
kdYuPeTVZyRJZfE6B9k2ztxmwwApt5OMzp1HTnysNkayReZjsbFYz1mlK2XvVsweI/wf0IxNCqdX
T50CDLk9ndm9nLwYCycVh8VmbK52kmVhez3uBYWT6FAtiDL3uS+LLyPu/s/vfngUOHlqBjIYFf/f
8cjKHMD8WrR8WRD4L2JgrkGm5udCmLUT4wSpLGJZyoY45danGydPBmmKZarz7GTT1vP4OQYwZlwk
SdV9swtSny6cTPe2MtfyLfylFA2AEv3URyHazdDnz67QqKdhN/+NQp8IA9VOBHblxIg2+O4Sv5KO
mj+8/+FQ74Aoxi9Gjbrc1R+jm6qi5UpjUDb55GpBAuAKjHZtnpnclpe5WpeoElIvXBSSVABWW9W8
aCh7EKW6UeCOwv+0Y/R4nfZoVDE80kx0Z1aCdU7dsiFbJLW8BlpgKCxXSz14SKVjM6xASKF6CgFe
edL1mIjzuRP7iGDCTVKE0wf6gZkfgTbe9tk0I78aDX1bZ8l8IRYlpJW5xcHu3GjXuK0OYyMyLyrF
+GB6fdl9wGLRntlsn/jOycdbNDiMVcRBq6Gqz9Wk1aD7NhWHJY6lbXJQJOqG979zuqSsMXSLEE4s
e5c/3jkR6Iqwcs621dxZ8H8syFiEPp+5yqkPHGs4BTXCuexXC9ocZYk5QjjddFXokQVpgyGriQDc
5viKz0UPn7oYiWNY7+h9eva6tTfNFggrRHybOi7iDwn49wvsFtEe7rB38f6nxyeOnoYJhYVh9Y46
I2tAszK0yDEkGFtru4u8L8wzxbIT+0ecqGhV0e69NGeO31EWS6cdJmYTfDq9z1a/3VVzH/tldz91
JSTfpDnzvl6PvUUGZXOSpfbNSW81Ksj/amtDcM6LONCSnzGBGO6V6cwIf/2irMXOi1yPPTGH1tV8
o5EZRYWDlWwQar5TFWRvALE1J9CQf+3f+6a4Fp1JZv1F3bluUSACbGMFcQUyHXInG7Dhm6jp5jNz
24ldJxU8ZMC4BhjsiPlWr0rGMqmwevvh0Ck/2tyeQDEX0eVsN+NBpCa4yzRv79UsSm/GIm6urFSK
A+Vmk9Y3IWhZajdbrRU/srH0HiYUE9emPqefO7UMvc3bj+TE48eQRVP+BTfAKeH4t4JYM5LCY1h1
fUxBHc5RuEEL49GODfWvb1/r9RCmWoAXdtEvcShez8FgGKmJwN32OxXQMxD1/oMketYvDYC/LH1t
9JC4Y382QezEQD667uoevT4UU1UxkKEYEGPWGs9pDRienzJvHbewPuXoZPdEmigXjuztW2/InosM
7OWSmVDthr5A+JCN1fPbj4N1jod7vAryQBblLycUpA9rKTzZTbSUvTnxbTVu6js8YYryqNZznl+2
UWGlDzOQe5hNUaT9dju+R79NYORvnbZP6zsL+J7nE1Oi3pR2nVu7FPMm5wMjch9o8wFv5MXnzj6B
p/Y5tUDyUhmcWrrVQIMVdsaeFXh1Wkm/UmfImmxLYoNwgDDFXONmMVvojly0y8GbZ4BqSzrQxnEN
khmsGS0q6OPM4HAA2vhXZ1XWPRZojkIzKZJ3FKlSfVNGbfljqLSku+qFBeWVhpKZEZJiTBBrIwBe
fjMyvMGYUfFkrV0atz0utXGDIkQ+GTbAksBrNQe8WQgUj+ek11fUDhvpI/9Vym02Z+OPSW/4kl2E
Jgse2rM+IG7psTgANmLPpIz5HSqV8RepeehKOjK05AcLdF8XRNDt4KINIcZEVQi2VWrVySeLzcJ9
SK7IZpwco9kbsdlHTEoVJPC+M3QyfNTBu4MqR4xb3FQEm3XQTgPNBRHtuzWHaYKVh9nYAu4wvgLf
Mn+SHZ/D0bQG85Kg5ioiBmYY9mQ1KFuwjzVcVDVp2XrA53M2YdfPPxpD1E92b2+StCURNK6BdIpu
4iiIjQ9e/2gAJNEKwyl2VplC/NXTtjcRFrQEemha6N7DK6OW2k5xPe4TWKCDryRxbOzJ1cnvQRlM
XzqEGl8ApN0ZjUgvFk+sFrhh0f5qOl37kQ1N9YTAfv4452lFmFnaWz9duG0GzGUnbW5qOgoF0Wjq
QG6uMlTdJTCN1vVByBY0yKOo/6QNghAtaE/a5zIHArdtS4ex46S1twRWZbV23UOyuwrtwULpA6Uc
IxAk8vGQFaO8s7VQeVZbW6LV0FzlqU+k+yOtW/h0BBPGD0a5dL3l1LUzxNvRtH0zG51vsnSddqt4
1fzRsct9WCgyI2bAnstAJfzlS9PkCUC7MC2hgLtRr20Y6VDmB8sOH+SYg/GFPqp9GG27gnQ2qf0N
oTn59wyk701uOv13Uh+r9MIZtfSiydkKzuVkMz41rXuo0jTWSH1JEmtDPVYyoRuTdiWrqnUCyxYw
5Gujqhd08aTaQewB9Q9slCCVX4ahQlKLJ+C6mn2ixtuxqcNnc5pJ/bC8niiGaA5p0zD+ioXZF+8n
ZVoi5J3ZerAGmLz+XDot1VRnzCNocW4L7Fqkw0+4lyhGmg6i0lyrovWBb1EGodBVf86LtKy2edMN
zUahUfmdeGIl8usyaYVfRyapzV0BqmI/0QmCODx65MAhtJfFVaKS4r5pPKIGDspgZct3KI2nrCX3
bVNo0riS2K4RO+n58JtMoPITRiTX2QjdIm3W6bsR9Dqy4e2skyK6Scci+VV52gjvTlXCLyAiqw+l
dNG5Eq7ufVOrcvhigsNjipgpeIP1nEZnQ22tyfxkcT34qieKWyUHBwuuR+8/YRKev4ilTCFaW+sQ
SpQVcB005DHA7Ln/DGDcAI8XW93trFlyACRo6V+dIQ6B0hma8OMuEfcUBOY7jzinkpFncioi0caA
MGlarNgwX83hsnHNpOaVtxo8Z630bsuuyn/06J2H7UiOUGDVqWkTBq+Md3ObWN9hAXe4D3CJb2pz
UL+PjYB0qXhjplIZb9SUQihJJW6bZL9Fa6lPMlUJX87MLrpDzZWkfNBWZ4NNHYkMsGtXncklmm2T
QEslvyfRgLKiNhFV4adJ51xONWTCrdmY4hqqXmhvkSs341WoiGLaquS2fYqMsXH3VLnMT5pO4ujG
bgiqU90m/s6RjSJ6GJK0hJYpe4IY2D+Y+jDNB0wfek2RgNLmBkVVD2u2DF+mn4JZnYmidWwBOD5W
Z8aHoYS/CeiQTz1yiezBNub8C5O3535QSdGyQRzX1Y+e2Nf44AilQYs4StB6QK0e3byZi13IZzp9
tKOEHFmJwk2/1Yay7HaKPpLV0ahwBUCWRpAs04kuyAY1CXkqfdh+IBTS/QAuQ2nZCzSzy1RjAvmc
S1GqF0qB9N9HouXwciuhP1MPJkihSMfoKmyzrrgUqd6yEim2vU29RLvp85a1qsdnoh10vBtMFUaY
3dKvDtstSiI0YV4Dc2ETU5tMEQ8xdW5FYjnXQskSAEeNCjI4UyScV6/QO0B4dJAeioaMK/qgePF7
O+viHVmSWhU4rRE/ju7c6vsQ9U6bht0m5zYvo5FvTSot/UymNJCZRBbWOm1zwrG2FaMP2r47Kzed
7cXxwgSyvzexUwBv1PTmVqv5+YEm4vhg9TElNSC0Q7QxJ60h6o847nGvpnFzn5Wam+yYBhJ2EE4J
UZIYCvIyh9wJf0RMsJ9nDu4/TcXBIFMBHKTtSMzXx55sOtzf5sJVY1lqbDzgrkVWr5cjqsMCT8gL
x7XZJZfQdL/oznI3ClBisaFv4XycNI1e7EQEE/932cTg70NH/dDWU6VsQf1Xt5E0vcRPJqtXSRgg
NPMgtMH7MuiuSC7Spp2u4Wy5LRFK2OxvCDsFv6/3hbctXgRDhFWZt9NYSQKNvRptXoT+rfL1WoWk
l2WzcLchpuRiE3l9E+4aeDKgrslJ1YKogw7yIUwc76fVOuNXqpgmlNI0dB48d06HTd6mubkxoFo+
sw+E+QYSnpjKYTCJ3NGs0XiWU85aGbPPU8gIm9SElOnJ0uA/uky1oSCraEvCiH5jd8K7VdK+v6/D
OL6x5ya6jWPNkZfkV5mfdGmUOau/Nt23ZQsOdRpSM/PdAR2jn8pOfmPDR2Z1bUGh34bqyCKhagkh
TnWzpP2yNenuIpnrAEAhK28jYnehHgnbucm7uPQ9AtDoZsOLEHXj/U47W3kWOj1NFbSBhfaxAXqh
sWguaOqo3OkJm6SdYUiQ0WmLDTbWFcQtgFb0nUNvurm3O3VKt1avD9E930dc+1MPpMCvLGaiTUY8
2ddRZnF+WZN/mF/lpjmQCJcQoXblFHGLToUsGuIO4jzNLjIgENe48yrNr51GWL7CJqLZ6KgL2muC
XMKG9Q3qNZSTnJQ48NtlvycSWLgQkMukvpzcFGJ3pqZttFNC1Ur33tCaiJ6E7DeeIqbHvFXSB/DY
3hS09BOIL+0U09o4Udk+qpXx/9g7kyW7jWzL/lBBBTj6KYDbRs/oGJzASAaFvnF0DmD4/q3+qxao
THuKoB7DclaDMktTWkpJXVxcwP34OXuvXVADrfZkUKgUFcvQ4CfFbiY6mEy4yS+eUURZxBn6jf5k
V27yYDdzJc7CJcSxmV1jjWwceNiBfVTgA4/KbecWaYfq1MuPpKyr/OxNZNDVtMkYU4FNI9K0Mcc6
UusEhG6a3XLcYRp3Nwma9FHMZOt8rAuPEg1QMs81IDD3soARXu3csq/cy7LBehVQTI3UK6nmJ6HC
UfXJqFzl7Rvq4tdpGhJ3T5RMQkxsaYv6CAEIHXMNW/7PiSAero3q5KqsF/3ajsW6fThChihVnvjO
djk/8TLZc2giEb9rTGXTG2mr29ZI0/jUirh70Vu/vkGbXcS7Slfy0KipQLcgKuaTfWuAloam7+y6
MWGKzjygJ+ZgHKYQi/pSXXYrMQm7FQNVt2uHuT26TpP3kaWoAgJ9scW6L/vF7fedQwhE1KBJs3nD
RiLJrSIxxignh2vctQTKhB1dOCgtxViy7FsqXZ/QystrG+W6eUzXRYPW6/dFdVeolFAJTy83Tr8x
SRnEhqwI3ktNa7MdLvz5/5WsXWEmI2qexqaaIv4nlWEyTJoMmbj0H3mP/2HkTEsDM/3mKNiAMO/a
NUVZ+ssECyosFrtFhTy8jilRAc2SIpTyjJj74Nk0nJX+re/G7gwhoz+X7Rz/cJw5/c+7OjA8wcky
dNwkodtw628dxQVlV91VXcJQU6SHViv6H25Rx6QEWwDTPzhH/9MpGqsXIjJ0UfQx336WbcaU00Ct
Q+QkBIBNfh+pPu//rDVhB4y9xQfn9n+QrWHD2jRhCKU2ie67O21KNAzwnpPQIh58O+nVbJTa6g9k
hMyvMZz9B8euWQKNSj4WmtfeAOeydqMtyEyLV7KfU5jmkpCGeT4UK9lkH9yRf2q04Ejb2rnIUcDt
vr0jSDT1xiHUMFwgxiOgSjmQ+nPehpC0NFjVaC7Gulk+6LH/OrBEMUreIL53Ppa5+ttPdRN2R94o
PtVsxguN5E4vIPjTj/LGX/e9S4xg5plEZ8tmLj7ouf362Tz8m04VJqAJXetdD1Ykflx4NZ/drfly
JmHLOxKz0r/0ov5KGRzfzhXNgX5Lu/79w/frrd78XYwVcHjh2/05BPrbgz5nmm+So0Iho6nxzHmn
OuPmlLuVpmca1Ev5mWF4/sGd3n6/t30jpK8ocBjNIkw13htHtc7wS8x/mwY4N8+YWDgZrBQ/jZ2l
l/yD8vD7L/kPT/xG6dhIhHgdTbosb39aTc9GwiCRQvZa0+wbErh3iRWX4TpTY7KnObERubPFTulx
/rY4kEjONEg500++Luv9ikj3bMwj2iQr89NQgSH5SGDxDzeFbXCDwVq0qwGavL1GlU/kWop5I1m1
TqAKGuR6c0kMH1ltxuvvb8j2KL/7AXjItgcdqQsi4a3j+LdfXZHqUc21iwRqappLv3E77Zhbmu/s
zBRnejj4VvI8rrOW0DwiyQDukFd7u99fxK9GG9o3+D82gCm6e5w2b68CbZ3tJJukROCqr86NWB1w
4mlm3VdGpz5pUhpf5nhaibtj27GixRQUVngrvFdN0/3mg1XnHyb2UAGRO+mgqREzv+dEZ6antT8t
C1PeiR2ZABYWIAqMFsr7XZUSsGVUaXtIGukFuSQKuxxNuZdjPB27PJ9eJvp/u7Ht4+j3N+rXJ2O7
LkZOiKBwtLzXWHdi9s1l4MnIy6qM5hVJg5steKESTzuWq/xIb/jrYrRxgdDHYzra1FbvfpdBm3TJ
g8isnLjQZzCi9PAGIjqoHrYjAXSHKMkL2oum7REr8fsvu/3L3z6afEMWIiYdLIkM2t4+FM4Iur2N
F6StaukOHbF7IYEC7gfP3j/cUp48PAiYYjZE6buvuDgOBPVNaphaq/VQIKG+JRnJ2Pf12p88EpU+
cuD8OqdgR2EAxouCQplN9+3XKuhLaJrNljbKLrmxK92L6pyMVWtAZPb7O/gPH4UxGHwOxcSmbX23
j02V6IzBwnmDsHaN1oFIsBm1TLDKeP5oYf11IeETeFiob5lJ88Xefi3C1bN8SnU2aQJOL5yxbp8x
8pTkC9i1d5WCTSTrUFP9ZeVr+lGtMHymrIkQVephO9AwHt2mOUP+I69z1NYdLZp474xWiyWjcBUp
YlP6wTX/4+0RJtxtNlrMEdvT/7e1j/hVtJ+k+YY0q/IfTIymC6NRxj7T1/X0+1/i1xWFYTS/9Ybw
5xWmknz3WfjjitKr05DhtF7ddGPRe9HQyPmV6JKaaBtnKl9qB/XROZ+thCmSIJf5qxQpyWzd2kly
qCpUYBGpWKu4a1M/8T+oPH4KIt68cBusl0WY8zt+EdS3b6/RHPQ+LvU1DVfGgctzks2JESrsG4Sl
0q6eI1JtlpKsM2BKh2EW/vKIgKhHIgxHjGQtW59DRBAdowqW+L2ExYDLr5XjFjnXIB5n8qNdJ+Ug
uv1USPJqJWnJIgC1hnaODMhanSvb7K7GKuuJ2imBZvSJns4njfB6Zg5aMS/X/SxG8cGL8nObe/fV
MQdtM2/uAIzWd2tNHFccV5uYqouy7qA0qc1RqXvFF3oPZhOt3ljl5Hhgn4uKxSrbPXsqaZmoApcr
jD3zcimzRpvIM3Tc+55cWPMLUZszMSD58t11c7qFuW+RLUXS3UjoqOGPX8hwELQYJmspd/mcpT3T
xCy9//2D98siSsMSzyykBawQsDXflZNwccqCejMNNXKZmEDZxDp0y0fE9V/LKjQDnI/MjepGFfke
tsCd8sheGxCCjnF7mVejPx/6eunTqKys7pCtnrYS3BrX9Lazujp2Xt6PJBS0TTS1TDQh69u+FhHk
ghObTkcsdpM35+tHNlqe4Lc/M6Y3BLLMKYUPA//dYu/Q2zZmxnghk5v5kIw94y0OeLv/9J7zorMM
goqkpkGX9fY9oidi57ysNJHIZKEJjmCAlJc8az94an9ZchHpC8jeWMg4JHPn336Oxt8XfeVkxJ20
aWRnjhHEdEp2wGnr5pAns3MxdbB4QrJ2+3NnZ4W9//03/aU+4Aq4nxuFbrO+vBf1KL2eTAmCKbRI
itn3lk46J06zS6azZKRX5jDvLI0US8Fc8Pb3H/3Lvs1H+8igOCehiGUG//bLz4zaRz3TmKcquYYK
58lVJpv4E4uOcTeT6/TB8ejXF+mnqMjd7FOC4/m7mx3zliOnpdkytIV+mkvrlXhh74Nf9KeS7u0D
upm2OQlt3sytIn/7rWJOwgM5xnmYOZX9XHgd7vLU3zr7HVVDuttSRIuo11LcNgx+gZetWEeXFiWY
oreEAKMxp5uG8KXvmmWUQ2AxQLxwR6sZj0wWymfUJPO3WEuB9rUNfOioF2r9hH5NXJeuO7h7oTKX
jNa1MfuAvrP7ZW4NX9uNRTFZ0co75fDyaCrG6dRXdNtstxlvmqWFsVAiiGTGX2vafYYGMP7hlaac
jrhm4GpXajb9HXPYGBcvKmECyzREARHRvsNKlq1bWZFfJAk51wSoEmbKTvUsYnzVUde24o4ziWoe
Gto/y8UsCoLFwTcNcofsGlrn0M+lEdTtQJZzMSX95xU5lhGlSWvPUZ6mGEwJsm0EvObVp6JYzeZG
02JI9NPSM6nqeVnuEoRW5EmOQ/vdx/4SH1OBFeYFzHp6st2W3EWOgWv312rx/4knIEvYbf73v6ki
vxBPbmGUjMnXMqNr9TfkyfaH/kKeaM4fHAAgXm+wD9o/P/ElfzFPCJH7Q6CBxPPGC0N+At2MfzNP
xB+8omg+MVeLbU3iHfoX88TU/0DYxnqLWIWMDorw/4R58nb55RPwsnNCpOvhwyPh/X/7rips+6ul
5y5Sh8K9Tkkiu5t6fAkMKrJzVWfM21vyLANZF9mVPjofbe3vlKBcwE/+OUd3dMZcxvuYDHysWZ1S
/Ydcqfao9fiIh1FYfGpNoHVXSSKEF1AM1tBn1yTIIlViXujvVg+OVNBo2nox2077BKztJc5aPCNy
NtWDSPJpPWjocKY9GocdeoD+g8r7XcLPdukerS3OXBia7M2/+PbeSWdp6C4g2HGcZa6OC8mtSM+z
lrC/ZRHu50WKsdzDlEE1P8SwjU4NyoPiYplFH3+wsr+zgf28mE2zB0GQvpfALf7uYiDhVklqqrAp
ZrXu/Gn0ehbOsdD3M/F533Jw9nv2hZzxWYF4Zk+86hQfO4C6+mEmX4a5hw1Kcg+LPl6o8HW6SqVK
JBmWWY9mSOhKfYS3eLv1ctGOoLQDgsPmi6rgPWxRI7ik5Gw+M+6yNSZ69Wg4RzQeNE7aprCaoKgT
kYcoe3wVFaneNh/dtrc74nYFaKp5LaH8AtP4xRlGRVM4hHuoUBJxjYaD7NWExBZ/RiVSIuAgnNnP
07NO/J12W+HEZqA4jc0Mn3ZsnPhTIUoF8tgqNZpNuEiLQMtlNjz9bU25/Wvv/Dsz6N3J6+dl8rg5
gvu0dTffs489P3MycgvHEFlyMQd17433etcU+3bUOa7qQg5G2Ak2h2O+aiK9btc5zQ8z/N6Ypvsq
OYSslFERplpUsVlvKvFBWfrTof7f2/52jZRvYOVQEnrQmt4XFzzmTHsb0YR+YyfdTSnNtgvzFO59
MC7KYaLWAk+uJiqBnbtUngwdr5z2xPoJ91iPLRPmROXeeW3i8RvgVrm32rlQF4wIv+WSzMfAmYvu
U2MP0gsxEU9aRJQtjbSOnVzfLUxZ6eo7eTXddLSAbYabwokf57FXj25sl3agj27fR85YeckHNc+7
cQ9ffivioKa4+FCwtL7vwLhrKepldMtwwnHMMMvbQuIrXScvUulVghAjlqVgoGflO7UIAE7eZF52
Q5fEoMgdZjFSECrzwWW5P0Hyf/9R8Jg5tHt4eJCtA4l9V/FJf1CjR0B2YHVN6Z5oDciTGhYmvVQi
sv6Wi6pDYhpn9XhRVsOpJnAtJ07HjAPMJrc+uKIsMKZZndy2nNEqUiHnXfc06qN6gHTy2a9t81TG
SLoDm1IqDYeqdXd9182XqPBVkNVzgB24vsmwVJPKK4b63HnVcDA3RIzXePpDM9WvdR0TMOeWj2Wy
OtcL4ZYp88Il32kxBytbV1UYS0VegYtSyhruW9dUexTlf07SkcHY1l9mvVuKiEjt9kKRocr4siUf
V5BvGQm3I8YSbVLgoafaE229FiGPS/padBqkkElyvTyqrrdjCJ6mgUbE6pVPXst+WendCXccz8s8
f1rhGR8SU7eOazu394aT3Pdra0DVEPqx5Kh3BW2E+aPHGXFfJbI9tLPjfdUkXto8MdOruCJ5naBu
5wtr+bk3O4tAcMc/Lo2eHO1a1OdZNtSsiVsgGRjIBmJkl0zEKiXCfpYO0TKFq92vOcrSPh/qU2ks
ycEY9GpfZWjs5EI8CoJh9altxKMfy+JGMIAPjKwjyktDqMkY8KBl9eWSaO7nDhjTl27ahoCVnqMh
0fNh1QFjO8o+++Ql/phHKV+roQrtud9hPyNvqZzLW83jVCTRJt636fBlG8LvKeR/mLOQ/c6XZHAD
/ulNG7OKs95p5D5+0zujXZGWDJMdtirO/+yH3n2VNIlvETM4zx3JkD/abq2HUHfUFDgooK+t3MkO
bX9F3SGsajw5RDwdyWRRga3XFzoEplNriE02yO+ws3CJRSvyJ4Zcc+oGFaKkOzUM6sT0Nz6ZTVU1
B5U33fU05eQOu05HT9yfDs6kmhNOSyfSlhYa5uSkT+YSH5J6NS8ootXO9xVS0SLVyJ2tSuuArbo+
DUSiH9elJT1Bs6fmsZXTd9hTqPRKu+6+ouTvvgllItQdlbXuPbK876H2IygQpc1QhMqmCNemSb/6
dQLNOEVWmA3IWby+HZ41jssh22Kms4Ib7Due0PQmBKipbj1/BMcEg8Kj0Uj4ceAU1pjzJhUIr4rZ
cbtT2s/ZAXn7ZtXNPieabd57QxfvaH/JbyysxVFZQn5JVVPeSnJJQk+PScFdcvJonUwiF8wcZria
9iDzRJAJCiRsl3pWGukr2tZAI1L90c4QMqRdwlru0P0J/MKIT5Uci0sMMutV0hlpAJCgCEWakbKo
jYGfWv6xRrF/YSJbQiakWwepxm/Ie8ZHQ/DEBkkv5rNC/bqfvJ5s2soqz2WsbgkBexlGa9rPuted
/MVLbVBcjr1bhaFemrXI7vwpjkMEe8adp6z0U9JP2klM2PEWZ6kPXeX6x16l3QO2Kr2PSLjcVNn6
Lf8re8o5Gx8Ld7KnoJ4095Rg7HrgPDl/mzQn/4x6ORb4OxCTkDrfXC+TsR6NYuAvc0q7sIuX7tVo
ij4LXBQyL0OxTMdFQ17KTVqOMZQLRg5l7CBAqrvykbT1O7PMq5tZc5Zv/opWVC7DNxCfP3wp0VK2
ppZemMik76tOFtcjUMA/8THq1L5m3lxqVuIfEIenx95bnSNaD34+TN6eiuJZ1WHMPvcIs+QV5ev4
2dKG5lNFjlpglaZ3zrRuDlNcOT1GRS/9jqpuPblVhdMY77IfuaiydnO+DBhaY0YlVgdtOzFSVNWW
bx4NQVRSgNBFSYK5h/pJFJ55U9hEH9tuNV+aTe8cDT0tziJuv0Jrm+5I/83Pdt/SUmsLd+/YWnGN
6UjftapbmH93/VNct/FlqTpxQmG6PDErG25l2aPgG/g0xf872U0mCr0KpgHum2XnxmV5SHpwZVRg
6jkr6uG66KrJPjhJ09n7uOyddb8UmbzxZo4yGcqnLqjsJPmhZ+2A2Epn3S+qDDkXBwnlDP5Oo4bi
v/39vJY/SF+driqvrndZ5XS3KHdRC0yeF/ZOjlteLk8tgMbIbtDONf3sfKZL7+8B7tXIjCWKwDGO
VUNPNMfTgRLE4GA13SUMCK7siXGsoUR3yhFeA22oSqfBSTRlJxRn+tM2sLuMG825bCS7XhqnpN7z
0eJQZtW4oxPmHo1mxtHiTj8yvxEn2tDemdp5mQNn4i9uzIqGFkahfiRz5dgvVNSMoGBH9UO3n3EV
P7SzoSHeHq1XrTf9SxwhY8pZa5xuslHsl6xF+daOj6D7jIM96Q7h5bbYo+wZT2vRiC8uUL7ec8Gp
IN41ftgtRFV3EfUtgMvuQBE6v8xju163CPivM+BADNyy/uS0ql0DSRcqJLt9vjDhfd9AJJVH2iFW
xAxB4EB3zIusmpLHaW6fp9X3z5qZoPpR7tJctrGlj0FKXjEitOIiKzl1rTwnCDFVfbZqczpW86QV
YVw2HWWH+NE6lron0r7cW9va4k1VHoLC8B42lxxN86l0DmoWxr7yrOaeN7u8WGU39Hg6iiT0qMAD
C2VxANsMXHpja0+Djcwqawr3ZTYr95jI2Mh2Zkwg4hLPlkHGNycxaUzeAwlC3ZNMdPOzpmZWedfM
1Q+Dg+mtU6/QiulCJTtrHhpm+t76VUwMjb2sDwmXP8wuKM64mLsv41Qm95MQ1p9qbYofid+md1kW
F3tw4M7RY/DhYVZApVa03iRCY83mk+MMiKDb9BW5fXoCPNdxhehyM8KxIqTOxdWw/WbCQjMaTDV7
VZG12TFH24HziVfEXHSJzq7pOVlYVBcz1KxDPq/Q7SbckIE5ZcmdEF0z8GIV2StDGXEhRI/oCjuF
/b3Vs/U+NqfB2g0qXp7U1Gp3aUuBH2lrpQxMh4v9eSV+CAhGVdxPpi2fZZOh/+wr7zUVDJEjz7RY
Aay0p6tX68staNSeo3bVmmdiQr0bLWMwFQx1yiCMF6uMfJ+3fj/OS3pZTUXzCYWvbkS+vryOjV0j
tAd6IvZ2Jt0XkdAtRHzZ8FfKP+/RMlC0gqT08xh1OB9p2l0+7H2tAguaqjz3nuwGQZEB6Ycdk2kZ
b7vCPY+yoO0qS+052PqSgnXhH3Qz3LK7KWsXXBPr4LTpUSYT23ksRescY6dcbnk6iuTSz5ZE7XMJ
BhpLy0Lsq8gcFpyEHPvj2A/+o5GO1aswh/Y4cdj7M5EOxeqoquFqHtfkFqMeEnxi1mTQwbocWXf8
MQ7TTYQHjKi+St2xQVNt+K8EP3nwXsyJkoex5ws7b3rZ0tI96lnuM5ufM2s6jLoVL5HeD+wbzAqc
Q6xlLbuY2aaXuW9IDWoIUbDFQH0TsfM0L5VM3BmzYB0/Op3Xj3vdW2lz1qJsVAQrj3RxV3Ok2Cf+
VL4OyvQeMTpo17Pq+BePjXQm/p2N9jVm2ypDSsymgHuLQLOYrfirvnoA2RdTqw5dXM5NWHrSe1QZ
1rzDSA/0pS6QhodAPYfhYPiL30UZZTnsiCx1v/o5evuqfKAidL44mTa1bOWDnob4jIprbUyxHC2a
XW8pkSL19g4gjE/4jreaBB0OCkYt1VF4SqbIQZuJFMnmpF1PjZ0CzGS7LsNFZUqdi7j2Hg1pzvaB
cFbbuCA8otXCYiz8/Ettjuklr3KtnXVdG4cD5QHzunyxkWRzyq7GcEi7rrxA8gjjQSrlpeHYxfrT
lvJoBOMsPAwxicbzKmosYNTuG/oQSR79a6tunTQwqVuyC1Ov3CfS0Yc80mZ+0Z3Xjrbau9KjOK7x
OnZh3JAiFc566d5ZrZFdLwpWOgJnfq2y1HNY9IW9BLYgNR3RrfeSdjhcohgSxa52audTs87nxEmd
W6nH4tyKXPsqUgPR+2Ct3LC8zHuN0Q7ShAZDyWFKivnejju2hsoxksDAHfUM08vGp+LIatfMS3dB
vpP5dWbxBlzYTn/69CItXiOtOQqsXyx5aQdjI6/A1AVjJ1R7KJxhxHyQrjm2X8j29p5LN539bE1t
HWq9hq+rTe2q/2BItrVh/zaLo2NkE7jL9J2uBwMV8xe4bpFO/RRjY3Fl62vhmnL6yZJuYOn024Nf
5bMXlIQymGyxufN1ylc8eoMqu4UtWvgDELIhGW5gkGnWjqluUgWmsdrDTiHUZEPLhvFlFHPphFqh
qgt9SYi0H9JJ9YBHZhyqjkZuTojCpTyrsrS0A0vLxnDfnMKBnm4qSDmgBNzqhcIOs6rsP9KC/NKc
2malLsM7h+cOb/J7PomsMxebiewDAPjJd8aKG9047psfi3KTOy5FhbrZGndJCut029CLoHBWYwgH
uzCuNnXKjVFmgAbNzPoobuiXJi0XhygG7tQ2QIY68G4YpUssrKBbURtWMn9MYoODX6czP+EJlNWE
/cTLD6WF0n83rLndHNxSTn2oWeB8P2g2vp32be1FwiUgZZJIBPnM22YEf5dqJC2Ig3yaKg5ZSxvJ
qbuo/BGWv2MO+7X4MJ35rTLkr4/DyU3X0GR+gBf+7cdZtd+rLNNxLSzWV5zi7dPg9MQcDo7/9fft
yX/8JHgkyN/QH3EsfftJVdJoeZMscEg2NWEG6OssqxSlkz/9K0b4Pxo0PTQV/3lPy39D2f8f6fv/
LzL1N83O/zxhev4//9V8T5c346XtT/yLqO/9AVwAItLW4nM3VPS/ifrOH5sY0QXVA1CUZIdtYvDv
6ZL7B40q5koAawD3/hxJ/Xu6ZMPhB1CMSBwhI+mF1n8yXdqGDv/dfdykVKhwEGZuYqqfAeVvH4zG
ruQ6QB0JyFxQF7mrf3V8RUtrEOaRJkIfpraRfsADosnxdlXeomJYkGH/MQdhosQo+u3H0ikqMA8M
7NHx0K+PrfLy+lSh/HYjP879MZqmPudcFS9te00517g3q8JUhJXPquVFTtnanTHcl93enDq2urh3
DZqf+gp5hDB1vA3c21cjEUYc5TR8ypBK2m/2eeku+gs6Id08wh2S7VmnSAUiZ+ZtvXPlNEdFUcTm
RQu2LwvyVrTPSTIurxoKHRkihcyipNB9HAxuP32eijyd9grnCFGOfqq623zR23uOnmR0T5ygnDNq
86EK7L6M6cKuvvWZHsuaHHArpQuXNitCq7Z31tz16FaRNuUZRyviZhnPg8zTUEVTKas8hKidLRGo
qcy9SKcJAVQ0uCUtC9F1ljoNcTVXn3o/i3FtJJMPPm4kyCk1jBv88BQoOryXl6rSb7AIpj2lfaKu
2qyv92nnTE7gmMr9XNVVb2GT6a3mNlZuU+3LkhPsfY8vyeR0wKaFfwmVFEqyfM4PRmoUL8qonWeY
afGuFp1jYTSp2hev9bobvfbUt7FnPBXYoGDiCOEIX7RRHG1CnFii+kZhV6mdJRmzYs5LSUHwNDR0
4aBVwjjqBTOLAB+fH41a1eIPxmvlBrR88W3Ewryf4sK19zi5zJZ+CtGpSUs4yQoK18SaW/hyvMVS
PE33nFT4zNip5ItuN2noyGWhn92bGOyT2V3PeTY01wXSMevsNVX24FooePZ50qt6t/Rx/l2vGGsE
9Hds+PxaKXD3Uud3oVyZz7YgHKlsDyu+tE3a5tHsuelyDrOvHrQGwzxz3sjrFWDFqrfQ18eq2Q9W
P4JARdLY31Z6077oUMv620IjFCecLGn1+yErRQa9yM2a5oaPXmS+72Ka1zvN9ePutugNs7jF+k5K
WLxUM8WUmGsGS8Ng8nwBw9f7u1l2GjiqZmnqUUUK+Ju61SXs08eqFWl5afPY8xQ6xfb/xpCKH1MH
XvXzb3qrkU1H9Jx5EaHM5t8cr7OLQK0rPKc3w7LFKrkGhgKTR1IsbZXxBInMdb5wXk2WaEkqp9+3
rpNqzx1mROewUhzxaGdr+zLBdDR3mlQV3kc18q2J7uIfMhTz7vD6068EACX7l8WerTqKHaScvCmN
zVHGpb89Lolfh/Vk8ee1sdsU/S7z28ep7HhV9HZeGPSMTZk/uRTsxa1yrLZ6GKAH9ruuwlyxG2iN
mLvc97OMpmreP2SW1LKTXPIccuwCWOa7oNh2I4cplX6oYRP8GHot+7PEU/BpEE1rv6Q16cz52BjD
HjzymeiKbq8lq/dkYij098rurYdEZu51Mxr6FQOAY0oVKXEuziyUYSq7PBKgr4LccA/Yjk/5JIYv
o4sc2XDG/ZrYj+ZSTEc74acibAR7JGyOAVDArZ9svWFb10JGZrShHRoKFyYt3idgb2O3K2gDuneO
qB9qs/oTVYwaggbj54FsVOM0rgAxAgZK3P3MvIaYMHCg82nC1AyUojITzasgfSTAA+fclU11hHLY
7d3Efp7w8wZ1nVrRuBpPrdf8qPidr1w5yCi1jKM2q/6w4MU/ufX4rR6qG4Sr3k4Miu50rN1rOfoY
1btL5G8/jL/IYNA8eQbvEaGK5MA4HFoOfvs+Je7Fy5R7heqBkS4QCE5agbZkxs7vDdyfY3Pt1jUL
K4ls7RyMSXbNQPgJaRwR3+saMpghrmjjtBSI4z4bibHhGJ5qa7nY6LKhbiTnETftxhQ5D04XoYay
Tosv92UXX64C1rdlsRcg2bxImh4OCmFStA2BGepyRkdsDhdEk7GIjfkndjAVdQ2vLKjis2hZRvPV
27NU2c+ruzyYdP8C5EP6EfgnhZ9YuxMBOqdkKBm9NesleXZf2hU7bVfbzLYltg9Cemg+0jcOfb/r
gmQ0DyNm6NX3IoxDJOCYr2RGnTSjPNaZgBHVV8tLXBDdE8Ypv1KqdJ18mnrfGtolaVUP9E327Pxr
0OGdDNa5I8409iraekuWp4Af1pS2wGR6d/SyNTswB3llJQ7TFSJfxti+03H9hti2Bqws4/M0uXc4
ngEP9tnl4NvHiahhBg3JtcgAV40zgNLEyg8J+V9ATsVyWpby1kZdFmHr20FGNZOzrxW2ZJtko9KK
Ojtprf8tn8B30OvM8jq0JgezPuSHPuDdUnc+yVeBwdqzs+GVGN2qkQU06PRVhh6z4+wtGJmGlaVJ
a92Kw+U8lbtstTfPuZzkrnVKdSAwxD6q2skfF2AYFZeaeNzqjqo8sJzkM1hq+g3ZSodJM0aUlakY
i3MHZ/GhHlzjKwCX5Iuvta0TMtDxi52xIEvNl+WmwwofNaXtfXa92jhba1F/TeO+o3eZLmuEzhfB
NXI2egVdEiWuXRwTp0Df0OFGwNQhhffQt6OWB2muwFLHq6XteuU3u5j94ipNipK1MVmTSJ+n/mVO
B+PY6an7pXWEJGCtzO4Kqke2iWKa9s68ODej4X/VbYDaXqJZZoCSuCwOhpE0zje78AeDaTB/LPDG
JNEZzFEwQq+ZGJA6zP3VAHYugapxI41k/tOXmYh8ckslfkkte7Y9JocFdG8nlIgekmg07F4PCjpo
2Y6erDNFINFphQm9XDhsUtI9I18ZruH0gbWoRap7+1ov9LukGmb6jnrNlxYqRqxLf+K6WlOGyHHb
ucz1QACDj0lvKs3oD7FQ7jdfn0hW1JV+9lDxhz6chF3XDwND2RQ4qUMvkW0xR+5eZuWWAuIgUOBJ
vYPITOAGzR10F71WyCvImllYphMTWQZF7d7uCnkv5bIewV9graXbZZz0bAZyZ/QFu36STN9pCywH
s8+Nz7I1zJIlsSzXsLbmVAZ1OabHpMmtz/3owE2sRlJ0EUL6PTiATH9ylX8AwUO7t5LDMba66qRX
+LyDTmPNQc5uh3airCsjl/+XvDNZbhzZtuwPlZuhb6YkwFYU1SsUE5iiEfrWHe3w/Vv9Vy0o36u6
oVuVaW9ck7C8uhEiCQLux8/Ze233FDM8f/Qm9zUtOsg8ctARwQ/ykDNev00R0cBsdvaQLhkFxEz/
gs4U+hOjdiNki622LQOcLVKTce9TtN/Tkk8PFgvoQaFtOKZmXewiCneWQ1AsDdvh2W1Ft69606fY
KYYjsnJcOMQN3A/U2vd9h+i+osl5Vrb9MWnEWzTFugi33hD1m6Lv6jArXfQlfh3rFzw82glb/nLL
pKQo0SxnqRbGUVn+bBHtl+hOh+ro+UN1u0z+rq+7aO/mHWruZOklj7apcvdBiY4KK3ayaM9kRAVe
nYkfKAGSb1onOw4sflMcEfX50cEddD+YGhrPtIZx35HCdZZuiXm/GZPf7KlSBzauxr07Tt0JW353
8ujtbk1UIEC37fGepQcQB5uQvUfcNFP3Jl1/WPSh2A8C0sG2gTIVKNNF7SnT6YQOXuwyY1HPyjQB
NeSZmA8Z06WziulQlwyb33wOOvVvq44caFCc9fvz4Czqmkt/fGmYI1u7pnSgQdAsagbANJF69IbW
u5gdYgOrL4aHlXmXYKF1QU3ATNsm3hTXG1ngHN/M6P8rsMxyeho1fSUA9FjPnVLjlsa7bXyPsWZu
ZefE+VabfXPbWl0z7npRIFgna9rfN1Xs9Uh5PC8YQABsoVaQZzQaTbbzaaclpLQY05VIeQ8vZeyl
HdM4G8DMlMW1e5aLfV+oBcQBJP0aR9XQuacEffgTzTkLj1ApT+SRTKeqLBir1F4WFm72kw6Q3mIe
0ocbu/aF2PJS7b2YMBFkNsmDfmcWoZEqhLdw4KBtxlhoFktGOVMOFnWANnqNm2XOmFVG9CM/RcAQ
H/j66f03CNbmjGM6ndKEoB0L9Nbe6F0jiLgzD8g83+VQzw+powqStsZM2gGlGOBA1RSXMarEUbFS
3/QJkS79kL5ETpKeWdX1s1cu9u2wyjc6Vs2979E7H3o7ulis4ld7RNtoeKmgBojTZ3tsq63bgpGu
ZyO5DByxA3JorZ9evzSvDN3lzdQVwz1EhXwPNOA5M4v2qM1mfmPbZfXcTa3cIW2hF6bFci9g8xwi
ZjvxjjWoCfKqB3NQag7cCqxyl1wZbNS0e+qwTlMK/YW7uXdHFqcWscwwOXu70ig00rpNuiApItmf
QdB3YTK3Q2CiqWQ2xZa/RzcyHFchvrrRkkjs1m7HyascBTLDgY7WlmO9M7tVS4TYqeFFUyrExm/q
lIyM2n6BAorPteLcncU8tb2tDDbxBWneaDIUwRKU73Olx3fR5Di7EiDepWgr9yUmO+gj88kU2ShN
W66l1l05QMLyanm3oV8M1lYbCgSoSCFykBii989RRq0oHFVrZ4ykYJgzz+LbalKAcN3yoDrgyKqi
st8Xo8jvHLce/A3zeoT3mmpYwGLbX6OJTD059QD7YR240xIabaa2I2CVX229kM7aW81uxj/a7cZS
JArdkmMOW+av6w3JMfMM3d0FqcnR8kaoyj0iAUWp6xQD6kkeefICrB/O3NswtOblVMg1BErr8TAN
aU8QpjZn+OhiDhgpGg667GFWa3kwEd7zasZ5+4azDIJmZ5kPOkEkIeHb0RE1fXoC229yQ5LO9tSP
Uve3ToXdeMtE2P+wWYqeNM39XcYTu+4QUwQnhhyAphF4z1CPFsLrHENRApHWmD87TbmBqdjgKAMK
zp/MjDmfEhRwThYjP8ouHXaiWyn8zPjisG0RPMJ8SSHDSIWOdbJQLaRQZAwVAcrpejMQdi9f2dzK
oxw78xbrrwLo2NbzBrxFY2zRRxSP8KjzS2EW6RPkv/zWmknwGhq1cPVxG/C1nKKsy3ekr056GCGG
khyAOgqFTsuzX4VEHTYUfWr+nHszfy9KxoObeHZ/kNU5nRq7afZZVZEx0PmpHbp+l4E1y/MUmlEZ
j/dIcQA3F4B/pmM/6Pbj4o7GcGjQx72qgS99u+YqAd/VCG3kNJ1yCKSYOudzC5hzKZQP+iVP873R
Ji3Ic4X6JTM4E4VRbjjfCz1mVkvPpkwCY2kkCkR4ccXBxXWg7wqkVz/Gxhvbm9weF3frzctkIhlK
qnfYIe27JsrledL6JYcML/yOx4i6lKuXiO4yWhWiONIiS+uc5/O4KzMveU2AHrYU87lGHBwV5wfF
meRGJXCqpjEs0oshtbjH+8cjxrxcf6M7pcXwmgA6uakZvbal+8T+jVpIG2X9a+xdRnNN5bc2d9Ys
33Okz6cxqTiOR5/9LbsY+O9Sa6qf7AtDchyFcBk46EMTsFp2z2neZ3SwEhNSdkvL5bAkLcNAlTbD
SXhLGya6Nj6lSrjoO+yO+pHwi9eevPkT8RclktrIjt8VWjpWMhHpnJSiQdBrmMbGLI696VWvg2OU
9i5ZdLprQuFkxlzHGJoZqJSgapQJ2GxKPf5kWpvSpkjgcaKS1NPvk1WwwXR9TSci8St6UV6JZ35r
dLbenCLpE/1cI1f6yb+m6LcHSg09L5o3pHHRGc5QNHJ0yPImR5+2KiYbmy2KgW4L66doXIvKHmdI
aMnSevZ0mv/sTPw1nkmTm9cfFp4hs8wYOn3+PPvsO9lr78RIS/PoefEpjpGmbfwMYtwRIr9WwgJC
ooOj1YnKXmu2JX2H5VCg2cpBYMc44a7oXbkYBkBPbd4ki7OU58IfRtfYNPNI28l0G7Hs3LLOGQtO
ZSzvHFR4ELn8qXmrLJtr1eB2nbajF/GnnpHlc6ZnrdXPplFJ+HWxZRbPnT7z9Xeq8dRBJT27kMiK
mTc4ja2ZX6TtG+0PskZowZQRHdb/bOXQv+IiGYi+M/oaXVpAJQDchpjYjerQL2H7HLRR4AN17D6b
8GG1zRvyOX6BAQsJ6dFnb8dsqJfP+JlsuRulxnfgwOaTO8f8FMLVY5uH0o51Zz/bS0vLa+zA8h36
vOMjKWny+xXfE53Xpqkw8uCzhiipcr08tzhl5VvBGInluQG1+azhJJjuWS7jbM9Q38ovApexs084
rueXcp4s5BOopvr8VmfpKW+GPu9fKfyleqmcKeqedaktzW6sXUB82hBHah3uu+2284CAXtCJ8Ua7
sbaLW8wqvCumar1zpA0IIKcq1bxlS5fVbdZJVpSB9zCdvSmpUVo6Jm07ws0jazuKpurD1CFffIu7
jLePLXZEuUFI4j4l0JY9wypvELypTddN1ks6IWoEkJYdSrRReeUu5ZMVDaOz+R+akVS020A6Ia6y
mVdrc7Sw2WWyuVpjpZNVVEv77V9GK/8Xof2fIzpUuqRzWGSf8aAbDs/hahf4Fzc1bDnkgCkin8Qw
22s1malOP2UAGYyNj+gc+IOl+oex4CeI4V+mJLwWVmID7TzKfqYyXy2QFNOkHVM8bRxXNG907+B3
RtwNvzuOd4HRL/bJmuUqKx4EgpKix5y2m2m1bEAutvfFWMKS8QfNDjOj6tEuoAaezdb+3o6eGgOb
wXuyaRfGj2i6zari4KJQuThieHRbPdkh5NBPRM/p6MScrPuntJt12vLl4/moI3CSMv9EG/3lmmJH
aHS2DybedDa5t+vuGCd5GyAPnu660RovpotekQli+/Tf/DYhkDD7NCGPaxg9vhqiWx61Ia1mBN6Z
QWGZF86RrnHyO7ERA2x8JlDZP3yXn3alPz8sRSugCXsdyOngJv+8gboKvRDCMskiUUS3izUgg7KF
f0KEYmNNisAqlnnrXtELN6fK63ySuSaSTDXsOmKHSBNBFFBY45+ylf8c0XJjMwOnnczMj2khDoUv
XqWqRXLYsqFvELFOd15ZTnd49ikXOy2jNvj7675+o39eBI8MZ+xceCEwtX61tfowRuta6v0GLCqH
q6RoTIISJuj8f/86Xz+UToSOi4OOJqlmrPCLPy822ZtZxjMFrVGTdNs1ekUFab3JQBZbWbM3/P3L
fb2ReTmD+8gwmZAyB/C/WKyqWU8r1qN603xuPOmUMnuYZ5pAey/K2RhAm61NKDYGOsuQKv7JzkF6
2Zcry6wTsBbZAMRHMW3/audIR3Iic+ZCRAOoticFHHFJiMZbOUwgRXyl5rCGUMi4YVqQyPwtWopa
0ONpkXX2LsKHoNfIrUOeky63Mk5gYkZoiJpQGRhcN6aXgTGNlGkhRUWAS5NNsX4QlD2mnDEWYzlM
SBddDsTJXNMArlwAi1qN/aGJG4GBu1es/X+NZewB4ELAIGGtQS2TEZNBbxrwI9Utsm4xye8esMj0
XFHIGrdMIpwmEOhB5kNXKI0A2XHiS4TQqNfPnC3YUJncMB1ss4lNVw0av9irkHbhd42qcoeIg/+G
TMufCLPqPMyJDzy32GbuY3/mpy3+JXuFNbv9SqnV9f2o2etOnKHr2xpDyZvH8Znulan4KlnX4vcY
q0e0SzPdO5WdpBFsKbe/ybzc/9DMhK2Sa5xSAxAv0556SKnRa+VHBZVJkiQvS6eWe1cAMj8Kkovg
BiMBN0OD/ntxA9KfDb1wB4oQ5QnYrYk9z/1v4l6poms/6cXjlJmROs71wHYvewADEFlXW3C9eGm5
q02P32OmdJJCY2kJGrR8SqrtjO8lCXL0IXJHnybdIwDjWkZMc5ZDJGH4HVUJjnUNf0uZ533WI3ab
++kJWZGYdqmpaKVKGKnaQel4mM6TO5ZAUrEGcMj356YNh8/f0KcWL9IzoMmCWo6tu5mIOvcPzPY+
L4LLh3YZg3fcNDVvdqHGz7YjIm55pya/eZNLphjewL6j0zz6uxSb1athdtw1mcacYxZjexsp4mfC
qMkjpvrCe0cQe5FZxWzBqbL5VncsDpCIm2Zx+qtKm0BQ1Xyxg7URLQ4ai87mB/p8436Oc91C0eda
dhCV1VKcODZV/7TtfdE+rEEqDgds12fZtR0Ey38uTrhn8sbUK0DuMqWmj5kp3vMZWac8KxLaVm+T
28zr+Qr+fpX6uvgCwkORBlQAZyPlxNdqwhg5H0beyLybwPQIjv9KVq453f532QW43SAJ8qfJSxLF
/OfnYxSVkJlKI6SyvOyMag2HnyjWqW9RdW/Yhwc9+PtPti7n/7qtoGWghaYj41rZAmg8/nxFOrkW
odaouS1TuC+Jr5e/M83s2kOS+TbA9crlqFwsmuado0Wvvykew4+/fwv/tuP4SG2w2GoAK5CWeF80
VeMqoyxzBrJLkvrXaY7GBt6H+dufOx7qv3+tf7uBeC2bawyAA4GG7n6RiyWkdWK7cJeVY5D/sO0o
BYOZFPzAH2qQnJ0H3fBT8fDff10HYy6DMYIBUDX+eZkX8rsF8U+Mw0ZvuqtnDkc08Nx73dCRmpj2
/KtE6xX9w23LA/nl6zUAt61Oag9yIBf408r4L7U3e1HlSNwKlCSquGqalKfZwuSKb6KomtCwaudX
SvT7h53W+i9bwNHaGpkn32VipioU3tz+gm0M6wwJiX3OGezNQRP5xb1bDuZzU7nljT/RdNwgbc5e
fGbE72VqaICXI8+Dj0fTjR1wmOkvpmkzBkY8DDj/vVVJk/rTyeZhAPY0+vM77lPZbkUm2uyGRZPJ
T+vUP0YViXZPeMN0RDJRecCSXXaROe3i9Fvt43pU28RqUQai23RLc+9+Hnt79muxhb7KQVwb1mhp
Rauqx3yiWB1k5C3NaawXC8KDgzPpgA6GxTSBKdpvul6kNRPk9Vjvdw0/rz57PsKk3L+smRrenTXM
/Ia4aNLqVlPgRXI31pmuLiO+wVPvkIAYSg8bwL7scchdhSFLfmeV1Ab7mb/cxdJcUHt4FhqSBZLE
hkSm4YKAsfR2KaaAJKjGTFwlY/vH6bM/k8TdAlAzXn5hUlwbX6mvXaVdKj4I6hlawTN7t595097O
yeHdmkQzPOrV8FEUJslODvwL9uPZ0wAK4ZDUbqSd0Ui2c0sFTdf01qFuqpnGI2711zSpKnc3A+w5
TEtsfpNNOr6Qm5VSHgjHbk6iNu1z1cUWNMwk89Kw8j2JU2S9tRUiuQNTZM/ZEhPDzjRnlrK23jQi
0JTwQAO/Ge3zX0u1TdOu48GIRH7zV6+G/JhKvjXJuH5VvsdWDdGAMumvv8+AxovPGoxx7yZVnWfd
uHQSv00QTsg6cQDkqnnxnSAHXvwmGJs8Ia/MaepYuL2/o1bJz5Uu6pLGpMBZqag+9/bs27tx9ke1
K/wpKrc45/roklX0hXddqWQbIs4oy0s6ynmAMEIuU2CjuyHQwbS5mf9SpSzdzFuuKhU3e6f0aCQX
MzsaXWky+jYdzwiens8vN+tSc9k2xB/75xob7P7v15t/f+5tqlriVlxLJ5Hh6ymtQibnYw4j/Af3
IBZ8p8nFfQ0Wtfrx+UL/X2tHbcqK/7d29FL/z//49T5+gZOs/+Yv9SgsEcqE1SNuUebiD/8v8aix
qkf5IUlErMgrn+H/iEc9FKfofDlb21QaoJP+N5rEQjxKeiLHX876gB0BxP0XOOU/ey/yy//+A3pg
f1GWA4/VSSFfcQd0O5AVI0b9ox0Dl5ztPbHSQHOG8zCKVcsnZ3WfMYwZNuOAA2VPH+6OytpDveGS
kJf3mIEx8l1zSyvJ6EwZeu26PvXqbe4lyjjYeLMeKmc+mQ7TBuENv8zOJqVbZaSxSqZ3zPe9IJaT
/aLpE234rjkbzSy+xcDi9zMCUiZbFb7tyrrYjmDGk8cSnSdDza4UH0YzThfdmR8d2fyKDGswQfEx
ECbyFVv2Rqc9AOGqbRfrlKScvBPL6J+XuoxvCWSSAdqCUbtjh8urQI+HNA8yjBUemc2jUD/rgRCS
Jzr4RbIbCQ445KtK3Tan8gkr1Xf0Yt7EglapesMuxEjEb6PZ3YHf1w56X6NQqGbB4Ti263aL5Y68
IqeemRO2L2oumcUbxgx9qpbxEg6THRG2IVyLA9uUHnXRw4FxMkeG5IrEV1qLzwbt6lcv7q2byZEd
+CZf5/+M2UZjk0ABPi3zyB6/ywb1IvMdtlNMkKQv4hdAhVK5Vzr4HBLcKXJgu0/RVZKi8sPLu3FT
WiWu44bcJEXr/RoTFz2ciKyxn+0SMtpBuG0pwsSNpidf6Pa9tApVME2w9Z8aCTyBAw/TX0H4xOAo
y9xWHaT9sND8gbiTfuzfQZzR+pXCPmGAtwSSRCYAhQ+gofWa4Sfj+vyI7s7HNdpV3/PI9jceJwfy
ljrX2ZbsPGemVPY5yTpxZVzl9MfRj4YzxyRSnV3Tesbre0DZ4mxVLDvw6XiiwxVK8TD7d3WMYh6H
3OAHHLGz70Yn4SpyCMXwalzygfTyjdu06Y1EC3eYBuCSoEqISl+IEbDFlAYWRRqnmNhBEYWKDO2L
vWklm0fEbrtTtJU2qBPnnSz781R7rzEDy6CYY4IcNMx6doVPbUx7RChWgJP14uRrrI9vOWHtZsHI
prf3RRSRy1ORh+S52/Ws3znZzppnRHMwt7atcO6jyLh3pti94fYKzA6FGJ7MLMwXWqe1h55QIOkl
Rnt5i6fFCIjyYNixzPO+YTcKWuzcC6LwLQpdZzdESxkQb2Uhq9CIao2zG2qqk5/fj0VlH+eIISDJ
VzjypE3DnjPhyWutOHTMXpwYRuebNPcf2eO6PXIVRH89KU9skupAcvCLjnLLUgaFra8XYd1YVggp
Ass9eUSbQckmDqbVlMRIf9gQ/ESPwpnPqCmuck6v8xRhx408Ogtq3GmWto2HbmvjwSHc5dnXqvQZ
K316HK0syAf92Z1z52ZonTWghoCpuAM3XrhkpFCtfizZUtJ6H38saFd3RAg/Gx27cde697ObfFvN
cZe6Vdwh5dKgGfRgS/bThG9ySe4qxMXHuMwDr5i1XQp46ofCWQSYovTjjaAHuWmEOrTCQwBUmjyB
VWU/d54Ob231DxkQaraMIqmkmZgTpeXoeDf7YTIOZazh/HJyJHEj07VdI+syoJ9yuyw86ivLHqBJ
AtwzCb15KJ4pLGGdGr1EPO0NubpWnhkoPV+NcdGNM4/RgPHGBk9dIPFB7WH2xv2CtuVeLMIDihv/
7sEgnIrEHg9kRDj7QnOEtpkNp6Gj5HKwT4vx3WT0dm7r9lA0RQKOo/FCwi76mhIHQxU4nNR/sRsH
tDIjrPyRKRyzXFFNBb4rqP87VEKMJltLDw07z+65UQyYrsp4s7TZO9bc3CEzI+u+JNWNb52J0okw
meaF7LCIhTLRTBvx7eB7YdlkULUNJp2G8BK5IeZB18KRYcZ+RJfFgGtOdhAd9CPqJ4x8ZDVwu8+G
3NYFfKWNks57HCcRKovCChlx2AcETAkDzQWkrUtOIUtWaSSMjvRe25KbRExc5Jd7bWi6sBimiM2v
R7Kdu8Zt0/rNDWNnJDog4VYAnnXT+2YUolhzN6go4xv6HV0Qd1bPJNEidBsbpKwZkNGzCRS67+/O
vLjXdur9nWaX+SVGXY0pjbuNx/Ai8+7bOB+HgnduO92BfkaY1E56aRznru7bOgRPwJCxGJZzTqPh
6o0V7ZYOg9/WBCsfFPkC2caxysDrHYMTVeagY+BeVRaJ860Sr1UUC8IPZH1XxLq907M5ulsk61lK
/LzD3WT0xKiZTn2DPp17tayu5TDR5rXK5to37S6HA2QOY6AVuH7BVQSAcOJwTgYznNt8uomQVeyq
vjcoENYzm64QiRXxQ4QGCjXaI4DYHykZu9sUuM2Bw0a3h3XibrDhYdXq5swvQkjmdz6DXE4PzS3w
0DtOsM3JLCx17CdhPWZF+yFz/WPQdZzpRK/9nBeiQFxiKLZ9dusyKdu3de4cbO68h1bwoZkKLI8I
XnoUsiq5iatK7FxpGAdGMOUNKnTtrnJKUkbsqT8WBRfeAChzzaqyuROFxnuXpf5D91pnU1fRAFx9
zf3KrEvq+k9+NddvBh2mgyMt7sfeePkE3Vh1w/7FuZizioUg1kwiBpIARPupae/bnsjHYsniFxLc
Pmjrge0YR7Wd6jG6xffbQnEEZ9GWyPKU4zxgy8dxwHp+oE+f7jGi0NvKuuLHgJhv00yiO7Vq1JCA
SXmp7OTGLFEZr0K3LVaMd6QEzaPGBPQxz8fm7Oi1yXNfLUetoVCq9IzBkN2XIdeD847vvBUpzwFf
0ppbMess2RhhbyKLNNRGm0615mY3msZGnkLUOTpQIo71vBQ/JXh75JaztqIQnpvafckIxCk6czwN
Ogl7zImrO3eIJuKV3TpU9LSfx9EfrxWF8TUpqmeSlghAM1205wsCYbb1BzFHaajFQ32oQbefO5aV
R8bl03lpMhmmdYw32fBaW26QV6RvrQlCNFA8HfY+hapwFn5UPSolBKqafM255+h1xoCLWQiO9Hjm
QSpIGoKF9k6WTpJi1fffl86vv9GLTUlQWjxMOYhGQ2EWy/s4mDkU91n230sZ2w/OtPDwqal+KUvb
upuJ89o4TKpPtu0+z0rYB5Pd/Kx7rIsIbrR7v9WZyTYySZ76OYnfRichIG6Kq7DBQhWUXanj50dG
fbv0ZXtYOB5/NJzXHxA5u+e8zVK84RhPkVKWv0q3b08ohJKPJXZ+A9KNttXokKlKk3gXzzmzuHh0
HpSJ0dVl5d9aLigcHE0YRw16PuSU1MI4zNbQY5m3PXFRiUO8lFPY7lNGINmmyUYWQc0sCAW1KpuB
NNgNlAGmHSqbIwOU7iw7RrY3nSdlmydXJrcTToSD47EyCl9gzqnVsmuG3LwFTG38zJ3G5h1hPazU
Ij94RogRsRY8AjACsoTC0rdOTje9TrW7zbos/62AAODCNZ0XtXo5uf+aOwauPzJ3iI9TTLmQuTVO
UsOpMR3UxoZisX9ufGSwlpe+YVydQgOG8ooECeLEe46h79WWdmRGfLKdwdtiTIv2iSFRSY99UC35
TdkbLVdQk0+kazy2ChZznVzY7zYqy+6w1mCWF8u2X+StV6xi80S5+9hw/c0SJViKKnlXeVp/aN3l
vfbEbVpIOkYg2mg/jaxJTAQDi5pyi6g/BUmmh8KS1NcGSC86L0hv9pQg6RF44GXVku/R1MpjnVj5
ifu4vFajOR7aAaKtzt8/C8VThz1O34lZrxg9ud59QmZfOJNjuSuXLLnUCa1E1HwraqvyDwAPsiAl
NWFjTzqLXDK9oHGsYG9zqJjy4UZ4lHSobX7mU56hxqGdj4IzLNu5D9c8t8IpQnMaw1azZ5hUxj26
b+JEXVg0uYw+SHU/tQmh0xGHiK2YzfIxgSR/nEcd95UfwwfIh+Kk8jUfgJHOqW/GeIe1QwR1skZs
LGicJyOKkJWO6QEH3UkA/SZQKQLKYC/VDWZYVGi2jTpX637oCc4bOM10rkxcQTawWINgtpu2R8qH
ULDEmaRhYGtm+k+zGt81Xc8upRDmlZX4tVJt91hldrQ3lEGlNefFyZ3Bj5FEHvCX2NALPDFATSqI
KLO76XxVotlBaK8hTEVWeNdLzz/Uo/VUJIbOHe3DfHQDoqpQ10xIetokiLps2tHGfMFZHpI+7Nzo
3QwAClfEhnkUvweTYtjYiXnszIlR1yJYQOueuLBELDgdqx+idRRXWaSBO1XeDYD96Op58xs6rfKg
sTy70RgknRmy5YskudhzJw9gCNWO05IL+tis9xF5oQtqktAW+rLrLK090GFvgw6C7aGYm2fLhIBY
toLkM6l2HvF5z4XIi+9+fEk9xe3SOKPHKw3DuUKXFihHGtsIBOG28KMH9vhhN1vtjT7yi+Uqfjai
gx/zlehDvRlcEbaI1W29erbbjC0OABQ1SnuoXUo1bewh5uC3QqTBY1vuCzOfd11uvhQMoXn8xvwY
A7IC9aBGTpyfTUyDTZEKA+XINtflaXKznZG7SeguWbWLwTsQcVc8VbEIhUaZH5UAOTEiwZkB2SDp
zYV63JzIbMRQOXpFoBldjm/MKHYCWsV+yXqmAxZvnjX/iLucNip4vWwmNmug6XhYKnTtE/27jaFX
d3PRdAcC9NxDUqr6MGcyOjjEmLJyiy40YNBtC5daeQFYX83HjCTTLTpLtU1F9mtKzDtp7UrAR3ex
rWWHEYv3AZDQt67RxdYsze8tn430eNLqRpaGG7+89sPvkbPqRpg2TFRDP/oZQd9r+FXXfMsdHA9O
+T3PGoR5Rn0Yi5FOztBstcr5Vavyu3CNgX/CSdgo+2cGwMa25gyRS6xE9mXs/dvUc17NyfsRxX6K
j1IWAWC1s8pR/Q3ZdBnp9Wz9RAeIBAJRGHAmmqpbjmbDUymaDD0/D0SQJNp0RrKmEHS25kYzvAYt
GuhZsB20yWML/KwN53UeOgwOvWEwdR7Kc6Jp86o0vlcOWstMDbf6ot5cY063fjs+TlFlhWxeA6dK
bKDkg6JhasdNDtkaSI13z7cDrM0ZMAHRN+mTPA4LbzkuEM2QOloHV1cI2/qu3UqaYJQTib6y70rG
qbPiFOsM33gibtMYleXUH5QBGmU0fIZTU2PSr/Vc2jXQpaMBQB5BlOdCvXh+nq/25/HOoG/FireQ
QKrX5yKCid0msOk07CiMm0vixxFRnHVgqAGSR8oZ2XFQwbaRB1XsW/cQvoNKkye9bb1wzvKObIP2
jqnutWzGK/JTTn3smx4oudorR7JK3fHEehMH+CE+23XnAY0+DAQnBLVNgeKbT6lpXBL6NRvHTvoA
gytAjxlsoUp0D/9TbR1ICG/WSf1DVVobnhPoWuNwYzVjftDt6Or7DaGy0mt+ACMBiDY06e3UZMlB
iOwjRYxKP6ppju2SM3+wF3oUgs8GcMuDdMSSSXqTsyFN6PuQjBw11kjiVFnipAvNOZUm/mVwNT91
DWLxYtXLxkVuArMbnk9aG+W+1mdjm9oE7yWOLsPMlJwAUjVdI9iRMDfhK3HoyC+U8euJ1Hzkzr33
vB5IWaQu7rIQQN3EQ8ggiUuzhoQBrn9ym+gyFk4Y1fbPqJV7OxMPJSfyQ6vSB3vEQMY57KFLlHk2
CgxwZXzv1ZW20Uum56C+Yjt+MRztFybjHGwRw4duIb/bKpGLka+CKdJgOTR6Lz860X3nFiVV6kQV
VZb3BuHClHZqb/vtGl+h7ZPE2/gm4eDo3rEhFCH8pHyzNNUDNNGnmEnoBkmmeR6xOAcFZ4S8x7gw
TK+D3+LJ7500mKpp2XbMxAGnYOl0i6ufpA6GkApDgNU7nB6sK7rCk6viZ3cc9ngWQUJW8V2RmOoI
W0bbwvv4qOIpGJI8HLBzUF4Mb3RrD100XhdteNBi4Qai/k109bt0+5nuVMrTHZP16Q2YKcmpYDz2
w5Kuti/rGRW6Z84HfLuYgwaY32axGxOugmHhHO3MfZMZ+XawBoP+Xc5BBrMJ4uP4XqY526cn3gav
+I7B547mNFRatyAgMe53pS6CmVRrdMglI0N1z+TyhbbEuLGbpoNnlZarHZCn2omsjTED3SuWPNrn
c3VdYZkYsua6/uiilrXINQFHJeWd71SkBhhucQciXKBLLNp9gnJysxhxQJe432iz3NcNEhFHxv7O
IZe7BG9kJwjxYtExk1L/i7kzSXIdSI/0XbRHGQJAYFhoQwIck2TO0waW+TIfAvM8XkXn0b30oVuL
apmpF1ppW2VVj0kCMfjv/vmFxhjgrmn9Oxnda9S0uykxvmBwtVRYUVUeWgYyIZi5BjXGNxHCtuzm
GPeyfNkOs3vL4umTIcC3wnECepATo+qSP4NTgd6clsofo4GchMcRM3PQL+FhDYTxul1kY2SeE/c4
Ts7Alt8/ZBHQIqXXUVCaPPhZ0j1lSC1brzDKYJ5tJmI4OdA4awBkAmE4xAKDO3uFAmf1izbqn6nF
YSqcYvOZtP4r1zbP51Fz+FzJtS61Jwaon3hI/jgFHTACPBdhigkUS0y0A0GGnlKj2Qym84PnjK6X
Dqgm3OxdM+Y37KoUVUU8t0jWVNuKAqQpqzwRLt0fG8h7enEq5IBEas/Vln4AbVvgStmMFkZwfZ5F
YDbQd+wS3p25aJG/zGQuWi3kuam1HyssQTnFMt8W7gS/1Sz4s+jN3NJ2YGFF7d5SAzxQZHIxp97F
qFAbbP41LWZXyzL3EPHSbbQMXmhES3vWeAafVN8jMT2FBfnvCvr7TpFaocGaTO5M/NgfK+2vkwxH
qrp/XTIp2M0Ix6THxum/IhfvD0TJ19iB52yZ6jYnBZlBxaC0OwvDzBkeU0NOCqFexe3+lpZleKA1
aGLzTvRdPvS5j+9r3hG99AIPBWvrGBSuJoLN1JnSRzSLjV6qINPEIcE98Zqo7DxX+je363Ef63fD
NOyV19zHkfUCnMI6D0O0ysfhiR430mi/2PH+iCo5KTm890TeRf0FiPbNzfvPwQrt17xrSt9xFuck
dPai0lrn6orIfqvDQIOMvk/1GU+mtEy/dYqDcJf91Nmv0rC+u068pkmrDsyYfL4t97BoHAfKXzo7
jUplzDcyYMPN/Nk1LftFYrxzlcz5ywzpazVV1ohcqd9RRrvl0fdH2zy1dvUHdgVKFRPeU2Y6fABh
yKNVY9bhqiEPthhvI0LfV7KKvnXePNDWij6fPbuj+eBW2js4KgrcUq0M8C0wqKg4Dkm5/CidEHU4
aPwO/adb0hThDr2+0QmUbh0VAm6NJcZ1bYaJtbg4ibGPn5HXz1PmnfGB3GHiEdvYWcCoarDeSuWR
3GB3zJ08pVpaq3+dZZwIcjeK7lZ5o/eTeF2YPkx9x2wGUwVVk89laN0TW7onq3fPQXAKMIpvpTsu
hyKXt640QU3C3Ntgl7e22WCThRm7/OBy5CDHQCLVizmryVE8DD2BlxxanDmqxO/j1sf/0vJwUfWe
VB60iLVZd7LHbKu7lOQq9Ap07rGEO97+D+bG/y1Q6P/BDt2qX1Sb5ve3u3xV/xVQ9L8QPWRgsfrv
p8eb+Av2UNP/+7/9M3xo/d/85/TY+AfML05GpmeYJtWBjGfH37b7138xzH8IwHMMbMFEMukymRH/
J3tI0ofhGMx1CYrh47PXcf/qb1f/+i9S/MOwMayhfKw21xVL9F/Gxf+/8bHxfwub/skwhvvaFjr/
Cq5dvDmuXN20/+QoGiZSbKTNpC9CI7WCuMm8nZhqZ0+THLjOtnI3i+3sJS48HyONeyTwdhvGmlOC
wtR5rrPY2RdW8Vnri70R3opeKZngYDI8eij7rMSo67iaINy3+gNwkvmQu2X25GjCoTzBWigUQARN
c6YjCfDjVm+YNPCk41TsUapnJsdu0eC/WKaXkKsCkzGdjmkbLK9G2t2Dgep3YcIlJksA2RJc6tet
aX01sFcrR+YPOF7Gw5BXH5VFYzi3XRy3HNHDqL3R7fEqKQD1m1Dp3MmXGiGKLQNjl+KyzhW6JqVm
Y/hAeR3bc871Z8teEe1KfiHwttF4zuP5h8yVy1CweI6yydvm2XgxdJSkhPLkvRXRSF2IpjxRM24e
TdWbCHFmerA9bg88I1Tf6LXOtT3TDimjyYNRxmyPumIqmfYcZ7gQq51rFT1d06HBKsUOyaXNsLdD
Uyevwg3rjb6My3NWk3+LNRoNUtVjxALScBxMBmnusNxZMu7/dr176Lx4eSyi4WTZXQ1GAjgfo687
Gi45SpXGnWmL+ZTkIacc/v9VEI1Ox/nR/a0rg+xQ4XAB7Us2RE8V00udWj9eGjfnjrnJDkCGfVoq
pJ5w8b5Q8G9FGw2kqlJCuQVoWm1J65sqGj3Q8PhsRsJ1hAZLZA/R3E/mQG7HKT/xXRwma0L24Yzp
Hee67FjPKGGZQgcJbOmPZkbAPdT6YTOU8ehXcFs3wFiqLQf+M2HgT0/VWlAht5QWTbpi8ch2gJgA
oaA9z2TB7xPXaz6FDikgjmqYMGMdnqNaktvKQsiCszvs9c7+Yj/2LVK7M/COKBO+ldUgqphXTvyO
smrvRkW1oLDvVClPUZG/2RrZ9eqD34LTkoXPqREvBIMSbsjYq3OlbeaaTF5kHQbL8m5UyMxbVHZM
x2ZeB7rMCmI1Mbpu2TeS1wKtntfTal+7CZ4F5otSP2Vwpc8x84OXAawjlaDbkFeL/K5VbPn2z03D
mYbdCTgSh8WkN/ZDg7rUVgKgr+Ue2iJ2b60ZmX8ScrGoD3SItBSlBSCDq52ljwkhC2Db29LQujuh
T2zOsrZqHHS1E5TCiQIgCX7eMZYGCAX+Gg/byWp5J1pwt5cE5AQp9HZk9qvsnzGdr17eBX3CiRvM
gV9wqPFJSA8+xfW6jy/LDjJScC9An8pNXkbNe8fme59XXAJdQ86ncQ0PhwNATiBYawt1T+S/7/Hf
A4Oc7nm47xgO9U9LFBkcDbWSaHKbvFMthT8uQSVIOFHgK/RFCTHYQm5m7OYOa1dJBnAhFLhflhEs
6DiSGeNOk+nwxjGvdyfT+XLs2uF4VesHJybER43HdGmavuOZAme4I0eIditggXn2oj3EBvdNBs6s
RMrgJDVO0CVj+8VW88fCAGFjGu7eS/PwGA1OkBZr2t/1HgmFoUKEjrbNPVn4E/aLHf4+Fthkiu5i
jPUBDC/vVIfhyrNnGHgtcXo/Qo7XtgoJ9L6s1NUxWBwkGHw3trVrory/1cCQHM/dFrPMp+TyeVk4
18+sHxcO8pKJHieDJBwk0nGIoqflPLn6BOSV8UJ/G3JGiyjI3UFNNJSBJLii5GgAhOmaV67MXoSD
FK8Jql2msMPcrlXjCQm1CuoGAZwkpQDjIx0mtJPJVDm1uI7mXY/LxHIiwi9WYCUmqM9hxgW/KUq8
Fxaw6R358q+WmnpjzINUiVvu5R+Y/49qWZ5T9omocU7YIIKksLfCGwAAkVKFlZ54NmLTTLhXudvB
hjFut9+YwjdziFfRi+/CqOHfpgttcu/RxZj5kCAeet7K8gFgfE39gNZspEgivxLRCPVohfD0H3mM
j2V4Gy31JDPqMpP5wQJ79QeWQLbJXOgPIX8gpqz7iMyNGKetxRxlZHHazgDE9aQ6JuKbZoXLDKKC
qybTb96zWD04ytRvAF3Mu2rJOMVlwMK2hJw6n+KkkWhQmR1ne/SewX39lKSW/U6XL2EFSkTW3sCH
JS4AsdaYCFPWWMEEolnCfBtOgfrLE+YeyDpCJJE1cs9aThoY+P+Rh/C9b3iDtDcrqVZWXxPCGiUS
ELV8cjxe9PvV4sys52Iochk4lsbokBGmvhigtLA2uDLfqxmulDPWLtYoN/rS7FS82rQ5sOAlTreH
qhJzW86d+DIBGzh5RVhf8CWI9y4xD1M3m9/KITEdAR38RjFe4yoUL5veyJnBnAgft50hD5rdrz2x
+kinBSf1Q11k9TOzD+86O3p1a9uE1UKlmEE92y72aZXXPHPrf2Yb0W/JRXWdfB6b3ssjZDeYvDBF
3w2tnY+5LSFJucNJ2dL4KHsEVCaU8YG4Ei9n1vQPTVMh+4IfTDtt+bMAYVv7Jpp8O4GcvlOijT9H
lv41b/IENxH2E5OusEDVWApsEDm+ro0B3/kYuczksTQ0gWbb+fcwKO/Cg/VZSj3c8BNFlJF4Uj/W
cQYOqJHuI8h555p5htjOLUUGCNfX0FUfeWh0RybMH4XMD9nUNbwQXGmaZpbbcU715zGZ9CONp9mh
n6FxF3Iq3/K8lNuMzZkfXdUXjbkokYB4CY9LP7p3TDq9QKvY0io6wne0TncbnqAogOK/MLlhvAWd
quCNqm6JRySkSyNqL7GL2eRqIt69WG4SiYze5WX2RgvtJsUWhseGCpj5Kx7C8qPwgJhZGPEYAhCJ
911sX9tWeZGPGBgdek9CGgF+lXYOV6k2T/e9bFXAsWs5GllBZ4cY89dcGMNWoldsmIq6QTw0od9y
3dt7gBlj/cQRr7lgGwc3xMHSHy15YdgGbqtTL9TJ+Y4hn+oy/6zV8JSl0Mx1Z9d1w33WRsGk7PA+
EmF85EeUG5Awyhci1wOlz8/Lksq3flph7PG897Iy+ePWke3nsi9ObaGG+7J1UUSou09S6abbPGbk
uYTjdWmFNjI4xFslK7eAcxTdd82QvjmaBWMuL8XNrnImU8IkHF7pRIDjqHzO+BbvPChqfiz1GncV
9L9+mLELGiN6m/QGjpdKw60STj8putQZqW1nLlw5OwUXJgnzP5G52h5phYDOs3PS8boqIHijNzaO
OSDqh3L16iC3PcLZOFrp/F5G0dHuTcVpwApaRoFxYZ1IE7zH0/Q2ymrfSP06OkzxzCnaI7WbvJmF
2rgzmnbUYwSljvGQh+o1Qa6flxpLTt0/jD3mtBAGjYy9k5h13w3H0B8hEe6XpX90K2yOMtu1I7Om
4o/eY+lX+jkt5mzDh2k+Yfd89mV4JDLJL++WL4Ob/3VnYwf7ChMlbysd5lcYXiOwUO1SDNPedDG0
eAa+nChYivIJTzvbBfJ0tYrbofEIzDL/ZUJo++XkTKe67+VdlfZ6APUqObeaKq/tiBCSuRY5h7Bi
cpJxaIocDkmOai8awhfanH1zIh2POvvvlAMWpGyHX4u1jo8UZ4cyst6KuOFujyYDPQ78JdXYJ/yS
+3xB9i3kfJ9N9SaewCdVOPC5ynOObyM/Tebs4nSueUCrF/dwGZND4VTp/bSoXR+NV22Ud2bkiQ8x
DuVnJ61rNE3QUylr2Ic5jt0mLsZ9JszoESa4/jXODYQMCNxBove/ptJq6v+cEM4S+AnR9CgXjCJu
c4pfwaP1aOst0rxRM3M13f5hyki5lFUivpyYjmQOUOo3iWGts9wk3xSqX6diYP1yeHWG4Q25q3jx
BNF6fH92ofYUS2Nf4EMBH2PqK8atk1bTFQfaj12IKjDNprvSK0Rzgh6n+NOGnLmw/asEFoF5YBSv
V/hdatO5zGXmVhurqiXUnNA8xUX5G/bESrFPGhfPjF5aoznHIWHNuG+/QcN1p7zPzEBUOCBjkV6g
HERfxCwqBjFjm0B/tppwGwpXBtls51+urrdnOZBsH2DdpWY8QjdFRhwAwN1wQe1GB6Prhm2PfsPG
OrSyvNDBND7Nc/NguxW2mKJ+gH//pCL17mTdxW66aRNG8bck471hEh2MmneAD31ie6NZS+/jEwgi
64IEXx1ZjuIz2H0G/G1n+7DJbOaV2V3YcnLz6mLZU3bM8pe45hsNOrqfkwL6Kmqz+4DwCzYm9RdT
85OBkTYH1qBkVKQqiesFKjrXoIM1modMKiq9Gwbf7D/7bB3Njx4yZO+WZ2uMXgY02BNIvwcji79t
KywCPXdTSqGqr6HErN1LZL/0C/s2hRyT6TzHqaHvpOQY3VYsRaFnrk7btWWL7hvdTm0Au3RksU6G
oY6y29GYo30NjNRybdjJ0bIPsVGdply7l4WdfXUTg/bGSLKja42cZonR8c3RECUXyHPxKM1n6fAA
C9m48CW6M/Q5Hi5wmFuQcDpKtvGnj5ujiSWankY9uVpLNgUeOuMWwph7pmXmySP1E2AxX4W96tNF
cDy4g4uF3Csyrjq4tetEsLaS9zG1/IUxuBMMVnWJZ2fw+XtOZly/0sEL5EgbmMePVkkPNpe6MyYf
rlac8QsaHsjygPDj9mw2kNZdPeewvNJHpMhenFa0HL8MaFfQc96szCnuNEcy4W9x5XROzii1J4vp
A9YMA2tQtEfFGTfUTMgWCoWh7uMqglspILWOiiMHY/bhrmSbJ4GH23/udLgkejzf5dJ+qZ2iOphG
ln+D1WueU802gnqJi98GtxWm77nYOZOV+tgAcoYjayApRLY2DTNkzTHTHb186XudJd5HZeb9lwGw
kN4U+ZsYvX5M3axDDnLqnZZQXYHMHe1U7mqbQenloaWtbO9M7DoAXMBAu1QfhlgGgiVflu9UVdoe
8/S0Bas1EsHOtOqRnwaOYQZHOCLADD3NnpA0+1rbAMZynuB/glizLfVAg5mJVckBDddoU37ohomr
VD/Rr6zNWJIt2d+bQ13dcxt375gDjjieO+dM8QzFnlhISEL0PTknGJdAPTiAlCXZTVVFQUEqaJc5
dnyEKaY/D66IL2FmhH6uOeklMWJ/zgH3u2HSnpIwAqfZaPnwXjNhvusmbz7Snq0fZx3TAwMpugQZ
Ug3dsMOlXvHuIPaST7PGc18YN6NB3pXDOFlBR2MWX+HccW2ul/EbMEm15wiDd5oWqYPTiOSxV8u7
qecXiI71FdepG5hlypMZOVhvy0781CGDP7w2bP805xLTSukU5I4/tdnTlE3fyObLlqk+HscWjCKo
Jo9GmCj8EBqxQWx9aAgGd+v1Tl/vIR3lQV6UMxphiwQzAay+UqCEITWNwOPQfbeJnQEvEsBM+GEd
UC/NJONcJsZH2GftAb89jDOati9kxD6wq9K7GTLfkPNKkstqcK+M8gHqxRCGsicVzh/a2Nx5YSgQ
jkgs14PRbiKSKlphLr6O4M1RdCC6rOpoOdGg6RwGJ9Hf3FQzSTpMwsWfr1nTsR6zyNvQx+JuwiSK
4aAKrO0zygWZeZeC1Z4ObboaAbrmCPeJWM4ND/c57FR8SyNregTUar65mX4jnGUxbalCFuZ6mdZ1
WkeSjIo40GRFwVUVGnejvgw8hct8lU4qudMV6qEs6/ykw6mGSa0xfPIM9kSJQZUXovtFpQn9RUzL
ydKUcQh7rcG6PZ7txNT2Or6z25w7V5djaF24O9Ok87ScpvAZUs7fkmMaDSScE7aYblbMrKLrE5jH
CmzWMIlhT01Jux0bwcX3/6jToEfAqxtaVGynNqwC/BZcJKcWJbSM9ykziZEpvzvere1dYWOH+H7U
NjH5m3WH8zYRRcjFZsxrUE1PmQiju3YKjV2vhdFxMbJxV3EP+cAbEWSdCf+qUJQ7jDPHKEve27q4
psy4nysJEYoAJfJJNbpHW4LrZbxrXkK7ZnKP6+diT61+6rp5usRZPNNJzkGSS6ixN6ou9xMjQvy0
mkMPmpLxYunsSCTyA+fDF4HpH4D2H5mKOeEy/KcV5kNkpoY/y+ZtmnJ9UyuBLtFSSL5Phr7eZiBR
YD+pT8ZWWyN8xoHvh8spGkt/IK2FvT1ZxIM1lUfAgMuOamEGW7Xn7WlFxnQk6gcv7pCluxs5hwvZ
0NvocRKe9SiwaqxdFlILnmzGfnbVBzTbvPJIr9xg+ZAP2sr31d+5mJ0oVwxaR/osN8O+dOPyLxqG
33raU5E7EefWOvqhKMkHo2XvwEJjZ1wahmYs4W9C907dYD3qssLtb6V/obx7AZp78ZorJtGWXtQ+
dSMDKOXpWxRJuAvHdf6Iy6KhVvDNBo1y7Qxi89skw/g95JFvC/VRIaeMFVZfFyhpfqLj4qxrfJFe
5v2tjXKHNgJMGDS/jrWdQHh7dmyz4VpfDVe7E7YvdSc/mVjhF1fSrEaS2Ut6bVv389O8CAC90fxu
NRJMg178FYzfy0wP93FFLCnDoa2wfO1H5OgDcIf6DHxdC4ZKnWZn7i+g/sYDwSrWFHLi59RzMJSO
4Q9RjGAMlxeBtv3MnJ2wbpyZ4jzm7TdXc8FoHZ2gTfH9JkCudzDftyXn3xWBHFv3TejxX1O9pNaB
vyzmu5XH1iDeJtUfrsHM202ni290erHkkCA12wsez3IHMncGLkNqBiEu7UUNfnhQ+bftFinZhzwp
4Y+UvWlsZzOilS4hdrAK0gONpvEQL/vQlBq3AkDvIQzZrPqxO8+6UiijpafQTZI+CN3Y/RCD2RI4
QND8M3kNjOraaOLvLimmk9FG43bQcFwiXhMBqGgDfJ3lnG+tZfqESqg2PCtvulP2gkgbrc4ugQi5
enhSGplYMtDadMvCRF54T7DYIxAopr5PqQ7jXe28axS1+dNYpOq85DHNOponVaCpUPeHEOaMqeEX
5kCfiB25K+feE1zzXD1SZ73qkn1lJ/YRmAKmycQlpxNbD/2inQlZfoIjylBUlhMmIW9Tmc5+dn46
i1cJ9Ala2Pzbx0n+1iMpg3ghhodhz+LnJ/VcdeTuKLes9+T2GftQNgSJlvXMUxVQ0ipSe70dP0dP
PkA/TY5LlZdBNI/RIxhUXzLhIomwWmGxF7+EkC3hIHfOLmRKRniRaYw3UpUj2yB1KO5NqeIcUm56
cM43fU1XKDHRORBhRtm0wZwjy1G4ky50fZnUj6K20dzUg5h07w+us+mrnbXkSp8FhvqEgMVmXpIy
sAteOQOetksDXdg/5P18n8uEZcNcDysphcBdQ/QTOBKpzzIbOcsZexj/6gjY8IX7zQsPqbFtABaX
pv6hjDBw3Oi5x03XFN4DjHLzL6IXBhpNCn21uPUXVaRZQO0Dj0Uom2daE52jqes/OCiQjAYXuXs0
CZBaMX9VCHVmcigLmeSvtbAb11pvQuQjJm9TkzpWOgI0Fi8OBTNPdO/K5RPVvQjEVMw822nvk9Io
Ni1oBd/uqegTqZAHCMZ+abdUceJowidWPjaAWcI2ZFa0eqVY7onkDfkQVJOygnxxkr02LhiGYFTa
99Sy4YcFw7fDRBh9oIKDS51gVlqTY797Wmmzxujh3z4lir9pc+1db3BeQygKAfMJJy4eU+pj3xm7
Ff7CgZYrcnGhN/Yv/gMAqPjcqHsMoBzGH3qWfCLN9/uqLH5cnm62dQCe2PNq+0iLBNOTtCChFZbc
o7uF2niu/s9AmwDtNBx9ytj9YfuDkl6F21wsWB3D4pKYcj6jvk9Bo7fNk2WTfVx/wc6J1FY2prXp
6uxRx4zO07ZYm1FDlhxhWOFhykoMMFjw3RBsK/0q+6ql3dsZ7DhYouGIURXjYZ7+GSznxZ4KyJEr
kgASuimRsxVujS5zsx02C4rV8DenfNkcmYkBA3dmNltr9yAjc7xGlZXfjCkfuGpj+c5bHFQWjLil
ccfPdtSdJ2F2+ivFgOQxu9oBW2P02BNTj8NIaq3SeRJYhlJ3jBrVI+0PzVYwonrQDbO/g2GKHXvw
DnVZkmGYIvpxYormNgURseeWg6Kfww3zp9zTji7twU+dm7Q7nju8qWYyQw03rHmHUaPyWfdMXx/t
9BzZdedzsP3DbmnssTOzv9Mia21cbJHwssN9V8dPJniEs0m8RrOb9K5SQ70ZK8V5Nmtfo2VV34zK
b+36F/THUWQLe30eVy+Nci+d3prAsTm/yM43KuzxIW5LaXyRdwWPPrl+nkTiahAo/FPIXkKfMrNt
1JPSKhzugl2llwQ6veLq2rE8hzMbfkWsycqJZvHBTxEM3jldZ1jYeg1fZ3bM9bKwzl5GZhPG2haR
5q2jfYxhFk3CltldKJOxTrVdj4eKPIk2dcUz18J2a43Gs9YBe6hkeV+ItgzofKC/1WtpEOY2teln
plVqyXhWJ7Y4YKSMr3tcrRxl2WJC7kja9MfujRjeTdGFD3YJDrXSMFk1aL6prf1oeJD405KSySYZ
wSSpvQveSbB+rmFYK3lzulg1c1xSka9d3/92Y5eS3eKO3mZcCcrynfwQ5EENJdbIzPZeLVAUG3Xy
6J/uKDQfWqFI4uAoxQn9XOMmLLrkXNc2KGTSUstDtCT2lU2/pBG5MbeJTqVAOt7Va5FFLFhPwwZI
UpdHUHz70HdsnrK0Yx7RwCMaNLOl0TrjbtY/eIOdnuKW0N1QX6PajomVSZ2p6OoGqmpUj3HEfps7
1gsZ6PgQjVpyC2tq9pyGcAzdOA2qaGGSo5zQlD2uR1M80w9U7yPe0CPfEFlBS2zpL0DZ1UnfGTkc
93X0ZzGkOYxtaNH/k/Q/YGu5Tk9R95h6S8WZdZAzoOIJxdQIu0AW+JQ24xqxgIXzKREEz6Kl1jLv
7F2LfW7ikUHYNrcKbzGRmsZ6ckuFNZj42sHqSnq4Cd+dXUVQr45FxwmppZVb0wmCzoXY6DXabyeW
6FDl4r4uPAoKMdj6ikix78VYNeHoU1HqFFb3LQWN0sBSP8Z1qUtDDMW20zOwsJk35oWRH60yawKQ
dtE5dJqTWAptXygEytT9oPQbVOGk2FmTIejSsA/qmFU2nTXzQrqU9R/Yv2p+WsPhG8EUPdV7oL6P
Dv7IdDgjsEFanp9NcPt8GdyFsW2GdJLwA8UL5qoku0jiM9tKvGdrS6RbP2kSFSWeeT41Ei8S9Zee
WJT3ZDcaqKu1sae2YWMP4tpN7rgrB5hahjcCcG5Oo949LW5fb+bKOKbY4Hp3wO04+PlQBAnvUbES
24xuD+d3ff0ZBmcqKCjG3qW5iZLAPtZWrNJLT3YxN44EScgaiG8Hb6fBm5KstvEIFn1DZtUUMqhB
eRcLn1x1cHbGmGsljlLXPHIdQF4gSCocHJ98zTbxsCTM9uRJcdSXlrgRIYAPQDFS/EKND12jWhcH
9E/p+DnT+4HL8j5Ns+mqujAwxqo/JJLpELIS36GuvyyjtsfnWtzTu0nzeu+yXFmuuhmkYPFXtuYG
782Kle31A2RcmsSRFS9iND5p4sQYUor0yLthpXdxlNf3JmYGOMTJ6knsOfmTDt5CPPqeKMbeszTe
loIODPx6I/u29dK5DE4g72Tv7BaYBIqSBogk9PaqST/KlplgVasMukG1+E6r/7r0z9xiB9R1PLU9
l0dAfBYOPSRrx35bcmyFY8ZcDy29nvW9XVZUgzhcwc0PovTbsiz2HnZYg/tF4SJAmHCu+pp8AcIz
KfBkCmQpDqFT+5Zt83W48Q/3lqCp6U80Z+8Qxe1JVA4kmnRaKNHth4VrZ2IgVRIgN9HF3r1ZHM0Y
mB/Z3YSE6mZxK8/PoJBbTXpfAvLA2fA7196OdNl2HGzFUhsv20U3Lysv1A05ELWtesKFIvdGbVB/
pcXDhcKXndRR9kvj0RGaeGi51XG7cR/Bh79rVjqCxEGVDUHtS8G4JpEcWZvYu+eX0G4VF4UPU7Rc
tLuwcfe9VeC4sVoAhdjc+RQIWJXe+w6Or+qvybWOEWI+uQcqKwj7zbN1TBN920uF8j95cbkOgF+Y
hJ+xYQ8kh9jWEpOwmgJmfgc64AleYX4Ggl9vpe1yV+oJlydhrHGKwRNuZueIG36ZhGDm7Xt7im9O
XD8uWkw6fdjDDt27jX0fW87jymzekArQAPy2FMkJ7ykyyEJG3WAHIvFyJmxqOQPnx+dE/zleBqn0
v45wsVYLEPhvgjReoAtlekBF3OQFym6f7Ckqj4hQFx6Bm5woM0c+86oz6EOkdh6AhWyhTO/yqkeQ
Eex6pM+jgD7nBSBzSb3VRkkdEdqpyQluqEBRe3fgjfQXo17sZ6+Z6bIBPX5shkh/mejrTSAbEEzy
+cd5nSXQhUcJcgrTmE1nSreUD6mbRydOkljPPHPVsHTWpUGI6BcgCHY9MA1zs/hllxlHLqUZyQIr
D5xV2BR4DLblzIFIs4arbJ1s2+ri5mCEpDebV7XQdL/0wieIHusSa2Katozo6MC0okAZmLQTezM6
UvKGN04ROOzesI9xJaDC6Vg2ZC/mbHVyM3VInCLA3PWrt5RPwO4k2+/OgdnWiPyLCQXMG6qArjuN
cE1FCEHI57lU9zrL0NSNDwkP3FaFzanKyqs+GTcnLV9W/XNHH2F5xLK7lomAg9dNpgNeTwl9W8be
C4wmACSTdm1Sg0WBKI3fM8ljgN48YjNjnLkEE3I76dVoR2XczaXgfCEnEEwDXTWlMB+FNgfIog5e
m+w5pS5nT+HAU6mFC1NixwscuFsbGMlIXFzZ6SgZEMxyojHXqu3UXlNerwEnmZSvyvkb1icmdAfe
TC37iPQ3yhrJpLvB4bxakMUJIiBum5Fi90fOk/bZ6fWe3afQ7gT9F/sMECSv1BDtKov+i7JIom3v
TU/FvCZzdZRmd5oCJ9Trba8GjH0GSn2lRczAB8vjlRpxPK08BcekZilbzLXafjpxLqnPVVVq+yYt
uzu+EQfsQJZ/RD05IWep3Lsi5sRXV+N7ZZNsTaji22pU2/oEmLEJLs2yZ1rnXuO2/h0YJpAEikbQ
OXF8rw2tsZGszwHz96D1wj+kbTjTqQhwSdsetMGDnD+sJ9cVXYlAE955+vjJ4LU94Olk+3Q0qgxM
CDEFmI7DuNho88sY3YPbwMviCemTrMEcR2j4ipmu2dpGNT23nFpO/Fsv8X8wdybLkRvbsv2hBxki
0AQwzT5JZrJvJzCSVYW+C/T4+rdQusdeiTqn9M7smiYyK6lIgkhgh2/35RZU8zmacIVPXsnrtKhh
K+D83sIFj4lVanPnqj59YNKH2Yp0vMLz79+QvtW3dQnNYqoYhTh92B+hNodLx5Tzya/GcF67XRZv
wZ1hXwd7jsTYZftEdB2r/zy5tTJHXpq+pAISlyY+bfwtLrtzRZ+OW2v4sNMEbCNtv5H+pN5qSALv
wenlDWPk7G2Klsp2BkZ6xonrsBt5mSI9tqTiaoOE35SZZF8Hh3UFO9CNwXe/6TUlR5Olix9lJaP6
rQq8yVhnmIJ/yL52eKhh5VpF/oSHr3JsnLxRNIrLxmpI1KdVc6LPrI937bS4PjJuUgAUpRXepLKc
bytZIMt4hHQWXn3o0w9UR8TMCn+JFVoyZpCJ59z0lkc03lVNAZhVKZI/fDI6f/6snIn8FNWEK50r
PBt2zNRmR0lzcFzarGD0ySLbRYrzStzN/m1HdmyD8dW8tDX7sS2Mud46pvYgfE6T+EEM9L2Nn46X
gSUfqtLPrqOBcWjq06vB9qtb0cuONtLuvaztaxv83QpIcLnOPVlf5GluHAgn8nktgeHIENkssvmb
XUTEtpzFSbTxMTQASgSeuLGScTr0ZbmFGADeBeld9S8RMy3lbFvLH3dN21+a/HbipH4v/fA50ayw
IzpAUQKuAlAMIxExU6LrMRtuq2R025XojXTX8XZsVriuwos67MB2jXRf9ihEl3MT1pukjew9U5C3
pUzNugwTh6+Jg3fZGfVvspl2VQkljyQKhCsaF/AMMgL57AAv+hEGAmlGrJuktgXpr6TD11AF/RMV
4eo0FEHyTkqU89HU+u5GWwFEEcsE2MJwC2EmpptPZFX7wgB2a3n0bzC0hN7BCJt+n3JyWSV5mfBm
65Lvbh6nWwTuu9KyR47A03Ukze+lQ/diZRzNpL8yk5Lc73iuq56wosbFZ18ZpSab43yA/uQVXdic
G7Vv2bvIo/5mTIzqkV5FFz9yNp+JnzdrCc4cq26e7OFhbKt+5KWNyR6qSueNmfeeacVigCIVvdZz
Yb1rQ+evY8tkF4UxjWzwh2wOednRGgpnK2UB27MQ191AyxaIw8i5cgekZ6jFXvgaLXEXOyvdp3Rw
CPCNRXZEMQF9HVvMw7wT1dBe55EpH/M0Y7CHZbbMT9ElVFib5QIZX8sw5Csy6x1okvpCZXw8OCAY
3/LOMXA+x6X/mFfcJmk5LV2GdACMTuGvg9yaX6JYInuwM/6Og6I82fmUPMTYZVlLGMaxkDXXoxLv
vSM/ASrkKy8ukmsZFK9d1tknjivTsylJd2OhJkSD+Wff4GL5cDkjHIHG1OBFK/sGd728lNTpXjVc
3GueyuwudJahYPObpBpsOKokTT9a7eMIxpnhjwL8c4fKZ026uyrkHJ2BR+XbMNebyQ2TrdaCtD3l
LM/JqD6SqG8v+wG92c1wdY9c8HMCv3FD4eht3obpAMEts97Cohk3lLBG93xe12xJC06WrklZmXtF
evFH4QzHmaL4y8nsF3RMn0yHrKt0v3Xs8ftQ4ACLs6lAZIIgEXQaDDedwqpvt01clbd+V2HpB4jK
G0uAQ+0ntEXTE7ugzHwU63py75OSv3jAdLDOzLLZSJU+Y9V03lqbipdNBdu5ab3um+IBV69IYzYL
nSIFMhQhUtEeUe3JioEkGhhchZV8lKHBImGwvQs3ar43WRy0BwQoiNVGp+45gcmtcMN+VyZcHXCr
b0nPinEwYj42nmduqnx6LA0CQz7y0Np3yF0RQDyjB9mXFicfrAV89qdkflURhkyWx3TeebK4VyLl
VdCAET80g/sWdb5/lS9rDm8sCuDErk2im9DA3PNLLVKsJ0qFPL/j/nvpWtO6l/kT0iki8FyYcoey
hxWrm3COwOGON4VFdcnQmLjuc2C8h7Z0kF9Gq6HfmaXtwep7h4W6YDtF9OyVswcbY+Dfwuou21ri
s6oCuzu4phNcEr2096o10mPMQRb1QwCiyG1qSUTX76D5XDrEbM4SQBX6RJWv00HtmwIUW2Ui6zh0
SZPHjrybYG4FNhNl7PlEzKyg5uBBwjz4LDwfRBoVLAfGhQxshAd5m4Djnnqv6B0PIE5IidarUNWZ
+8R0VeOX2jo64i0Yiuee1uO9JX3cvAMqI89tM3xDM2EwcrV5n7O8X1Op4K8b123ussa/oBayXAMM
PFH88xnPVbdmGZlcsQz117SM0oaLW6Iiyst5x1LaPXhxP28rbBHrfkw/aXp7ojb6Y+zCFJtc3R3B
84yH1rDBe8x0hJTN9OAKb3oaI+MaBzaCtPIfu1gWAHzN196feW0xG6xjczEP1/7RLYpzQRLS9wXo
CtUUID5yspWEgNDWnUdi5+G+KAJzS3DzTvKavh2atNnnhh1sRQTqACJGaa48rFCblPTLoyyqW9wG
zjpBQcQ1u2xgJ9RYM5l8koHpmRXCdqgz+6H+eXOAX7ujVQbyUjPN2xKy4Fou4XQ/QWlctZ5nrOep
IRiozbVhcnyNtbvxOwsIlTDbIx7O+MCszWPHnb0nklg277IaOa806kM9xFS3uvAisbeTIzGA+zg6
ca6ilnvSC4kX4Lhtoe4pbRWf+GfUIU7t1zBvODKV6ck0YvPcdYZYR7UdcF3ktM959+x8k4hF6TDR
YAvhWN52PG+w4I5WnW7CmVhVR1Er5EcTJJyobgZZW9eNh9PeCidW90Y7dk/YxgegFtV4xehF5Hw0
Puc+WrQhinK5qa8rGpi5fEmOrrTMWmE+7v3ZGq7gyU/nn/m1/4oA+9uM3l/SfP8x8/e/MMknlkaP
/xzlO8CJKr594cAu/8ufST71h5SA6uEoO0ubhm/yJ38m+aw/AE85jmlC5+ZZw3P2/yX5rD+c5U/4
H20HT/HCiP1Xks/8QzmkAln+/cmBtf+rJB9/0a/gd5NCI+xjS28JVgkK/r70fBDMRe1M6Uppqpp4
U+PIhddqMnsP0BA2Km2hLKZ2w+uOLNmeU1qS02Cusf4P8CilOSK3JIOkfjPwX2dE/ed6HDPSPbRC
YxUtIix7YeUHD7bV6aNfmWgNrNl3v1zy/wHc/gq0/cKvX34Mx7McUo+0IVlSmn+NI5r25NWWp3HF
JbO1q6wefrcZ4rKwwhZ3d5bXdyVkxQOGyfRozqb5D+U01vIFfs1D/vwGPFO6IPAsfIBfcLqTjSNc
DziaGva1Vzox01PLDATpqIbmEAQLqJU8W3BRpZ5xUB0v/ig07jM3bI5FNW37Was1LxfCa1A+8CbW
19Ifm/2gWfdVXoMD0baFvS2XPFhUVAZYTMtYxwQkX5Oume2TjZMLzpFKZ2yQC9nz56XO5/4fflTx
BZ6/XGtMzzTQKOLbtvzaw1OECgRiWgerLk6ruxSI6rkZTXoq5hk7zC4q5/E8eCj1zLaeh8+uGlve
r5QJr8lRRc8+hul3pRdIIPEwv6F8MBwy1o6ssgz4Ngl33O/vDhKuf/v1uJ6LM5t+A/JCYknG/hpX
HSybosmW/uGWms2zEON3qLIzBC7L3voSgT8nIHnRonvIkeSdwusMpKh1Pqa8z697iyGdLTPATjFG
9T4AQFGd4aF2lzYu5EcaC7xPMq8TLlkMAtBsdF4/2iwg2Hj4w8UUW93OcgvzZvEqJsBrGDVYhhos
UjZF1Vj7MU7rj5Qkxkng7oRJYE0/Sss37mqRg6WKQZmR3WIGNBbUOLjJreKVTvovbS4rzMTXtGaT
I+0GhjSn97+V+FQ0ytkTJMniuQTi/mQobOqdsJhrQhxyMUvApZJ6umExnU1g+Uu6v9N8vIAd5p4r
9IlTORfFtUbnBAfRW88QaIMrdF0is356p3r82oxtQ7opWZDuUp0N95ZFZx4vyuBYk0IrkExpXGco
Hk5KGVdsU9tj2MzxeUya657I8KgdjIPY4PzOfJUI7RgTPK/dJKPBqbMwKIC3maNvBXmSgn1TD2ht
dMINqnByCqMQjh9EDs7LJZ9tpPZpRQlWuvLS6hmRwt/1bt/e1KqhrsbsLuq0FpRg4tL4h/vr6+NH
sE7GgUQd0yIM2u6Xx0/lhvFYOuSQeEUPegV8HpW3bPqa9UClf3SjNDHQAisx6MeDQ5Dq0+Sq59aQ
Rr7RKQaf1YhnVWxAOGB1x7SdsUiODziN/L1UeQMoQYmrf/iul0aNX59ZfNeu5dqOcN2FA259Kf0o
vN5SqqQWOK/QZWnAIyM6kCuTDPyoGPOjypncBZ1xewZWSqDCqdn4HDdef/+NfH2gLN+HjejtCN8H
jf712TlaRhnNCsQWXIr6wY/5/SaqjjdRN4kdq3X3wabm7J9+Z3//qrwslLJtipmJzcsvfSMmRyRp
YLuipkfCZov6oX6xlQ4/u9QCHermIckHJ5mLR0K7/p7ei5zheqQP4LWvYVy1nMZfWTA1VwYFBziL
hHfp1iOOsxw3xO+vEJ02X39XIOGX1xshMnxK5jJf/PoA0wPb3NgARRJTsr12OnXNN/8RTRVSd0pX
zN6PvI3Q9QQgKKbJgL3EZR/JEP5ShpUY+K7AhyTfITOXMNAzfU7lpLYY9OgvckgnD3agPziBHWKj
jC/6vtXrzCmeLc6za1vUECyKJrin3IQFYJ2be8Btj9RiDewavGDaYwUUBOMr755APOuFARNTI4jY
wa1R3ZmyCXY20sfNJxoDZBFlRSP0FUycCMPj5GH5qPvuuZEWgCY78m8wEwHH6wKibWHgervZnKO3
2FfTBUckb5/QRoLyGwa7NEz1vA5RYXeUGbn3zVSaB6OOoPzkiA5O7GqgvQVvZkhfrzRusTyYyeiu
5kS4L1SwYk2oF8HJnljo0/9nG2vlNhcaZ/+N49TNbWsU/Tc7xNLH4yw9mxXeoU1g9/NFHnUj5bGV
VBvYhOgMY22dIkeyuUmGfSWt6sUN6hLXeeiwD+mQrhML/0VQBNuE4e9IICPYjiVODNQ3IpFpHgEz
0TM5Drff55YfQvzqWR+7Zsj+PhhKExCycsqDi/v2o6ldsW1Dji4rPBIW4rPVl7vOquJ9UUFB0p5l
rSfbaIDysR3xiCAHKN66ehdhWW1axCbPnJNjzhrxPMWDu/HiYLyiM+qIdYTW84CUoxlYl1YdPaHB
YEsi/rVqsDuTnOqWzfLSZVM058xwyit7btp96sw+WwmV7Qu3xsraZ6yKQPxUJSzhjt+zU2Jx8fTj
PGXBqeEAfg1kwEcYKsgq9XTGB6Jy9pCjbnAav0VNPN6xcKLoFqjesKr6n8ZwYt8sPTW3vEQcB4jU
JMFLmFrl7TC44JPcCb8Ns9BjUE/iCZKSPJZhYl2aYXq0rNnbiwl2YeSl08OCT1hT4VLd4Q1OL2Es
TusqcZ8LAwKKa9jDjXar6ab3jRi7uAchMmeczUpvD5x5WFcdjOtN77EVr0DzkOzqSejNmd8Q+SqG
TdiM7Ru/w+E+c9q3oMriCzo55E3fx84VjifoDjBAX7CvoHxikt+R7SQUENKGZnWgeIzJAKHVjQqJ
zCLLkRSZvMAExlowGoO1yz5zpevoewl/nYM6UdndmDo4aHrxEBSglOJwrk+dyXS607I0btHG9O0g
5vSjKMMT1TM4xGyN6dOin3NNdS13kOd6FxYtASjpnKhnT3dPRS3vE2pYL3LZECbM2A2uiREE2zku
EzCCVdRu0B9Rz/gFnAsjst8FD/1nA3jxoeTZ8+hluJirRpYvjKrRdsZhdQVKIGUyTg3sd26C86QF
VVhswY5Hw84BD0veNhHsy1M/Cl6MlobxNEni75oTN1HmKC9O5Ntx4pb2cMxCjBXcY/WHMdafCn/7
2tMSA6aaSGdEvrsXNChcqhC5Dw/4fE3Gy7lUzrgoEPOzFbs/Sj7xu8Rt9rwa/V1oypyO3ASiX0eO
xYfXF2S0uXa+st/7Jfzo4/kwq1EfmGZS9aSAR8R0Mxas8fo5Hp4UJgZrM5JM3Th2JupdbIByH+oy
/JwACm0tG/BfRRkNtRJFP+87fLsr7WBJ8qsWhGZCS/kyCpyjyMUo2aSDcR7IhNxHSWHwWKiaeE/2
z2C+Zo8VzB36KVTnVc+iAf/eNH5MLFwua6yFJ5p402rtZV6yJdeSfYupg1k3es6fPWBvq0G79kcX
TN093Xg8+Cd7GzTUwfm9PZwSdksHPtDY7f3K3w6Kiu9V7yjD3QAELMj8YAZah6mi5ScsHJdYLPSM
YK+GhYXI+798hTVIfziqP94cnmMUttvS4BOwfParip2PBHp2MAMzv46zpVCickTgb3v2MNM2Hgs5
Psauw+nOpDQXyEG3lAtapvhGMpQAbM/irfrzK1E/7J4oYg6hGC4fgwl89EWOGwOrXCeiChTGNMhb
Dd+//NZRKLhIMea5LwFpEONbENuha85XDOpQKPmsbRsU2o05O7yAk4TKP7p4x5uhmBoPBDs5h2Sc
BSzyytvM2rSOicPDt8vdPF8PoxhvClVKHsQQnlgvVKGudo0ebWtHerVGm6KSUFyWcZdxv7Y5V9dM
4/0QE1gec8+74j3uP/HFs/rOTKMk+QjGIrRubLemy9RmGEmZgkWV7VitYJSA9wjKBrtB+61HzGSS
acQZL5A+/PxWU5+y0GopYpzkIB4qM9cHp8jEOe+4jYXGWYgpdFgh6fE9o4R7GxY51jHgLcPKuMCM
VC4/fTwO/jYn8Hun/QkIpyfL8rGEsggRNZwYgayyH29aZylIbJXb341GLs7RXOIzZZy03xOw7eFK
jBMoB5udt9glHCiheqdDvG9wW8ekszKNHUv7V45DnJW9fkZ2gKJX0adArJSpq1cfjgJdy6VX3cmK
rfNaZGGLbNcn3LDYIo5d3PGDNMXMbwNPFItSaWDo598r+MhJAlFOevySMs2JqMsM0AdTNOiDbqRz
XTInkrcWPhE2bBrQPEdzEhtF8eyTH5ZcOljJdCdr2XyzS+U/TfMU1fRGeYJcO1LdexYI8xnIBNbW
UoxjxWrN7m8SJJEfM+7VE6WS3g6uPsWfFaH3Lho3nswvKqCEmpW7498UPk2kENOdzaDsodymbpvt
/NigyaCfFgxccWvq2X7PKPpY6L90tRew1+emgD0+RhehMQ/niO292DRwBPDoqOAByJoewWc4n2XU
CgwCnKbA7mfTgRh8eq1IJdxS8WGfZn+pccsK/j8WYBdDJhBgfX85qTW+j/UpLHeeCtSHaGqojVY1
lIe6yapL0U5yo4I4+9Yopg78bmlk+smVNVHU6FRdfhBCFT/g6Y+nPGjNhyqKupRiLJfVhNtqEe+K
uupe5xZcO/tqEotgL3mDUAjr0CxSswiYLTzgurYOqCo2N56qGr3GwZUd3JbUF29QK76U+KDWqi3F
MclsH0t/JTRXWwSkmSpXBAeQJYDWG2P8buP/BdQDTpeV5Xgh2LbdJTaQxnXDyR/H+hye7JRPNl7J
6YkOomdmzHv8K7c6kvHaqCt92UymAIPV3tmW6leONe0Qf/RHWKLeQ8F36KxQ4XU1MkhNTm7cGgPE
jtGL9X4CARMNJsuwiLOk4eLGbCyagpZuCtanzniN36i7JAdHbwpcK2g8ifdmRYW8IWWKy21Iresk
9NhWAZXfktGK4Tno8NRkaXB2x67Br18nj/hRn1nwEnNo2PtYRfdugFd40k6F4Z6wIr08xLJxA7Tx
wQ/wK5e1+0obA7sIO9TfdExtFPsO4jB+Syx9Bg3NYOjZe2lUO7pTbd6ZbXsL7t+EEFV6SISC4AVO
NJvfvvUtpjPFl9MJogLmXEyb/weqfzkknu2snMY7c3iBVjnY2ZZJ9LFg7Iwn89qkuQeHGCc21O6P
xm3vvM75lKl4Lnqe6bVZ3emgu0+N5CEiqAKf7F1G5uPPk9h/JXM/QKov868Muv8/ffsv/9X+e3l+
z783X/+q/40iuM+J9D+L4Ei0Tfr+K8sODsK/JHBp/0F3s0lXuGkri8Q0sLg/JXDBn0ibxk/hucok
OkpL2r9gdvYfEMw8wcYMZcVVAs3lfyRw2/8D0dxiVYnO6nn8R/+NBC6+SrdCOaiZzLmWZ1pEqfke
fj1am9CuNHUT7Ifmap631pyY7S4R4YJfCA1ccrlqNKeuFPzsXEfu1kpTa9zLjlt+88tF+zcy9leZ
km/FMrlSjm0SJba+ypS9XQ91Q1Jm3WV62oaZCrYdxjIQt/9UZftPX+mL9tOwQ66KUJrrgvf8vjYB
ASXEKO4SjS/u9z/U38Qxfiish6wrUMd8FPK/Xt9MiSltcrL0IUCy/cxJCM6sXbGGH7It1JNuM/YN
rk/H92mE8v9JXfp3P+mvX/6LcjLbHWwgky8PcSO+tqza53DV9XfKgqbw+590+av+IqgtP6kNd5Eu
cU8I8eVOIg6tA6fkTqLMg3Q4TTNi7RIhlpuCj4BBr0wEGuf3X/NvMhZfE3+3wweBnkdMKX+9uoDy
UvBw/Hi4KQhvGLUxbKVhIPmUOAbJ17HLjOL58Puvunz6/vajeqavmNFdnyLD5c9/4T9OIfbEtENU
ymVfPnui667CqJsTRpLBDXalNSL3a1VIMnkeFGybKds86kl7/ds0mzl9PSHKJLEHV9dI6wUJJEo/
iCxQXh2Zp0qnabwyFhTMjaKXRP3DTfnv7gpfkLxeRFvx82H16/efEajqPUiMawVgkMksDdID0u6A
y8jqytffXy32aX+/XKxnuFTc4jy0rC+/JZrlfHQFD7+kMc/0drlSwjZScXxLj1vkrZgQ8B32dmZk
6yGU6gprmuzJMjtViP8tALaMayxAbRiXHkW6R6orYYAIZSRsCZx2TmG1B/Rcq9jUurXxx87t+IC3
TwhUoB7aDYCa/HHm1R2t/bDLMRQ79OiuFAj+/sByof4hOcdRDiK84qaIcpx/gCp6GmBUjPt+ItBE
MzKOTPoB+4B0nZfUfbUBOlLEN7pkMj1UtYfDi2COyBAb0/mtoLgu2+WJLZ2T9jodMYax9dJOz0kz
d6JqF1gF2+4mDZg8rHrgMBRU0PyZeL1PEZrUk9i10Maq8UCEiRG0IhBlh/o50UQAcaK67TZkbdoO
29VgpJuxE+kLtlX/prMYKsEO2tWjI3nLnAYCFrf0K0Idmyg447mezerRbytShSii8lrppn7lMtGF
5Q2y++YxtEy7DuWP6pI5yLAAq9D5DsQNogd5yQBkeZY1n649qec479wXS7iAHwhPuRcVZurPRibz
hD22tF6ctJjPOqGVDYz9cNuXWjG+1kH6RpN86W10wUTFipAKzjYdJWmkEtjKhLkVCa2k9DLRRdlB
HirN+9kwwnALgLi/Z9Ph3c3IZgXBSjkNxMo9EP+NzCgPcRjbOVXnXbcaTG/2QVNyjl0VWtU+CVsV
gtHse/XpFmNAEjU14h9tYhNUT2xKeG0qAdsV53fYGfNkqv7aCRt5QR/RUIEFLLM73pQq27oylooD
JwXj8xMQbbPfu8ZouxdRUdr2Rez1sBTZBA09Es9P63ugpVp7rGdhLsEZ6AloKQ1wB02TwLBvEx6i
pAH/K4N2uVN9QzSAQAhxgCBOHACXpCEjdJPkz+xAkc+cIH/mCsh8LxG5vB5vQ7LGkmNfRPKOcyE5
KAFbEvQkRLxPK0rjcTtrZGRceWbSkUbpkemGGAe4YRizuW57hZgFN83ho2KrxMdWrdpHixfYtPYt
dnrrue2XOtB4ThVWc9W8Z3UQiqvaRsobyEjjJZkTRMTel8Y5zKPAOWCgZZGl3dAdTilRUPZ/kn4g
WDzdPO48SBYubveAW6H1JpMcQOIrv7h0BsdJHsuaIWrVGn1nbwoXXWI/sWKdTgFyhnGSupum59Gz
yEIUVY2OBXptHL8HDa2Cx3CI+AdD1uDCJ5FqzD4kHzIbEG7WnEsaL7unxg2i/lq2Mo2u0QsREZnI
APlwnG82MaBQ8xaXgPXsmKSQGfunUu8NqgDWYx4XmF6x9mNrb0mp4fM0fWBM3ALEwlkmukd7MrCW
BUalaZ9G2JmPAC1B12Pije9mNyDyZanIvi+EJMsgh9iK1kblm1SoNkRso9Ss6euLJwzdZe0b+LzC
jANSL0yeIDw0S0c8gwmJbhQ+8Q/hdHP/EuRVTD4OWklQv5UuwjrQkqED4XCK8C7DAJFCOzlWX0LZ
B9r3XNDv7D5cKPGVprlBIEEIZV/nqdFNzsY3qbfDzkp9DUfEgDhhv4nD2H3IOgegrD+SIt42hWND
oAIdCMy3S/N8P9gVN2EnHaPcQA3pvPVAI8pDjTMjOuS0o0AIM72+JabM37yyyVA9Tw7dnjD0K6oB
jLZD96TQLtyTjUzzk91UqTxQ19uU90iumEdBZWEo7dz+we0L/8oQOjqxTSKDM6YiUKjudnhJDmPc
YciINi5WqvVosh+J5r56bEoruLejkbob9Ed0hlmQe8vGvHgPoizYjUMtgOAW012DOfuRxVx51WMH
3nDy658CY+r4OC9LEeVuUUJawFTjKYvq8Zwk2Tt4eAzvNQt/IASkqJpWzyswRfEWdl+/s+VAb1gA
gT5qDfoBQp0v4VxCPyunE+YlJGeYE166NQEyzkPyGiY4u1Hp6FGA0uAcyryLd4b2/Ze080lNK07j
feuQzKucq9z3g1M8A1Kl9XDn9BFWzNF0Lw0NKGAs537HAyiFoIVfb57m+4CyCq9QFD+C1yXbUJnu
lnxPilLbb3vV7NnELq0SQDzwedIPY5OK2IExiXbYGZfc1nM9RyVslmr0gJA2HsjGLD90RdsdiV9m
r/4ox8OACLTPWx5c7LNhuoYZTxUl5mlb2eMnQtNzSsTxoMH4T1bNK0Ci1QJx7YHwOWNywmhDnYey
GnSLymJ7K4I3m9Qnq4KhhJmNIvPBOHNkoxcc0kJ+ekPlpBBaxVudwplracpjHk1I3+aaGGCZ4Hio
gvI5GAf3OWjm6sHiqUcd7uzdGtNsbfMeR7mluh9JBGrP8KPLpqk/kZI0CaDstqREFkGMEL1MnpVQ
N4OfjPss5y2dLtcqzbJ2G6a2RCGlM28dmJqkflb0xyAiLEF86oIdJdZKy0bAEdXaL+p6Rz2TIhoS
OBe4RPFyxzVxVgNCacdsQGEt290XyLMtBU86nADESeuckNAj9Aj+gBzGkFLg0gNZxVHzZhd1dF9I
APhYXNvaAd49enKrwuqGhZG7a+sePmA3P1iOEmTSHN44si6uPVdckGI75Bg6aectP6JBnhM/uJB6
Npb9REN6vJwvylBdx6AU1n7XXEWyIr2lfJi6xfJYGaJwSjaMvldVX0Q/mBS9j5+lNDmW0nXk+vQ7
QLm4TGa3AU/eyYmsmcdaEg/t2i6w/E7gfUAP9fIqmnqa3TJMlLaOjlU8z/fOYF2T6fpOHIwccjHR
xt0kmBDNHwN+Q4a09potP6jcwtv30gK3ZuSf0D8wvi+tBfAAyDmE/cvogPchxHGbctaFbJqw15KS
jjazMsrb2SRpJfQIaWHOdlaj9C4vFDZ5G69vU287d3RWRTevx4GITmy0W6bB4BhjFkNDJMNKveQt
oDx4Xip/w/Hv3VtEalKvGtbw6/Z5hPHZD7xTQKSkVdW77fccYIzm3gCw0RIOa4DhtVbwMMEBWfc1
VQulKTdwR9/BTUDj4hiK5yo455mxdeOK+C97X+ofORoFTD1dKz6bmhG8HgjYq1rQuZMyLpNS8DYV
NleOpSyA/UbyH/ehHezDJKGTY6Lt/AXySLuhc+SHmSGPRcW0aTrMtbH+qHKLFdjCemjcmPQ89L5Y
TW82KPZt5HbbmZafK8uj7y2a8NwzELMfiEnCZMSRHj1CTe62nQy9L7TVj3SyD+A+Ud0I/I7awCQd
sjNcUyiWzuTBSv0SOiGVM5EdTR9smGaMCe3EY68OEnYIqY4P5FDn29gNwnviWMVzNLgyWCkaIrhq
eUggXFpsP1f9QKACdIJgje12Meo59xxJcBDQ6YrKaCipvEq59EU2ABHKK7c4iqiRHmgTZ+5efOoO
4z2FaLiBq1m156SfAnsHdry8oaQPIAWABeuQm010IXkD4xCHNsTGUsvxaKYZ/MJRRYTC544lYtEU
KVghP7I+QuGSFiAi18RUPVn6B5cxoya0LUzAnpP/TU+eYFUWdDZMqlrRy0eb2BDhbG7Vm9+NNtuy
YnL6IzkpcW5QeLiMhhk8JGbeh5ssUvLOm2LCwZYhkrPZTqD9tbK8d2wLghcBCpTkpnaaGAOEy5aS
nzIJtkj9tbdhV9oOi/WByRdfM6SbwJYki3psd08ce+8rkCFsIZBuWGNgWGa5X0QJxSxhxb/3du+T
luqN6EcVCDb/HcrqSBbAqNo9cisLVrczSFSyz39jkzVtByeQT63vtHKXdEbzPPhKUws2FVwlJTVi
1cACcl5XXuhewSVqTUKgoG1XNAxo7nReXeQ9RZc/uWqKn0hKc6MKWagH4Y28xrw2pTcnIjeQbeYg
0G8NwQSu1ZRj5SbrQXvBpIqbiNSwvQ27IOLdEKYUNSjVZm8qqfHA9EA4D0JmkLZbadffA0kLcj4U
/S322IHyFLs+kq0AGDCUgCa3KvOd51ZjIltnRBX3aSNKKiDsWY3rakAog4Lik4GO5w74dRT7zzbJ
qJAQ2WJFaFMjnDekRdxHWJEugzw3JkXgkNjvbBKx38B/YkFTYc2Crxvr6aorORSALNI9x5WOlt5t
GlsDBb9WB25GA6B9M7E8PFhuzh6qlEuuCxv70ooA8n8JJrMc2kUjbX98Fovhm9sVZIIomwNG2LKD
u4O72NIU4eTxRfN/2TuT5biRNFu/SlutCzLAAbgDi97EHIzgECRFUtrASIrCPDvGp+8PUg2ZunWz
Ond97fYmLc0kKoKBANz9/Od8h1e5zwZ2B6t8CMgTO65OWS8HmVG51jJ7iG1vfgtyt7xMBu4OApxh
9hSUon7vM3O+TW2H9DS3WQXYgrnwI1U4mpMvZbPDptY+hXIuFgWxCfF/JuxlAJzRij2HNrBF1/kq
iwAnA96z+N3ASC9ZcgPAEvxCLZinSMffyRLYF9wiHIIcrSC8sEeYX7y5rJnCeeBHVwTQpmLfiiqj
iSCwcM0XeQGPoyNJ0YZNfd9nIwdUEzputfJ41NKzlxXmtxqwy0x22RzUuhWhpA4+hoS4HaeJLek8
DzQEzPRfnmO7NyhhcEfjywIGIm48G1W5hh5GBKX3QCjiZjAAHpCF8viQ9cSpyg0ag96dgYHlGtCM
Tcu7WCKIQxJiohUZkQB8h3hi2OJ/zibl8M+2HiSEWVcgIHDO5jDpJfQygrhNdey7fgphrYUWzGMt
rWOOl8/aMWvV426WOsHV0gt/unYZ60TEZkTyZJQ+ziWVAI1U7Fst8EdDU27deWirTV17MI5KOy9w
NjYg69ZGk84fnt120R5CDEZUVBfj3otMsG8mQWmq0HCVpvRCNMNnidGLciGfX5MdNhRYa47DlEIf
hNSDh5ZBZzktSRd4sL6znuHaUROQEmXgiyUQjmmLx3SshpbnOUyAmvNaj3fJH0NwStJ7DnCIkQks
WaJ2IcSfbtdawSLv/2MA8N/Tsjmks1PixO0ox/1FISzMnCRSjsIMhlFBEoJhM2lp7o0CU8wfv9S/
0F1dUwhp2iaBGc/9RczuZUKrw/JSYzPNUIfsdGMneA0sLanMLbJw+8ev9y/Ew+WXEqbEBYJ5cvnz
34if8AkykHjovIL60ZUZROOJrwA3pWGM+z/5Unjy0ZlsC8u/Ev4PY/NvXsq2B9XQhsdLgXZbK5MF
riC1Q9WZ5Z7++KV+yNO/k699XstHT3CRkhex/ve/liwdWeGAIHdfjOb9TKHJcWoF9oyZJX1v2B0l
uJr3yf7So/B9g+JR3hD7C3eWrIxH0ab1dRvOkfVvJO7/4/LyvggoCNdHp3Vtuot+93HHvtsSxwqj
Da7oL32cdJyoSgBUHQRkdtDm3R9/Dv/i5RxXIOHDDsIaav1yddOwbmQ30kjn4/ikYYRxPz2I8YFq
pe+e69v/5govn+ovnzojAwvNWDgKK+wvyQFHMIaJTTfe6DmitqIG9uQ9YT4tt04UGdNXNRhW+lr3
I+gh8vs/pek/Nc/8v4Zxfjes/MNwz//AiaVYQjP/eGBtXvXrf3wUOtbTMnL9z7880L81fBS/z+38
+JmfuR1LfnI9F0uyIrLDg8ziuvxtaElwZ5m30MzlcM3QdP8xtHTkJyq2pCKvLhUHuOXJ8PehpfuJ
DSChHmBOyqaPT/y5oaX/60NI2Ex7OODals/7wxj8+7sC9G7PRB9xkpbV9Im9cfDemeXwA/6HUsY5
GlJhu6TkdrjtsA5FzYyhebRA9fnWyBkaCiaYYKeLogNtLNpaSBHNbcPJjKxbV8i3Niwili41g56w
on46mNki03TkysSe6W3eUm4UNxxPNc9BOjA5wydovfht9g7gHgF/KY0/h562SnSNUke7AeSBTco2
9u4x2SYPokoQcvtmqZvvahP2fM6tR+0fzobruVhqx2Pc6wkNlxgcyZ7abGnTMR8IN8O7ue3CFj9R
69otBb4yKDgLUHRHvQ0Wn43oZAP70aS3W0RueBqcZU/D5ROvODvwHIcFPH5GFT5k5doCBUAbUo32
CjrTAKWA0H92QNVQbOXl53S0mBSl/JakJUTB0h6IASj2ODNq241dbwsU8pgSM6Y4hsc7Jj1FwqHQ
L0kYMv5zBSzBQ+1XC/WbqNSLAOl9bxdcylXdmeaCAEoRLTucl1uqxZuXPHSdL8oK3ScVjsPXtPbr
20DGPfy5UQ75gvGLDAxFBDzW9ZjQXuCzYe2QNal0RWI9VJTn6spHQ9Slh2GpPcHnWtkGJ9oCf41v
AK6tjFsVvOTjXeNkJ0ImbNtAcPnOgXdR1FQXO/GxTRqYFHRDx2IXZ+OrF+E5ss4lsiZ0++cZUZHy
sVnfzAnPzbDmTITGJHK1Za/1NhuYPwPix27OBMOqbxdyKG7Aa8vVewrabnHVP5oUFEWG9ZS1H0k1
3NXhUybjDwcQexKaL3FXnPOejp/Zu+308hHDmYqDI7QDcz049j6AewRKnSobWGMDpiCHbZNg5zyw
bbT9Yl/nE+edEuviVTku/PxupORQ7PIGYckLoj2JoPPs5c1esH+wqN/ckoVG6gu1ePTZDzwQNC/f
E7M9UiyzsBLHcanXNdCjbay2PTRjyhq3/QC1MHVjgASV5p5bGZ7rIFNPxot0FJyauvsuCIBIL7lz
Pa86FT+EmqEdwIt4zEyhNwTdVRT2zY3qqccOmf31NeLHGbP+BsjBPTsT1Mx5w1Tx2bdezQl6trdO
/Q1j9fVgPkvLhBs6PWc08+XQTB21iBN3S9cQzveV7fnzNhb6AWfg2sAx6pvVKjHLlZ6/Sqe/EHl+
sNUAfJ2mCwqP6gpWSj4SzboBeLPzKCY1cTC1SFs8JxntjrtU42z1JFFqE7FYg2BNTnjK8bQau5rA
rEfI3QdPnJnFwQXZuXV4L07VkOdHwTY+R9m76IKTrXCPTi9wAwin4+BljmCCiAqyXV9m+J8PsRW+
R5KQdhht1YQxn9xv/yVyllarYK2ih8G3HuuxKPeQjN8Mgya5KT/1+cQdASKEoWq+MdILHQUdsk39
qOqsxzY1ohXkNsS86pIDfA8om1jVcuBBVbxIrc/94m+cpL9Ox2SXa5hsGv5bv3QokMTdjDF2/ta9
7WJjL4Phw+2YW/NgFeISNxzW2LfU6zJMQUl522CAQdxH18C2gn3gAlDi65jvLMy5VIZ24/3IP43F
94sCbEaesb+eyGPZc/qMtWJfMgXgvG/s27Q7urP3kM8IOu2wE9jJ5hl6MPbyDJ40nnb4qhiB2wyk
e/xGPoRABoevCvdcvLLrjJEhz3R/Vyt5RQRJ7uaA27V9sXs04nw8qCJPHoqBHkKoCk5uXyoV3yJf
urF5DlNvX/XZ41iqG1U0+LbSCZzyuqqbB5X098IYjo6nt1Z7ZzBCw4N+P8j+DKXgqtCvfV+wBrVd
85Cp+Zq2JCpRwicQM/diAVY3u75RUCxTSAXjKg+WYmNAdym81moYT+F8VsvYzqCLyUri2zmpz0wi
z0yDmBtyNw7tbqovET2DpfxhMN762U0mDrnd0LlHxJ+ip5jJ4KLih2qjoDeazPa2pTIhDk6YG9sV
zVgILTWGXruaeKhkOQfWxN4BRvxOt9Ux8Zb2CDjLmEKbVyoR0g1q7UFV9a0C8Lia8WWs077/7Axo
bVFNeJUZTJhuy1RiQx32Y9LsOY6edebsXSberKuzvo21e26D9yajU3Jo1l5R7jQlJmnKsx4yXIML
PY4Eo9rurSY+QJHBnVUCk7PnnTOMnB4znrxvs6BDs7hV463H5Gxu78xcbAaIN6CbpE0kvIoOoD04
GhJviF7tWZMKNDi+rru0vU3Bb+I/WitO768xPYWc7l7mFn4oel8eWyeIDQvafMbLTTOajnc1x/K1
NTY7lR8Zb267UD7i3hPP3mDRqazORpGt8fbe5t3ysOVc/Llr3C/eDGi8lu+1ombE1G9z0+2G1ijf
GmzXrXrqTSr1XAewqiBMFHjetp2cnZ35rLxN+RIZtAq0sXk30ZKxmWag0Me8I8lsJtxkJfXk0Vqb
7dZToCPymadg/EoY6FWg1HHmvp09cS30eAB8tLIsahq0hPikwnPoGxvKcUDtKcome6J8ZvzSGIrr
lZ5DRmEXALkABJ9MUxPHHDlQ3TBKJs5au8nW0DsXTA8L6HiAVMadSkFYjyN1sl9aeh1OzTwe5eBe
j6r5TvPTOSWKsRlhDmgnXrvTwByStRROX+bdWs2zk+cr1scn0mxX1BrA8pv8iw7uvFA9j0l6hBlP
TocA0fgG471dOeV4wgu5ZVC+NkBU13Z8lfjhI5geep/Gfo00suuchVgSMZyZimFLXPmZGuv3hkxQ
nNDy3rQ3COXo99xJpT7CuOIbbbvQe7tvoQRpTe/dNYrKFVPuO8mos2Y0ozfDZD26kt5I2iKmo60d
TCKtew7tgP4U1oN8LefmwHYrYkhzSxJwQ8fYvoN8cRc2rPPE7mJrOyfEVzOK+YTchOgglI/zzB1f
cynxOPALTg9ZEu4IzKzr9KudeLxK8aXCIsdI8t6TwC+mr7aGy0qWUc79JW6TbYKUV6Rf6DRhv4Z1
eYxvamI6fXTONEsBHu+lvcG1vnUyPDCRP6a9dc5KNrTwSOMkYaVzoQEjpLaUd8ZMEheDbUUcwBjv
/M7daiNY24jE2pOsy+WTBJ+cxF/m6hkWFWGkJibWAAhCReBL4CiC6QK/XdIxPmGOMMqbga42SgdJ
8XDJJGQREIUO7mL6bOpjIswNBUYbbzrFnnppavcB4T54RhvceVFyYFdyaJiyBQKbtjS2EYPEkAOB
006bvOh3VfitFw42jmUaxgwDbOOyuI6YkwfeyAhP8EdruJR8PTVrnQnnnqLdmQzFzmsuA/vuCzYg
uaFvi7YKJEm0QrI55N0YRT/19YfhhPhqbnvzhImBWnI4OxkyYuLssuptYcjJ6Kz6V46xE2z5oMXC
bTCuxE5ZfATI9Gl+24Lgd3V5as0sfGFItm+ZhWQTMi3NYPmEW78xxFY7zkPms9nS4VHqdm9lQ/fh
uLieO430xpixJAfHZc6WYtdwS78VLF7OM6uiB8neZi8202zbKO7iZACWIfQTpaj10YWihLixaXgL
jGlMPBYWmqHSNlUJkp3Tpkjrw6A09ZDUZta8P4JPr4yECQPgmF4XI8aQQX0jwLeZqHhx4ZbA1eXI
UUeaVRzVWCgN267g4DSr9i0GMjgK+xv0j+EC1JpVmfWH8ckUBleOwo0+fa2bKxswaJDSOtGfEi+6
nqCbx1PnXgoK7c2Z2l7xkWMmaktjA9OYSQRbocLnCMGwbt1xB6GlHgR6rDLrbd0k22W/I/DUtHLe
gePbDXXyGI9cKDc/RuPbkI2HLLGvk6jZq8rft5m775sPJq5bN7Y3Mnin5vZW28MutAeKHZx10sGf
LgtwmtlOApNIomJn9ffMbvP8nvcKWs2A+Ru5T5JFh7PqRYDMFB0MFAGpHBA4A+uDA5dm7r9ThsS4
e3psWnkNtvLs8bC8WTp/XJuz59DcWUm5TvKEflc72WaRTce8ZVwmGb1akBFrc7A3bmOlYmX38GQb
sHSTbzQMnowHe3aX+OQZk9dXWlvyQ5iow1hXwTGVod7Ys3Hrq46tj7lSVvKSqXuGlsyKTAA7GOEM
AE307DavNtP3Wnl3BWz6PCUn0NwtfVRgHJRtrjLkmyuiKxsvLK7tiuaaCDSjBWOQv/h9JhprTJST
2mC46BXE2XITsP0p0N9j9vVZRVSVdDtTenvMt3XttHBCOWjGQuEH6oavEYVIjwCwDzNbxZxjcWi+
psTiDomdmRgw8G4YUBdWdsE8vV3nnD+mxvI3g2V6qyjurzLBKZDTzVk03IM6xirhdi1Fn8xPGjd7
gAkW1FtpcAN7HFLXFOBs5pzqN2tZN0x/+qZSQqmUyDZkuWZ9wgAG3YEM7AdhaChsVB6naf1etwGI
I9pNOa7t/cGOtjheJuTx8JTYgbNyFmjnusI+xQx6pEW23qomK/Z9h6Q4UCM22id3NjGC+Zu09a47
p3kupumwoLLhLjLyqymcNHAgCb99zcN+r2phbCaLyFYzZ/QwEcMvGiKySXpX2yAphGC3vtigDlkF
U7yR+8k768AB+IYvSrBPdUChHuPqUrV7TJmS/BnlIuVRTt33GXYf164j41Dxj9A9xAZGNHCQGdDK
8SnCa8IIhkHFl7gmdEKBSKC/B8IJxGEaIFsw2jSbYIfK6eV0PM6dh76Iw2RljJ3B7muGjcEGtJzY
T1uTc9uVkMxWmSAUtkkLK9/AxSr9G7PTPkT42hqvO+F18TFnz/pCc8cYHkJ3DBbqsLSYBtR1ddvn
44KQnzOLPNsCWNDcrTH+RasytqO1lGn4HucC7Ap8oKLO/Zdh5mSxb7Rr9EuwCvYpMznGhVFlEoCz
KWQTWyysZbKuI0+QT8LEywNVpVAOMFx8+6HL/a9E+Rf/DxXKfffRFO3H9NtUxfITP/VJQ3yyXB99
0uemtcBPLJ7jnwIlf0QRwJKOMC1kfAca6D8VSv+TQrFky+6TyUCKRI7+u0Lpf3JMLOT8lL849t0/
JVCS9viNrO3yAgq2giLeIU38Md4vwwQeVRo3HLFSnGj+SRpB+mTUcOBVaUQnvLn2RseuQm+rNFTj
lrw9daSr0o3Vv5ke/MKr+flOGGeAD8awLpAlfy+U6mDREkUxYqVMy5gNzFe4mDFBJLP/ziQXq58n
oq/e5Ea3ThqFmrpQReuVO4Rf2N4zV8ST617ItjsUcfXAwgndx/dGNc23vxGg/8XE7PdW/h9v1HNt
pFxHeB4WqV8mAT1NWsFg85FBQkhQXwybaNuVwpg2YKOCMBpU/27k83sR+edLSrmkabCGg6H6ZbRi
1LnX83wa6BBZY2WhD86ElGhYJs142Dt3oZzQfoLuJWZ93JQitKmzHm3s2PRrsj2pVt2wZFVTt9n8
+bv+/7mRgyDx8Qcjh3l4Td5fm19mDssP/W3mYH5abkuoeHxL+SI4TBZ+3tLuJ5+yIhIwgqvlMpj6
zcxBffJMYkMgwVwSVMLna/X3O9r9BO5I+p7nCr5YpvxTM4efSajfjaqkzXeFd8HEfCGZ/YK5sWPY
sVYsWPMwiL2kjp+uTZGEkp7jBMHLrEkf+yl9Ab1g2eojGPb0NKk7CAv46uba3FaRb2LVDtsbv9XV
Q2SPX6u2K4866KxbnNn+KTUy2O1T0V8zNoCcKNqkvAZ9gttxls51T/u16ypxrEgTzezo2/5qjGd4
FSk2UWlU7JNEbwFUto1u3wV0bSSN1juKSWa8/YlF2Mj12mPpl9Mp7G33RL3FAwOA+Hrkp4n9N7Rv
FT3aX4jB4UUH7ohpTbc7SD4XCk4LXL4FCPCs7z3slFG4x3zNNrRlG5o6HeVLDRV4mMpjd18LG6th
jmB+SSrTYYuBhBhCz+eoD57Spjj9Smm94HUKe5cL1b+z9+52mPE+GrD4W7MEblQyZaezwU+uZIaQ
SU+P3hp201/jeO+vrKwGS1NwWDsOvVD5FoWrr1YW4DPQL230YhaT8SYotUP28VEi8qwDzh9PVyPt
B5ptLtaLubHEW4598KC1vXT7yNr/Elo6xfY4VQ9tBwt6AqF1AEWSfR9DEeIp7XdkfCC44wYGYlwU
R1yv9LoVhb3XDTovZrHq89Cg/iH2hOTxZ3VqI7d2qSFp+wNc+hZEcpy5p1IRlOqqZj4SNjBu7NiM
QSbnJVYJM9lMZWIgDPwwUxAKpziQc/mqBFC16Vz3exnW8tQ3+GnmAMjh3DvuRRTYFGWVe8eys/29
V+OsQ9VrTzAZiFjbqbySaZ/hGxmLg6IFfBVyUT8Lwt+cTK10ZzEp3NdFW61BE+OzgcaNLd+wHi3H
xHHj1OhsSwmxdDFpVyOlYk1krVt7LjjHV/tWp+ptUCB/CcXT2uiA1VajevZFjqdVcyRLFXMyM6nV
lRMOzjVsHXfNwgxLHXcxqWkGGWnuqmPuzZzJ8lofCIdTwDr4+xxn9BOGAe/RkQFNgL5lYVjEhQCO
PvO2eMWhGZWJ81JmXXRotME4xg1FcaIRiG2/2eLWzktcPmvg6NZLlEXzfkr6/j3snYkF2RacrAY2
ym01WkcEHExHZhFH+zAD6IDpHnt3oeKtmG36SyivCbC5ITzaIrW3XdnxvxPXkgIyKaDT4CfuVm42
fsUsa64h2I9vBdO4x35moIVPnXB9Zt9YTX/Kwh6FyLWsvW241q3vNMG2zcCfDJKarrJitlDkfES6
l9Z1DWBsXRR5dZCjHxENb9olr+BGkVpVU9Y91YOPmhsIE8nd7V7AkMyfMcSBWO6dYUevx84cx/JQ
GK0FEAA8qCQ5VHo01Q2OoqRI+t05SbzsAmblSQW+OoCns7d4f/g2chiyb0cnuc9AVaCBjhjQ4zS9
C8BDbZxU46hNh7G7qRkgd1u/THraVco6fZJiHA+2N3Scn3v1QTzfOk1e56xzi+V/jcMrJgcVEKOy
RlOfc8ccje0QGkiVnc77VR4OFB6MknKnKK2TUxTltAUAFNvjsm9o3pjfEHKn66gq5281znMGTrmc
9lXF9IVQDkxxzxhwWWX+B9Vyxsbn39sbKfXWaNzDSVCeQmAJAHiWfk6p2EQRHAiF4kPr6BvmsNH7
t3E52TNh9y59rrnVbxDOwXkk9NxdAL1ce2HjbGwyq0eWsogug3Fx4A0tXvZMOQVDA+lUR9MMi30U
YF+ne3Pcst5AccmNK6FCKmEnugG0y+MuI2Q2b2Is3OCLjCcMWPI0p3nyyHB3l/uDhyJLPkw1pdho
wVc3ZcK5HyVhBLDLGDINP4SdGJFPXCjIYeUQU6+0A+K9f7drzYrVJfkRc4u/syyYRuPENygaMctn
ikIRN8sSRkXJfB1LqoP6ON+Xecvo1CneZdp8ydr8qPz+RWXZDXbfB2nEQItp9aA5rpDk6YRldWsG
ytWBAeMrNJPp2pjK8IwlhDdr283BjLN229kgDtYhHWUHUsgKG3h7MwGqfTECKyQK7ORXkVegaYxB
9Zgu5uKYzdsWSW5EBkV/qbueClRnLr+IrH7x++kmHfxbT/OAavrmG0H9ZqdFh6Ilqy1Pi2GXpGq8
obQAbguX9Zi57UkvGLbJ8agZsMIdU5y3YjCCZ40yt7HTguYTYmos27QJtUOc0BrqdzzMos45BnTN
rQxmi/dhIMJbbHnOpqO945JlMaOnLj13KeDBtcsCzJbbGPKDE/vmQwVM8jWfFwIXtS1qjRc6OPa4
3vZt7I487brseQrS8arxrHnvAXZam21M07qnypcOro1D+IGOm0qVoKBFZb8FVlWhHxQkHJhsqJML
1vRbGZHw87PcvDRVpKjR4q3eojhNMJ7aK+El09WgwuAJaImbnOKyzu7GIHi3hiG7ashDrGVJpkxZ
9oNhC7UfkEx3YatdZKBKHf2UHmNPu9GXeopdfxmZGl/wp1bHwoXWsjVJRyiiuZTNOB7/cVHUDJ/Y
RumOFNCPkh4Jc6KRKbOqS8jB6bUQ2V2PRI47tQYWvIrytrjmEgc4QNVU3A1ouU92aj63JXfU6FEV
E4PaIpYFOBHTfrYrG1qnrbyzP4vAKA9LsIdwJltPBdDVrMmJsokgGkfvg0tn1UsVe6yDld2cKPsI
rqWAcRk1DPOasB2PFu4uwI71vKYdearWpc2MFkSp8c57zCifwcnIutJ7ilKzwDqFkWfsfI5Oq9bR
gKIagRCbB+c5kvY+ygxUuUFklA+noFXWXR3MOx9zpNFWxaHs8+vBSwiN4BAOr3pHkYFCAkP9mmaw
op2TbvGsI0D1TRpQyto5X7XnMqQQngEjIrEoa7Sk+laIZjx4hT/dlEEV7eeQHtCxobAc90fHEkIU
c9XjfyaPZdZ3fW1U+pBhtUEjkol7iBJJt3EMweUr0n+KzuYtFDsj9/ZlHIY7FXjGQxpR2xOXgcSR
PMjqiUlQ/aXBMcJEkir4j8yuO4sK6oJkBKW5y2iWgch6jtXXBj43s6cxdsQOJdFYtzCr9q6kdNMp
2++NbXwvNcaDgUQE3nvZruBooBy5uspffbvC4013ZA1yTfs3jaOodbJz72mWM/Aw/tS4UsLaW16U
sSOJygfHaVF0OTLs6j6d75koUvjuAdLRQ4+Gq5udOTX4ZmM2j/Q7Mit33FHvNBf81jXkM5C/aTe6
ZrDLQwXAaxyTDy+fCUx5wj52Eyupkml6MBHOtlyJ+kDpzfy5GGe97fOvNTHglQogvGFh/cYWIj1T
83GFASRhq+rurfyLKkh9E4s+O+78EDZSryrijq+Jdm+SVDd3gEzCI/uUC/aOXSarm6aJPkTpb+Gf
3tem/0Gnwz1S9rsNVN4oTUXQahZnOGSPdHYfs0zdBVll4UO2juOMDK8KCubbmsJkJ5LHJpSsPWM4
bnkQpuvGZU8/mJvMifZiyua3MQkiHpvDxBbN10myCyLY7NNY00wQxOVQHRMkO+NSKu2qi5HG74od
7EUYtn5UFgTkVaQxqheCrAZ9F0wbTVDJpRJ47kc7f6CgIVnNxAg3Xa29q5S04XaYh/nWxyttrqTf
oA/OcYDRYpaGZNULw40bGsNlMLtw2vmZaWwi2ST3YcdfAZfnN9Z0bQ6VcWj9JD541cxpIcpYXXPT
iY4GFTB3ai4Z6ZWdnm+crI8/TPI5HLlKzO9uU95E1DmvbRW7d45oKNircBUUozWbPIxtWGjscmiW
2pOEVnyemdFuo66mfr0n701qDjl7pozikA5BQdsr9CxmhTEuAp4/rL12fUq0GNaWF4IB0s56GuIX
CYSLooGCSokCSiB7bUlDWYfttcsJCDVTYt1VE4trIrx7ujOLTdG90HS7ZjHpHvJ4Nreqm/MDlWjN
zvNINYauugIbNlwxLtBQlbP+EtXinDn1nay7GTkzrJ9No7Hv65RpXSfwtxKiiq4lab6tM9QFA7Ms
31PlFh5dYQT70sRFM7EFpzSMSXJkjQLrsWSan3WMVSGYXpKcr/cshuHYtTnR7Gm87t34AqHXwlc2
GEfSkNl1MNUk2ShGThiRTXm603Gf3896/NYlNMENnTmgaNMYRQkPNSyIykaxYNOISlKr4WIIGOPP
io7fVRmG/r2FBPvcjRDUtjogwbQdBrN9bDwfk4HMfQxhMR/imeIS/pPG4SUmtkQbpiwob2/8eRNZ
PBEMEqDrMMob+muKlxAn5A28Ab5tfWj0Z5eK1XYTVsYL8nCyzfOMqwXg4cpjjn4103S1FtkCZaqK
uxozB8fIJLybB3BuPOHye9el75TY3ww9DbRDXsjxremtmWIaunHWE0nPb9C5ymdX01qw0iPPoVW4
eGpKmjzWZGHsp7H2LAZwMn2AgGbCQXDdnZ6b7DiqOb2OE+eRLwObn44S7avZaOt829A2u6bIFDNV
F+AdNqeS9RkUoRPVLXlXHizL77JExcbxNp80NNOwYk8o4tZ7yflinNrB0+gdVXWNSmiu7WaaHj2s
0msFH+ktmBmmtsALv2M9916kMSXH1GzHx7+Wbl7PGpfzKnataLm7WuT0wD64/gBbVZmvVMUNp792
KplJADouSTa/P5g1vKop9EcAbvImYZ4AmxQoaDrFF46dyY2Fgv/T//yn9Pb/HxFHSNJ/qN59NG+/
KHfLD/xU7oQNkkiCE0GOB/LxQ0j9m1vY+4T47HN84c8kdIx/SvHyk+WbQimAvtL0EZX/KdyJTwKS
DGIgb8pXiH5/SouX3iId/0a5o19AKBsAk4MrmRmTtaj176/3cRG2//kX669x3MbgHpp6zdrQX8VR
St99VrpXBgyIVzA13bNosA7jNON4PY1fbR8qHnze5tZrg+AcD7HzFtQVrO4k9o5ZNEXYGmZI893s
nFkIWRIiFPgXRrPtvspowKJ83S/ufKGz81ByQwyhY+KbiUkJz9q4cYO0uTdoIbkBr4lpNx66O0DN
GhWuq57a2QjXxRAxqgYKvxGjMrapjtst9Fnjc6JrZ9nehEdtTXm1GuKGebo51hfPnZwHp6noaTFS
inIUFdlQf4ajjTJzGKtcX4ZpmE+jli7lkZFgO0pfdtnO+c6VUXouWzL7LnYUlItwZPprBfF6FtZD
QLB0TWeQvRz2Oz4GO3j1PdicZsluIujIe8cTYOFKfAsw5hYD2YQYpa3KePjlqt67eIEB1SKTSJKQ
dnYrw88DnXwMGJpDFLrDHUXJGF38IfQJCQ7Dc9H007koPI6vdqc/CHA7+zgjSm7NwmbGXOFimobp
DXe3+eB0eX00JucRZvvwJSVzuc5DB+nECjdDRChaOO4e0FVxCagmu57BJX4eCro8GXvKA0OZ/jGM
W2qFZBXyvGNbcgWpQq512nZP2qY+jABzNm5Dp/Zv2ai/s8RTfAl5IIfhtcrYuawN5vGrQml8J1Ef
7fPa1hcbSzLuuZDm1aDrN1XlsJMMnA3FO3eq1S8G8S/scSQCJ4ECNjrHpbB+dOoNnGZ2Ft34FFYS
cskIPwrXm7Ljeze14y3139dmIKorb6LAUDO72KGnlng/5hN001MNAsnI3XVWNW+Eogr8vrjvirz/
TINh1EBa6aKzURO4xMRS8SZai4Qf3SwlpRfIybXqnngYpycr8oZTQIyzXYUDVasy50gw5fbO7Jkg
hwSowfxSSfONWGi+gmYxoISFI8e9q4DZ3DpsbfgFcKb3DZtLzuN8vFEQXJVdtAVon143/oADyUdm
lK239xKa2atwwd8MhrOjtIpG9jZS3qZHSLib6EejLG8vOdVQ9jDtY3PCWT5hYwU6yrDN2JpOv0PT
Y1ADbHvhKlGji8tNxPWV6P2PprGOxnJWU4k+WZwBKJ2Z6BvVaryOKG7eItbuegGBrx+SUw/BYjN3
2HwrG0r64KQn6NLWVZ/V0Wo0TLxuFiNvu7CZmdv2TVtWN6S6nQsWacAbqn5vjeaz6ofylprASyFA
DGdYO1eYL1w+c2emOtR4HeE9nYlOJ/fNAmNJJpAGNMSvhTPGnA1kxl5X4o42HdyO3AjN66wdvEqR
91/MnUdz5Mx6pf/KxKwHCngToZlFeUPvmuQGQbLZABIuM4GE+/XzlDSh+Pq7Uiuk1ezuvSF1sVBA
4jXnPMff0zlHoGhB4PZpdovzDfaxyJmCQCkn9WF8MXi5dqZV5hEEB+hpttoitzaNbE4RMLKq8X6J
ujhqPy+uw2zyX0D1YCmvbvsuUUiuKJyAGzIAGcevZga3nCnbewmmWm2MjotzoqydV8wTU30LQ3TB
mBK338bW+VO66E3YF+2+metDxEC9I9i9iK6KopAv/uw1a9HqryoX9wFJ7ndF568QDl7THR+LuX+h
MyA+KxPck2xL4Hj9JDvlIzLqJhjozqOCwSc26WpVt+mBql6cAkZb3OqhPlrEur4oq66v2YlaqzxC
LO0uCnUzteGXxyLlEpdsr8apWn4BwinJ36rGbUskyZn5EuqHki0zakp7hjlNRq50fOvUS6fadWJi
m5pXPE8K4z4WpmWPHZusIqJpd1OecBomaY4+NI/29cxco0SiubVr73MZfVR8Y0pStt9M+4xV6Hn2
9HJO8EI/zFHkvoNyDsoNpkrnZghrfdulBUPy8j51laSDqDC0ZP5yXZUMq5MYK2XjhPlP/OrhwRkS
gTW+mG8i3envhBH698TPdiqXhOBG4a9jZPufgQBrPMsSVR5RYXwRWljY0ZtMZeyRinE7qAACKHSP
RxhdP/veiTZ+C8fZ6p3mpe2X4UG6dfXSXczRbrgcKWVLegy3ubfaAeHFLBLYMtRxr9YUoB5GjNXL
6R0D9TMW3BYl/WJRIufpzaDKr/Ei7ukKQlIU2PSNnVcZQziULB8yL1hBGMvtXooYbzZfNc1BK3uZ
hy2WVQGmcqUeyO0mSaobcZ3syXj0j/Te1ps3yOaK8qOMN6XE5+3bOBFWRSMN0nLLPSRL0Nz1lhmO
xHm0V2wqrE3nCxTDbkFIFdE5A84X0ZFh6UBsepZE5d0NxSUsoajN8Glsgr1XaTOkB9LW5AuT9uAJ
yzIKt1LmkE26qgmTQ9+m1ocCwvswuK5mehY3D8DCu0dKEbCh0ClQLJoOAT650KnjkdBsc2i1STDd
hgH68IHa/JSXldwH6VI+t77z0qqCW8zU7ZnIVO9ULHr64HpgVlpC1X7Pi7wAQHLzK+P/aN5URec9
R/OUDStB6MPWHjKWXI727spm3zpJTORwg2gdGaeK4Z2zSmXSmSaPsJ5XnbBvlE4frJLOz2vTtemJ
cDdJ9RzSmv4q9BjuZnITum7eV8HPGISdZUf73h82MIo/ybkb0ohMlLxAm14mKeHhVZtexaUBxiGQ
yTvDRzxYU72qOSiQIFny81Iunr3WJHc1M0aFljElFDCHNZCaFi9gisYpI3aT2/c6UGafRDyjsKs2
xMkNe2vJgmffIXuSMsK7tiuOY7ucsl2D3YtJzbJ17Ki7H4QTPmsep4vFZVKPIvLcbSz85C4nNPGj
0Ibe0lxiIysXsseC6LtmIXLMg5C4NY/qL+slM+VkDL+xgn7OiPmfK2VGLg4uGmkb/2eAqgKiZtPx
BtU1i0CKtE455wA90iMhe9GuAHO80VO4Z1Bj9lF+iai3XxIPrhsbneamheCGSk9xqsM+eqvS4mDP
5KrwXAb0weQ+7N2UvOUiQeGxuL79Qqvp6hXNe3bmJdR8k+hIlbKMKADROO3ttGC5K5AQ/1QwTSMr
1gTYO1shJ9LVGHI/BJIZg++7+Z2DZuJN6WE4NxYMvSysvNvR9N0hJBJy0wF7g1Mw+XtEp+IL7lK6
HTpCLRbG+s9jVrWUAo2Kf3l15fGoBipk9UA527ZMbWhFc6daleFwO2cnuzTtpqn3wRgxYfTDQ43P
ayusvLqDMp2fltbVhDhAb0s6kd1CizL1lmBcuY1cY22cLCUfmDcsAZ7FvVkA0gVentyMi1rwf7cz
I8rBaZ+jOCSajgUGWXMBFA18P3nhWVsfQ4UgEyPIXTJq3jGaHzzgLZGTPibVVREvin34xROb9Yva
GxEPDBO8OIWoPDi/yAfrDrLOz1Hh9acLHetcSbaOiu3xoWSmcdRamuNiIvcHXXu9ptVnMcVIIwHx
QUoW2lbVEd61FMXWoACcCW7GhDFUQXoF3aBkKGYTCLh1ixQSjz/13dZffAL+IpYHPKW+RXHGUI2V
6uU+Zz8l3/VEXCYUvn1WNO3riM+C+2MuxnrDjZ9t0O6zIo4bB1SilbMC7Jr0XPOgQQkptc8WMMgh
yU1NB09zHJOaQX9iEakODOkIFRZkhk3mEqKiwDvITvXjquoAeflyMT9GzbwIzweKdz/UqPmiwthP
TVayVXW74jLEE5XnbKrRTrlwdvzi9GQU5Xmrtqn0oicCTy90+yQrHybwM3sL0MiO3Qvp2ESNMV4K
WUVSHLjrQcYeaI5CoRptSbOoxqhbh56obzn/sx3qjGwLcMveLlVd3KaWKnZeFuCCEBMPNGlN7S/X
6paPsr3IuZl/7qZWPQ1dqwFlJXqEbkGh4fdUc65w3LWbklBv5YdgmcMrfC/Zyit1feNro0+ikdUT
WaIk4gY0dbxA2Gt6/AFjlfnvXB1D4GIZbvIBeT940nEnL2LctDNv0rODTRUT2MlMsCBm0RmWo6kv
eBX0mM3tTAzlYcpRVHsoP9Y9JMVt61noH3g5n1QfLvsKHNsm1q11Hq0YVeh4UTd3sX1OefNt61R7
xwYj7EEExGflggT0tYxM/drNEj+PJGbexCz8ltAhlDWq5wP/Ey9UW9O07ElocH4gScWqQcP6wFyG
jBNGci4p7Yg2Z8gUdYb3Q7FOcumT60zRFuUTrjqGmuQWx5m3zlvg1WFpWechhPXyuOTew6j9E+44
DAShc0fD8G6Sn96UHRlAIoMdk2NRF9S4DnYGe3xo6fhWgzcmJxg50WpK8WZyf5RrVCT9K3/oWwqx
cy369oc1IqJgRdx/hKX/PYr8PDRANhfmaQS/78gOv57UZCEDJlimi/JfXsATYdlkhuNco2FIhmAb
iRqioIyuJt+8JB3q+5LA21VSp9e6Yt9Ae1/dIFdpOIGq+LDMU5xu6IuDaxub3kry3xrCSJ77uVVE
XpMZ0dpA8GywYVSHiPQbhNQWVS8EE+/KN82+aJzmrNyK0Rroj6UJHvVSWzsLbcdeOcHbkObxKwdh
eRiL8t0PGy/DAS1jvjSq4xc2FESeui1BsbDNN6nbBYc+LZ/GgQ7xEr9FeZH09Ao09AiFZPOAaIWd
kcOwvMShS2xNlthCbJUNsyuz23TjpCHB0Ah6t0zmHwuxfAH1uaSBglll12Q2YpApIWMB/Y6KXrwC
NRGkpVQc/USYTzE4NoIbBpkrHp2tJ6ddlggis93JuomiIXlwk4GuSEO9UjRGsemvC7JQb6G3dwTv
FOFOzey6w95H+aTj1RgpuZk8uiOvg/04ozJJAgpM1d8kKvkSBhKPQkAF37TbTpZ7RlDvbkokPRtS
Ep9RMTxqIrLXriInNne6t/6CyaCp5H4NLrr2BLypGsLhoPwMWqjghTRmNyla09MQoHp0pup98Qly
jJAwoImkAaV5AVpdd1TOxQ1qiuw40S9Hkn/DjYt9QIW+cmaNAQKQx1Zk9b4g7UwGkO9dcikpQPj0
oXM+il6T3Di77yJQ8bYZYW8unt7IgclnwlwJFl9PKoXFxjEe6n4bx1gm2mq5d0zzqBx1VJIjyQqw
LHospNfKd9gFZ/4V71s4Yulj6X5a7giNxw7mHdESxScKH7NizHWqhug96oZzT7muHKdiTcDLuC2d
R94V3a0BXXSqo5YxBXv4zIz+OU3d5chG6+AC2loHfrobdH+nSH+Ze0KMx2Q+mBKOYTqG0ImQ6cjs
opNi3rdWfTDsHbsK7oldKfbwbljfjHLehOICdwrMbQemklVJ/JogN4KJJ/Yl8g44z+l1ST1+kCkm
PbxvaALq7nmsxc7T4ooYyp8SeSnaMWyeGd9rPyOQO8HmAU/b6Pu6i55QtbFFrFrqWBD++wZj4A3I
KBcmj3UwvuqOtOgQbKJ2JugKg3/lZyF50uzjcErOW2Ar94kuQPMFlvNJ+/aJqZ7t61gjzKs8/Ofd
siEikuwuRjA+ZfSW8DSepwyjujfgdC9UEKzzCSuxxesZw719ZGNPGkCO4detmXDD3iT+CmKarhn+
FQWhcEiNr2VFOlLgiWfEZzcALO0D4UQ+Tx4jHkybtPThPG2Woc6/Crts8DuxPPzIvALzbt48Snf6
6D38anWNhL5skPNmGTqhQk4KNylTDN3rowrJoJZNipnQsR7cUJ0yBXsuDf2SxTci+4qJnl1ixxaS
6pUF4CFsW3gCgf3m8OK59ev42qawRobBTsNR69Iuz6Sh/TDaEQcrtItdGOjiyokxdqIQGjlRbtw0
BHnFfdIcvIm7PK9TCK99fE/hYW9Dk8wc/ezYnWja8KSfptnjGGlpMA0PKDFpBkiaF3/Hc/7lFS08
rnKuCfaIYbsjouHoZY+rCMtg50t3miXFXpmGhWHSPwSDxpxnOkJqgv4Bu90qKTBKuUIdF5fglDqP
c/60K9uS9+ha9uymw18xZh6/IGhNLm96pJwoBhqMpUavuDCwWNHzAIgN/dc+cLP3JBmyNRuZC6EJ
BmL+FfFSRIzHdYsoyV6dmgs/oGMIq2C9OMNw307i7CK99GWlV7rE0Ij2mJlBsZY5uNgsaponn8i0
/eRP5y7rYl4c87hbZu9DIfGD/3wFFhM4cotspviualTO1uUO9AeGlb3cOlpSoyPq7M+BAaatY688
o1C4nwZ+LpzIJCDllE4wXFPIWts8gsLZlyKj5Wy2brorwvqpCJOjUxJg2lb0fciF5L/Q+C5C1GT2
nsPc+wUx3gHa6Pg4wUgwsljRXqHEIRGze7fV8Gr5PdQEcfEtqZ9syDDsdT3QMnpBZHai3uSjxMTm
j80n71lBRV+ux4t0qGymN9QiEi4eTEatvrV/CX+fbhhCg1KuvkwHZkIEUINZG7H/y72D0Jm4LsZ8
uXKUGzwBIMxuEAFxt/g/LCM+WnfwDslwjR7cHJTMvrBLs+lU9nQ1zt20McR07Zh/U7bgk46GK6ew
z6PhZTLBMJ1LDaVVhjd1HV4jDd0meblw9STY8dFdduiV7TfI/6t4coOtkWl38KBBTNZ312477n81
sWeOtqMDiKH8NS8vhuhxxF0F78alrADEe+X3HDS7WFYUkH0j7sKlqzaGRdsqRCPHCCv/0YnKOmYW
EuEYuzin+dMFrrkCh1r9zA3O0rrxbOQRerlnnOlthHUx/dm6YoRvNSfK0fRq5MkqLBJVRXrTW+G4
H1xVXFfgQteym57HlAo9yM95lnH2G8vaxBM2M1YGr64P8HURHXGwuB38UlTXXP5pZ5nggFiFPxRi
x5NOIEhwqcyrsV5xP+zcGYs3+hN2f/WwJgYO8avv6Ee/Zpg2xgQHOsux5EncU5J8oTTbpmV2trW7
Nmb42aTtDQx6aL199zNhD+O2ZIlVlX222myPkIYrBqC/hmFKXPXWqsAOCqfdoFpbTuESQCyBG7hb
IntvJhQ8aODMFhKr/2OmUEIogiELNztQmRwzeLvYWPfTNj5MaSd3tFPAQ3zZ3buDsI4FGwO18quG
6W3Y8+qO/e8uwJDFdIUQpC8v4s+JpD+9lTzsNCBivYyPcxYcwoKbEBRFtSde+Ii/f9vzxg0wwxbR
m0SDw+toF5nQnCBaEyHDpmgnB7Ab2Cf7IlrbMxMVxuJo1+jvanNnIm83J+JRG7FAWc/q964vziK1
mH2ND6YP1AbbBW9l3T03VE3FTN2stcIoHUTRaQIOt2lipDGYR7+myg/XIaXEbHfWnh1/cNbECSEY
T/XZn5ttNhJxGLYMEFTEg5Ao/6wYzHq89RBUrAgbwfVcKsjoqEuaET7J4mLKNcNFAs34T15Pi9bn
0h4uSSQjh8rAdA5LZ3d9gUW2stFrQKYcvAA+sM11TnfbI2zEB2lZq9nnNenRcR3mGCYuxdoTzELv
0Fu1OliWg2JZOtQ9yPvRueRIBkLdJtcdhpN8ZUTCc90EOSerQLCpHBE9Y5QErm0Skgsop45DJMAX
LCrMAdRHprlOnZaDiXdQtrWRrOzFTOvsoKHY8HHJnWD2/mnZqqW6i/HK2y1JwZEamfEDsv/wW3Nl
1eEmJdz0mHRe/sMFcLkZSDrcD5MyOxJRxNGdEuR+EIu2szM89ryXv/lx1RaU7QjmLgZlVJdY2LEr
2j9zahvwhmlFIqLKC7pJJmKxMXK9cCG/gs63r/KKfbvGT7APm358hVM3vcCviNYVGU07ZJrVCUs7
Ghz8+IxDC+/N9X3nmpFQsBeaQtNwEN4Ch3mulz69msqkuYeJGn4Odqc0nt+E7ITEkpvZePlLj8iv
XJViWG4aVZfXVd8jMJ9Q/wgSmq7n0chXEy3JabTqdMd0CmRBXGFG7VL3upmgfNZL8wGV7M4v2B/k
NrOkLlDWMe9EdMMNgVkyYZ/AD2a3j5R98myKOnhzW8KrKemz8WVKhDiZ2neYM6X+7SwhYTKLHO1T
0i7+OQBB8AiQorgKK2ei7mjgOfQTKs6ooh6u2izc42oEqBjp+MfoT/onEEmzqdO43aF8g06KlmMH
7B4doGd4LY4LISu18+CXcXt0Xdm9Nm4wXyWB3RJ0t6Q/iWVkBocUCM4rc0Ttc1dDlhwjBtk+XOuN
XLpnsIo2xw2Yz5+mAH1gFU6KbhJTaDu9CEIjP6KpT+mMwv7g1ra57zI/28TLxE6uKao90WwCdWdC
JlfaTbzCKC7Kbrw8PITmrat6WhOIRhIYOdvwcQqSjg+26/hnJzPRmvC2hgohqr4kF+C0oI8+MGKA
wxsNLbADxpcPmg5/+798HmRdx0xvFzGQK0H+4zldOvjS03Lxn2fxpgLFwBHj6/+GWOOPNqnfGG7/
Ient/0d+m/9HOcZzqT+K5uOv5kj38v/xr3oM3/4nFzUGygpcSjYgt38zR7r4Jr0ojJMgsf3AB7j3
b4KMwAXsRiVm22ho7N+dVP4/oZ6IwyhAl5F4Hv/e//lnLm323f4/Y1/3t//+PxpT37UXZ9D//p9/
U2PYGLiQkkPUuNCoI0hxv6sxSA1WwjXQS0TpJqcMiOgJ95Je/UWe8u/YCf/dT8GByVcMbCzFf3Nr
RYWM60IuI/69ghbdRkCJ5qGeP//8MX/nF3JFEq5oHOJNQ5MU/+3LINJn7xvmAzjIlkTg3IY3QHot
MYJRceIV0T1bTbecaaM59P/80f+CYvyLrIULyQfCqkzYLdl2fDGz/lXWUqcEDdpVO2zajOH3Z6Ww
tRTs8y8LfmsgF2R74dxPe+FiQNmg3sleekc7bw0+nHSDpPoy8TJeNa0zK3IzYFl229zAoMw5sf/8
t/7jr3HJObsYbhNAlkwzf/9T6bCHMjTkRTi51z+4iyOgV9hz5V3/+XN+N5FGXJLA9n2cgPziWDov
N/5fL4kAzT0y+Zw2fVX2CIY9dwqI9KjVeB23Y8h0RRoO6tc8yQqUbH/+8H/4kvhXYzeM0FY7IcQp
XIp//XDAbMLBZh9voo5g2IWgQwZYyIr//Cm/m1b5ijH9EhZZaKA8k4infv8U5UEnyBzlkBIvurch
xEcxBJ58CYrl9c+fdPmXfru/YMlix/VoODwSPbBE//Z9mCJJyBq2synw2jPsC1P0/qzzqPQn61yV
LFb+61cQpRgYWxvrdBQFl5/3r0ItYxi+hpdOEBcGREOSK6eQRvHP3+sfbhIORBuhfwCrB5ep87fn
Bq2Br5nKeBvPlukDcRrljmUydoSp8I6urV5oyqt/fVP9dgj+9dD7zz7zbzcmCTE+JGA+043VRdGb
LhvWxl8SrM+PPi69FeaP6PRf/Z4cSXzXxEZlx5n+t0A27Oe67wSB4fgC0tNAJhYrvWU6lVaLDpYd
Bf3EUBVjuv3z5/7jfUPUIcMajiZuUDwvv/+KGaYZKPpUsmpS1cMQ6PyjgnsPpJ+ieYWqofxPrOP/
8EhwAl7s/tgKAPC6gfv7B7Ykg3QVIzW4hbG8dRLJiNjYtSBMKKYd+/O3gzPwt0OfchfmAB+U+Lbt
BYH3twvrtAoavCoHdqBYFZm1L4KmmSZ6+SF6XeEV5Eumu6xe3GbPkiDECZnOqN8qAtJY7mjlfExE
6dLvZ2U56FMnMf+cZh3N8Cw1MhXmbDOLCQJzYfHpCn4TtViQhtsGr+mw51gD1j1H3eQdjLk0T4OG
x4YBxBR6XWt0gbe6qylu5yFymtPIrsX7QWmIJ7nPqnW3eMeESHBn69UEwa5Uky3uQeTJ1H/6hSKI
fI4BcaBdDFV4GGyTOCcRptaXo2scAQWTmde2caPgiCsMYlIS5BEmOZpFGKJ92zaX3UHgAG1iDLoa
dDKg3YNOvSKSqAf0U0lTXguboBBwjF7m7jMrEHejSmiyl8iNhzurRLe3U24kX+XMzmiHMDiQNPfK
j0GyWThcK23Hcu2Q33ILKdbxDmwNu5fUTmDcxQ4x7/nF3zBnX5yO/uSzF2FJmoMD6hSXVo5uOZLP
ukT+c4/yrlnJdgbV7TJSoSjuUxcDMs4OcnEIr3mZSQPK9gm6cgfWfIXCgpy6Sp+JBIkPLoQytsi4
WjEgeX56n8h+tPdEJSfvGLV6tArtPGDUBemmI1By1RQ7jyOvC+feh5rWXWRCNWA75fdyRH3Oinxr
JWU/HqYlWdxdPg2DBb1vwj5hWfXgPkVtPTWMITLGzbwmMvaBLDKsreeICp2E24flnesQ+3wcVM+y
nVk7/zll2i6gCGURlkPROD8EWqByw/InuOTZTIi/PQj03VUqiuQJ+xIMRrphg+BSDuolZvCOzAnO
MOQmCDblDZRsOe9QVaTH1OcFuMKMWsF07GX4qDVo8FXqlao9c65TbNSSkTbYmY5c+VA3wQcEEAom
FceML0rpyfgVmJ7/jYC2mNf1vAzOzrbY3K7pb5RFutukXobeg7btqqnceWCsgDfgUJKrGWSZxSRd
LOwcs3IUzOIs6xd3PmPPsJUDwbmIeUmJGlgWo7O9pNuEUyGZQbk8FgR8Fad2CfCeTkMv7xtDBurW
MlWqNhYPEYpSjV9jHzVt9oNkOc0/Ulo4irPOJU/GMrP6ZOXrJDeFaNEH1G44Y+eLS8QHwgxEDyxL
zkJlHFPnJwFe6EF8Gc8Tt5fnsdOp0v4rqF1MwnFU8TLq/JGHwVh6bjf16F1UeMzf50ORO4m/67yG
sOHZi0HeQkVYzK2ksBrRjVXS37JBiuRTTVxD9sBLUBQ7XNG5wVzoqZs5TZhTOwiu3kw22mhQlbgl
zzPwmTlNF+AHvSV6QESwjMETy42f4WfYJx5d+w2r1JzhJLDcxwbYefJOfGQMjS73AxSnZezo5B2b
Rp3feWD5sWwPaDD5d2q77GjHZRoomHyDT7ReY4/6h+PXursjV0l356JyzOPAej4/2q122dSaPs3p
VFk12GoXz5WLBMmtkAaw2cjFlayo8nbaBdMOMBfR3sNI0jwUQ6Y/1nCokW0Q6NgUpf5JPKgzPbH+
F82BZ7Op0HJ2fvydhfiJdhW1KbFsxHqQqTVbE9rZcQRA1Tayax7YP4R4Q2q/2mEToQHWERs8HGz2
e0HudrOeL/kouH278h5jp6vZmcrygSLafskXv2edFqN7SaJai409VuoUh4791tbO9B2aav7VUAV4
e4bfObnYcSHvartWnxiK5XvQeuO9W0KTXvuZip9hHwUvtu6B3SHCwOeTcC6uHSuKH0SVWD8lE43X
bvRatZlpEcVW9kEH8jed1J7QNTVsiAKEuqXtgPwGQnTEAdpVASJSoqi0GkYPzSLchZwnQTSInrt2
2hCIl7DNLhKsHNbkxqQBA2O5KpNcP0Vlxok1KE7GSwAc4Sg2YTusIIP6ZbRHjlUyQZZ038N3uKg/
2eGyehvM95gUnQO4SlsvmSrBKFmM6gBUmSrbdNpzvxlfMOZ2VYuoRjCDPcRErLIxyRjKrtI+rg5t
WaT62OGJ/hhJQCdEIp/Ma+dcRru1b4meSKN5ujGIUu4J0oFpbfIsYt2K2N1CZezZy7ZGEEU+RlO5
CIMa0X7XVSA+vFLMSA4QG3UbhW2x21SBj1dtWFxt7ysbIsSutQRGYQAU+mm00aqsHeOhZeOn/aqo
UyiwMESCG7b4pisnxESwn4PSXI8RXlEwWQin6oHc0m2LyPDO9rE0oTSd89c54PtjKhRdg7FvtEkT
nDQ77LzUAOcyHIR3i7WgG+u7fo4PA0oMdqysSXmDR5KUrX4prE8ycUZwyAR1XAD+I8HNJYLb997F
zH8zI4I1G+XzDnmy58G3VnUyVNfNaBxnmzex3DY2O45D1DXFd47TELyfFTE/8ppAEpgJTWJXGmFB
x+OK/hIEaVmbFH43Nq+w8flFMddug7DP0v2ELVfy8p1v03jE0oyQCBdrMs95gMsyrH64kyi6HevG
YNgEoEsRAeC1ZtWLcsRHRuoE+c4JRiJiLGdMGXmCK7mbNIrsNXs+54MtKAsyxy5YrDKVCkeEvihc
SWJJX1u7x3RUji1j/9SfvOdldKyZX9bxmcH2yAktqwmxANsukONJuwNaloLZH6PhbsL3CvJ9p5NC
P4DKQ0JB7yJJ+yuTdtw3sLXttUTEw7wzcLEHlLFv7yw0cDgf4lSdYBrU85ZgHvDuPiXPZ8Gh+BDz
cmaPA7DgkvEyht1ON2VOugvVV7/tl5hj08lbpN5FrBnfd/5i98fB6iMkhHHpvwHl67BmmgVUbZe5
wmy7dE5Il1yGjhe4NPbC9svtDhOm0acZQqZ9TJuK4EVY6zbb02KR9s2YoQG67JX4VUlMyR8i6lJr
w3yQLd/k6hm/gink1tNOAB25CoZPhG+I1QClQVchcghjQkgmE3R68rKatZ8vSY0/Gps2G4QyuxGE
mI+H3jGi2nSkn3urxZdIuxsJz5MPZj59MQa/VbmPpjKv63w4jGHUP6SZ3/Qn7AP43hICZ1/kcPFb
x5NPGJHl5t6tkqbx9/YYZtg3vFr0W08oCuDC6Yof45IOH9odBRIKB2Doxmd58SuthQxXQKbQyWK7
cH8NQZNANTfJySYXRmymTuqXwbPLlx7Sk7z4FLif86WGEZiwm1u3SZSiFiXHSyISmvULvkgmpVNk
5OfU4jBuimF47jDgQDJFN4WxpOdLa1kE4bokCBpJAf6Wy1oLBiiL4pJXchk2oCwH0a2VJ/N+pWpH
/ejKAX9LMNnNqWWLh2bMOPZlqCOjFysv5bDyZhbb28pZEgR69cBfRLdHbRow3gDm0aEW3/r4sHOe
tIQ1V9SEo1llfhyhL6BBWuWh410vpRW0G+ZbOsI5z25kDccdXbWmjEsRddkYBOJgkMlpTudhAKse
ho9NNPnlnk1Kcw0ZZnnVVHhi60147cGrJBR0Lv5D3IGLGo8Y1Zsf6ZzCia/bur7h54T1O4i4Z/EV
5e592Hfze740GhfrUNWP/SDsRxdh2TNvILDT3tin30MxkduQwdK8S9JpQY1IypvFvTbHN3Had9M6
0VP2kiyqUOsMQk6ypsSevgaG+Tc+cgJ6Dn5YEOhL0SHTmaycAjhjxUetiMOF1tRujjIuehqAoCXj
RSIxRGgYTe4Py2e7S8a0ZmvgLYKLP4i2OQaYL4k4pGC9XzghNbfEgKQkSYr0cfbZJDNYqzJCDXz0
w4Vj5C+YhobAimxSn37oArdnOa5vR5HSEoBRhsOjuoWdTt8n8tFxL7uiFvXeqjILFUgxdUiBILSh
liqmcHzD1YusgaDI4NoaOds3Qze2j8JkcItLWfj0GXijAdinflafUu+ikpg4ip4HDCKfcdJIQKc1
C5EGH35+5ois37rZAzzUj1P8WKW8xkAztua911j7oJSP3n7spgBjfNumL5ec0PLou239I7EvyKg+
FQ4SGXwgV1IhQEYwPSYPFQHYrFnDghxPClt4LQP1NFUTSyse2CnDNjWGqL14xQSgKXSVOa8hW9Zj
QKoHgFCpiUXTlS7YgNEsfgtNp7ViU4Hod8rsZNoKBzrAYXFaSU1jqeoSZtC3m8GilV0NIIUgIU9+
RRcUTbWNOgOlgl9x5iLDJH2QDV8Q5XuNtzfFne54cI5aDudgjIM36hZSO51AyNs2BSq40gOUqBVj
6wZRM5XAGUQLVl7RpQIe/+h06T0QILtej6EZ3wZgIU8lzVLFySqaGxQwobphLIj4mFqC2kNfzBRQ
lFrAJIYWFUxmRkYjd8FiJsZCrXov3IueLLMSlrp53SMrQDrfa9bucf3kZNJ/so0NZzTuY+8xL7My
Rswz0EKpmKKR7rxLQsDRpvggYBL1jw8jH+hIQnsW1zFHugm40wmUSIBdmtQVv8IpyPnlCpPvcFGX
7yoohm+8wFODwaXg1cTvYQX7qYOKzPjR51dlzQeTYuzt8FdIcF5728yePzMwXOZk1fqG+MKUpjWC
dzO79e7yTb9zSwz5OseDsncCcjxOaUNRS/DKCE+V/qJcF/4svgsLKCihKJTAq9pxYf5HmV8SCNVR
26/cca6uLrjtV2Mq7yrr7Mha17ak4czj0P1wndq6GvTUv6GzKi6wHI4TMOyif2BnGyClk3YuMH05
guV0EABOJqqybdisyfST8sA0F4syDqfUCvk7RJvN5crWPA+r0IliZIxl9GgFjfVsokp9sH1deLN7
RfZkiDDJj/+XuPNorhsJ1/NfcXmPWwAaqRfenHxIkRQpUqS0QSkMkYFGIzZ+/X3AI9uSxpbqeuOa
qpHEcAA0OnzhDXncDBh86jj4MBNEAQWpMiRGqrrETkmOks8hOKBqYUhKvrudl74o31ZPcehm1PPL
LO5PgKcje9N3i6PW/AkZbjcKlv5Mkkp4qV1d8BwFUcdRTX31WPCiK2SCff9UJBgPoiIi02Zr90mP
xHUy0Eed62uaEj4QG2NnE6ioYpm2WGzb1jZBR+ZhCorW2Wd9OSJzX/vtQ1FMGAqWnljYU/wK+kqC
3d6yC4cVP2/ahADUKgp9X8c0m7ckbTAP4p59eG9B+8I13Rr95Dj4nbrzoOB8kv0qfeAqi+CRfRnk
YjQMlJcUNZR3MFcgDcYhSga7wUsd4C9eDaav0qGnT7GMs+hLTZ8LUeSlQh1inhrvedQNTnwBukjD
dnJs3O4m4ecYrES4HVLEWsp9i5VoumsBwK0cMxkAijAj5oblPH7sQ2TiN14/Ol8wE08tsiCzAA3A
Sr65qp3CSU6jhLsOdNbCp2Rm4gHgMzJAoA5fjOtqMpqf8MlQI7oTL9OsEtAbWT2Ks69D7gEETvql
xcAA0ToMGuW17uAaY3Q8pxWkn4CJhRc6V5iMilgZdQpVF0N0hhaJJjwbhJZYDpARdjcZgmnVeQI4
AC9zqDjjsOqDbwrYyMCHattpOeisRx7ES2Bm7yqJjl3C6xsPuYfsP4RL5sre9qgivMBzczD3qFN2
5tmaYVrMlQ8YWpBFQpZsHZTG8w4NegTuczSVVOyi3ltN8xMreEEbH0HD+7QZ/PykSaECtMpipLC1
r+hhaz+Y/ymcRryQbBjDVtEv3zxYyFcuaC2HYy8JXnwP2obOXf0tqTy0FUf8h2AZzJP/D9VjZDB6
L8mQHiRaMYdwcgfa5TOofQL19pOsAwe1J5XMBB9J9MSpBejCK5inx3Ecm3t6HHZ4E2lPPfUCaNym
A8T+vkRx5YW6Rgzjzkp7Aum2o7MPrCSFvxGu5z5kUQ2AroVbuvEVRu9AqqCnLrGiJINGOCYMKgdZ
Hs/oFu9ceNnqMEaJ91XkdvwBlwCdbqswtv2bBe9kICaxYz6HyK+WW6fHIJN9AUT7Cbxpmb2HBjeo
nV5S3ewElqXuKeuR5dlADTW7fhKQ0LAnrXP6W6zf9+7isiJgKqrXuumG8SQCFHA2HKllhvlxmsHu
sAGDPkEHb55MSy8HHcl+flQa9PYWDQeiht4nCT2NYR/CtJp8P0QCJlfvmrljO/emUbIrjHQYqPsp
wO+B37pEQFQ/3w0eVk+UTVBy2CUWQGJy/SwD0UvlHH5agghevzor4qGOyeLIIjToxK3mi7PCh9F+
s2S0XCURnW2SkQs3uSEk6KrgzixR5J1Kj8oHkyhNniV2XWhEmwbaATU9Sm5dFnrf6TVomCTsBlh/
oXChd3VT5ghQo0C5RT0zSneIRKCu1bhLEZ3YmseXCMWN5GCDoiP+tik9rTjd2MHxvYbJ7sP0f27a
pvnHi23nQ15HfQz8NJ14mZSvtoPbtU/smOOtO4J6J5MvAUTnbNCvouyKr64RmB+gemnhCID4uNh7
ZnReYj+Zc5BqOuq2I2Q1mGuRjWpVIdtgPxVr6cQCs8zn0bQ03JcXx2do8xPVrqqxMEIw8Aq3xhLJ
i4BX9V7C+NBbSgLxvSlqYVBHmvP3cs5dj7Jd7Z4wuR8lYKexukXhruoOueWA6TVeHD2F+WRYxZ1o
o21H9QrqUF+60aEJgHzCIncWIppwMNGBrCp+l9r0+4GhJX13lVeqeYkps0LWid301ZaJWx5q14KN
O8tSPXr0XHlpgKM/x70f18CqPYBFitJfsg+n0sGCq0EdAROw6NskxehsgcJWzzaCITFYd6d4yjB5
hmDv1vSLunmswm2fWeHTOBc4clF98+YDBKLiG81mikjQl9FA17r0l3dNUfgLM8atPyOVjj0tfj2i
/TpiyBpDEggpNLNTyuR9M+KufIaSMv0j/KH/7rTejDi/l+rhKuvpymw6a7LkAeU0584T4YihjTOh
j+gPTTHv2lb6JDpULW40+wTElhYh0NAbRP/O43x+th0weFuPcOUspmHs2Ty0960USdRuWwxiJRl0
VD/ndgZLJLZNdJcHyn8wVHq+2ZTCqCfNofU17RoyJc9HZecYSB9ksu+E6rVLaYsCMquS25kDA6um
TsBpTbJSXbltEF0nZsDGFg1SolQ0oNU/Ui4W+9NgVe8sS4XxtsLYADW8fim+JpPOAQNlDZD7dMDI
bAPF1A83QmZE2lMu2GYNIeK4nXqQUIhKuKCqUaRr+lMjgvDKCsr2e+7bacY+Su+AXRPNjH0V8ZYO
nimgItSUzDFG07GTXQMMg2+MW0D2CRlAJgsZ29RsCeJZxUiD9ndYVJrPM2IepHoC+BYysgO6PFTx
V71GmrUWBR+jH1Plev9AwM5GsOjdfFu2AltsOxbYB7lZg5hti8rmg0gxNsGjesHk2jIpSGyRMC22
go0DVUPamWZjSLTzM102/24S/YhG7wRWH9UDKov7QEdUCNBTWtw9sYPyIbBwbnIr2MZvbaTrH6cK
Ci8EMQr3m4CYMbhWgc78HZoIiXPuu8i/nRplv3fWuU2IxYG7a3vlUJItBYXnhKbwRGtI+e8gpYMf
b2p/se6EVbmQSAXufpupMKzoUjc4oDlWxKoV2oqjYwoqzkdALo7Znuq5mPaqKymNy4aazKaJGp0f
45yaxruAJUsY6XI83hTURZHGp/oGXC0Y609VFFiQNCR0K3Rghca32ljNnnCT6Cs0Ywm/lbwA1UX0
S0ioA2RQHVZKc+yWJSzfTwCEp32EtJa/DSkG27h5KAogcUlp5wDoo/MoYKkkwNNOQ6mPeMHJZl0o
OHJZgI9QNF0Gmh4TJS94t5V8ldIE0bEPkRre6EaHZzR3ydRHctMbp8kgFMZgjNi9lNFYPbijKI81
LRANijIer4cCfPEZpRPrjtpJRUUthYW11ZiPNVu0CtJ/sMOuul1GS7DE6YW8+kDmiR6Ync7a2Tro
MoLG1do8sm5hYqDRwqE8LOwKBxXaMWxm4d3aACe/jjQDlu1MzSaE87ESOHQMKxuPe0KhrVPmaGv4
rLl4g3hEg4RmrCzDHmfiB7+MJRK9sAPXXTxvBLbdgtTVHqV9IhrGlI1QhizaLq3FuiIMDp0jdi52
+mhT0O7hehCOHZQwKfMbXCJGHSlXLe5AzAb6SLBPkb6h6lldQ7en++m7HowVVBYb5DYMadlBTZ2+
jvp0fObM7F0aAuinbuHM2d2Bbn6Zn9C7HbAt8lfJMx69fbCLlHQIXgx1tSQJxxcgAVSRcc0ZEX52
y8gxG5EXGZa6nNLeIaPnEO0XRIkPhPuwhwO7rJCurK3+AdRS9rlrstU1r6Rcu2nbbmI3z4hWB19W
Hyosv2+AvJjkxks8hfOHFLg/dnQF0kPl1EGBJGsthw10FHJ34S9Id4C+Vmg0A+2N2YxcT24clKuR
oIVcEhxmsVSfILN29q4ZXNyJxmUMPmnYViWdg8yGoQ5HV23tvIIVw5XLTxLDxeux7ejPqsLOX6Vp
ipc5A1e3Qcxs+AZzSenvZDGAsQ6QeXzvU8NuVbXIPVJAxgevR2ILqWLJEbGUnpXsgnJ2FJI6jTZX
1MaaYa+DgQZiHNYYkAQSRMEmnJH/pW1ON3GjRRaNr0jMpWxunabwCms7iR9pRaQ9OdWkv0zeyj+x
0rBNoK3C2zlOKX0Z+DgysratjBeUYQAVnBJrSBwqyTKL9rYGvLSHKuN9qCOYohuqTsN5lmHdbXw7
Lz8u6dDVOzBpTXcd0fAXe7k4gITBM4vlg4FHMB+9NGLZ48UB2txbLNtQsw/wNWo0vcgd4OQkpXYb
ALLWVmsXh6IchHVWky/fRwR71T5EkDjAzzDNYx/xN39sE8yfCbG+SNkPy0eVOJk+N0GKlB/AAgqn
xOmuIn2PIyym2hxDRztkbaxl6jLJNlLHVFzHpaISprtauKzboemBhgUcK37dWMvBQX8pXUtMwXQ1
TcMMyqIq5CFWHGb0iTzk3GHUkDQgmrTaOFqyaVx6hMtw5n+ogGyicg6hYPkURRg4Awx406Ves27T
aEBeMVwKgVcn6clogChTMq9pFmyUCrrvPcfUBwt5OHJCS5hx66Sz8ral8fyzF09Y80GsHagv1vFc
7RxqvZpCro2apOicHk9WAPUUPJqZHqpfa/R6LB/bli3cNqSgnCHL5ZVDk/tmMWjihHlYOoe6Retq
GxRVK49uXtnu1msHuHRZWqJZiqQV5fdBu9kRPBqYZErVzfKkEMzLT2mD5dluwGQGQmPCvJzPOI8G
35Axl9+ctkclaAKzMEkqb1YT3JA7rIwGsAsQApQdVk8+Nf70fVLMpXqNak8fQSXn1e1U0gI4j9RL
Eemb6QngdRWmd5SYun5PHQUsumNRr8MShqp9/dGQvjYUyZcuRNGu7uaH2MUn8Vw6Y+9BvFrs4JBp
4AP4vEQU/fvBp7O7qu6675xEEMov1Lfso6CjmN7NOvPkHhmvVr24HIr1e2EhbYNgL9CPLaULqoAi
C9r/BwTz/xWX/At6+Y845/+fCGbgHjXe0j9jkR0bbPFPsKp/+U/vB92oX+DLP37lAmAOArDIIb7T
4Kxsx0EF7n9aQViu9x8rSBmVOU84gWfj6vDf6kb36f/476HzH07oRx4qdN6buQu38MMLQnj/IUFE
Q7QBCMdG7/6XvCD4VBBl/xsaiesiOHgUSwGb2s4KOF2hoD8BFUuoP25TIoyDt3OondtZ2ypRd2hf
akijDmek7Rw4HsGEbW3gw7bZeXlMH29bE6CuVVYUVqU4o0onxwewOdRjkLBxAv5homr52Huo5Hxs
zFTmr3ayZMtHvynoecLhevv9Jm/C8cHpdB3cmnEqoW/DEu2LLxlKF0gkVIHm+9mq7vOxgRlirjsU
ofiGHm0+2NfAJq4NbWQ0QGKwFs113wlnvl7KuqFgN8O8CG5jMBtc8vKPsAryhIAFhwu+lpMcm+tB
ZabLjoOi1wPv7fIYQxMU+Wvcos14XdaT4qenwuJClTMs5oQgcID1zDJhaJfahoz+7PSL3x0SF/YH
NNrcGD6sd001Y3xgCwjs2z6gYfJALMND2ZG/1h2WIWBU9NjJecSkrQq8k9Mg+/TFZFWTv0KA5wmW
ziq4aWpc/vgQD1S0bss5RqZkW7ZZwztqLYwhEcACUUt2Aj5hfOjclEF3ETqRvDwfVEhNBS2Y+aU8
99MZXv3bs8mBIuirpQb+jxIET7AARSDNpvnNG/ZKWqYPRKG8AQKQpvjip12dv0KLL5gjJiHdOdQ1
hcdmp6whRTltwVFsHS34SnwAOkQ0SjehIE+Cu5eL9bZJVSB9bFpXTdH3RfQi5uSOcwb8MksGDwF5
5sLlIUEK94PcY+KQK/dMbd0q7xK758UYZEfkY9MPCAtR5+fugAB53QGGV83f1yiUeSwDbtgNnPWF
+AV9G14PfDduoKPvMuyA+EjOHurfHmO19EGCQEMKHoE7vXye01ZjR9+a1DQFyCTCJrj98QMU+ddn
90NZ5tEBsJZNVxuC8zpLkSOeWFYcmA0/cnmj+WwrFLPVJEi3NmiT8OLW1gGLpcpTHlpUgtvFiLeo
LABrlFk/tmXRJjdVSQcSVinY7//1YnQyDLm4yrECRpIhDYKENRAnec57aMAJ8kf9tvo4jjKUyqC4
y9z5mHitPXyv8CsLbhVUqfx1atErpKrw9miXl27bscVAiBGq2O2P4bOg6CsgsaWn0+8ATZjIId0Z
PiW0NNqu8HwyeGSAKJVhXi5disTClidPuBPEx6ZWHajs5vb8F2Sy8ytsnd4M/XsYBEAcWEQh0Ohf
97Kcdjn6GJIqjJpi/4WRmuJD1BW9ezcvPnENXd00nZ+YySNSebkpouCKbqLiOxZtGLYhLbV7h4q5
5vuXLxG2jsRXP50R/wdOx68g6sudwiMQ+HOhFw1y7dc7BY5VxFVLoH65x1bhbLJ3MgBNRIGE9Hrf
lkJ4p2ag+Dj95eK/opq5OBeETkJ0wKlEc/y3LR8Zb5wJcODY1p67ChtPU8/TdoBngPfUaB4+kRZ7
xV8IDb8fNFw1wk2MsitkhgjI/6+PPGaIJfqisbcxM5MI88cbidrWMPxQjg1f/PMoO/96Uj+IIgGU
JQhkCHj8t2sCoYnAzjTd1s6Ikj+UAXRD9+gkDgtOIjcVXyMC2w/00dGmr5/hdkaEoQ1JoqneZc5c
odqk+oid1Mmkd9ZdzhwJk3a9VT1ZQWKD5wT8mP7txl0G4+dT2fdp+IRAfaPIhmDk/3bjC1pK9I+M
3soRYMMLzO0gvl4xX/F1pECd3oUD6YveJkBBikPUoBNq7xJ8qd0z7BBVP/oBIkPoaFOZ9F/+PKpE
GL/dHGB8pHCZQx5kin+xQ0b6QlOQ15S5lrZkdlZF0mdAlIfZo96SFDX35+U2Q+VPpC7eZoLCYn0g
aY68s2MlvneqAjD9T0gZ8UM0oDnxJKaE3a01BDyoUrPpSM2XdZ5I0bBKARbF5b7o0K7rj9lCTaOm
kFOzvv/8cP/aQgI7BAYvQ1ZnKInbfp2lCB84SZoD/s7y2RTPXQJz+d5mf4//9ooJ4X59xeDncN9a
eU+4/v3rFZcW+TNqA5woY8QolFSTW4deY2ZZA+39yG2/JlHPKM3hLKcno6aAb0QeCkbPsgBydN9C
9Zw///n5/7ViAnwIwaWzRj3XRu3jt+fvvMHO8UrZCiQSnSdF4tC/0r6a47PKxkTdhAC1g7+wHt7s
6X6Z7ut2BC7XFa4IbPn7doiKHEBujbUskU5UIjwj7QXFf/CDh3mi8PJB2RDbj4VX8XWR5kn3Hhfb
Bv59bHQg9mVooniPpLFnMPeMStqiRdDh/zDO7noMZphhWehugry9LfwsgitMvJn+5TFWNsivTwFx
GOaGy8BJcCTruvkplC4KBPrMMpfbFBul5VHPaQPpd6ostaDD4AGb38Jx7gCs5e6EAhIQqgXGAsJX
4i+8lTcd6J9vJYgchpJivnA5Df3ft3g7LBEhznBOpYXpohoBhoY5NgEWtz4EQH9YlKB72Bryqebk
WfnNAcmizXyy3Cr0zkbhobj7r82t9aaCC9EPUtm/ZnzSYJDUhGjgAA0OVn/jEQAEkNU4BV2zafUq
eK9dodlL/nxhMrDfXg3sHUB2NFF81LiDf43HgIAt4s1A6aGw00O+g2NE0WYt+RcIZKPZ14FAVBTU
evj1aCNIuUNrOI+vtFArejXLHAUuAQYQQWiFuBDmWAjxY8GKbTCaEXiAW+6wvKc4SjSxDYD5OWBv
6nZAGTCSqX0/ZeEkHjMrdWkmCsc0eDkhqeF/KtwFdhpFQE7ro28bFZwmcNTuE9JTUa62fWXb8hyE
7lx9HUrP0FFs3cSjTJfVpo6pDxYhnu1YQDqUPWJM6LEKBjFAvRcTaJx5BwSXg9l+h9pA52D7ktor
hMCekx777saygNPjyBTJ6qppFoHDWtTn7SLAK9J7uKFbkMaHMGhrKuU21JnsEWdxC7cOhbSn3FV2
OlBuQKmsCK8R/Q3sYBfUVjteE6UV7SuHweD4p2QgGsccA2jfN7p0gfwagtxdbopIt15GozdRyzft
GTQRNhxnEUXaWOfWJsppbC+YQTlD/xm9lyx5UXFfizsgRKNEb5ndaMLCtxrpB9AmLcb4e12skv8A
CIGYH2mp9BTpnLjjpW0onXf2UaEM1WTHXNB8eqSvXaHws8ydHX1vZohHiG3061kL9nOwwmekpVPr
jG259q/jobQXmA4Wg/8Vj/Da+4Q3Upv7R3ItWuNbijs2wPC26Uh6EIWgd9DQqFmC+bFNfJ8ZCAzH
o7bPYalQ9THu5Gb+AWtghMaOEUh+RHpsdoS/kS1BAf62BggnCCmkH/iU1Ig7fzvaGKA0oaRMFhwP
xBTKQo4EGB3gvxtU5e3gmOOfymbZoqIdA6wAAJ6BFreDtt+FIYCca7W4c/FcFEmlHmiOKXlaJvyh
VuM0uxD3tuvqCtWv3tIhQGeEwpN5p3UtcC2f6qh5Khry829VJitEWsBq4PToI/Ncd6ekE8acARRw
7kvimPmpoKfSIZYN8bm6HnMM1I5huJR8MPD6dA7BiRO70WJZAM2+okgTOuoKaFOyumOUE5rEOTpJ
hCAuKuIPcNCyWqOKMVQ1HCVQjuTdjV2Sc218MGQBzUfsH5H6WZcj3YK5d5z37ApNSPsqG5TB0CR1
a+96COLVQRqfq6nfDiiVjzdOi6D8VWeSWZznPkPr6kg7IjTxVdulBD4D6KXxARJt4J0rvOjXPISq
ZXesfZzZoJTUc5Ilq8QZyPFd4sBQusL9OU5Z/DaCEGBwWeLxR4XxtYMmXN5keHJ1qmOfRuV9yt6N
coyB4Yk4cIiL0DtZYwjKlesINoP2iRTj2ernz9XoMMIljn8ILQ3kZcOWUA9iyybvB2986CPNmMUZ
jUVeXVmm/ssAMa5zj1mqiYAVynPzZ/mWUllzlTIsqs9NWe0aX/YGyFESzxAalIDue9WkYiYI1ZS9
2eDxP5sRtVm6jg2+dNKath6WNIx2iIArnxRUPbkk0q9B+7VrXRcBblx0C86qjL0RqCKl29TyoO+q
CYFK9kUdPmU9Aq8xDQFXhfmpnGnpIUwdJdJ/KU3a5q+LhWQFGlrCAQafm2jmH0Onxvlz2La6zf6h
CFNm9y4GwsUhSRW3IDDuYFEokH7pISO+H/XdJT5NloZDqs+LzvrANtwJf7P6nKHjly6edxqthqUD
Q4mgEbc+AtokG4G80BQx67GmZNgXzy0K0GDknKZh5i5WHAZXVB+YIpanl+42HiUJa0zpjwq8KrtY
nce857WNYOG885SmwAACP+QWFtkaxq8NgVs9F1SUu1sfIn26q1MaGl8vyZw7I8d6f4msW62Ivt2M
PeI0V/UqomRjpPIhsRdSooQSDmu+mgwR9+gONLVo6IMKeoWC7gTHSE51AWQR1UfSDTBECCyuzETG
2nfpVVjbuprJXcnH1li2f5uhi2YzfQycXkVXuAESbSzIP+diG/ilElc0tNlZqJrz/BXOLcVzJLqG
bYR23RokOKJna0LkiNmXkIuMD40ui/oRTbKqv55Dm74ZwOAOpURKeT0Zhgz9NY2+pEZ9bbh9GF48
EWcU+RNeFUQ5um54oIGTLMe43rhMxsqfiI7os3I9gsj1HirjgX7bkSGKVYh/8RhURCmZKBav20Od
xyFMj7uGMp2wKdF/QIuv4xct11nYNmtP8JFi4auvc0vT/hZoKNfNIG4XN8no8rgZsNXu1qB96OwG
U1KeSCfXZ/qVhrtF7chBfRYkjs5vsHdlVekhe8uXwNJ99cJgZDupvc5qm9WTJ62+V51bV/dO7q0u
fSsW1JwvkwydekvBzUStAgHjCQ3+W9DbPSZr5Vi59CED2mInpNG4t+btdCg4iYbPwqYYfE+OydKI
hWJHwzWvHD9lbiuKD3jp9qtfhNKj9VAD4JE2NBUa2rjFDYjWyA0ZhT0yJPW6NLuAGtc7ioyN89CK
sXJQRG8N3FqtM53ustFqo/ekngBiqcaa3Png2YirH4WZ5vBYKI8KGZhgpyoOHUBdFm7MYJ6IINeg
1k0yBnmBLuCdhhoz171OYjPdhoObts9eC4zugKgwsyRL8z6jCB32DWKMYKo6xhHwaQ6oJ6ntWb8k
Gh4aVmyXukhvquw+71BQ39MNaq0PUiD75YG/nKcWxQkvgvVJ+90EwZWCtwaHEvH26UkbZPQpRsPv
eGlxzkt3btLp4UuBG3D1HnmiIAHebhqWvMv2FhDeZGtmT+4wFM8maLggCsbr0A3T4hY3gpYeRemF
OuEz4Ag1RGszGQ7TBudENHvaITYODo5WS9pNA8xd12Xv02dDRhazCnlICTpUsXdSpNDf+2jldbC4
2LXTXc7fGYYKMAiDqSavB6ph+yL8C/P893CcMCSyEdDw+C+E6L5moT9lSj7AJxX1cFJgZVKw/VFB
TgUF20sF/c/x/+9JLcUfgs0oiAj/he+K35Ja6tMK7SPkBhdrZvXNcxczJs3b4Ww7y1qiALbPKvzz
ZX8v8oEwhqLtctW1u0P96denBBmyWESQHE40rUkz+mha3yxAL17TOPusZZy4Ys7ozDHgBrd/vvzv
pYzQC6kSsD+t2jFh9BYP/jTIRT5LSwpwVpduzKVnQCUppvb95yv9Pr6hF5HPrTol1Ks8+Xu2mc30
vkIC8o0FsYDnqOhwsu6pmqzP2wJmaT71gVLuXwu+b8oPPyW6QUiSS6WLahlKKcL5vVDWTLipZLN6
dUVJYLGlvgjxGVXSThG4pbOABHsYIGeDY/ektYj0BgdtA1bQj4rA73elsKu+u+lqB8NVkQsregbd
jv3wltY7ZrXXnQCC3YNXKXtpjpEHDmi8Cic0Sj56s3FHuYUySq91O7HfzveBTQP9viDvI6ayYDW2
Hf6KOvfQHgFvjZlAHArrplz8MYwPso7X8m4BqBsFZ1E7jScP8H8deFcpZc0lQbgNGQEk1AuUVrEU
rqWmTYUkP+A90qZ0BHuMxUFFSnODjIHRiFVBE+Lhseij3IoFWjGQ4ckYBOl0yBSbXwj+b9Ggg0Mp
ihiFMMApWCbY4Des/i4NUgYTpG9amS/haHrnA14aA/Lpl6WpabHQg7YWEvzws1VQT3uG34Etwt6u
Inbe62gMZgu7T7bYWG5p86QAP2h4DeNr3tPn8OGtQkBpkByYawAMTWqAUZ/onXbBh97NJh7JJOxt
d6opXOXugZ1RHNqZrpLw8lQkV4LcQiULst3MEbg4e8vPKonk2DL5PboGLhDIDJ8nk3K1cmr9yYCz
lLG8H8AZNYDLgro1/vXCQDJFey/K+MGgBcSXH4C6l+hS54NePMB3hc8ZL42tA9R7EVuprb0746zw
KF0xATpJ6lYXsJgbCmTRJgOslGAoOeK3BxMvc8s2303KLRU1RUxYSGYxs/AMwhTg1At3q0mM0Rpe
8jR9nGswKS9WjVkQzzIG1kRQA7sP7VKkRhFWg0EV9nV64PSACrvliPAD8DFKFWV/wK27Mu0+irG4
pHmFnAYlAGr8hp3fskwGz0QaDjC8mUh2IIX5U7k+tvDgRgFcS4q2f3Ag0fs09WBCspKdYHWDvPJb
0J1iU0W8UI2SciWdr2xZ0/yy8hlbmm1J1A3engStXu5G4krf3MM2mvv51BgkSuOdjjvXJlZ1ar+x
g1Pk6kR+phowotQQoThdKnTaw650jjMy7EW+RVnTWOZoqEmI9gRiJ8/1tQuHekD5vgLusFBzoXiQ
P3DA9fxeMaHUUuyp8phpl+VtaCC1EdIFVwM9Phx+0T2vggSiogjr2zY1kwOPlbnKdLu8ZKQDox7z
0FysLM6MPOTzSjjuv090ijP8DPHXiMB8S495swU7N6xtLo0sM7ZTHftTikkuKlmATUAMTecmx5T3
azygw/ERnA/2aUevGzAF3+W0o6xq73ETNBjHxNANOGuSSj4pyGqiB38Atas+TZ52lHjwM1BK6aZI
vJLtx49mXBXxvlqWifnKQdDM4GMgTo/2bVpjcoW8UahAt2xCeHEEohJQOv9CpNRmXYQYqnETI8sL
BgkZDxN8imm7TkBhl4orZOjQc2MdARh7WrGmQ7i7h3zSHKQ1P+A4y/qBl3sF/bj2SYMhmHCRrkGj
Ty99G/MUSMOsi3ThFfHTaD9G/OH7qKRlaIRYa5grhmZ8ssGFy/dORWhfnHxausvHEe2X5WNWp+sC
BZFWzPd4go3xDcQEB3srct2h69/PIQ4DFKtcuTYqU3Cf68P3qc1lNWnRfH8Zf3gpwLtPssS5hQMC
axPkBnBfXTRCLW+fbkfx+t4Xj68CJ64qqz+z/6yM3stjojCyPnO8TBEilbCmTn1dg+/ZTQ3aIDch
HXUfG6rJrhJ9zGj8cuOCbn4LhR3Yjg8wd0SCdzcPwAzkRhHYMvWsvHa5RLjU/OAlcrzEQ9Vl2yoQ
RuoO1mjzklBvQ9d6l3TJusLB869vRCuqc/0OOgajRkYB+2lzGdtsFDz/WLprv52a9foqCvYu9O4v
bX5K/IpdcIhwqMZpR4Tr74LWWpgkP36+x7lrvu/0wrFGMY4edXt5mDANmNa0cyymEmFjy7MU8WjW
X60oJyG3PJdgfvf6srl2En7rWabt+kGXjbnNy3Ux9EqvvyXSeB2Py8MXqN8z1j8GzokMHX2/8Nfp
MRNQFjeXJzSYifE6E4Rslo+lla1jfVlFoUO1DXFTSA1cz9LroQKfc12cpWhW6xvAlXyrqSDmGLJ8
uG83kWVpTnmOvvWUCkpZMXxAn/PqpmxjBHs2pe1O1j9pDWVqfDdkwuEBka5yudTleEyTNTIH0BbZ
PVt9MuT+iH9tEvR40Hp10j7htucAXCWUGPE0Yhqn5QP1sxmOYKsgc/YHjM7B8OOT43QAzhrpdoN7
Y9UDZ//Zt1GUfhZF1BEVXGZFNeYUViRiieS4gNOI4PFwJVkbUEjox0NXq7UX2AeIvKRHIJyEOhPV
4OmJQoBEQMIHTI/dPAQhwmJVGrJVI8dIf68Wp06+j7FioTqocxX5GRS/jBHz7JnEn207tfRzItGH
wo3irQymCodUht2ZtLtHB6kvHgGJrPUz8JQCbmYSjDb0r4YKGVdjr4C0+IDFelmq7ThTIzu5TT6Q
7rhtuzbefW9cV/ZY9uumUTQ5CdFcLmuD/kdxsjPca3fOO0VZc5xJ3Lu9XtDppR7RCr72o5E/+/wq
zE9ysCZRetZfPLR7rQZkIbvkhl74eqGqddaegF2X3IqCVrnWZXrgEWrRROylHNe7wmBLqBffZAFW
BIE78CWOf/p0U6GHde4Tk/MMqhiBQmPti3IEGZeILZ4Zu46R94HgDNiCfUm01UDoWLfLSQ6sckS8
SRa9sNBufrVwmq2PigGk/DTLIUQdqgYnex9HVGaKfZTWIBbaZTRU/i5lHzKSFVYU+yH1iy22yhl/
OM1kc9GSOUt1jVSTH6f4sd5dG5Zu9kqf2bbvcFbvm+wdzfiQ3Qs9t/VEUk5h0/ewMRPmt0Z0zd07
J81cLu+5Aa/bpFXJmAm0c1X+pUSjynI2o6xoTzhutmIt5NvgDxgR+S+zSUT6ra/bEgFzTEHs6joA
psZHJ1TKGcmlQGQBPWrMx0ZcOyuJeVozO1OE0F0CfAihqHg2cQQfpzQQxPKupew2GPwA+lVuhF0g
snrpfS/spEawJhnMKuiAmY0NeLXTxFVPxtCj0tj9ykREe2nCHNLaG2ytyewR6dteluD7Z9MoHBJl
suiIyIeFy0R4S+PnbmKCXKoDjW9xTVCcqvhMtL7KVrRBl7BVE+gy3vXAmw+v3AoB6u6sKw//ouuq
ReAcWVLRIz+4dYO0/0/Szqs5bh5N239la885RYIkSFbtzkEnZcuy5HjCcnqZcwDIX78XujU7VntK
3vm+qXpHli01Ewg8uJ871CBGnRUF14STxH36LvaFWZNX6Mt4/I/VJNFMFIjnANnrinidq27A56Nr
tq3lJEl5aaWu7c4HTCJqL9jDxIJfCglgWeCRfG0syLx8wbLAxTlNxsin3HKfMRdDGdi65IUYjQ28
KZJWhwO6oEhF32kWFW6Op8cctk34nbDZAKOxTYbd0BL/5c3BaF6aPNS2LhDEd5CsB4jueNeQ+Xc3
FVFbpt9WN8Se85thVUk4URYeRGaDiAHxqpl/lHaYE4hxKGXqtPhH2I6HR8CmQNcXAE5QyuTUiJtG
ZpFIgl2rnFSho2CcVdJp0WHP85q8WcfJDtQPryHSPbhK2iqMZsInnLBtna/1MHqYZJHghEMcjgIh
C24a8IZi35Gj1xj6wPnpUCbH0RVEJseZ7x3wI84Sq5uAL/Pq5z0DptcUU1d20mDZAMu4dnLmzHTG
IQZUf6zS9jKj6S9vnGKhx7Zj+zbG496pKiTn1RZV8ei4GHMVnjdfZSvZUuVVaDbPRCxRZgbWvY0c
ehiv6TMVKNiyLIWpvVd9CI8PDZfPx11Yy0wjejuSg+YTtwohw7Xz+6SDiZrg8I5bbCx/2qsImmav
IM6x+82IrSZRsNP05tiTJx6ZJjgJdYskHV4n8cd29gvpfNCpY0UfE28UuUsIgp+MnMos2Qze0ccL
Zrg0GMGPd5ONpu5L2Qg2n58LiX+y2kYBtoADEbm5ZfEaWwxSHM9crM9BWIKpk155p6K5cfJ7SlBs
s7YoVRsyEzBdLkL3Gt8DesSbeiJhy70YoWE5atfVoHHfEgjUJFklYdmQ2CZjCQq7R9TcLgBqvkao
cdVJfKEict8x854uxhx8c7nMXTtIo7tm6qIkvJ4w6svXQwO7bs1vczT7Ggv5sAF9QXTE0oL0BBEq
/iKM2NmabqFKTWg2jQ2dTmNkAtbKb6RqWafofiKuAF3A0uNQINCdzubkC6RDLeUC9La+2NO8gfe/
r1bfvMj+YgEgg6fHsjtAxE6C7uARTEFdGvurqXMbJQmj3HkAsQykHPJj9NFb/SZA57UWbhxghOAv
9C51201UIJ2VKeuR3kvBc9Sw34tsM9eqtkg8mbGMse8rihiAXQz25pEzqQuUviPNI8fGq6G2g2QK
Lhaen2/0B3M4TS7T8DCTY/td4ci8wrHwYrni9UWIFxY7WDmKOR6R6oeIIUW/h5VPs/Eyny2nJzVh
EbF+p0FRC9yKZglNNe4rEX7xMfwZvRvVAbdVH3q83/S7NpvoXHHGsncGLM7rLJ4UmjWYETjtD34/
rsOHyvDnPndMvTr/2s305ShRw0ql/kM3RWL0aK4EBS8oXAgzFQXs8IE4Gls3/CWi9A43rqSdEike
W0EgQ7aXGu2ftRuttrKqq4qhEkw3APpjW9ZbO6E7aF8PVq8TQKMydZwUAYDNQkvPkjStCKOxGVOT
fSiyFX0S2j4nry8wA43Kbp+GaHxyNAdxhhFM0jEz1YdhVpUNSCEb2xY7VbLzmkGOnXoMDhiwD+Rt
yHANCZhz6ha5wgHlTlE6m5W2+OLs2ZtVbrRzcGa2rd3UBghCYSJ3I78eg/Z46bukR+6dHAa0aVPw
RjEPugjx5hTv+SuZ1BXnMsa22XPOmd/yb2OBZuI2DhFrI9LyTego8aJrOMkNgZvUfTvYcqMbbOCw
UPltIweo4Usrio5fRh1nhnA75aZKyMqg5YPbDCTUYiPMLmkPFWbkB/NAaf7OUWlMNW+z0cB/K+3N
3w2NMD8u3M7lS5QQePbeq6pGdVtkgSiuLoc0ruwbVI/JaG/L3J8UO1gsH5bykMTdym91sGH5XIzT
PPnF9LY4G0T8ZpPJbNZwAqIU9DwIm8CKI9ykSYtRxNadRnMLnIQiR1xVId779Q4Vv/m31SLQ7rGj
FcdPQIm2K+uSUl3KLzHCLS46cpU5tD7dxjqcC91c2p7iok+Xjr+O5HbACxkHb88Uwc5tk/uJQ2Rh
n1pRnZIN5fLmbpFPUrLggZNmdB1oZ5cFsaSp2R39Y//po+t9ROpHG31HjeyYWzXRwyQIOA3NBUbH
c/vfq+1SfvD5dpPYap47U4RBJnCQWTmRZMTss8bQ1iP14kDsLybZOPgT4dkhfcb98zECquCDYXKz
X+uZACwka01QvtEAXnxC6bgslY1Lh3YlFjEu8hF5JNQPf4s0sTf3N4SYMuKpskqXxg/65ognB3+C
335+B+qClK4eCxa7KLnPcg0RSC+oxuyncsFpf72kVDCbq1H0Ux9tYSA3BE6u9WgebnkaVl1DFYc+
Khg0DaRgLs3pPT8Ry7EE3y0S+c2XvO3MLYDuawDpSmOrNmxB/FPSexufgEniQqpMr+h6MtXF6Zae
kOV/nOHhpIB4vuCZbBbXJ8/tLjtBmOgim9i+SgKqUuNo6UNuvXW07F3UWau3gOdGcmzkZz0lrk2F
JLsEqMABVeaqChUIy8bFJEZe8pAj6En1IVRdqppD53TUIItbVvO91+sUm5Wy9qI53ZFA6WEk5rW1
YENvJewD7vQRe5hCXsn5tlFCsZg84xlBUyj8awdiD97GOusFLf3UHuY7W00FnZ1mjRYLe55E9WO9
nUGx5msFBQOjkJFWIzOyqpXSBzqZs/tFGP0V0dMzxFD2xrDI1sehKj2iVuwccgz8d0xHxw+ZsJPp
aj6i4Wk4kLd1UaW43pHap8e++r60xHbcxlaFx9N2wbSAaDB8W7Ay3NkDXParJXMNDNGpwWBGYTe1
XKxoHPOmM7wAOYAVMCTcnyCaclYGrmDyKfk7bkoufVLBcCX8Dn6YJtN9vjJPKFDG2PEJ6rGwM71f
sWgdP3Zuk0ooEARSd/oeU+tpWg9WpZz+nZdPJMTvx0GqBQkomzWCnHAxMVPMmNLidz4Njd8jA2nF
zB4VwyBhr5Q0guTSud6RoWGw1WaFE0fMbr5G41WHCpZrqcPASDDS443qPbaLIaK3HNLAgfKxTMNt
0iNP/jknnosTT0s+JWoFitk42a9LDY54N/uYLYwYAfazVnvciDAJ3geDLYdPKqP1RlViUYN/bLM0
cQegCe271qHwoEQ9BDN52utGCgfA9SqvCqf9HC/0MR8mGiC4gq6h52Mv/HyxNAq6dMKEs0Q5fujT
iY7ZvkWhZOOiZnsGKLFJPjWPCnuDKTy4gt4lbZHRV236UNeNXvBequWyfMHaQ4kvbDz8MXroC/ik
D1FrGfg0qRru7fOkk8Jv4zYP+PfxTyltCT7dzJXcyT4dDX414QYJvJhguprhi+IY4pLCw6h0d+Al
TYsfeAHXB4hPCHzKLrohNpOyldEzvrNzdUTeamKCQauUMJjhM6hWWQ4FzlbR2bfeB2MmJ1TxGa/+
nUojVeS3PRcW1Yx5DxdeShdSAMWuSSsXLuAJ7RtbzSCNMURn0CdLDXgKilw58XaoQ7v9gPg1Q9U/
FhhUzaiiu4W9jDiSC04IGy1eRtEeelm3TtuVlVJD6dNikAhojzghcnDqIkKhktV9AJSeQPHwbRkJ
tV+GIqz0rswnM9chLjG3JgelAzpzqGN4H/1lgoC9X72qS0q6y+20oO9cHM/gu0znJBB57Oc6ko2r
wfx6MJDMSq5rIwz8CGnH4KDYSZkRrk830/X6dgzuB88ZB+tNOFkGc+ySzuH3cstmpsLZxrwKEA4N
2jc1rll5ehEkfMgEOXYdLnJ+oZL7FCU/VgUDVn91treQaK8PVi6Ecy2Qb2C9F/stMaJYm+bsCWDR
GK+ZYVBq+eKNk7O8LRCz4fnSoiZbvyjMAVo4NBorleBKYr2hsd6AOEI46WkKwbqcwnmL4QGOY5t0
bKVJ/5E6LYodHQZzsaeXtUvyAKB+qjvFz7O21PrhGZrXuW3md38BznkcXfrQT5MFGPctPQHBVeYY
mBfPxpUbw34pzKhAesyn9Da1VbjY2wxjdYUroZPiuntzQt2XiXCk5bB67hKvP1DzlWYRqfTSro9Q
ibOw/mTM3aKA9xnfjp+BVcxYrIc+4hNK9LFAX3Evs8pQvKDtw60DU23Ms3HnJRPIn7QMCY6uR1fw
IdppYt/f43DSdMh+cK3IcsJXyWvKt7lFMDOTJPX+lTWCpN5TROCg+X50IRx0exfqS4wjYhxZjCMX
t16Gf5P3Ace0x46i4l2p+0q3n500n8zoOI3N4ghJPaPKdRUYxKkOGmE6G0eM+RnMPk6XovGoStpu
5u0/PbzMHY79l+NLV57ucuNA+Wpo+OCoKGgCJRgrb+PTTBOVwuHhCTpuGGwj4Wep2hBSi/Zm15wQ
dTm4zXSxVE4WRPeEdx2nh6wyLYV2XMhxQO43Yx91sKF+GkQ6FP7qHViOB6zJ0Izx+nvKbqN8O8YK
gtjtWJdznx5SyiSMiqY8rsjdQ4Uj53Znt2tV2Ft4yxjLb6xET2O5cyEIVp9FvwDXHpKOVMv6rsG7
hcTn0esazCyoDCbEKoPnUandVV6GUQdlbyWz8csAs48uoYoKf/Z3ntub5Rc9mjcOW6WLoBoP05hk
YsKva9R8l5RQN4EXyiqsPpdD14FdKlpeOK2uDZ54D+x0fBeEY9Ve9A4rciTyW7+ENPw5xo5AfOsJ
jA8njKtk2pmlbVnHD4XrquCthorck5MaQ3xqNid0v4kI1cbgNR9oIcBAg4JKHWtmmvbUcOkSZQZR
zKKAMv3Y+7Cm1Uw3+DWZx52T98HHPTeBQdIpPi7HNCzmj0D+HgkFS2XXsbdrI28Z+t2wDqYClLkC
NAF7T9zgB3UsmYk7IsxdN9gVGaq7+KqJKjeJN2uPDCR5oOluyeINu6rWCg/KQbWiD7bAVEvv6TgL
7W5pG2UFkcN4a+b1DfFQGDTjuNp6YJfozvPyc4mfJj8v42nED2mKfYXDc3PkCNmeReMisnA3+RCV
vrlDtPQLB+M+3xI0MB3JyHzSRdNnX3TVgw5nydwRCIAMlYTiHZ12h4FYk97A8pa0evDwgU+TkY9g
pRiE/kbuQ80kDJoCEqlr38y+VeYfQfUEn6gPOhwccoRz/HdMaXrqcqFQMHs7BRSjHzyvN5MXOQWc
p8Zqhv93lqB9mrFyH5bbxOsxxbnT+AUUD5YMFs5cl0NNUh5F/FBHELP62H7TeTY++beEK+QO2rcu
Wn1xUVjM0zXtidK4DdojztkV6wKU7mHfsZpNFcOzxfYX68C66AlQWOouYlMJrQffx7yFKLsiQtLK
+WiRQKjnR+xihjXZoGWpnE8s0DOm4oWmdbOJmkg30I4XfMPxBmcehZq25FAtfmRtSY+DbDSB//ke
V/SSLFM3GfmgujHFv5nczcfCBHPH6lBLmtfBxYwfBpZUdTatbYvRiQJiR9ILO3XcRn07pZ9H7LGc
YifoJaTlJcovFMtbYhTIatjHx7FdYa3A/SXayXRdC9w/gQw5cDgqlr/eqX82Ef0zeYn38rLae/K0
k1Rdz6o+TuhlZZaefq7MM3WMvo4ZVLDnhV3QZjwsGWrzd1Xt9+ZZrKMGLhLTrMv3fhfZyfL21Lx6
fp0SRdwfQ6ynt21fUCayCmzIJgkwMF9GWE2MEhwkTbWg8VVpNwm2JLLbN3jkiHEfTMjewwssk+tK
HYJ24l3e0EFI1uDaIcZFLyBoPudOyayyNSAJoKfyfxoqL8/6x9JOF9yW1yq3R6va0CcwZ6ubGdO4
PTW35Q7X+F7yZGNnUna8tVEYxN9kGy9JesDgwyHB2yrbJf6mYZa0T06KzcpTSE3dODy80lxbkSKZ
Y1OMRah+aMHvuP2nXqHuMVK2QGeSHj+nBkeciljzU89zTnvT1IUXPdESfG6jn9oBQ9+Zhf351vkE
SfIsnlf7UK2mXngugHgBTdv2eY2qwd54NKgjzfn4eWg6tjatbfY8MP30Q49eimNCtpBjtmv7FkfZ
7Ww6yCAvJ/bCcwfYT2A6J7fopJMpZmQtVSMOFi5n9DEMm8C7ysc6ENiyaGr6bm9nsY6Gi6i2LesP
zCzjkfCLFgr/LptKko6jE6C2cX3njPsWDJg1NyumURElZ0BnymKyJ5CyDk3jSdUePOBxHQvfwxqY
5qy9BzTGNXmH4wu9OJARw+EFPl5oWsXMoAh5/8FrobVLdxB5k/ly1Kv6KVv5kgXJMV2wMPNpEFuF
NhNY4s+KhuhJdnhqBy6VRVOPrR4yAy+rjr27RkHnRWpOHwnexNTtsZRS5HcAk8lr5LGQIyHNm2c6
BoqCvtf4GdhsxbFuog1AiM5w2eau69g7/H3rHntPNQ+Ynlq2GNf2D4S7l9Q+7i68SXY7UoQSYmFw
rqUNCmxxcC4K992gRHOw1wy0A2H9PLDxep3b968O5YW2bbQj0PukITn+wiKsYPfAchPh3sVFiX1X
ocdNJYryw+uHeamdO13Rr4c5o2j+8zA0jhIZwFDyzJxGb7OIQjCxNrLtHU2aUVbXPe4CFsw9L8ZB
JZuH0bl5/WQcE3v0T1ahORtubRhB4CSxJIJF+fKinYlWCP0KRVnMe/N+IXWNMUTlxzZG6do0gEnD
6ei7OjFDjdYKrcDTWGkwReNnV4zB+PLc0FRTa4gHr5/lS9YlnFaAZWFkmuQYGkLt2Ul6QT+nboBC
wY8rY2uQAhUROYpNM69C6xa4WqDsxjri9cMeX91fb04AEClC4tKwIHHco23JryMCvvgqF39qDwKm
LRPZEKHU+qstBoqTEnMkZjOsgWm7rz3o+Y5l17zyBKXwzanB/foJmaHx4nwC4YjIcUIv9IUDIfTl
w/JafzLs3phkBmdFagamhUXH3PpV8RUXPW7D6tq1caM4WoEUAS3Sd6+fwm8DJkRRFfCO+PyHKdz5
C9khLJDwbAytl2y0fDNVgfa/oIPHU2mHkxD9/JAZqqsOp+kjaFcf4cBpRwLrQr0dBm28Swa2EHTr
T23110/yJemah2bEteZOcVgGtX82JeP+AeXOGnGEc9Gh4XN8ktxXjFQcZvsuZ/z8YZ46H6Ic0nMw
mGGg8Hz4w8tHg9isT7shxCEyVMA8T3gw1NVliQdv094ktlRmtu5y2u2vX+rZGOW9Bb1yI7x7kOJ6
wFVnB4YbsWQaK/xdHzV8OvAX1A3MNTP9/uS1cFoDkpbYA95SbTNcQU5z9Dip67biD6/qmRGBOR+K
I2DxMDCOPt65rBpcpkg9TAV26xQZhv2JK2MwQvCUCVNTVrkTgScEY8b6wyaeiGIlmQqPhAn2AvB4
+FUryuDXkSegLzQgWnE3IUng5fPJOEu2eTogxXn9VgozLP75enHqAQxySTacg3bWlufPMG57awQy
4FYO/oSRBubrvOH2tMCXyujlVaRUrHDQtySTGz1Q6yOp8ZCt6iNZJBfwjILWL9Hd1TowtJ0AbzV5
jZjHsGCCxjPTaXYk7zgNDDnWe4Ek/joh/IKfPi3Kr1/Ub8/D4YEQ9SwlFX1g++eC86Veg54472mL
bulE0IFuczf1HfqigokcVkxqhBQkNyGRRck2pFVPZ9oqw4xOo5fDT1G0qYq7k1WGSI7sSRRuBh8O
BS0zbM7sAknd62fuvnyLmWPQvjihje2Cx3wHZvTylRIr2A/kB40vfGEaHENhwWrqPLZC70NNO+kb
gpcQy4iYWLwdBnxcPYaTCVvsKYAm9HPIsR74Rt/GN5FGRbc0N1ml/PmNTRtS35ISprGirxf89Dy4
Zw45RhsyEGZiDyF9+fbD8xOrRMwCmDu0v9jvNsIzQRTRAB0bwkm9Op+LFo77X77lYEm8Lbqys+rd
QhwOTxtnf2oo8Mww/T44bupme5c2n/y0BGjCPr5+y87E8OaWQTfEH5+Jj3RFlvaXtwxec4UurCUA
pALDSWGfH0vCAuiRl+tUcMLxyBvjPFqU+TfaslSDkQvelV0k/ZzzY0XVr/kfquSzZYMzo0YDp6Aq
FKzlMjybkh23dj0mwXVrH1WAacPmir2AQ9r2+zpEYEcZGbtLtmyoJlCLIiD0nPxtp+iUvIdhoCfy
nJIiqa8dk6Q6bVPoA8ypr99AU+L9OgOwpmKd4tkuphA+Uo+z+8cWKwb2GPxt6KED/ATUMJK0gARz
cFGZNrPTfo3oFKdo9mrldX+yDfj9+bGms7kVAolHEIbh2ZCn+Sh4AlmC92EzMnkS/GR8A9ahLsfs
cWEGwyjnKDyUhofFrjR2Y+bLfEoNF7K3WihqlajMtPT6nfnt1FyARDtkYAWgAhG0pJdDq8cvxk2L
zNutdc4KA9YLNQ4tWckEQn4M86ULK4NzWXw7tj8tPrSm6pCq0jDz0D8PBQTyuMx//OG8zidtnEsI
7mWKc6kTHcrZl+clSK5EXjXpa/QlK11oHKnRtEJjMYSZflt42BGsN35DlsgbkJVwSO5wjDAdtvDU
3nbAHOkUvH5a5qi/DCREQJEnSVFFFoVihz+9PCve9pBoPCh4i4R78bmMPLx1Ns9kzsxhDFw3Ejn4
nyplcTaCBTIsMwP4gXQpRX4rEVUIC7ik6wkaZUMqX/EXN50LsBroLR2AyUDLcFSjk6OcxVMfDkRN
l3XYFMil83vsomjAbqBTOngVuOzNoxibrMH0RND2AEiX06Cnn7Wa4TKuNSP5oqiwGoAYRYjqjose
mk8CBaP/HXt7aJMjNOj5dlzseXE3Xo8hAn2EyGRvgrwwNf57992xXdqDrHWUHzbv0tkoxawEp9N2
/nHSyo/zwiB9rr6e3xEY5My+rx/1fHYTgDyCmTfAeglV2G93nZa1WhvQJQyVMs2s3yUT9dfAKDBr
ZNKZmYrVyVRgA50p6NeEXvGNldCLW+/7AlGvswn72uYHU4yT9XsE7SlYwesneuaMwPaBCdj3ZMSW
2tSLwdk0XMhRO0M0Ixg7tRrzNm+Gz+jWaoYHVtWGTyTEgIXzJo9LZPRLNIz1Xx7S98EopAPGVJiF
Oq7A+yU9nG3WdTL73jqx4bevdt/yQZI1ICQeeWQbEt5YC7oOw6TxRQ5YXZKpse5sDavgHqzacOpx
IjCVVoOnJ4OVnq6obtBxImDEIACz323fp8tElk0Ge27ns/7W8R/mt/P3hoR0CcLgi4Btw+86zW5Z
8SR20MyA0M7ex1TlVrabO9RLFekEo3moE7Kx6fuwZEDwf1h3zkod1ms3kqzXEY+EhfJ83UHPgpcy
EivcTRHphei/jh5hUzaMZiN1xG9eHwnnExT6QaYHDwKD2TlQHr6coABx8C9YCnrfZWLwtcYrTHHa
ZJ0ZpCcOsxCaje7rx3XNEvrrzCgw6aGWw6HDI+XaO9dq4tkyxSy/9D8SF2vrGiIv9LxT+8srqLEe
IH4yn1jrymwzObZi7FilO/CFkoWWw0VPy5opCPaMIRf2iSz9Xdo6LlkAjpU20EL6WptQlKYaIS/t
taIo35+2o/hJrPHbAJa7BjEj+M56JNA1sd9B3q5TtVPwcgBI4fKO3WNT2DiMbaaMJ2+/EbpLeg/J
hxU6w1tlz0wlh2ZcclH+IQTczFIv79HRK8tmqx+YGeXs4XR+SRRjHpLMu+QRhlkW1cqnEwnm9adx
PuqZuNg7RnRNffhArn1W78TYxC92TDlzUtqvAkrRO6j3PPZTsZhibsyUxF6Gyf31Y59XFIL/AV+y
TaQxHnjB+co9KXfpApzp6KMW5oV3Z9MSoAnE0z+tLOxFkOA7dcTLHx/Hw6mpFvs2P+PW5HI1f3gT
f7v14I1YgkkKMCPYPodYqqke8SSAVIoRSxLDzBApjaa9RGAFn/EPd+CsdjFpA1S9VAm+qY1hkb58
CceRJGafVN9teJxY8Rrtmvt2GBDr1DMl6J08doWFO0DlSAJpJukan2ZJuCHqtT9hgedzArOBAMAO
USBQvvw2CzVhAi3NcXHlCehavAl5i9VTl4emdChCMmIjusfwkSkusqq021sX4gwLBoY3DJjFdpHu
bgOcVJABMM3O1o4oC2/IL2DvGeqDEokPx7A4Xtq/eysBh0OwOgrBwHfx+X15K9uM1CRHLQSXCMbb
Bb1olWms7QwZKUqjrtjba2GugJxK/n2wws7/i/ZTW7m7iIS99cO/fULUpSyyBksQ4jfMEpIqOiyN
NURvGQv/yoF/fNX12lAsVilXVlD85ToLML2g4O7pfxKhRhKUG6xMiBVWJtz210/qJX4YIOCjQAEZ
A+vFu43OxcubVGS2wnsw7rYLQCuvTmqIMN8mj30wPRscVsxMvGjGV0JkHQ4hqjMc2NdP4rdRZkBM
doK89GbhOS9BkG2EZH/IanuizwWy50iVBobt/sHcnIwk9PH1wx6nk18nVaCoEHAGgQDHZxCcleRD
E+hAOR4mPRproB7RQKLRrdmQg5OPhAsE3jWMbrr07pF4MZHEBHvUzXOGS5358F9SHKRhH+GGySXu
Cd6wEX17yuid2tlep59RksKHQEls+CAT3orN/bNULpOMw9NonHKIPVjKY0DDlz5Hqhcg80I3r+9O
b/rrF/6y38BDN7aLzO42KVvc3PP+FD5KPm7yxBWUqTFbYa9v1vtnFppVoi39GSkmxGwjm3Ic0MMn
gHzINI8SyOO5GCfz5CcCntJk7A1//y++/960GP0k6Xj27d//b87pFz+bN1+rn8N/vXBJ//vLb/no
50Mbs/IX39CvyMblYfrZL+9+DlM5Hk+KkzQ/+X/9x//4efyUp6X9+d//+b1h7jeflpCp86txOivG
L0/kN9v0j9lPDKz/gzVy/FpnL/zTj795ck93/kazgXUYT0oQZANd/697evg30/5gIxmwr2GrG9GB
fHZPl/bf8CYTQUjnMYLd4LHAD81kjNW9iH8CqWc/gs+kixv6P+7Ai8f0z8f2HziCvW0y+jz//Z+8
mC9KErYMVCHUbDafxulxwJdTx1qM+CxNDjmIIliQiUl6P9BElhLubN1akYW0ooxueisZml2B6OGD
U3XZIbRa76q04yB7g/Fl+FeMvd1fGrrEtZXJ5GrB+eegqyB7ChPV7jVha/3juq76AkJg+9a2UBfJ
RXifatX1F+R6EPjsk/AYw2VeiHLHg+wLXPaAONDWkh/dEQ/cXejVWHALrUlOx0saplFH+oZ7IZXl
PcJrRM9SRHVjMrfpEqPY1posNHdu5yvkndI5VEUefhJTCIqHWc2M8KNEBXOQcRX9hAot1eWIcVtD
lJZFUhh+CY6+6EkWIQxyYFXdQihWNXkU4O8QmirtX1mBBzFDRCmEGbLLtSYkomJfQ0uvKq7twCq5
fVPS7VTl6gu4BGH0Pvb8bCBppEN8HcmFQ0S6+pw2a3mvkMYQ8EjK0XxZh5ggriI0MVyhJYDR2mW+
q/wwzrdqTUosj2AIBxcVTcR9LHoMLWosSG/zxmTFOIZIugV4luLgz95QbBEwLT/G1WS+li3dr4t2
xi3/bapiZ7yCPjKqnVfTbt5k1lI+IjyR90K0OsN+vgHoxNZQbyB/aOcgoK6Ql5t5NYmqftZe9xEc
/O2yrs4BANb95oyVDB/KSC39Aao5J+wPxEZ4qy3EIQfFQLdZpO19QIrk9LTiKo4HJcq9bh8FKCWv
yImxv0EgWC6oYdHzYYaVuNu6R4px0+d9+Dn1kqDYYqiuLux1WJJLM0G+R9pJ4nBeNePDrFryeTG/
z54i8DYAe2HV39kuqB8zhkWfGqLc77ygzC47PwluaF/gUj5BCg3o781hBTtOrlcEqFlPRTRU77C1
76YdNOpg51Zpd0OgXk7jtgwQ5JRVfwBHXtb9uDTEhQ8qKT40Tt+97Ru3lLj8qeEyzOfQpqmYEylc
YwHw1Yes/x1hD9rAKBzWi6lpbJwwg74iPUuj0tijTOlSrGcg3YbWUpMRmxeXMrfcD50z4bJXhnHz
s499gpzaHBOtTYoy3972KvhKUYawwXXi5iHr/faip+3Y4ZYUBPcdaXTLxi7sNd8gkXIatr9JgKoK
x8GEFMI4/xpaIOYXaW7Vh55y606yy31bkKKlDgqSP1IBJ6vvQtwiFGIplCublaBF/0o2fnlnaUSD
h5rX9puESpVsCgz72j9s6s+KedoGzHz49UhB89bQM15OWpVTjBAByfkp+x16pEvZJ5e/TOXPE+Wv
E+O/PALFlItFHRDkOd4EqtnhTMIRoNH28HvsJP//PMLZxBvBKXKrliNUyGe4hmAc/l+OgFEmzlEi
FLB6X94lZ00GhovvkG+xs+j2dHn/hyOIlxsd2qEYccIyYG/BIiXoNL08REJYb+fmRKWVY+Ppu3Rq
7cd1qMKPWYJ++sbukSVwZUTUiyKs72ovi/eiDco7x0/8bodXVy4PnZ6qj7pzaMANib0QYo6WtrqE
W9s7FzGZgfrWtuycuJ2yaMUfhtLLqpUrYPQ4YN8+du4efAmzPv5CDunwD+nwG0DevTq39vgjjIpr
kxUEm+YPR3qJBZ2OBJjo04tkN8MfXh7J8hx0kiWqchDspzjs85s5WB8Aa9fd62P3Xx8I4El6OIXx
4F8eCAMbWWE6gmRskrsqw8FDNR+ySH16/TC/3zkaBuymAxJZgOfPX0ItyyZcnEVQaUP2nYmaL+vw
s64l9sPFH471Es8w9y5wIWKxhWAHS0109sJnAcJLG1OZzRTqqzo/YCC60e26FcNNGhxev64z/OJ4
MC4KAAX2LF+PnddfhkQhazxsyTwidZfka/nBdnesEdi8kXT/NZjf9cl1WN26w5+aVKB/L6ed46EB
uAH5YUcwQs5Ho/LanoZ+75Ip4k9P+MLk4Ph9VCIGDafknn0kdN0GqPWHwB/hOhnr9Z2rZswX0I95
O+Issoag1iW7zxuMEbeFbGugwAYW30Zi8vypVVV5MfstkeiCJfEmd6b2/RIJRos/5eNTTHTY5xim
8Zc4lGRHDmHVEY7ud3G2Y/8zoX6rpgQ3aTyLidHBg8La5iD2t3m74jUTUt1tOqnmb2WrankIEqHe
yzbUQL3oKPalP4Tv/KlSwztUfB7SLiwl9XVFZ8m9SVplfxvbNnuLiHBYUd3F9APxjF+v7TYYvI2b
Rdk7d0p+sj4ky4Z0vymC+RC1pF8v5GvtTAf1UQ0yExjCtEJeRzrpHruVPveVbv0efylr+JFhgvQW
R6rmijTH+rIKUJB4Y+XAP8oxEkBZPIv+YqaNced6aphZg6PW3qZB2NgohPCV3I2gFvYBMmb7DZ1H
mW1WqLMUnktR6XvkMMOOTOauuqv6Zf4a4xl+gyzE3aVdZz9E7hC+dXrR7Bpw3NtwRaxnYbHqsXeD
yIfswG7uBaSP6jDPoz09Jpoo301OCJ/YyGJo9N1gDYm6SeQwW/CrYwQQW3K5iukCVGuiD1QEwcIO
t1GPbY04hTTRsPgcrdF1znx3Sc8sPqRh7z5QGEaPqmYOJ1EiPpRVGpCfaYGRsQP5YEknvsVNphu3
FUbIt21W1OqahykOQxfonQ7j+RrTPzyg7T6ByOa1ef2keGv2ULulRozJ9HE7RcXcbIRIA/8WoV55
sbLD/tBiIt4iBMXoZJY5XlTNIvv0LcUDAvEh78KDJMsw34xZ099N47zuBxT5uEFirn4lIEw379AO
2O1Bx0s03bDLlxjcht2ViiMWj5q8mOWpYOy4F4qPI3E0xXCTWqXsoC8/jV5W7ie8KW4QDsqdHlq1
XPoDdlc2Vr1NeEiWBoE4FaI6DCNm9NedwhP3wu/ouAngdODwe4UJVP59tkFm9rGOR+tywYlZPUrb
z78ODcl0N66OgyscxXAO11FTyu1SRf6TLKBX3o5uPYBIZ0vl7zrZ518g4eXtuEM6H8U7WNXiwmNP
prdEiZduhdQmsK7q3pbTjo5K/7EuIhPkKAZFGKo7HrBEix5TD1tRf/FmujXwNr+K0ksPOKirS5jV
/f+Qdh47kiPblv2hJmDU5JROug4tMydEpKJWRtIovr6XvzfozIhEBgo9qotC3aBTmDpn77WxMvgO
22cL3KA+wRwVlbHNoELtcwnR0+vEFNlJ1jO45tJToW6VvgT714309MdY7fvF0576GCdTUGMId7Fl
jemPZvS9+zhWmbaB97a+SNOcqDgRIfDmp7nRbOxY1Ft3UvaxN1r05xem1lbhbXlFyey9ETIF79Od
R3OnOcNwq8ac36FBKIRn2lXHDHe99ub2qUnUJsiHaEw0v4BNG8+kQ4KD0iL4XdDkUiY5tSvWsj9b
6/JCSE36VsmqPuvgEr4TDU5AK9mwfhNxFO4WIoExLu1mzciJHARb+rRkMoESh3V+Z1exJkPBJJ5F
ohTVr4leDgZzc/LvqQBJZyfoJtgnQcoruCA363XwOIRwhcXF9n+2rUwQnakl+KIqe/a7vZbhRQ4I
j4XopREidCX1vByfq9GeYvzMorS6LByy1gpFDUk2GJmit3GeEmGfzcb8yO/G5G1405vAItB+GTgt
bUZ8M9amxqjnbIn5WbSTCXDe2qeEaQksh7na1Z0+7RAx6R0A8rz54TQIuagDGfJYdZJkZBCTawT5
IiMfALP0fUrZmlBuv86eqGfaT7Ci7GjJ6/bot0jRAXITINl5w/LstaaznkHdiivAN/P42ElEPRiT
6/r2wubZjWjKvk2j7pGN7repsQWM1pqRaFLPfCq9ATHYnLSnUiIP2TcDRa/DhZkhI5BLq0/sw7q0
0wNnv3w9lqDEm607rIZFp8fqq9ch7iYAFJkxZnArHUBW1SiOKNsb/Ws5piAAUFJ31u3E/vHckTd6
xwlsJZysm4wYpHuCu1EZyTUAcee+bkfD2qwOLGUCs2IVo+ka6M5g4Zid5A0biy2vXWsE00zhYPZQ
Z6x6sgeeuxjPw6XmvCO0cj6hak32dKv95ArKAuHRHMPlYTG05qFqFZDzehqy8pTYJGqGnmj82zKZ
DD+ajaVqjwtFxGRDvXPJA31IiPoeY9l35IRofp7R2nLIrceSD49SeGtx0uwVSG5O/eJe+YyWvQLm
5OxZG+QerUZTXSMg7HeZSOyXKjHSCh/3Mk/bWFfDfp306gVj5fq6MgG4WwizoB40DyMZsy1AEsqI
jBLH7vEbGKm+S4Qcbwcint1zhV5L31hqSUjX62fZBQ3l53trWGue7Dzt2p7RlwyZJIQUGOMD3jLB
kSA2IwdJXbSOXkXSM7uKnYuwheCmHOgGLSubkqUNzaPHKao3u3Rds5nkXtc8SAEr9Vz4zjT0AT6/
+t5qLLeNilGJhyq1tXrX+7z3oBfSd69t5E/3GoeUeouD0npa0/SeaRqJRCrU2O27eB7zV8IA/Om6
0sp84/Z1d014gOWdM6yJlIlkKcdTY3CK2hpOTpGA4AZ+Nf3whcUUzg1lGeg5MZDBowIEsGlWtlZz
MZTVV20uS8ad8iZqOmTelFFt4tAJ6IVaaNGpSn4DcaxHQHNInEjMVuwtG47fmezp3N5nmBqLUJe5
TrJmh+61DQjBXCjZ6HaPMSN+4yR/YRmQTviM8CNjGYP37F07+ppXJzl7fr1Bi2S0CBDr5JDHgj8h
gQC9rr6gDuER6LZTCLsK5lpZ6EQYUA8/JIT11se+KPLQ66YhjejbFcm9Hq+jCqnwFR0ctEqGlVYn
W/qPKzuodnn0+rpXD8K2N3qW5UfEERK1+5KEU2LuO2Gn16m1FjRw/HRL9Gq3iWmMbBNGP7Hio8AJ
TLTGfsb0GZUernQAZ453LnSaVL86TbmBoXrqaKgNCBjUtJq19oJtIKG8UncK0mCBXwSp/X603eE6
xRLypepmSvgQo9tIW9Vyqvp2tlAv+BbhQK6Yl+3k9Fb5OlE/SQm8qODR9c2in42hl+x6M0udxYJ2
68ovLJxX8+iX33IWVzYGmp8cML4UF1fR5JwQ4ji3hEpWt/PiNt7bhDM8efYRbYcYrvycJc1xv8R0
Hrep2a4RGesTmwlNfNFmy/M2VIf7u9kE4o5jpHdORqV7FB28vIlgWFUEBeepZ2AgAfeQEog3H1rF
dnHbNO1cH0n3jb9haWAziOJD+8IxCiK4lbWL9uBeWnnUnAhiDHj2y9uQx8Xyw3DrGLy+bPRsO7qV
Rn5gmcnqwS5SppCha5vNKP2UvRZl3BDnlF6F1Pr8yDBhDQW9Ir4VO7f5OC4V54SqFctxoUh40PSs
+R80oOadWTEU7QmfRAvX6khSsVDdeVQ2sVwXh6UoTiNGOTJgTCuqgXb04bJK7VAsXYGnJk32uZ/H
N3Mmyse239K4R4kt/CDzFQNAzFjYbuA1UKkGz7HAA2BCXkOQw0CGZLG6d/jaOkTza+9do9GuI04Z
9vUoFs5QVjX+KjO7fGLIeTuwQN6p91vMRl6v/SKGZuErF81ymASswKMdp504rXMLbYz5P/nuYGPb
devaQjcwCxMPX+OR3tLk8Cgve1SxBcq9zCGAXFs9XzSPnML8HLgS4J5I2pj8oHDi6pQodc99iVUh
ohFaEznQNcYulnO8wtZal+RQaincb72vxK6a6g5jP7yI/KA5ADgOEr95ffZKh5xym4/2NUNlWW7G
cm4n3EljU5+LcZ1ODUTk5cC0mB44VMXlBuWjyCI9n5bvrAZ5vSnWCrs1NBPjmHSXc1dGVKTe10O6
dQCd7PNkmEAStc7FJYR1796DW0xxzDHy2yUvu2+dC5eDeFV7F7uFj/HVH+fA6Iq4OY8AXF6FGhTm
/3qeRiOsR/RzGxIxZzea1jLvzg1VdPc4xG1ePQ54rNj68z7dqDPb4hXfnCw27EVQMcBIudPmuP+K
51PMOO2d9ZSkYjgpu7Te5gqf5iaxsM5erdMkwE5kg0zvnRiZDsuklZHbMmrLCXbVMkXYOefrAiDx
vreUnC5nE2Itkw4AR9Yq+R2c3HgDUrPuD1Qdi2/EnXeAGeJwsGu/3SLijIsru0vXL7bO/hyHpISl
YmbkEK7o7l7yQQfFYLLslhvs0ylCZLXi6x9Yf4YAoLAfag4RW07jdCwBvUvzPZ8m55D77OOH3mbP
4BOBvoC32ZK6rrZZoeAkz3l53+pzEgnRgclDj3CxpGFZBLKSfAXVYz/CyVYMrhh3fjcQD9LIXjxL
nSNrvYrixqYWFZWz0ws4wU38xZCtS4FO705AoeR1Chq4DOcWESWM30m9+E6b/SobcAS0YPx550P+
vXbUwrl8cCRp4zprYljj3b5ZGgtPrO3o/RPO6+UI/S0LV7qZ65YhZ4NwxCkOK8757vSGdlVQW8co
RxzaHVvShjgiwk/Zel0UjWvPBsgy42RkmoAkFYCu4KRJU8g4mCiRdo6a+3ORFeWZL1qHY2vlW356
d2fCW3mcrPIhrtkm2FQ3gtzMhM+3gZYRT0+3/mKi0Y85jEBrGzvpdFjYv9dBsdb1Sy/HNt3x16zr
IjULoiWki1pCNeZ3RB1FNMmuOUwwMqdN3fYTUZySs0iMy+mL1yGGaGYUeIGGTTEFKqmxZJRmvM4R
zgE8tvrQ9GHHfPCsaYSbG5wkX510sJqDQQwGRfPOqY+Z0XohtlSJaAXx+52GPu+LJpPq3un0ZGPj
sz+VNGvOk4wbPjrd1a8JGqz2KDKLexkTVi5oKG2ItW1uBgKS9k5xYZV5HN5BSMqxCp3Bmb6Oo12F
g2v0zh4DNeRsPgJ73KaAjdyoFZq/w1WnXxiH/AB0gXX81Dmzt1vhi4QwvXW6fwv7787IT2nWwz2i
SXCQyI1wQfomREh8hEfkwvOjTyvnDhwZHZaJfCAHNmBFgnpla2uoqMM/jEgPd6vq53ozO6qqN122
EHJmxFQsGqvDgz/2DsgDfdrqk8bC4y4NxBD+tSrCKi3HjSXF4m4mwKQc07HqZkFd6vOdZngwfuNO
nrGyg9hsaR/G6ZLtSGOcNra+4K6i5cD/qYc291wuuVHA4xbFEuh2mWzNdvHDiQcBy9Ex1LnWQdlC
iJH2z6QvmoiVvv462v1myLz8PsYSoK7adQRdwOb5ycMw+1CNl0AWvXHH4vvq+e3LIjVLbbXVE+Ut
j4PhM7dqcQN9bshNGj1wsgNw0RsdXQlNv0ttkH3A7ImdZTTuss/yQSznOtHttyazdCZj6qKhNDlY
bLMMYDAm1NKIxEK8cAhsxs03qYyLbZcqlqOhU9+xRIwRiudbNPlJt+lbTlJo7eAwjYqh42L93CjG
1C2pld5PpFLNzVIZk7kZyNl6hf1vvcb9Mt1TBOMs6ed2ffIYXTrlyn7EbNLBNw/T0aAZt9KwifBK
Zw+xv+ZbaWZu5Ot1nG1b+tI5Gmo+gkjST0Jg6qYdKK5Md88YMPACeqZM7hy5XCI96I6z++XLQ+GM
APohXmXQPmtnGnl5tRN6KyD80njfFgUHtf4syjaL/Er7MSxjvAaS8/jPeHQ0YHbxJUEW1Bj+Q7me
Juk2dCaxrqT7qZb9m2tV1k5gFgk7ogqWPUECXHrqzYWRLZS8A8ym38wwL0K/EGNU+NUUiiqb2A/p
Q3wNWsTvgq5DqLmBGrDaV23WPzbt+OZ6Ul2tnrHcW8rPzutircyyENTk0d6ldwWf336JhxKVkcV+
fOdKe3xds9p1jwJbErNt0zVX1OQXtocEywWzkaQH3eMcy/mpc545G07HyaunyCimWRFeVw4/AO6g
PcRbV13A6ZKTyCTGENUOrKdYtwbKJ4V6HtgHfysbh/eAVRzSQIFBoAxhtflstwVnsiuEYbW/lzLP
xiBtZ+Lm2HZ2III8Zl+2bJa5ydelfvIrPSU1Ao3kDTkPPuij0WTi6KyhSYLc75R7bYIO3npqcHvS
TDhbIDqwp28GkWBQrnt3PBjQKPzdBdH2RkKMs0tbVbxpJmE1oTvB04nXfBZbDg/LtMs6/4ZheVek
VA5SZOSBnUHtPfhytHDG9FmJjZt9sg+WxTCv2mIwAHLGrR/mbSJfwR9bGwReNMFBTsbEaKyjvzFG
b4JkzSt7JhOqc+kU5b15bzY0i2OVWwen4vdvBUnhZATkHtsmUxn9EmKIn6DOlhaFQXNy5FWcLN4P
Cpo/G6O6izFd2LBrPONmsbOGlGla8WVEPm75YA7WuMtAb/wysWG07BNiNp6eho0frAwdZ5IX/Oq8
EDVuMxQAdgddb9f0KZxmeUugHQgQDOP8bMXoLTD6FvkJp46ipDTCvjsYaytGoqO0UW28qZdg/AFs
FsFojUMRXZBU+Ta/QI4iCfW12wxCU/EjOAysfm6WrGpLgzleAhqC8RVBZW4R9EBo+11Rl+ZZywYD
nH2VLP4+rajvXyPARngOjWDG7eUt2Xed4rgi/KDKzrlVd3YYW8ni7knQy7UdOhXnDYmDjpaYnZMD
+r8cd21Tr8UdFiHvsXUqoTYjX/Z5dLG4UWlMRHGAbaVpG2lTZEkCMGROfgsQSHNDavYjpX8eGRSE
vpveqhTT+aYzu+4N8Fm2/hg4aJW3in3voWYOnPfoHLUh6FvDuNMT4C5hXNT6o3bZ7e4Ty9T7vd+Y
8WYAnx9ZmlbdXCJXHkYIk9TNO6H/XDMz3c61foHo2XVFDX422xHybJqfS577djalQwVaF1v2JtmV
RRr6uiu1RN71CVSbCSkBxyjprzdQL7NbtnXTdW32ilgXsgMoKED83E/OTFjkMgq50XK7MMkLsZMe
PlJuzzvRVJN1MuGDE6nex8+16YmwimvpnZHNNAsnYarw96PBwN6gwFfP1QqvIQD/rrE10BMgp+NS
LFFBFkwarQpJPyIJ6qfBqCX5cwaThrMG1XxceGUcYs/pzwn2gQBjZdew7kJbI9fhjYsVcYTop3vQ
Vk0+lVVr01ljxfpJFlZ+W4KQCknzToedcjwvKh1n4Bzs4Vg8NZQLH4ZltYglaArTOGf26P8qB06u
gYhHfQ1TcjGnnSnWJYMgn1h489YWU04C/no/1wXal2Z200NdFZbGo1HNDkZW96WyF/uKHMn2QLTG
9CDgD7O6lqoM4p9+22p3ldaTt+j/yNyAcAuphzQ6qRzMbEDBbtUEPtCO0cXPXp98YsrmnBDtuo5z
81SkVfqSA3WRUYaz26Q/wvdMT9l/oip4o9LyEZBf0YSmk5IWOiV9y1tsUJAM88hBo81PBBMO+75x
XGQq/TKelppCyFnElp9sAR938tji9mkPY17D3LZ41dd4DWoV1aPK18CPC2UE0li15IS5jA4h/Kzh
bMUxBT7eeEb9jCNFeSPguQVtTWMoRNMCILgh6YkCPWxy5vZGtntBz/C+uyy6yUBqR+D4bXExvyz+
Vxp9eg4SzgAWwZdqRZnUAVSzohigUPL6Rrk1O0GEmJfOFae37UxttNihQGRdqDuP49mUySU/Aqt2
X/XCyE7aVPXLDVCnUQ+gIoNiqlMdq20+XWL9mg4mL/2Ib4Xe1dlWEoAwvbQtPYugI6MKD0FrstjK
zG0ipcUTrTqqNnftpNZT6udzcUeSQMedeUNSgoyxvbssM4b6WOZLo4VV7WpPa9+KGwEFoAtERdnI
LrpKRDVoRA51hmOw0YGsdlW1q/tCsByl8EQbHCMy4e2f+ZbiLfsosfWXYayP86Bb39hx8oSI9mrl
nl7XExDBlX5OaQ5u0Fe9u+6MyvMIwEiS3ECZnRA9aJi63lBYXEeuB4dtQ+MocegSON4SOJ7GdF06
Sntu4rnb5y5LalBl5fKNF6dfZW6fF18LbvtCGTGIu+udkuYK+YsrhTvXfJgGT7sUHeM+LPSeggBo
8Cm/9J7UYaj8pNivSdvKXdLb62NuZ6oMy2men4bFBOEC/v68UK6+o4uef62HTu4RV1by4FZDW+wR
2KICm20jQjtIjbKKF1dGVtnnoOGWzsN5SRBmSGHCf6gE24GrctAmMiSaGEx05QH8J1rZ05ctEoa2
3Jay9ykk1kkJZGVwnV8aopfyMEwtkZpVxfy4Mf2yP6SkIDffWpo4y5PmQKG77+OqII8GQn65WRaL
kr7tyemJAIQqCyGK1k/9BBQ2Er1HFZ3uuqYFBKL0zXZVvpbewQlvaX1lBbaEJKkOrVjTvZU2xFJZ
OeLyrDctdI9z8ZDaLXUlK57IPYJiQOoFdQ4BNrfLcKRQjmnFGYqCnhHfraXiPsX5xKmRb8s92SzZ
hwpvXnbM6TJzJiU3gDneM8Y3FJzDtY5iG0FX7zt3mcE8vJngtN96ids/mBz7CX+DW5sdsf21d0mi
z+N5Mowa0n6TfHHYCJG+NcfUGv8nA6n3++WtKzxSnkfswQpWJ4vLxmDdnk/amuApR04992Ezj9kt
oH1zPZR23DUvAOem6zJzBKfxpChfaoECIRB6PzwOtiMfF8eFsGYRTUuxP2uO3toRiLj6mlEFvknS
U7CsnCE2VVcYFJPasTpT0Cvv+O2aHuJ2H6zvxTLKk6pteas7bEwMq1uf225Jrxrb8EKTlnuoE914
dCibCF4nnQMnsCVkv93i2F0dgJ31sLZ0Ze7O93k+0Pl0hTTuSM41fliCyOowzYgYIGTaM75k7AGp
fS7oIgJaj+6+Z7wcyFkYz/Tc3K866YQnEz4DZXUputCvu7jYTVIQaek6mbk1rFzcqcZQOyNzOgT+
RFU8xX3JDKvQmu/coRvT/ciZmK5l1et7Y7Q4ZGW1P3QR2lk/AjK6/mLJ0hGutpJEazsv3/pRyiuk
heltMxeoCvmsalBk1P+asNZQQgY1gtnxvjM647bPSJTKKjVfC18Yr7oc9LMz63bUtfypju59vKmz
3q6irKOFWBpTu136ZuErsQgyUZNwVGQqLfeOtH7mFypF9ZadMyEQ1dIOJ2mmCeFArfssyNKlzWCM
1+00+vssKeh3lvSgOa+ADpj3NMZq9qQ0/n8wluJItb1/m8uRSlUZ84MSx9wmlS5uzGxEQokdywsr
ppMXIjYvHdV+idA0enMwxKlR/YrJhOBNTGgdj4kHtS6MS+bjPZt0FLC4+cShnOLqIdf76atZZwmx
kc7Us6tPfGnepgTb9nt0fDXRqZazn/0LSN4u54YvWmjV/YK+gXZm3uU/hRGvX4wesEgg6LTJPeXK
5albxSCuUjqAPAurauPDZI4obic/M3+aDMNdLKxYhuaQywG6QlHeJ4lH1QEhi34/UcNkJ0XVDcqB
oeptqtH29AHJGJskM72nao0bO3IUYIOoh0vJyYyYhbDKzbU+xH6ikf8zuq22ZUfRgu2iR7ivQaaW
j0u2zgG0u+lssK+D7Vwwy20blrQTur9R35VrVd/aHpuchQQPj8qr3mOS6EXMvuXy4rYxXOX6hjqn
l3xVa2cwUKR9aW7RRQiTSiVXGBURS5tLPahnB97fzodDOQdxp9nzYQT4StXZo5DGEO84RJKuErpM
k9qm7x0jSGnpruWgImdpd8wXBQxnt8iORTIU9+lY05bnVZxs8jie6LYn/XUmYL9RPzSTPf3P5BG6
DONqGvPrRHcoUiPUS1CUsE+HrFlrHGE51DMuIK1h5Cc4S4bzqnUzoKNUfpeqmKqN0wzqq53bTFpx
l1a3l/ifOSzob5UbCt+QRulK1PcjV723lro6xUxj1xxhnJtxmOWdni2w4wxR07FQYPL8WOO8ApeU
YJexJcD9si3cYrclrwQnRrUnDXhwNp4rxD2NMwq/HX+rgdlgxYeFxUYdB8cZb6ZOoW8sO2kmW2l7
VRHgrEdLk8VOYaC8GJtbM7eMK+IuUvOEtq6ZD6aTUeLypGhuwWMWNHcUQ4VOf8ZZo5M3+BhtxsZU
73L2NycdIOVbLIvpQQ4IKUkat6ez9Me1j1pccP7GdtlgbSFTeV6gt6U6ULk2nh123i9Izhcq9LZJ
2wH32NvYxCApGXZxcztDKo0sG8MXW7TFOk5FJv0XktLkubYJ/QBAu4zmVkLnJbMGo3wXuKRWRAQ7
Fze54gFt2SbopIJPde/QM/Wc+o4uRLo8oCQo5SvbHkk2VNWle1umxa9eCE/bVb6p0luO8p7ajexn
QrMnomUjFNbtQFqNB7KeNi7hadACqdIjw7lnGihQLomG9WNpq51cB+PJ1ceZbuHURDxx8QVpH2lW
ymb9M0JOMmz4WbknDrGrTTmCning6JCMqpj+UE9P129o15jzoAEFHdgAFBT6zjkR32fcAl2+qRDG
PZltYj1bcCnCwjXSH57BT9lLa257GhCNl3Na1KlM8Yvn9LR4/fziQwF3tpnvSBEx4wKIVCyGyYvv
Se9HshCde6gnCOVXqBNlHbGBn4sNHGH9avElWxsdzu7rUFv5t2yuzbfOU72GGKz2vqYom4YLJLyC
6UJ094+U9oXPFE//hRLqRPinhqaaqUuTtInSvLrJBzxBkY4uA+SkC6x3j3vCv6OEiQzESLzsQVVS
tNdFLCaQcktus2GxplbdVKBAj6mu5u+CdfWn2RBUSP67wbwD2PrynUMMfjVa3SKAXNNLuuwEkO8v
2zMQPCmlpS31bId8CINomjNatNoIYLQCpssMf3iVnCZPoJ4KeWh6FbvhyESNr13RTMZoYVxm6kRR
PaiGxBdha3VJscGzaYPEXGNq30Wi9c/mOFvf0poN/sYs05jFhKV1OGYxxPsDvfP5bii0sdn9nwFU
5VhLxRSeFWYTaspSv7yxNwcc/Xl2X4y1t9OdMT/jN57ejHzoqMEK8eXfstSPql58bthpfdyHLhri
d0LlZtJVnxIQFRj9Pdjjq4qB67vrJ7HGfxHa0osUHo1Qz8Zz+U7QLQh20eBj0o03UpAu9xmxB35z
TS+3tW7/fUN/0br6WHEBBtB9EYb37obQZ4Ffgb4frCknNhETshbf/fsSf3lmsJFIwXJN7ke8NzfZ
ZqvNeMtRjrZ3rftYrxFF/H9f4qMKGvMhkD30ZTaeLOOdMrlIG7QwaUeclE/QDzkthH4LZLJAuD7x
V3rItv+fz/GiDfaEbems5iBkdPtiJPtdqV53LumvWYOWpI2DnLLeBH578fbO/L3yjhlA93/f2TsC
2f9eEFuTj0YEFTnZin9esGnXQqKzBR1arhtF8VDox5pYSP8qz66SJFK0e51PxNcf39hF9oyGzbA9
3RHvtetGQlMTljCdC3VvNONe1cPWHKN/39nHLw+mB6Q7HZW1C1zt3ZNsPfi20mELrfs38/g8eOd/
//132BCeHC+ILw5nAUpkhyH755PrqZ+6s3ScwOrHTacLEEMvue1sSFIHNGWh923JSlZvRv8MLSSi
toiH1P0EmfLhe8FlgCWDyQIsE87Y9/aPpkLW7a8Ur0z7pknbcBTD/ZI78LM1/RY2eUgr4TOy4ofh
cLkoBAoHHInHG7yYVn/TzpM3ifYy1SmS5/617F5aWN0Avqe7XmvOS21E4+Rc05CjRmlLdI4W8ace
QUlmcSYpYN8nyVWbzPf//X3wq0wYR4KHgX/gz18loW5UBjaeIB6+Na11EuzB7NzqAtVceaRnJLMX
EE755BvljWZfegTmN7CAn5gY/vpCfHEBAzC/4mn/81e4Bt06OH1u0FVILm0tJC0nmDqgUJ6+LyjB
oP75/u87/zCdX17Hb5e8/KTfXochFxr4RGQFEigs+OdYpMFEs22U075JPxm7H4bVu4u9e/eznaBw
nriYQh3Dgk0j0+U48e87+jBBcBFGlmvjfzYvPK0/7whB5JKPtekGYrEjmgY7XPac9c3/Oq3jp3dd
3LVMEBfQ07sRnLjaMGiDGbNr926XWvyC8kBtpOqf1tVtnv/rPfkwnQgY4ULQpax39wSqoNMGG2CG
lsGqZrOUmOqZr/iTBffj98dlAAAA+jRB8LmXsfvbx9AMiaGGFe6Tqz8P+baiV16jEECdPL66rb35
9019/PTYSEDcoekIPsl8P8lOmkoHv0sop3HVALb/QcUqKubqrvDXSNXrJ9f7OPNwPYzXBlMP/3w/
urLMo9SnEwdhNd+Uo1+X83Bfk1FOYO0nPI0PV2KC55vgpnweou+8G1SQU5BC544bpL17x3/Z7BMl
6cDlphemADv//Rwvo+aPZZ8l2DDdywYDLzgWtT/fmpCzHFHiMYTHTW896PavCR9ILej+uVGlXms1
Rf++4ochdrmi5fKJ+DjP7fdDbOyqqkhAYwO9sjZ2hk3a/glS6L8OZA/8Ixsax2Qo41V7d1+UmRbj
ghMP5HxNoIYtY87knyyBf3lTXMPjXcGlYp/2bt6nkdV6WIXZlGlnj0O8JY9u+bKMz/9+YLrx8R1x
I3SIkPcAtLbf7ZoV8SGeXhrsM3tNP+NFHsLO7eZDOZv5aRntX7E5DWh4qTW1qt4XC3YrSfcmMvJ4
/uTr/DDuoKXoDrVS8DMMB+cyS/82yqe+K30Sxe0gN6wJ4QD9dq+yzEfTUuVhHQwKEdZYf7Lj+fig
odLBJCBQAeME1II/L2qNVHPodNB0H/ygkN/JkdrGxTl2Hv/9pD/enAkPkE8GQyBKwvceymQBMSYH
hHzAOgPVKuxB9qlCb9Fmm9b/9e+L/e2m+DYhxlquxXXf3RQh8hNEP4oBRdne4t08YHlE9zedlaHt
/32pD1MzhyBmEkNwYw5m2st9//bSisTMiX+t3aAqi7CJn/uuCzmzb1AkR/Xwnabgv6/3cYibNisW
1mnInczQl1v/7XqpXpitmadusCpLnkRclSFdw+ZIuqL6ZDb5OH9xKR8mjX8xibIZ+fNSWe8kFmkU
OIWUVxx06n8Az8EIk4gAjJ2GBJhcd1EnOuPPLo3xT6aZy+f+5/Rp2nwpl1kAZMqHL2YmzR2Rwuiy
3fbpkmBV6z6Ben08J7Gz/P0S7x5mq3ujq0sU6gQk1ftGaUtIwOl4IBIeL9tC79XU6x+FprrNVJc3
5ii6/7r2XX6Bj8sbxByL33viVlXGcWopfoFOmXiD4f7cOA2r+/Jaut0n69FfRgUGOdt0OPTanCre
7YxQCS+U8tjllQMxTtpR+FdVxSrb/39e5zLn/vaJSk3hU9S5Dl2vcNKvIPiAWPY2XfnJIvG3LwQG
MKQ+NsqX2sefF+riskhGnU4sAa13XZt8z13tk3v5y3DDbMcyp3Ma1Jkf/7zElBbo3EpORRIxWtCb
amOThxYA1Prka//oXfZ4Mb9d6d23OGNr9dKGpzZauG6y25UPL/05aBYqxmqjSeoU41uP9tTRPrv0
X+YwLg2g2KU4xf94d5P5iAcXWQ3nTf0xS25o/1li3wHUM3aXoF4rOzfqKOZdi09N3qfyTLN/9Lcg
gdfm7d/T2//UQt6N+j9+y7vHYOVDBo6Fx8BvWZpdMlw34isky8C0z5gQHXuXzQ9lfIpzRZM0cort
snyyJP7ls2JH4BiozBw+rvdLoq4cs3Ekj6OVggjvsWXBQkPx7xv9y2AEZ86KASyIasP7M/6ISBQ/
NDVc/C+/DOjP6Hd/YpyLOiDR//lSF+QQCE1KQlCDjD+/YeKsOqstTId0IfmisuWu7e0Teq/vcdGO
n1zr43hhZwjJjAKkTenpfa1Tm4yug+vBV2xqu67zvpuFgdPY//Jfb4nLcBAyBHVIHVnZn7e0kLPb
QjWmAj6oM/AuOtAokpsl4vT5SWHkf1bwP7/Iy9QCUUTQpnb/1/n/23TmW1rftSqlzpBPrnfXUvU/
JIapTS/l0P5f0s6rR25kycK/iAC9eS2WaW/U6lZLL4RGht57/vr92IsdVWXxFqG7DwJmIKiCmRmZ
GRlx4hzkr7SIGsqO7Lj9RUfBMqLgh0gRL8K4H12ycOE1jZrmG8o/lnXvVUX/C/YlZ7qj9QA8vEVx
Lt3mKYxgCJ9SUNhTTUt+jx6tTVt07o03lUbJJ7lKnBtcZmiIQ/vucxFUtLFAuZ6Rqiqy5KBr0QAw
JQirV8uc/M912ERfKWY011EGO7BnRc01PQtDtHJAnp8dH4lNKF0I7bilhf1qFHB+liHAkBR1MDTn
IvtnGUJ/VD5E0bWlrpz451Hk/FJEeMZSLXxZZE4jgNXATDSshT1BHeQ9U7vbKG13r3OTadMaBe35
JtWhrlBJONpQPkAzcupmkNNSj0f7iveisgnanaH1e2uibz9bCQPOjxx+XXOorcPlPYf/p4ZUo+pq
I4odxL6+avptZK6s0tLv8+qdqcKNObMoBMSFQ6+hn9PENE75Pw017qm33v56S8LG8seEMFcSCko0
OGBCpseG2uSG3eJa7bYBOX/Z0sJggFCRh9PmC1lThetqArEeWXVuc8bU1G1hSdHWTCws/IkJwaub
qet7WrZsOi2lZIu8G/oWuYwuGI36yIDJw+fLQ1q49qgn4mjQQeLa1CNOHSDPgMi2NqpkANQ2plbc
FMj6kZODXwLsCIQ8IFg+Q2eANPDg2gFdIHl2m9MEbdFfoKjR8+XvOd9nJqUdWrYtWmKQaxFCRQe5
gSS0JA9JeP0Takj0g1Z0ftdX0RS825Oy8qg5X1HGTTsF5QOoQjloT0fvx4Upqa2MproZendRbf3u
p2ZaOcjPr6aZGoanJ9mEOc8tvNSoR3i5DzRso3ffw1wGam7tJS1fWcnzmcMKVLV053JbkEY7HUpc
0Ck8IHzsFrXyoymyg0eH7SBZdAJVCGIrtX24vFRLw0LcBc1jqO3ncOLU4NRmYydB14WYyeesoH82
tOCQWzugzjcEEhEWDLTIqvHiPavu2KhmoOBD/cNCjRW5z/CQKQVkDH78yTJ6ZSUEO396zuZmkkwI
W89f1YknWY09a6EHNtRq3jugy11cs//a4UrjmDRRW9uYgbG9PJfni3dqVtiF4K7g1gB64UbtcAMU
bU+L3g3K6PfD0Ow5EFYSPudLx4kP96nGE5fnvCqYg7Qgo0kxCF2Qrjd1KdPANva3hbomiLdgh6uS
+A9+IurQmuAiKF7XpVJRvELgb2PM9HryXZy8X567+WNPw6T5Pv5jRLjCaAYbx4Tg1R3CPnYVH4Az
zKWw8LgToWDi/Q6G6uWyyYU3E6oC85mBZ+qoGgubrQsLCPLbIeRRFj4HvbrXaZQaKvmHovjPQ9yB
Cpa/AMYlgVduQz12L9s/cxdEN2CLQVWJE5Iq1ezFR5FhS1N50s0tvr3clZumt344mWV8L7VWcRWq
UdukzMbXyzbP1nK2CYiAZ5rOfWsLQx56Gj0iMw/dKoIY0DRgBeJcDnd+z7a4bEqdEzwnS4otQjqs
Ib1H1WL+lqPxBREaQF2tIDbt7+HL2AQZYGrExRPYZOK3NhmAPd/R5XUbJPNUuynYtuFgptG+iOVr
qX2ovF+WdW30K9eFenZfzB8G/Sk1F2RhEII7/bCpGvu41E2kTjN6U0mARURkTlaD7QVtlt4jaRWa
LjhT4O6hZLbNVZ6rxlOQqBLCk1XrXaWh7Qc3FYfQuCGO1LZAE9XnHhxkt606hFn3ijRItzbUZbqr
xICcXfr+idfLtNTeWysEsUcZMmpXTqCzc9aBD5gJhyGWGtZZpTFBfWqQ5Cpy0WXW7nhATdui9wpX
njr5Sgl98+ryGi/aI8XGxiXLR1nkdCbjauqU2gT45ATJjdp8RZcZZoe9rK8E7gtuS0mdygQhLhtG
fO6GCU0NsBMxrrF8YGf+gP/l4Ev2yu27NJw5ic5tqLJBLGFHst5TwG0UuUn0TTF+dt3e1H4WwcpR
t2zFUPDBWUhGrPqFoawEbahGri9fN9NP9HbhMnsKu5+X12ZpztBLsaj8EbNweJ+uTZQ0XIMeomsR
t8RBCo0U0h8dWSYnjPKV4EidF1rY6x+xOzcRz52zvR6Rn8+tMI5cNejlN5gjHFiEg0h5HkYZmOYI
ShS+QEmV/6mz3tpnwARfExrK7lKQvNYTLdRF6naoZPsHKnyg5y259n7W0CF8RhE6+WFZtXEFTQJA
1rGzra96lCvf/36+ZlZtjmQ43i1TyFeXLfsRvajQbfVx6wXA2Z38yvH+GjfEFj02I2yZTPVicrqY
AfBGO/+V38iuEcc0Yr5dHs+Sm5k6qW+TajsV2fn6OTp+Hb2EcUuXGE9qUf3PBl3/othx+YmHrvZj
Qokg/PsLDTuEXORw8G1ZOFdrJ9JYyCFyeY3QjyR30j2Lh2533dDvIGe7nlzSSqi3MMr/ffTy+OHt
83HHH41S8myp5MkP9LKHi7Ds3ZR3wGinV16fPv31hJ6YEkIUeyJHUsYkKeL8raDlC7QtGOP3QF85
xBc27okdYRrhhG0MLcMOwNUtOls7qwmv2umvaUnJesN8SlCOJirxh+AfcihXegXqmpmzt61SPXg0
n0M/tr88a/r5yaA7PDtNUIVwplmCGa2r8ihq51686EtvVgSQL5cNLEzXXGNCpHLOs1GPOfXzwiuQ
oMrb2IXI4XeIuHkOEQeI3ZUraCFam0u9MDtxuvGqFfatDIFlIJkASiFVuCOxRk0CwrHsJyUu2oTG
la10HpsCh5vLBooMT/wcGZ+OqoI4Lx6zGLJrOsfgt4CofTKv5YxDcm+pkMa1kChWuyD7e+fDrk7C
kwgC6Q1hmFMZZJ5U0GJBU72rxcY2ryVYUJXd5UVbujAAfyrkYMhboLMqrJpZD46RVlnsdglRVxGQ
8Hx27Fcd/jfIAKgNNOGu9G40/9DlbxABDPZLBRVn970obvUZur8b2kcyt5c/a8FZSdahMzZHx2Bl
hFmnC740QnrU2OIHOi7pk69XFnbJjfAilpSGQUgjhEPEmcqhTHIs2Fz7I+1a9WNDSRtWkHoNBLG0
MWwuf4WTeL6WhWgGeRnTh4cA+hy/uKLJeOvHxjVUpisjWjYzJ3zmp4UhxmaTr9eazcHo+vnkmtRx
EaDe2Nrj5ZVZssI5xeUCcph3izAY1QscgBPA3vv6zpg5uqYYnoiVoSwsP1UV4maFOhbk34Lzl3FZ
yFrG+9Nq2yuDjkDWbyViXhjHrAbJm51MErp+goch/NVqScU4UIh9g2llXwNZkhPrb3MDAF1ntATr
T/nbFDNw5dBkbaRZgNsbZ6u0N1NDrcAeV7bLwuV7YkVw5hHq7KmLsNKNcJCQIWjhLB0l4H9rGjNL
0wYxMvgWSlAAOYXlh7ZYGe0iTGi9i68l2niQqt57zZra4lkWYp42Nj4blMjpLILRKtXTmyZIXE+v
tE0NCQSV8JvRgW7YYCILBDrb9vdlz162CUAVoDVZHPHEbbzKG30LmxDC7sKOiPi6UJ6rnMxV+gRt
2mVrC+cP5PZzpoVa/lygPL1XyHwbZq7BV6ihxIEawHXaWVuz5eIEFGt1K5f/0rKR7yPBYZOiRQvl
1Frp2bRlGHRC+ZN9MytQKLaxU+uV18eSG84JHOjVUcCjiHBqpTXgf3AkGAnk3DzMubcoLTY9XA8Q
bq5EAYsDOjI1f8pRuBnqdNI6Jqa0yvmc0HOebApjGreVOVbfLq/U0mFEHZSzjmCDFRNGFXZ5yKAx
BVvgtT1aj5BUrTjDmglhNKMRdH6BhqpbFYPzafKriBSi73+6PJDl5fkzECECDEZQ6pODFYTUNxNv
Ap0q2CdN+i+uVsrTM0YTeBPFceGMgMVHnjJ6S2Cq0l9mUEzneFeTGkDjGt9rkr2Wv1vauEf2RN2r
0YYdBwEpNm5Ba2RdBbmbd7618dXyq+fBJB36hyCP95dnc9HqrBtEbptEjxii9Ilv1H5YJu6UJzfU
Fovkl6oMG7p0Uk1xW3vF3DnIiSORssC/9mYfOvJ4tc8smMmwB1+uO0KeJUHPpugyhLQvvfGYkmE3
ICOKdpeHeQ6tFOwK7q8rULsgMpFQLp0OUKro5fOowet2aBgt0I68HhHXhNOivoaF+7LxxUPyaMzC
vjC9mes+xTZVEzwHTkB5kJ7GxEe+oqc3MP374OZkjoUdog8wfQb5PFb1zlegRa3hXqQd+fKoFvfh
0ahmzzpaSXjq/RahHPgQHDiHjeZbX7e02/jo3odrUhQfQEIhIWTaZNbp5CGiBiN6aixpEr+rdVL4
jQH5bNBC1VVaPxCboX/Z+xxd5e1Gh8IMdgxNvpbhvoq+e6bpdv57l6+cP7OnnH2K7egzwADMo/hA
7FQwXm3R8IYI61+pDdVCS594Yvsrd8Pi/B7ZEbxGg16PnD5DllT4CCfVlRo4TKZvcEL+F3Eqrkc2
lCQvGEshiPRLUh6wb+Gf0oiEYw7ZGBThK0aWpo0ICCw4ENUFHJMmI/8d9HCKQmVk+8WdkXh3bWO/
/b1XEvg4lH4AMdhiH51VdFIABCNx48jMPpvymFxXsD7eBaqjvRlp/OWyuaWHtenw8gL2QwSEjsmp
YwbdTDwYjhChQrLcNdfkYfPuq0nIN960EjSd1n3Sb2tvf9nu/LOiE/IWm2Mv1ozGxFOzOaIYXevL
XE5SeAf/kn6I61HeyLlRP9nNTZC8DW0OS+oqIm7+4VPDgEMVkggqOU3iPsFw6UxjE2qIQ/jQ3EJh
1lh3UjC8S7UGSQsljU3a2l+g/J6+NH0xbptZab6Ow0++pn3rFf9Ns6v4QTLH6RB30G74dMisvFXO
oxC+j5kBwsB1KosPyESSa2nuZdqU2uem+NJn75en/vzGPP194dzL0hpthEDhka0cYunNUiE0e07S
g2FvC7/9611zakxwLz3KdDjWGIyXbNFIhfwT2iaogy4PaeF2xIE5zXgJoTGIzuupO6l101FZJHEA
jH2jW29G/E3TXqVs2JTGXay+lv1t3e0haVPjtVq+srBec5EJeB6ihnM95tR2ZnV5UmqNsVGVr0q8
TbyZ2xZ+09+W4YJyqmpoNY1+5/SvXlzvPed+NRmgn++meR+BW5h7PCj0C8OXYM21hw6npj99BzFM
DJlWGd40OoAeGgKkxxaq3S5iG5suAlNulu8HdTe10IFve/1JLdw6uCoJeUcPevseoY1DR5vw8NJD
6CHPDdCxWxrBvrd1d/RgM41e9OpqRJJusKtNVn+nuWgbS/dN8S3Vf9XVi2M/6s4hGuWDD5SCCkeS
vrTWTZatZTsX4rHToQveHIaWN2UJQ6e5HXo3GLXJRSKKE+i0tG6Bm27H6JMB78tlj1vYRCczLix6
NAySlPSY7cZ921MlZx5feKnjbP4dD/GVWGVlgc9Exfs+tmsfczlcnw1N/nJyEw+Qw3SuqiBpNP6U
4YG8PMTzC+9kZkWcQ1g0HYx2nQG1hen6BXTH4DBDREsum1HV8xN5vgR4oZD+mZs+TvePN44QfbTY
GafBhW+SHs2XLPnlGDdK+2xZ0gYS7SmGa+tLX8WQyOxV7Sf5+w2arpB69RuJxGSh3ffDoYZGTZKK
lej348oVroyTDxRCfi+lcQNuUSYCVp3GvokgWs30FHPseZhd2l/JqGxmhlnLf5rCb3kBHjjdNOgm
ZIPjjiHUUM4z8Dp6Lh5tOBkr60Gtze+X5/Ec9AaDAA8NA7iwZpF+FA4BshXyONbMoz+pW8lynfg1
DK6RTlTBGEXwhunWJ5sUOaU8p/xCvrwdfsIVsjJbi15z9BXCflTRkrBij6+Q6STQvZ8lWE+EWVe2
39KBfzJYYf/JNlxFidejuV052qdsUuQZ7WPcDsZU0QEFQ2uLkKgbeyrZS2gnd23rtZto1tOptdBe
ebAshPfMPcKxjg2wmS4pce5lZyrguDQ2SfmMklBQXWt6Ap94urGcbeu8W/lXmfXnZcyf78YAT7Lz
ta/ADX2+7AUfR/2Zsx59iTD/9LtomlbzJXU3wbl21QLpzeKZzPzGgZgfGmIFCjhJfZTrT7K896eH
YXzVJQRio6uWrHUUjRu1vakod9T2LjUaNwq1zaA3tGS9Q/TFW7M4XP7mhRh0nr2549c04AwV8edw
RfUWIqkGwOB3T0Wb56uEiHhV64cBvIjXTW4DjgQUvNKsHD6L3sqSzeQYcEmIFycEVWbehZOBkA3i
Im2Dtm8qdT9hqk1WPPb8NTSP8Y8lYV1824MNuMISCAjeKfSgBPsG8iizNVfGtGZJ2BpqyqJ5MZZ8
Td563NxTRu40edLblRj+A1F37mv/jkm8lSCsta0x4BQMy1mVGFJI/jO5KVq4FcPnVop2Kkelr7iT
9KDIB1W78cNb3SEqekucd614s+yJ//nWj/eUw2nsfcyc1I3KXY6OUPFldJ5XHG1xuecMIo1wlGA/
tvHRk9/UEg/kBB9sSt7DEEDiW1lQ6aIQ3AzaPlb1/SBPZHKsLdSW32LvR4Xes4se1mFyOrSS13oC
lz3/6IOEc2MKkKanm83YZOa0z8fCVWTYdJy7OlBdhG7I6NzW8lPfmBsr/PvrnRLV3FfCfECJL7hJ
qqZSH6LdvEHZgnyVdO91ya5JihVAwtIQsWNRp5jLSGcQXqmOQSpbXAiDIUWuhGLGBnVBdARGuG2h
3ZT2/Fvv4NF7CQEjN2waj4BlOjtZGfBSoD5znczZF/LvttjHiu7AGAUpx0wEp/nga9vcUd60xtyq
Q+46ufGCjvI1VKx3DqzKkDc9m73yGOr63ujilRT98qwcfYsQU7SxA++ewey3c1LEOCCMJZv3OdQc
8OJqvVvJ6Q06gW26sgUWdsDJHMx/f7QDvJIuwgx4ErIS0XVi9ftwynZ58/eFY9ugNYIBcuRROhb8
OgGCoITz8OLoBgJl12lWqgHLE3hkQThPlQ5xTzljIKnz4FtfBu26Tq/i/os2PKf5DahFXb3r8zUX
Osdwno5L2DRglfwATVRCQetVmb54kndI5Bspe6rQBGlAlYH1W8tuLS6ZNsOwTHrKqRudLpnR8Ig2
R0aqm+wLT79KYeTOM2flDT1PmHCYg1T7Y0aY0ApJnNGazSBE5Rb9IUBHKoPc7VNOrxvEyytH8RzV
XzInzCRBvwofHrdUnD8p6V6K7gGIh/4vVJJIfMDSzM3o5tlPRUcZul+JOC5PKQSEp1OaRGmiNAnH
rlYHMFjKjzBz33eJ/d9stn+n1JKVUzPo0ZFySxhjYXyqm8fIfJ+8T5fncT4n/vM00l11aiIP5UBu
B1YtnqSN3EO/La1YWJsr4XkW540MJwUW2iA4aANv3cG/meUQLg9k9mJxIGBswIHQGDhj0E8H4pe0
3NsyS1JXGuysqELZ90rZgIO5lcw1jMZSlEwMMJdHydlokGwJ1lBNMOqIlUH3pht/G4F6lTVXZT64
ZgRvuvMoTxBWDcQkVkKj50G26oM9vDgtqmo/Hf1B1n7m1k9JQ4XyyWmybZ3nW72/lazvtlm5caOu
xHRLx93JB89B39G5PetpJciIcnfFav2oRiMJmbz5oTn0nPIXMaD8NHyDNju7DcYpdKVefrSDNln5
joVVOvkMYZVIdPHKhHlxE5QkIlSzkXljtN11DNMXXCwo2fpNtNYBPx8FgmucGBVOJj9VbfQnMZpO
u4xEVp+NmyrMdsBE3RaKPll7ta1V1rd5c55ZJUT8yKmpcPeczrieD1pmDjik0Veb+iZKYOmUAHZv
7YfEeszG6rdupp8qU7q+vBGWnrYc8/8atoXDye+0JGGW57fk57b/qqi/P9gb7c95dd1EwHwmOPxu
S0TFWmPlDviA+p8PmrBwzsXIZzkEq80VD/0VY9MMRboLbKfcolkj3ykeHBUdxFabJOt7V3eilyBJ
4ZTtp8BFv0MlkgPApVhr59vC6cNk/PkgYe0Dta1JbDIZJm37afe1B+fUZStH3AL6zj6xIq61aZad
N2Il4q7r0O8Ixze6x7n2tpr9vYITNsg25E6tHGpj2Z1iyLwzFA/HlyJqtjAI58276pBBTTbT9L7i
D8uOOFfW57ZpR8zD1VlWpMXImuTt6zDeJtq1luw7+o4GFKZGQOG3qe7CnHfZ7FJajjn5Y1Y99f94
otHIQbl60zskGWf5yIDHXbhrwIFV9daGtTb3vncRRF0VvZVUiSwXWPsG/vFE+gRxsmq5cLlFpCcb
+7Ze+7554c88lT4vYiJ5vjfEkwg0VxlIzIqp99tZNTVuOmS0n5CZruOv47TiIsqaPcERpdxPEItg
OqJwuCKZooT9JlD2RYEu4U1YvHb2i2HcQ7IeDC0pyXukP9CE/hUN21B5NotVgot5+i+NX3BZczJT
pYvm5THes3a6rpJpj0bqpg1fVcmN27dRV8lqfC5Hvmjlrl5Kus/sRv83+SLUA/IxY1BoJSbb2hDc
3CVesTe9e4+CWMpzqfjpBLCHrKQb/oNVRybJNmOnPu7IoztQ4nqurEYzNlPy1UnkjZG9Q6a9scpX
074uh9q1rBdJl1YGKy48DYXQ9dA3QKigEpwI8U8n97QsSjY4Fvkakn23B5Ng3GnKW9V9yvOVA1jM
3WDggzkE/LYqw3MmxCVahbR3h+6g27VACFu4f1Wn3TixsdOSNRySeJfPg5nNUIYF43tGFGfACZ6R
F4ASOJO9ys3HOIeIH3mkmsgHpqDDZE3htV9lyUpYvDBIk/ZCWC1o9oFcUBgk2q3lrGMTuwMcARu8
rN2SrH1Hhia6QRBe2Vw+yRbNQSoFhwYAMf3j8D9ym6rNEaKGjJvr+5tegqxGuxXyP2Ut8/2RPTre
kkwovSVUbeeL0yGdeHpi+vDQztKGtGtWQIJMhJlQCcyCzURFSIPx/t33XusMgvIvqnWgpjKqL0hP
2ubh8njP8hzid8wTcjTgJh4cufX4DjPyNrbq7RN0vtInzkm9uIdbwsvurNBNlR0yORs7vHOklezG
2ZYRJkI4m+sJxPyo8gE6Iulub/sbsNLoNCA5msnxDsb1XaUaK/t0wZ1PZl84oD1UpYwIllVSecEu
Km4qCDySYC91V9Lw9fIML5ribqSYTG/XGcNP7TmtWjrsHAjTyWgdCnWXVOFW7baet3IgzD5z5lM0
YYFtAwpris5rx7ml+xVFjMF5nBrQqV+mtVTKsgngtjArAjwQX6mRrHdZOePHA7R+P6R6fyf+++UZ
OwtqP3wSJPH/GRGiiaAKkCc0ebXINa1sFIbkeidpfvuedk6yM+1Iv/LjSX7JhiTaJ0XR3zUApDq6
GqTwOkYtdS3/ID6cxQ8SjvUyQPst1GVGrW4t2a0CIAr21vBuLZQUg2cnvC7hhW+dLcpToeFWytoH
iAmQ//0Ai2uSah0AfiE5oDaxPlkpH2BFiGUqbirtNDT05Hu0M3M0ClBhcipq5xTsf+jGSnR3dpeK
1oX1kEZ9NBB9pQ1JPgTNwwTpqhr+AyK+77/I9j6p9nW1MuJlP/szYGHGUaUru6xiwJr3LYk/jcV9
qv++7GaLG9P5Y0LIqualPCEthQmqsHL1A2xbaj92E2CGNdz42mDmvz86Y/UU5YMkZ/60aHzI22+S
I+/V1e6jxYP0aDzCSe7EmhZDuI+VhpcnKqj6oUd3lacQbNmWs3JszyHj+VnzZ/aEYzt3stgw5tkb
piekDHTnwTTvhuwQAihpbijjXF6spSmkFZd2J3j0Zkbe0yk0tTJBr9eJ3aJ4DvvvfkQVYi1vsmLj
YxscLRPSiErad9hAfpuKNCLYaAWS8b48kqUI42gkYmCqUsfrzRIraaJ9Vntt1zZbuevjjaKt7KEl
hyChCMJHR4SXjqnTOQMAoSNGT00PjIFf7VPqE+N7i/poa9z23uHysBYn78iYsJuUxDCHTsFY7/U7
03+OaASuun8uG1mcuyMj80ccrZDHQURwhhGL20ft7lNzjyo2koZrJ97iaCguw2thzI18grvZTeaj
RM5NWoAbyX8MXb8Z0Xs2lF1Vqjs7eEkolyrosU6Z21bbUXsMhu/VGuHo4nD/fMUHScTRcAFRdaFU
8BVZRGfL98G40VDmXuNZXLICUzJhPZQLPGAEN3EcrlIzBooP7Y8ebx37QRq29loWdWlGiXLn1zd1
e8MRZtSExq1GpDBxax8FJudrDVy0j1agFR+pWPFUgv0H9gEeDbOawKmDjPAPyM5sRZGpH7ZJOctY
JLl9FUPlhvYlenWUQ6ak2vmx3d7b9lTs5Kgf8/vBtGrorOzELn/1Et16QOBy31HdKQqQ+/UT9Zdc
J2iKAbAFDpcbmVzuocjPUXq306a56zptkA9JagwECJVe6Ftdy/w1YuvFaYQgkWbBGfApNqaXASLW
Yw0eWyqdhz5UXYXW7caPd3+/0Ugg/WtGiI+TGiGlxmQeR0/rNlqPkKKVb2DeeIza5Or/Z0vwDD0m
5S512Oqyr3Zym8X3SfHQrgFZF4MYIif4oUiOaWcpWh+JuVpjCV3TiH610GGUcrtBUpOHs47wbfUE
LeM2h0mvWgN9Lm0wyNJmKnIL7xc5K5JMVaQ2ZM1KRd1m3i5VgMhAofa35JlzmEaehUHSvMgjSbiS
i0KBEt9ihGXlt/sisn4nhaGvPJCXQmFYwW1SKlgCRH+6w7xWDySw6LwX8/o2BKTrZ8HKvbU4X6g9
zJxhsC+IOUyzC9pymuhXRBI53g7Dt0qpNuZAQ/9QrnVhLg0HoS5AHnT0ka8R5gwZprwcR26UGBEx
O3/ukhXig0UDM1u0Dt0UvA5C5G47nSElCYMxZtBvex01Py5vn2UD1M9RKeT8FlsgHT8afEenBRJe
wZ9kuhA6C9b0I84qSrNrIUpAop+1h9xeWPW8UtOyitB+G2rvoIQ7RyUZkG4RQ9WMNz+aRXzuZk1c
KN7+m9H9MTyP/ugK7Aqf9tiElkurzL7Tl+bqvroCOllyt+OxCXeGUicofweMzVe/wtOz1YadZBv7
0ViJkOZzTLybQJtTRoTOmDe64AmUSiw7mgCuVJbiIZz1Y6jId/Rfqi56cgbfhHo6uZNhDbg8g4vD
A8AENR6EUo7YzZyajt54HWbHDoYwpdS2cWQhVa+9ZdLPy6aW3YS7nU5Ukw47sS4LJXqamXMvVldo
rundWfnjaEKLd61qv/LyyjCeJfWz1a1cIPMePZvYmVmCtCtk1CIuT4d8lkCOEZoIf6qgc7KfJfhe
Oz7o/f7yCBc3G1JiHBUkB0GrnLpjrneBVaqYKhteWbVSXXl+tFY3XTMiPLfh9Mm45DECm9tb78mf
LZigL49jcco495DemuNLUUZMGi0HyUdOpVFqf5V+eF1AmAs2+sruv5XVWifz0kMEisR/rQkD0mTe
2n3ODkN5nEBabndkPjfIvsEK8sXrnAfF+HJ5fItpTZq8AIoDg6GrZJ6Ao3MDiUYpDSVMouH03E+p
i2rgKyrBb5mMRB79JUaGcmxWILmjvWvOuFVbfdvaxc5CIv3ytyzP9Z9PEWIpr4vGJCk5whyjd0uJ
KOoBEdvWaHbJsGJqYaIBjtCqN4MVeCkL7lkjXY5uLZ6DNtO2qJEM3wbGlWmlW9/+hgDy5YGtWROW
NWztpkMulX3He9mcXkv/ffBVChA8mZwbM7u6bG7hIKMj0mRgkBVxCQlxYl1UxqT2NO6BBzmQfmul
n0bzCbXklQNz4ZxGlIPmAuJfGuJF9hh9qKSwSuemOopl1Wezh83iJtOvlAT9LZXXc7GStl2aR4WU
rTr3IkFAKwzMTlsQ4R6nZjI9DaUbZMOtukOjftc19Uqb5YIvQoxKIhptIQhBRPY+WTIrX57bOWsE
mgfuqA1Sf/hI6m+82Hoy/xqPRuCAwVnLCOIuinHC2CY/H7wY+U83gtG+lexNQ2WhZ5/9vW8cmRH1
MqpaLYxmNuMRYkf1fVG7XqHSt7Ry/i/dcMjAOFTD6B8HTibssNIx2qaYaOycigrULRTFsO1kank7
JvqzNNThsx2O2g+vNJv9mNHAHkRmG2z0ABHqle235KfMLEU5lpI9IXwKQswKIqQq18TwLZS/QcGZ
TDMu+sagv9ypN+FaDm7RT48MCvt9qr0yzE0M5tCUtAnC5q/oD2/UPHL79JsSrOz3pRcbWOM/AxSC
Timw1bRBIogn+F1h12BrGphf5jgX3si9JHNgU7Zxyu+XfWltmPP1fHR1gINKhy5gmLRtPZc5B01g
vuWBfZCc6alEB67PVqGi81CEEOZkqEIManiDp9WZlriF+msodgP6zfq179xZzrWlPzrNa5vuSyNB
uP2691aeW4tngg11C5CRWVdUuCrbvplyP2eaG9mHoOCqsbR9Z7syvUf9GtvIGWbo4zzgfYo6EB3u
NNeeTm7sD14nhUyuZhYyKeqw3vX9CFAk1VNaNrwfuh8V9Nb26g1Mgy8SItzb3kIZmgSwwyUepNeX
V3tp9FTPEUiitswzTTignB4dASPTmXnPRsIAgqzoENV7W4oPZTodLhs7w8nMwz+yJmb08kjzmyI0
yE9lj62C7HpZlaC6nzm83CDXt30abbNKvS+DfaFsVde6NsPPRXTHIY3uOqIL0dOwlbZKtPJhCyEn
3zWXo2cBCaC9p8siIcFFSo1ZGChPxmXxyNWwMtFL1zdYTfpqeavasIycmnBiL6ikZt7NcWjF27GL
gQKNVn+NxmQZoqrsNC+XZ3vxADk2OX/S0U7W2yZWCT2JO2dCwPJ7176a065XKK9/GRADRjRQ+nrZ
5uJEsoeYLPxJF4lDIVD046hilEnvoOZY3/XeGu5ucSLRXyWfxGvcEcFMiqfEE1AMdNjrOzm5tYZP
knpw+ufLA1ncF7z5DcrICpJ9wnLZuVaVZj7vCz97ijXppgzKl9GG7bhtHwIk4y+bW5w3FD5M+IE0
XlaCObnx+yYF/+xqbVnf1mbu3JnTGl3C/CPiKYsH/mtE8IciIjEYdBgxjGHrxCWyIvG2VFfuj2W3
gxmS6ji7HUc4dbuEuCuLYlgROj19rnqFfsriOuyDKwk24SnWr9rCue2NX5azFhL8B9OzkMHMgKiJ
7bEmSkbIHTvEyK22bcKvioS6XKXuu8BzhzY9pMa3Ph8OvrJW/llyypkZC2gkXFWGWKDuSorEdgaE
bwqr6LH1a/Kb8hTfl52CgKrf1CsvnaWlJIkL/glYEL2AwoFFztaQQFqRTIFi0WuvJ26H4Ndln1wM
9o6NzE57fH4MUy33AUY6yXE2QwHBuS/tEoOpjWax5eEwkQHLIud5sByEPcKf/88PEHZFTnVPSlI+
wJfSvZ4drOmr7z3o46Gp/V1bPavyZ1v7TTX5st2lzXg8bmGf1FWj2anGYhpRjk7DwTaH7WULSzHW
TOXBEQkkk5fP6cxWvuJrdT2y3eGB1ZSd0r1G0kGXrlpokBN6SC+bW/JOkkOI0s5YQHI3p+aMyYPm
NuDIVJQ7xendqIGnI/qWS+HusqGlmTs2JITIdWFkPpgVyPeL7KWdss9aNq2MZcnzqUjOGGTu6jOa
vVD3Es3uiKCC5t0mn1w+Zf/Nw/7YxDzKI7835CYp04+XRf/KbWnRk86b0m19tymfyjXu6MXFORqQ
4ORO7Mhl6LE4Y3yjVB0yFxDQ2dFmWAty1gwJbj1Ikdp2MTMXeTeK/dol91X9yQpW4pyl9SFNTA2E
xpRz8qYhmuzJ9Gz2bGLnm076WhTlVe9nK/fzkqeZwDER01X5Iz5EvUA2Jt3iaLDjCG1uT2npplCi
18v+vJRH+xConrnWIRAVC6pyE1lZiwAjuiPSt7bUDqqk0WYjuyM0s/0QwMH6jwYHcjlWe6f1dz5b
yi58N2ntFb9fPI0RHoAtH5Z5Az3mU6/UCrOnuJdy5E8NbephN2zigXqsnoOtz9Fnd9w8LGmZDzd0
67j5tNYrPR9KYvhw/AHCtjCdMkmtbM53ETZk7T62bjOU8EAI+Km8a/Oc95J7ef6XXPbYpLA3DK+P
/MKnNu9Uwz5s/qnDQ95r26n557KdJcgd6/xncoW9YWTOGFozYeJoDCF859mm6OG2tKobv4HkjNao
rdX8o03xoe+zXaSGkPP8dRfN/Do6/gghcNIRKrD7eYLr1NskKul7NDLtX5PxozT/GYN7tFrcWD/U
7X+RgEOm70MPdC7SCrNsa2MQU6znSFWiK99CCSr37tTopbG3kflP1G0vT/ZSaH1sTpjrMicqkyj2
uH4wfcnGctfpJn3wZBfnPJzyt4q8H7NKsyYJBqJrxERO903YhJFj11A7onK1HcttXjxMMnQ7axQw
i8PiYadRe54VUgQ7QTjlrR5ip0xf5k3RlYdB8bd2eW+vpREWTf0PaVe2LCeubL+ICEBCwCtUUcOe
R/feLwrbbTMPYhR8/V34xrmuUnGLsE9HRz/Y0ZVISkmpzJVrgZRuJpsGJky9z6s6j1idCBwFugGd
vz3RNjkEAfjX+E/l3+fJm8tZaFBmyD6r9eF4dGQLdD0ih3bbWiCUeerTB50Nvm3cNu3Kbl+6Ok6N
zVHTyb1rxGkVRjaMFX1T7PrE0CG2R0Gz1kEb+7oPrplSArA0nQTNDZgiw709fs+0R0TrKzaWDi8w
pyHCM0EMDbCKMpwGddUygUNUnfDSrvSBN/EgseS5fzWaE0tK2IUuG3dyS1gKWzSBEvSW8fu+/7g+
ZUvH/+lwFP9ORE/1soARi8boOn5uROwZ1s4wXvNReI18EGJ73eLiBEL8EGo7yDVfMHXhsgkhMYZs
vYzuaRlU+iHOXsG5999ZUbxuBKi6kwJWqgIieEaofU7ZdIwN8yGL+NolPq+EcofOpPV4sWE8OJCU
ozYCRsJIHOTPQRK6rdEWN4BYj4nM60CBlmkHCtFSXD/WMUSjKDcN33LqlW9YeHvgE8AyAT4LpLHU
LS0rAD6q+RPAumba277eVNahB3+gbn/vV9F1C0fVXH4E9B+JNdAbKxvNbGTZTPOLILd6sDtpAeTr
XimTe7QD3OQhW2tgmYMQdYIxseiWmSuuQH6eb7rJqGVHCFYToL7twJwtMvTX/WXh6JghdrNAOajx
waJ7bqFommysCepjkfZZhff5KL0kW8lJr9lQfJJmsW7nAjamAfRZzmdqa7eGI4PrI1nYX2cjUdZm
iFOLhBU8oU5KdPf7mTjE5MUAF9V/Ywfc9eczNoH91wDZOzi2ae+V+gMAEV1S+esg6aVpQ04A2XX8
Z2b6PzdkosooSI1n9VQDWOV19VilILcz3A03oIwIbGcZldu8E+6WIyd+iAY5HCRgDODaIcWeooUB
QChmz+nLCLI6jhh2UxQlAax1P9COo8deHYkCrJsuhyxgnSABGcsJxM35mAL422LX2fsOlQzgkMqG
bNOsMj1Lm+QXPkz6RxI24a0bV+OnDDObP6WdST5oBw6dMtKQDx50O9w5mcH+5XE6PdqZid5QzemL
XVVVxQAUWDgk/iShI7areWv3t26daiIgTWpEOyMMoy+11Q9ftFoQAubCMvqoRseIPS3kUElzWrPf
ozBYBENSJ+7Kfbd0sAAaBagfXubAeyn33VThGswNpEx50W5aa1cjfK3oXorbim5z5/m6Uy2t9ak1
83ytw6SLx8SENVsMqEmjVa2NPAfJjetmlvbIqRnFpZp0gvuMMGOASC9/Svlz330XqwWweW7UYwvU
PkDIIUYFLec82pPQp+ZW5BIwMvqN+F6RjZnvCH1II8ioVDdasgOQyBWPjK08opfelGgY/212Hv2J
2aGFPhbeA8jwkX970A6V+XMGTRrWby2r93T60GjbFgQJa8juC/49xJUzca+J4xOlJ8A2zw07Ymo1
ALNyH3p232n5OfUyADwq7N+6tDmycNw6eBDMoiMSDTep9YSr9DBF5XEk9u76Ci/cUGefosxBWzsZ
6jL4FDoYDITI1kazKoCX29DvyvRglmt8PwuBFAaOG2qGkOq2SpbAGS9img+5n5XspcwgSONUqW/l
/L7Typ+oL+ybsXmpqPPv9YEuocNPDatkCVZupINm9BBLK6cD1zMEO05u+61G2zud9aArqYo0uUmm
xi6PaaTxG93OYvTXVk30k49E1/w2ZQaS63n/qJtjsk9yBxKXFKR0Jvr/efsRpZZ870PU5b2ERuIY
Db11HHU9e9QTXMhFWK7gS5dcGFEpCj4AclkQw1Q8KQmnpo16CYST1vc+B6pddxoLpwL9gEpLuq3r
9BUZmUcr200iJZ4h10Q4Fk4iYEmAvpuxR8B4KEcEcI2TRmI9R0CQfyEk2rmN/c6MNczawkkEGdU5
+YNsA0Ji9XgdEsksgdUbh8ljqGmg962LdjngFdf95KJ9f96cKGYYJvA4+gwiO9+cjTGgIuaMuS/M
D4kHJgWv+qY2Nvl07PU3UOOBHTKK9kRIL0M3g04esvgQhXud+Cb+7PrXXM7unLDG6x1UXLhbmBIK
6VkyafCfGbeeA82278bCz+Qfn/IgJbYgdgTUOLxJpbjpot4mEgADaI0g1xtvpPVpmu9yrXv0Mjg9
N6McNQhaiGhKmMnBezDQ+9FNV2br8jCbLSDaZqDqAcGxEpxa2RgbuQULJem2o/5WTBvg+nfZBH6q
w/WFWRoMmZXDKTglIImuRI+MTRwrA7ZSyNq1j20Ro9jb5vnKgBacERVRAkQajAD3pooe2aFlQ+8L
Ztj4ZkEcNTLyd3co0J6SvbgN8Pdo1cm0HvLWNZhHZi3M0Gut+KU1X2iX3HHjVdqVr5HVrtDLK3tu
j2Io40DsB/zzysGDah+htS5yPyxciLMScNPF9vSAxK0HAphtNYHuZ/wm+zzIGgCirJfr079Q6zy3
rzhTEmpWz9o6R1HCDXrRe2LUoChrRPcT/1k3cTBqFA1aCO/lWkptyctQTsLtNWtDYt+cHxBlCVjK
VDRYE7xg4/7OzDdzrMLlzZSu1Xsujz0M87ctFTISD+gIjmLYIlMLAC2IVOQNiW+cNXTX4pjQ7oba
xUxMrqYJQcKHVDNDGIBmJs/QS/TGBN14n7WfhbZbWbpF1zmxNW+tk7BL9rTpUhu28JZEiPxDNxAi
7xkvfWp/m5BvjmlQAoUkX68bXhgjXkZAlOF8AO2IWs0wXSdubFoWwKv9DAvNMwtclOgfTI72qgjL
oi28+uEeyCDin/MxakOdF0lXQRzZbFA+25nmTq9A8t50Xvvn9U3gnIHphBULKFI1mqzaUZjhKGCr
2THjboIedSMNb+pW5m+hHHRuSNlzFRlrlkkY6vKbNLqbqp0k/5rOViJnaXdeX9ygBKKb72V5cJpt
lz5dX7/LyBHmKUpruJ1BcKimbgrLzULEhoXPrQGAKLTCQ2t6mMuT9kvRVD7IvtO1to2F/XdmU7l/
CY55M6ewOdEscJPAyPneJkerXStwrQ1OOVSgj2YllUT3GYEGJ6gdMajR69LvhsU3Le39WA9i5+P6
hF4+Wc8mlCqZCcQcI2RFMLjCRgrs2DabiX5ODcWb25dJffhza7jIoJ+GMAZ93POWOdn2o9R7NLsY
eIeX8ZaghTetbzUk3lIhA9ENQFh0K7fn0iY8tagsnmV1MSSTofypGdWukV+1HA3KDgviKPe01Shq
0ZqJByWqHzMlm7LlgXpLorTG+FpZbsbCBl0N4P5juTFDNNusvZkv1g40EMRyCBBGCIYRHJ7PJh/M
oe86Q0P104ce2Mw6FjHTT/Q7J3nCA+r62l1EO7M1SIMBb4Mw9OJ6iGKraDIOa5r7tcnRuEQ/rxu4
cH8YAIgZnCKQd0RYZZ4Ppy8bG/pKYPAvAENF/rJv75vyPRkhqwbtgrzZV8MaL8OaSWUGs3zA88zE
GoXjZ4bKH2ilSzATZsBefu0dy3fX+sovYnlljMq9Z3ZT2xfIZXpS3jtmQMwSwfbu+jxenFeKDSUs
41M45XYEGxHORR4G7gCKMbkRdGUzLzkEXmLIXiD5B5dQNjNQruCdjmGnrl4zkvt1teIQy5P124Cy
d1najlNezgbkC17phvG0yk22NobZQU4OpNYaSZK2MOFEYQDdD2+iaz62YkLtTCiNBJmOeZqaiHk0
fNfdlXVYniagqc35DYLmwvMxcGmyHirIGEPSeOBorutnkz1f96lLeMDsVA6KeECIo49QXWzagsUQ
eKRZyyrdhAIUN/Vmcm/6zk+o7TH7IdJqT3Qg1ms2uljx6MUpRBMXsFsgYwCf2/kIjTBlKbjXNc/m
dyJ/cJqVYsPijjn5fcXRwr7vE+i842gb0YRJ+u3oePp0l611Yq6NQ/E2wUhojfPuL+vMy40919cK
yJdvIqzTDIq05/5LoIOVzY/+UjkNEuskQfLKLPSAeWFyXxOfjIfK2iT8XvxxcWM2ibIdBQgJhwFR
/I81ohW9jlGl6GvTvdF4pYAGCWt/3QWXJu/UjOIEeQzi/diEGd38sMGWwvof1w0seAHw1KiQQGYd
LwRVa92UVQQ5EHS2iObNQE5SbEZ6kO77dSsLuxVW4MVzSRBMGEqIQJIZ5FxPmpfRbYEkYVSnKNNE
/nUrC5OF1wADCzjyIKi2Kp4Ghj6bdAWk5xL3zbWf9GiF/OdiFEh5gBUf2HALjLfIxp3vyGim2AUo
LPKpdp8ONynbEv6n6w0TmJ+Z7QeN7e4vFauTo7kPgUqvhyLy0f2gZ8+UrPz+7C9nBYf595G6gIaQ
xWyUMs+HoPV6GOdDGfkt+WnUL0N7HKKgGDZRvGLowq8UQ8pchS6Hz0Gk3TfLCZ2nx9j+pNlWr/90
ySFUAH4kgG+AiUHoqewPkhc6JOEHdHibP9t40/VrheWFcZwZcM4nLG8Tg41AsfuW/TDxAI04FYBE
a+WmhWVBFhnLbSGvhjYAxXNTnhvcamcr4i7jECE2921f+tB3kGvH8YITn5pi6ttHuiUxJEyBwYqW
u6459s7KzbI0GkTNBA/WuZVUPY6zMqJD1xIsCv1OK88pbniDrgMk69IVL7vY8Vj+U0vz6p1sl8Jk
E8rCsFRCZSwpUHxYI/5YmC48u7EoQEygcKWmiNth6FPaWJGf47mRvlG2TeqVWsaCi8EEQM3gSZwp
ghQfBtyZOy0HS0FGfjjUCytQrifPJQRHrx+Pi3bQADuX4HBr2cred5zBLe3KjXxN2yTET8INcx6m
tRaFhSVB/hm4HUgNmgRY9/Ml6WJixmzqYh+ySIb2Gudv10ex9vvKkvdmV0S5gd+v0qDJH9vq5/Xf
v5ylWTkbKc5f77GLEziOBpc0dQgwQWK2e5e39w6dmkNbAh8hZLRWFVw0N1fNAZNBm7e6+Diq5eQm
oCQQ45Y1JUjrghi7PtRWDsrLPYl8OtpyMDRsSFMNZZtsgrhXx1O0zT4YUYOCczBUj53ZBNXw9foM
zofV+R0DU5AOYqiOARegpu5TYaEGSGEKAmTuU1ro8mnImptpTOt92Texb47DN9KM8iaN5ffrti+9
A5ruIG1Bp7wNInAVaDWERGq1g+kE/YzP7WLbrOH25wNfHR3F3YVQAGAq1CjO/TtMBMsKNlMsWN3W
1izPtdubtIq/tPbo90hW25B8/ItB4a2J9DQOCAzt3GRCujhC9zrQ6OIxcSqvXauFL60Ybs9ZGxw9
3rpqoLfNPPkFg7YEJFQSKAhspPuIaryeQNFp8PgaZuTyVEUOZwYC4BRCKx9V4sE+T2rXEQAV8uJx
Qq1KPHVrL9DLx9uczcdZh/ZeCm4E9f1UmWVXOWMIHsD4i819HWyl/V6G0HANQRz62KO5VICqnkEV
r9ldX7DLTX1uWgkaqlYaENCFadOWB2mg95Khufl5+mMA6PkQbSV5ZGTtIFsjApenk3ks/RIVVdCu
lS0uneNsMOq1UfN4SJoBg5kMYBQBzwDrwHPjSg+qJ++hAdG7evCawV05sC5dBGbnkAj8S4D0qfdI
NTSpPlGMjWdotk92dfnO/zjJPc8fsge4c0Ftc4lSFGGv9bMN4bJ+P1juD/SYPrTaWO0RdwTXnWJx
QL+NqYTwvUtSxCowFpEflr6dcEyEdMXxLl/C5yNSa/h2ZOGJTGCEarecbnp2m4AhuMhJUJvHxthO
1XdT++f6wBa9/WRgihdGyeSOBodNNzaLTZ0ld1Y/UjyMS22LXr61PoK1eVQO4FznhbRLiHzo5Cni
j6IHXmelM2LNxHzLnISVkZtEkx3GWCrnGyIyFD09O1wJXS+p0OelmumkgbSYIYrzR5wYQR+TRQcL
47DcOw36f+KupF7beZLseXaw4lcbunqh7kENWlgPNENThme2K0/aSxyN8hXz4p58hVuQCt3o+AoJ
dTXimZH0TPDmpl8j+ZBDz3XgGwbtu37teF50mpPRK0FvVEPepWpgd0xeTAbxjD24pjdo+7/um4sb
AmYg245aPRqolFlupg48Bxx2NIo8HcU4DAb6Ko7qBAeEN5rhLrqxgbb5EWSI141fxlwA5wONARSL
4+AaUl51aO+zRsOE7VQ4R3StbTKkvgZJPllpH8JuzaHmS/M8Mjk1R1W8rbQdUY4mBH8yxHf2j0oa
m5B7tHmu0FZYF/UmKoO8GA5DtLk+zqW1/D1OzPa5D7FYb0YzhOECukaCsEMY14FtAjMJosTrphZv
dQqRCbwuEV9e3OpZ18iuiGHLQTnG68nkOd0E3vxsM0L6zarkdv7zuiH3qZHt8a2A866wCS3umdNv
UK531OzaIhvwDZqd8FekaIebnBV4VE1l7xc6KCwGLZx2YKMaj1Vs1g+5rHct3l8rFH7/z2QAkf6/
RSr1cWpAXwiJEXyIzgDDaDd9t0/s71obpFYQQrweDcwDJgnJNrl2fF0G2nA2gowruPVmnI6y5oIk
MZiPShyR4XhPNAHI85p++KJbATZu4T1JZwLGc7cyR9fNwRmNaY4/wWqXkn/duQ39L+IMdERA4QOg
eJQwlesk0STRyqqe4wzr2LFyH3Vozxi/rfjt0nyh7QKHkI0C/oWCgJ1VseEkc0jY44iV3HkvbGiF
Wy34YHiXmW8c5D5Jm3NgGYdvsir/aRr7SVAO+pecvPGWkpXTafFoBA0iekGQN0P2QTmC+0zDxVSj
NJw2+ZYT/gwc076dBITRINjE4yfa5VtL5tswW4kYfqXl1KMKjzQkhGeRGkDXlKVNwThOQCLlp9Vj
zeQurum3bEy9vH2ejHZjhNEPyDrMedwedby++mgT3EJDbR4aK0WgZnrM/bi+QvOmVT8J6+Igr8vw
rwpjH+1GiHaEQ8cSEiv9U07GHTgPPM7lfYmGV56u0VYs+fepRSVuqqDqMI4TLFbJJCAORjeNnn3E
yJtYq1XzeUKvjU7xckNrJ2kOsJUimnaH2LOr92pYuYGW7rvTAc174CSWqC0tagwXRkYcwUkivDgE
e9SRR3j8bK+v1tKj5NSU4kBl1nYROA5TvwH+rim2UBWz40+ehhsTolJj2HlVt3LsL5sEpzxQsjiN
iHKbJ0MVp5DCxmHLBSwlfp2ah9HVvY6595yBqCt/SLVphdt76dyYlerRiAmyBlDYnc+pltfWGBk4
BAkF5NZ27uNwLUZaWrZ5PGhBmHNQKqKirPQYrMYtrm9mj9VjPvYDgH04MKxNnFWgjQhbaHM2kAha
ucyXnBICMaBgRwYfL3XlAKqrHDep3kMTYHxISdBCB2j4m0sE7F64QlxKURpSVk1v5VDE1gAVxO6r
Nt2H0VvsvjEnuO6OiyMB74yJqqCDa1G5DSdbjhluEviGE790Xf+e1OhKGaYVr1+88IFEscH/glz0
BUQb7Uc81OWIEM+9s6ItS2+GIhjrXd096ta2NLYEbwR2a/SvfzG+E7vKURVJo4uGaJqPjyJw0+RA
xHOZayuzuHQEn45O8fUkjKcwn+WJIptWfk3sH7PRvRvTwjerwg7iqjM2oihWIBfLdgHyQXEPlBLq
zraGQpAGtX6w+OR+nDs3vc0246Q9cK3wCkMLGPt5fT6XdjU2838sqgA03uZxT9BY5pMy9J3k3u3W
sJGLt/upCcUl8bihgoUw4TgcrcjYWdsofAyHLxXzUV4yIWHG25UNvXRE/gLTGygno01d2Wzcqqxm
Siy4SY9SsvUBykBfpsOGANUU1/LY0vxWH8bD9clcsapOJlAaMkUXE0YqH6YKVP2PZvRea48N3dfC
F2uIraW9fjJINXfpErdLgSsHoi5BG89NRNBxGP3FTji1oew3iPiVLDRhg6YNlBI9i0aeiYx2PW7G
FgJ0K+bWhqRsvDF30lHoMGdHXzNguwu5XVX1+HWNKCEIg8PP1f8Zr6OWBUgatqLBHep3IAaOA8Ps
ww9I/bHvMYC7gVsaxYssnfTelm09+WMdag+o7qIsNqThcBuJLLtpLQeEzde9Z2HsM+GtCXU/sJsi
W3x+wToF+jJbvF6RgDnw8NjY0nP61QbwuaqqDn5+nePBipvcVaHzUJ6sS9IjRzYMwrrVHGE+hrl1
k8kBT7ba3Y29OWwQvtxJ8CZ7UVJOK8NcOHFmigo0gqHVHF2wynHASjx9wIiMYRL0bIF+CpfF9Ylc
OnFgAgJmaDO3AI5TrvNwEry1QsRkJbtx271stk7pZ/YHjXR08ezkgMfwSqV5afFQYwTv4EwjfMGf
lzGSt7ScI07tNmM7DXEnmlCvj2vheGGnNti5g9SGDsRSW+CsFhtQU8hwM+V3PH4DLSWa9ru/CCVA
6o4SJFpL5khTmcWmGUPWEbxHY+NIo2MlP514JaZcnDWgWvH0g+ejrex8RLmgcRRNMOEYcPnvQ343
tiuPSxAyLXj8HCfPJMioA6s0GG0i6zEFFzm6dGLxNgtCfrP0tH+HbEwFKkBufmZN4R54nGj3dpG0
xyQ38m2CppA9L/XoECZ1+0El17+KpOR73QinINGsEK8KVpJd2Yc8AO92d9TZ1FNvsovpIx3BcMZC
mcVeL6legWjUqTf5mHR3bZzpm7FhlR83nXnXjLb2UAsuW6jjjNNOGCL8aiZGdsfyrnriVSNvaRK3
j5lWd3htRhWY7tLcBR1R14SbUDe/OVMKsuqCNtyELlzVvnZdHG9p28f3ll1bzSa2YhAyVaiQopk/
ssENOEHE5r1lIPPBxA3PfTWFB8MSxtblCHS8rnPoPqpkWSHlLOrbmJD5y3hy6KHjsTFFV0A7mEYg
S3XLIRDMqgO9GNx814Wi2yPLOBwYz+PQ16eIvIXZ5BwH1khwPMiCxFtOs7HyaK7TW7PS+T4cXDBJ
VY3eNF6HSQwGiHNtLOC00P/Hcm3fd1mMVl2rd4OE9fEun1z2T95G+RHZR+01SfP+c+IOf2iqgW41
IyId8PqUZF6MaijdQJCVAleop8YXMpkuytqS3WR5Z3ztstr8QctYfxzsLNmWtREjYEbLQbbRijL7
kqdsEOBzLrN/C27JYwJi+/fE6PtDWRiTXw9jfof/vbuLHAfA88wmd1wbDRRWSHRwpJncmbElNnU5
xZUnkO794gqTPQ1F6CaQQK5JhQYcJxsCnodhtkMjuXkozaZ9ShMiAnSlua2fEDIeAfgaPu0+0lHr
rZEsdqByvBvQHFd7FIy2jw5aM+4zLpIK7O/zGQ5Ni5cwzYvnsphYuUmqqDp0pRAfIWWR6wmjHr7S
PgFwNDPGyTqaUdb+kwAfGSRTVh15p5PXoqsIP0D+NQYzoDk9Qe2oCPJ0tHyNa/aTZQt+aI3G0nc9
5STcik5ww2MF8q4+TdKx32VNI5+yqh97T2Yuvx0sLUenkdbteVxphmdLUX5Do070SjAvkSfAUvsS
GlZTbAq7z17LhMoXE9Rqn24FFtkwc/XWS6qkeC1IL75aGTIK6CNiaAeJ0kh8KYfMfeJu2DCvqAgB
5znNb5xBhtupQ493VjbDqylGs/ZCrS5/yn6QWwMFxVeTxWhoyRwUi7zcLMECncdu9EJSDvGv2IoG
L0Rw/mqOphaUvCORp5d6Bsw/l8M7qcPhwLO8dr1iYOxmqEx+H5IWG7jULYldBDBjlFf9zTCk+scI
5JNnpoLi0y2H52DjLe37vMYDG9Q5ljwIHms4OlidjlD0m+ojrbX0cUymrvQgNiMOwmFpUFgt8mXW
FNXIPlgSvRxJ+i9wXcNbZbvdIXcyF4VtJAEfCrzRCnQoRZuqLuuvocOje5yG3Uar8/GbnZsimChY
nEhfyMhr7AqEHNM4hjdxHyN0dUfGd4Im+YvEcR3oSWP2HgyFh9KtRACgR3pHqzJ51vgY7VlELGyH
FJwIDovabUjAqJ+NUx+AEy79yN1G8+gYdVtwVth7UE6ASY6FVr+p69FG0s8wgQkBgWoY0NGGJCQV
wzZOCrot+9QadhVjtes7ObUmD23EjesN4J1rN2bUZBEeZTWqw1YFilavB6nYFg3+LfHt0E63zEiz
Vwey8cC1NVKDZDy16tFHv81U+a7epD9BE49eSlmK9l2ULt+OpK4+bMrbfR9laQAehuaDhFq7F9BK
9muta7e1XVcbMk96VGjTF2p0+s+Bpo5n22n5BGCAfRu2bnMDmYzpYMARwSWuRWsiF0ulAHAE/r7l
lOgxirURQl48AZPC8xQHOmoRhv1hul901JMn5muVl44BXZMWWYzmZrjgTCWAZLJitgYGqjTmWrLW
7ATY4LN6DVi5GPWcWJi/4CSXF3aVGYKaAkXdbvysjH9nkn1Xh+AFQUIo/u5m2SNt15q+F0NIqqMR
20WuHACy+aV+YlU0dtJJDUFDOkMf44PVB10ee9AliqO9jL9w+m8iVt7iS4EKsno2kIrIqSDkOrcZ
NxGoi+fydcnv49gbWNBWu6G542uPuqWw69SQMqVQdBrdfq4qa/VrV/9DwkO3Jje45BenJuZPOJm/
RPA6iudVm+yDzC0wHpM/L40zJLjwkgPGa6Y9PrdQAshGzbn+5g43w7iz3a1rrdSk54BafSuBIx9N
pCA9YBcwbqPJG93o55Lt5NwOTnZs4xSqkzF0ZM3N9dh+aUlOTKmYjNq2myrPMBruvDj0EYqJxhq0
97KTHQyipzaUlxdBlFe4EWyAkdAHAx1CRFBmTvrG5jVYVrRbE8jCqGdQrkBrIAEVUQ4OlsLw0kTu
R6jzSbzYWv3TBkjg+uhXJlqFDzl2KngzIynqcOuS96FDZuEYroGhlnwSEgNo1wMU2LhQAmd91oDo
AS9Ps/6Z1q9R/fYXo5gzryAJAAW9qoOFKKjhY4PXTO5uhfBadJmA7tEp1hCUi76CIwLofwcNx6pA
zmAmSF6keN4SfjS1H6IHY9NKiWHNhHJC6JCbhjw7THTOi9vHaJHY6GtyiWs25r8/OSLKtO4d6uDJ
7JQ/RbpNywdZPf/NivyeqYsXM0h8qgHDqBCuCeuLU37y3B/qtfrBomedrIjyVI4NMwqZBTsF1F/I
W9Kv5IXXpkq5jTSBBxKnmCqRbwWkBhvr3fhjcv75dDgZg3KeJqkJTrkKY2ibY9J9qd2XlD9dX46V
afp16Z6suMsLoMFrmDDpP1EG4Y36L+6EWfQByFTk6xCCnbvUqHfpqOeoUeXGMYaMIG5s/Y/lWuZ5
QtiGNjzwubpqmV53NFO4LXb5mAPMMjw62lNn3YUAsLOVU3EpHji1pGxCgbg5KtCg5I/6jkb7sHY8
yp5AAVz+OQp2HhODdt/M6YqUz/m8mUbFRZHAUm9sHHo/0aAf/mbt0RMFHD5yr8CZn5uoJYSLDI5C
e1vdWW7ptfnf7PXfBixlDFnRlsyJ5tO9fyuGgEU3Jd+xtbalxZ0IBBUapIG9xnSdD8PW40I03ZyD
s3dDGGgi9ZK1i3rpNgTjKPowUAYCy64SB5bVhHbYAbW1CC3leRikbPTA0mUk2+vbcamIx04NKQ4G
ieaa5u1sqGmrWySV0mOBpMbWbpvmER2f3K97UMf2jH1K3Wg2bLKCjMXEB8/wWsS95Oy4l3/5IarH
phKcZC2ZysnE1rXTQDcl2umfQ/2mhaSYNFayjkvH0KkppaZRVKZAXgWmZkBvTJ4GiHNcn9llCyCv
mrvB0OGmnEMkA1F5MqdO22ZXlfekX9lMix6CDP5/fl+5D9wCLF21xO+L4t+kSzZhgWyJa29JvEYq
/YveRo2B8bRD0xFCR2D+FWeEI6KmBQ4z3+kZhOosPH60wArBrIicVTvZgHrZnhlClyYtbwFYvh+R
+5uaDpmx3ktABUzAQxQP7r4z7jvuIvG1MhdL78PTD1ScGN1p3dTNc9FpXxz2GLFjHm2jEgqhR1Ht
yRr4YnHqT+ZDOQCQc7Rc0AGhsoiCWBO3HqtGtBbuQySIrjvR0lFzOjAleCncBK0jIwaWADBJ3lrt
XtdXToBFP51p14FLQN1C9dNBKywwQgBwkZi3UWog/F6r/i5u698W1Pb7uMjcEpgO4ASgWZA1r40d
FNk/WXOr5Wtw7JXBuMq25i6rB2FiMFFc7cskvoWe1v5vluT/5kt9oTfEHGXCMRqXdbuSDMirFV5m
ZyvLsjZpikuLPq2pwbHyI1qIQYphFyDXSje0fxmSbPPfDUnx57ECjyJovHBttnTDyrecobfbWZm3
5T36e96U85DrRmy7DeYtTPY6QKB1czcOd4IhgIJ+j7FzSXB9VMtXm4tmctCfg31BRVtXyZgOlHa4
TuLbOD9y+ZABe2waXyAn2oHIh3rU8FEJ9vBS/Jt9OyOzkHsnaN9TZrSQU4r8NExHzbHoIl9Hoj9a
01KZf+TiWD4xosxoT4tRY/POdZ1dYu/qvAEkf6V0trihTmwot4wo4smaLNiQ4JspZlKDbsX51iwo
QWE4VFWsabCAufS4Vvr9Gqh20fNQ+EN7l/1LfuE8XiuhEMPKHKirwkleExypXp5Dtw1Mrsy3QYEE
ppvxGZWTr0B/Hf7CB2dVSXTTQr4d/bTntkU6NInTShRQrfApdwiae16HRiCXXd32je0XUn+q5bep
fQcufku1PybsxEsF1LoIVOeuYfsiT6BBQ6g2MPY8MVJwSNujvqe9ZkGlvkpvHac03q6PeMkpMdUQ
0UWDgw489vmAZTwYMxUqnDLyjBS88sXDFI4r22vpcDw1olyLsC3jisJIRL7HNgo6+8yq8JR8bbr3
68OZf0ndY6eWlD0mpRjDvkN4XEkw/4HyEQ1GvokiEWk/rltamzhlp+EmYRkKMYgX3a9huLfTF9ve
XjextBHmDnhwRYIjBC+Y87UxTSGaeAC0rOBf7RjaOag/V6hI6t7gfiVaIMJv1w0uj+n/DKpgKCfr
gCZuYNAsyZZJ4BUgyZujCHrdzPIi/TZjno+rKi2jNot5kdKAFVtKN0X2QuhfHFQns6c++i0IwoO1
HVZI/U+e7PpqJdO8dBCe/v789yeZERuN6hIiRniSSIijQfg1WbuVFtd/vg3BTYGWV/V53CdNBko4
Azhl+6VuRz+R77VOUUxEHfQQjygTrTULL25U4F3R0oAWfHTYno8pbEsbOStYdI3bmKMfJQmKcPCG
zkDcHFz3gsX5O7GleIEJCm3LqjF/EVpANQbM/MpZcMm8OB+mJxaUd1DhjAWtJSwIIDKTY1W/lOFz
Tf1C7DoUiBE7J0cjDMBvjb4uvyhWXpSLAY1t/aJKB4blIqDhQ86MjsMDtcgYEi+3+/GNxhoKznXi
lGiO5gVKf1I8Z//D2XXt1q0r0S8SIImqr5J2ce+OkxfBSY4lUb1R5evvYoB7ok0TmzgG/GZgj4Yc
DodT1nKd8s7BEFQd8h6EGwPzfUCmtZJOsebSA45xDUwqAOjmE/C1ayZT28cEX8SeqLnrp8vBVzgt
lQh++DfHgpT+0maFhW5m6t7mI/DUKnpbdSqMX+nZ2GgiOHp4X+ZlK8T0rBiubHeqEYwYl3TOnKi3
6aXnF6AQp8mV1daqV570lGxkC355GsbMZg2XTWpgK+27/KlOD8DFwfjLF87IX0kikC2lPfOSDpLS
wQ46Sw8GFTu7YrvEE++S2nW7GhIKC+FoszfR8GOVitKE9Khv1BCOuj8bDdpXYHbMeHU9yHg6v0zS
DfEIUJswH4XuQa7kxuYqSkF/06IWlSE7pNuAyo5ocaPF9yiCnZf0pzguBhiIbPFOgGPB2IGgSl4Y
tCB8kAPwAEFMrhj7KGJAIN5qIIYa6t1Ejm75fYlvGvseJbnz0mV6IjbE5JMFWhyMW5zqGTtaRUGI
i3Wk/XuXord8/oHmsrvZfiZ5rzjIshOG6VPMNGE2wfrE8FbXeCZ5vNHPtHTg/VyV9OdMvMCuw7S6
YnnUD/+c104qENAvGOgAPqctIv9oIAI1m3hAmsarr5b+ew+0Cm++Tb0JFPbJ81ouEYiiFUsqs39c
oh5o1TkDtViSdvHscysDYyS5BQQ7UDewq0WJAyUVAugvtFughxmww6f75nvziNQi3tKd1e/7eL1o
U/3QJ45ix6QNJQBPBh0ShvKQxxSu724yOewffz1kxc3S3a3Ai027/haoajv0uu7TNr0HienjQvvQ
L97Pb5/skGNcGfhTGAbykBQ+VdLx18ppfQT5LZgQtfma1b/PC5CuIhBwUYxAJRh51FMBuWm1s05w
nbrxeuCVu0bT90niKSyCX1CfTvhGjHCB6QQcpC6PS8DCG4wmunTL/UifrC8MPnMu8n/VEQ6zURvA
okUfaBgjpsvQh5OX762B+T1VTUp6rjaChJdK5sXO2ABAJ6xNwMv77xbaOIunwbob3aiqs2PvfaGk
56GNy4HzQFldhNJrptHXuxbJ+iS/XNY33Tka3Reqq2AlRskeAZZtiteWRoCkQzUkbHxKQ3cGSAWu
SFUiVGbRWyGCr3fyFVhEFYSUjnevO+ODXz2eN2mVBMExEFKVNcjkcGZAnWPMd3ah2AppDIranc0n
2EBML9bwcn3JkqnDqey9b3qNWaGrxXzSxheaPgB0Ob3RbpBMW7/ywttIFV8uKWLPwuYP/ilf0R7z
OnRu0HiREhWfm654VrdyBIeXdPo0AyIqD43WqQ6ZuTyw+Vu3+vfO+qvEPF/g5j/P75jMCW0lijZR
5aTOaxym3MZgAqcYGB/z/0xiiIfLVohgFqXZm0kXQy3mH4AiG4CWFxikRAVJKfN0WzHcOjdhU+32
E5ldiGnwAivmJSidn8N0bHTFoIW0M28rSPDc1mIUrsln80DWGibL+xpjw27i5hHEeyBsAgi9bSKg
+kJJD2O+AOBDUhmT4mIGwKcJ7U1+HRZMvxwq95Ypwf35dgsGCBE+B9wEFNUn7pTYrqcZ/fcQ4ba3
LX8mN2uQpWNQUoJJmRbJmkuXVNFkv83Jm9mokBQkW4iKouM5mGDBiKoI4uCw0SgzE5eIDkSgqT5Q
dGnoP2wVQLbE6k/ECHcihn8TK3chZhjQBD7Md4PVfgyVHp0/XJLjfCJGuBKHcW1Zxmcpi57egIkF
Y9lB/jC7/k1XxwF6URRXveRmdPEORhUNk7efa2nU0PSW9rjqqdO+Wma9S8ePNMbc+fQEk0JP8U8/
mw5f0HEjU7iNNUub7HYwucuKuvWpyx+CgIB/mw6Kkrl0z/BOQFzrAJVQBAds+q5MMi5oWoDU6aV7
tpaX7ZoocERUYgR9yNwl7qRDzDwcWuee9vsiPZ5fMr7tnw4Z+O3w9AHpIyKmUz81xC04xtA8H7IJ
vfrZzu+QxcGQThkMX6jRgL4KPSKAZeZIlMKF4gMcGEEZRM3pFI3OkYA+u1DlD6RLhkYR/BqIfgHh
dKpPXxKMSdgesjAYpQN6x4IeTTtR3Pyys2ToaLVFKI5lE0cTk2Q2tWTUMAVKjUOcIhVOLYDWWUvk
Mx9DLzMSiVmt2CmZZgZGBAGeiNDv00gdnZwUMzPAv0wHUCz5XdlGrs+mfUZWhXoyx7eVJHikdXUd
DCZAvdS3MKFsXVfMv0iAPYib5uK8+cmUMlFvR+Mm0EY+PYQBdRIXfo6kaDODHlYHmhx1dkvnK/LJ
Mis3HbxDOW8VXnGClbfu6Bd1hkyMn1dgwDiAPzL1rhw3WOj+vEKytdtKEu59UM6tmPCGQpW2B7JH
4Lg/mb9j5Om8GElwC8zQvwrxdd2EF4Zm6gn+CzH2eudO/qGuG4UDl2vCwTo5rfknjP2iLED/RZBY
KquPBSPi/jd33E0q2i6pAQAu6v9SBBeX5QZpU541HZv7erxYAEkyK24FmQgg2SCxg+lmDnN+ulZZ
WfrjxIffh+V2tl81QNTqvWKxVDIEt9PNU4e7DjI8a28lb5MBBDMVl5zM66B26gNQHxxbmOM/1WMu
zBxQYrgNML34synTa0bAekTovgACqd16gQf82OC8nclucT5PwPNiaAYXYyC77ug0JNArYw2GbG8p
HHZb1gGAeEOn2WECE/y350XKzupWpLBdrDGLpNFxVtvSvUXfR2hO5S/WGLvS9/bMLRVuVaWhsHNW
h8602MGqLnVTh4M1v8eN1l8UrH+rmf5d95N6F2f+bYl+MMXiyjf07+IKtg+yvnwuGizu6hoz2LiQ
uAIkC4vA/fA+1/F3vTZuQAKgaGOQnWvkHAFrjDwgbkrhGgYdi7k0GveF0xWeDWTOgzULu/jj/DbK
EmboowKFDsZSMAgu9n1YGGScMd0O/2E6N3ruhEvhRGDUPLQavSrz74NXXtiYQ7ST5ZjY46/z4qVW
xBNZyKAC0kBEA3YYYx2gkBG817+GvIThZHszYbjS3kuNKjZSuqQbYYLTJ7aexUAFQ1IG2HqN85qv
+YXfg8JF+0pUjZ/7Vy3BB9iYxKNOB7WWFAPVunflVi7iQnBcz/UdHfSoS4fAW5WtsSoN+f83902F
TwJMHuSmtDmaRRdSewxsTHUAK+tmXpYQ7XL3CQMcDNWP8Tg8lY1z52bTABro4tDmY2AokSqlW+zo
AA/iU+yAYjr9JkzTFt008uODzHWR7n3gplsRoA4CFUic9KBuJAnaT24HFIwU2lvzD4sEZXEsUAwx
aBQnFZg/FKYrvUs20gSPVC9AICBcrwwIJvryFiNPaoCE8PwBUUkRnE865bZmF9ySbPSj7jD5GSAa
UwiROteNKvz/G7Mhgz2mxsK3aBzeiD9cp6MTsfgV03A7y8l2WfpeoVf3vGay2jRnG/m/YYhMCpSl
tG241Nku9iTLLoBYGRqs2jF3OCJ6RnmFRgDFeGSM7FOt2XnJu64l90V6cf5LFGssUgQPrebEmPbj
aWgzslIT2JjZodFUNDuyYBCsDngYADAQiMmCR3eLvrH9HG+exLXBJO8cMbB++Iomf0WYpxuJjucM
0PfwcD1LLqmbopk0fY3XVSFG6mY2mpBTMTUZam9YoIm1JBdd39wY7NGoPLSBOArLlBUb0QMH+k0L
IxjoAhIWzfKHXiOpj6gQmHRgdFttUK0HNnl1rbd53Y/xnT0FlcUA/rDrVROnSunCeqYIVXurg6Im
cku19eCkl6kXTs0VMH6L8ScmsnEeAcPOTLRZTbvzmyl1ZxvVhVXu3akdO/5GrjMglNFwdQ5JNkZJ
+VL5IA8Pz0uTZShPVlq4HZMkbdISr7wwXW9ttmvQ5mqzw5p1iKseifZYmNFMFVVxqSHxDkd+IMin
2UbNLybdryGzidOLqmMAYe93lacdRqh4Xj/pNcQBvTDgbyFbKRgSW+xyiU28lu0UpJiIU7XROhR4
YazWG64thUuRKcb7033Q6wDPRyxDLnVi2ZpVI+Anbh90efF7aH0WmomTBatpv5zXTVbiQM1Tx2gF
uNxN0CqcHsik9r1etyEOnWrWoc+b66Fv68gekvkCgEjOYXTIryFr+2D2xjoiMzD8m3h9Kp1GhQkv
c6Zw6mgPsPA1n/BgzXIgM6KsIqSFf2mNbWi17k2hfGVJzBWVL/4cBTUB59MW7qyBJsz0CEMSMXv0
qveGPdRA611AkuOgOr/rNVByuQob+ryrkInUGNpjCShaxPKr5plpVseQScvQ6J8yrwNG8EU9qeCu
VHL4/zf3sWuOFKySSKkvbjiMT0u1B0N2Z307bzUqKfzEbKQ0dAKcvgdt7IIFqYehLePJ0lEZfz4v
57NF8FWDeaLJVfdd0TjbLAXTwcC1KZ4m9lDpd60Kt//z4T4VIfiu1G5W3+ciZvdn4l4YXZTUaGf4
WFVVgM93OGZOdBNcb3+YzMT2kwGAJdrCe4Xn5iHp/EfdGxU5a6kEMMxYyLNxfhTBrolB0ziLkZAf
u3Cg3yzyn10uR/MEHSLw8TgZirDrY9os/fwn+e6+9GRP4jrI47sKI0Hnd11mXVs5QuBqzhV68Cak
vpwySooiSFwAKqEYZCn0ka0XSk8o/iBxBNQ0wa+PAwK3xkFmqvPvzPqfYjJVF6PEuGz4VYTzLjIr
rkj/3WESoloqhIej3YAg+1kH42fqlhz8JejqG9//sBz6MJBxn9MHnfVHFDieR5NEutEBTauGj2hV
zwLpNzkASiXw+Zwk7PTsdiNYzjDKj5DVKa7idbzqMuNAWnu/wPaXVVW9lIkDlwhMHzlAmA0/4htX
UdfAeJhcbGbXr833xY0BFFOuIBcN66IAGTtdDAu4JiP4GyuQJSeBZTE3WGd3ukxAErLzx7XwAkyE
1hUoGjyOqEVZ/xIjiXRv18xSkbTJvhd1EgcksxZaI8RuuHhlMfLIWJ4F74kgzvVIW+dLL6uvZ234
XWWjykb4mO5pfYaAeg4MxKYFU0TB9XSBFlDnzonHA0WtA01Cr0cTGa8x2xW56xJ1rY80Tom52+mA
VkbV7vAf/yQctmAB84MjFArCMbnTa+OK0GZmftRN+lHT/b2ro5PWtvfaSF7WbELIg3Za85k1iSJR
JTmAnD0eZGWc0RNtSaeqV/A1axkjhrOTn1PqBSYwrP6zK0Ej15/CA2AwMCR6KqFgydwSFiNrG++s
9KI1rmYAJFVv56VIrqkTKcKRmqvUAPwiVpG5F92MEdv2zvd252VIHhQEQjhUDs4R0l3CYvXdmq1d
j+pQZc/7HMMGQZL4RugOxnIY/DwHE8OUR0UNIO6ZDvMtOs2QvDEm+7Ivxwc2rIvii2QnBaZrAxeQ
J6zFGhnJ4slCAyCgUc0PVBKC0ruNde1+9CfUKuZIob7MUmGiwPHEi86EyZzuJGE9ytr8SdMYMchS
yv7aB9DXLm3r9jvLHLpHpHA3JKt7C8DrG+ppLkghcoXB/llk8bxgA0BzauC8okfr9Cti20tnFgOQ
Ym6cacCIcEn0MHFK61nzAZEz5GMHkPc5r9Ir9HDB6DKao0xpYMj8wnVp9zyTHEBVg+Za7x5LSAQ8
23XE1Vbml3q7VOkuX/FLQT84/XPtZ0bUxA1HO6uGZZesTvliOoPNcWyMZ32wtI+26tuDTzXz1Y7j
9lgMSxnR1Fqv08wqUQmJ4zRIgIt2PybdrGpU+vzMxN4jMEO4jrjGEWkM8hkPb5NVReiZmPcy3fvK
/jWgjJAbHdA5yX5WNTFKUs6QCIAAfpnwuryw/pQ51jS6eK2My873HkgSVeO3yn1O2TsI7zLkYJwb
S0nfKDvfuAxQmQVEO+AyhaM3FeZig0aiCKcU4KoGZ3bJ75zOUjQDSOIe3Dmgw0I+Gwdd7KadCuDl
ZTM6oYvRB5TbRdb8oN6b4+7PHyXZuUWzC3itHe5RxJzVVHdkxGxPEVretDPn4sLx8yjtraAg35PZ
Utxv0rXbSDNPT8zKTEZpB2nDCgBx09wV7n07K1ZOLgSw+GhG5v0owgaZaT4nrg/uwbmcfk2zM997
Lnup6VArysxyAwR1BspzqM5itOhUHYoWnm7ir/M6ntBz+rNf0FlztfpBMqMyuDPdS4bJ1EYFE81D
d9HvWD7BYQOXESY4hdDeswY3dkqsojO8rOPT3FwmFOADQa696N3RUL1VJFkBTAKgTZ9TH2D4RpyT
H0HgV6KLDjYyvGBufSahnkdxthvywKVvpAgTSHVuveZw3jZlEcFWrhD6UxOQgpMHPb1+OGTufJwW
1VyYzPz5GwmLibrVp1xqN0yDWQDolI9mN/1FOx2XtuR9w7WzKqIPmVluRQm2n9cJut4QAYdeAvap
xDl6dhHoZfGFA70VI1yNCV3atUshJsZQcTPfz/mbX9ZhvPxOgZ55foNkLh+9RCDt8eHzLbFPnWf7
+2oacNIwquE/+tQPfPuhi59GEEw7qkS/KbMHB84ebEcEMGaivzdajbUd4UEP+jgHI/CbJ3PFzu20
9qGPXzELrlk3Y/K+1GHpHUn+0Te3qdugcnPw2JVu/e60Niibp2I9Vk6UVSoMHpkxbb9PsFen7Ulu
J4gHABlN9YAt+859IP3PIVNEHn96skUPgBsP6DV4reIWEhwP6bzeSG2sRGemaOM6FAuqGRw8Nhjy
h9ZZotQgQT5Uu6LG5Vv8aAjggMKi/WWTy3x+rTxAjs6h7jzMicLDSyPT7acJZj6aDUGZF4vQlldA
o8Li75Aa6mhE/Gda7h0asfxYg4MtKaPqv49gEcxbQjz6pYC1JL4h2hZJD2SiQBoMrHPkToPYCicV
ZZ7M/W6F8Jt784jN+8avMGCIAMD4PgyBPRzcck/S58k+lvGdqWqQkAUCW3Hc6jbi2naxk2yBOMem
oecEFrmdMSznq15HMuvFU18HMwAyv6jwnsoZF812jBreluQME4cX3fqYApjOMt4LFeqGxG/guvzT
R4zuNuT0TkVhMJaWmQVRGX1ykg7jnMAjru8SYC2SEANh572UZL9OpAn7NVEzKbQZ0sCXsrbAfMR8
fpZagWMGpfUDOLtoeVE4RomvPxEp7BnFIHJlM4g0O7LThzGa6htdZRiSDTsRIribdaI07ngwlUxl
0BaXKDhiWQMgrbNWEVKZ0h3DecLMLFJ9KLKc7lhZUauwFr6GxVM2X0zZ7VARDOlFdrKzqueMWmHK
fvfV78y5jtejS7pospyA6HsPUOTZxZDsu7iIjHGHyapwLkYgbe4RUeRgx0vvJv+/X4Kolvz9XGFp
4B/Hyszw+x16FHw0LxndwW1/Tpq3c3+fty4JrihnWvgrS4jGOg8zOiuPUuL2Z21HvfYtQzrUH4I8
vdCXXZftG3LtGzuzvh+AzrRUYWs++vZbUaaHRnUFydzv5mtAIn26UWAuiyddx9f4WGYUVhOQwIZ2
rgc9uwAweRBPb2M3H2z7viqjaf5CxQHiMTbnELzMMPd+Kh7g1aSfeWgat/ez/2yuaBGpL+dUcQFK
z9dfMeIwr7bGmt9nEFP1b1k3RUlzrNrqK4d4I0RwiLalpTPamrCU2o8euNhjtnNUQMEy38T7svhc
hQsEKuFcGeM8FTkvS6fOzyK+WAsQRV50LsBm86u6/ja/njdW2bphrhd0f0gaoZVZ2B590NHfmyw4
d8tO846297R+4Qrmo8P/FyFuTWNOoGtvIKJrb4rke+vstEpxuuVagLUc861INom5JsDHrwPRJlwf
63Gxvun0ulNNk0lFoHLi6EgTYtJU2JeUmUa3utCCzU/ogl7ya1Rdz++FrPIIHL6/MgQntdjgugDN
COyre1t/WMi596Fm/2NmP0b2UOBatMdSIVOuFt45mInCC1JMG7bNMFo1GqlCu7tIko8MySPyfl4t
2U2BctO/IoTbNjZ0r0QqHiit8W7SjgjC7YhWt6u/M3vF+1uljbBJ/pIUqTVClA/a9cQ4TtkPtEef
V4f/hhBpY5P+qiNsUj4uU2/okNFmS5AVgeW+Ll4Z+MYVURWI+MqcEyUcTsNtu9hoIGqqfxnaZdF/
NDMeiofzCsle88iXGSbvj0aQLD7aVjqBCQXcT+GC6A49k6BsMYJ4ZFdu64Sx2eEl19y6HjksdnyT
uslD2iomTmVOb/sFgok06IIFGAO+gHgXbPnHYc8mQYn6EiA8tbfPdJXG3FELC4vJMtsEKBnGuYFe
enopMX9N58mwkSfsQKOSBkX24ta7Ir6crTWY/W8EKeQBb8f/fn9g/gBd85jBB8OPOFibd0MbA0b0
j5vyvKgcDmzend9MyUpisIbzSIHRygeIwqlmTek2c5uBkMxps3Dw9o5+SEmA6ltgZxECLapKeUls
dCvwj0/bPEYcE/wSzRxj6ywaFLRBL/HFOl5ToqhFSY72iRzh7mU6htGt0keyBOTrnosE9hz0X7jg
T4QIT1W3Ge2qQlgaphiG8uOQ+N8mFSazxH8APgBpSN5eAkvg/98sWO5oa0lypwhRFr3u6xHsVfRq
mLJdzec3GVWsm8T7nogT3BUQccDPocPmCvN33mZBZhpBoe3Ae+5hLVVToSppgvl19ohIoII004k6
+o5OzMDqjnMe2eZDPn6ct/XPJmGheAfHg9ASjxBHUE3XY6caXXBSuH2L7AVIDFlQ1fvzQj7bN4Sg
Dg4SatTEgf1wul32WqICOieov6IabY1Rq2V4nT662sV5OZ8PLuQQtJGh2ItwSXxP0TWp9SaDHMP4
yIFcCzKz9psJyj8G9CZ3ClNbETF/tsNTgcJWFfpUG6ADhmLxrquOzL/sh+8gs1LStEnCmq0kIIWf
LiH6RZqpGiBptRyCqDmOs707xMmNQSjdZz7oMJqyq39bqZM8poaXHpzRz5/Pr69UXfDocuoKZDTE
Ik3c+R0p9Qztnu1Nj5bjwnzw3O+zHbWd4sRJd3IjiVvU5oCXNtW7yoWkfGoiHxFc64Dma0aX5zGd
vjHrwRoUYY/URjcSBZfiWTGmwAkkAoS7nnar6aKh9S5uvlBlxU6ivobaJl5zuDhPVbPmtAKfLgTp
bpg5oW30AWNAZ9ODbvyIrUc9e579W/TFf2Xv/hVrCQYEZl2aOBXXzwD2EBC+tHvH31X+Tp8UaQ2p
S/mroNjwYCQdYAdqSNKsnV3cTOu9sbydV0Z+HDYyhEvG0LTGHdMUrdQcl6LelagIDWsPqrkMfbEv
jAbacsFUOAEqzYSQR89cnS0GNGPmGmloLJznH/GqwrhTSeEJ+43tx35V2g03kIxcpfRpBJ95ruIF
lVo73CRAmjzkJS3B2puurOPVh4zWDqqVBh5aTgEOkCLbdX6npC5jI0i4X3K/GmKDH+QZOXVL+5W0
Nz7ZrV3QqlijJC7DMQC1QlzTQGOr2HSlxWPhr26CwHDa2dUdy6LBfWL1LfoW8jpyy/9u5WDvQQut
jYoBCgbCCtKUJMzLMyRL6LVr3Bf2W/nfoxyUYzYihLXLgLlJpwVJ/7y6H8z7jr20dbgud+b4368x
1H3gkHBDo2wtDne2I+oeLkObiRffF/oTbUPPCy1cM3Q5njcH2cE9ESUsGxrPPLdxsGxe8TFobw5I
sMO6WYJ+vDHaV4PeJPGoeDFIbP1EpLCMhWZZAOqFdshQT8bbqh86/7pSlY/5r5w+h3jt7O8aCm6d
LXm/Lh4U843fC3sH713sP7bpY5EdY1Nhe1KNAH3GUzW8LCP6oXHqU3D+oXSM3CNDL0bWg8TwmoyK
3ZJ4IhAN/JUjeKJ8YibJB8hJ1jvTjuLmmal6rvhPiMuGRcMZQh0EzUeCPVSDl9ZmjIb02EQrpv5B
VJkzuQAAmwG3Dfk58TFHPLyL3RXDvWALA6W8+bTatWLUXyoCCTNe7EZLo9hemKeGPUFpfk5/182j
g1mY86dGtt88I/d/AcJtlw6GOa9ViQRT+aDDU5v5nVs8piouYNl2b8UIZtXRluHehh5pf7FWr24b
0FhhUZLrgDNM/auJYFFp0ifpnEMTr37Vsu8+iNRBtZkveVCosAiluwI6bs8jnPpDZOT2cmsyeh0l
ezu7toYm7MtWsS0qCYIyOUK3uuaNKmA3IsiANCquOOmGbFTg/99EAt3QoCzgo/lLS18y65ksAPKd
FDsilYGeHj7ChTqCmLhK4rVq8xmNV/V8p2mRV1+T8uO8+cpuZpSO/xXBzXujRtElfW41ENEst6BU
Hf3IQttkc9NqoEpuQcmqmiaS+WLTQ68tyqHIi4sJWfS0gSuIoMaQLvvW6SMTnMPFEmnONfxzC6Tb
8/pJjXojTtBvAHkHEGYgzuuuJ+OYua8uiZbu2Kh6ieV79VcvwVlOzAP80ApB4/zDoYcWmVlL8QyS
6oJaPx/E4s0nwjXmtX6JURHU+EjzPDUvWXphJeh4faL0CzGH+VeQSE7YjtNYli0cv74cWfmMGL5o
QoYOTEcxgiBdtI0gIfmQmB76d9HaGjrpN62oA0xhgg9QYQJSD+0j/Q8MFsyeiBano1WeAt0BJk4C
C1Wtzov0ERO6imha6nE2YgRLMwZKjTSBGFN/0LS3VovOW7I0PEPjM7aYo58jtD09qjV1aBXz3qN2
BSucll55NI9IZh6NdLrSp9u5qtCeZlZtUPm9oiggW0OCIIAjkPI/QfYAZGayVjC92bur8yKw6XHS
0Pd6cV5HmT2g0YnfQcgOeiLgYDowsvYe7KE2Dmb8D1vuFleVA5X0MCIN81eIiC8I3P0RyBsQMjYh
etQi07uJ3e+We/Dt0EDDRPVI/UOvYliUmcdWqmjqC0FXBJfaV1cZeDib/z6UBrVcmAUsHYByYu6i
M9narA3MY5g1Zwwtl/YHgsHNNmzd3AE06Kj7pcImpfv1V6aYuECDRJ97XGZbv5cuSKq/j+P+vEnI
zX4jQ1i4dmKA8Fohw3Au0t4Ips5Gc9V9MdyvyFj2cVRrO93cnZcquxYJXt8A/sMUBjqFT8/aTFYD
9QcIjQcwrwRoFaYM8HxaC36ZwTvYk2lGTd9kN9oQI7G4lMbh/AfIfD1nb+CQPnhKiL3lRaF5ZCzw
ARYCi4LsWhy62C8CrXg1K0WYIT3cvFKENDNSzTrf5U0MoJdkZL4/4nXeZdFKqx0Ir9sA5MSImmzV
JKjUZDbCBDe51lURzy1qfnpzv1jRML3knsJkpGvnc95BNAxzPLFTfbQkdYuqmGAxbQVoDi1wvXc8
M9Hkiom91FZcL1JT+StNZLxqnXZAkxkUWjLrKfW+r91b4q8PZaVf6ZWHmxOjKZaqi1fqTTZCzVMV
i6TVzMSAiiU6Q3kIxb6Qk8SUHIaiMdqCWE3MFJZlA970FGpZ9IOsWrBOAbEDv3qxVWMU8u36K0nQ
BeWbOe25RYw6ZnX6wPFDkj0whvre9y8cKgywo9Bh4xIV35ugckvI4MzIA6A9yB1uwXTPvGd0kLNY
xRArM/M//eMopRscke10g5zcWzJSYoNWIALkzbRrR7wNzdfzCslOLuB/OP8wxjKQXjuVUut2BXjN
Be8o952Sjxl9wG181zuKR7RshzCmhgEDDDoBFFBwwWM/TkmXYt0S7XpMLnTztpiuzPphdBR1cund
vJUk2IKORooxHfgOGc1h7fwrOqCvjFQEwErNGBkMYxp1ezAxsjH3/e/GfvvCgkJDdNkgK/GJ0nns
vHUdfL6gQLX1NStK2t0Az5F8nJcjNY+NHP5K2rhcT9MK1JN1rKh3Re0ri+61XnE3y/yS9VcEEYoK
+eyABDmDKjP7tvhI6s5HCpjehHwsqE+Zy62u4kqVWiNabGz0Dzko8wlm4nqLORkxlCpR67KW0DE+
UsDum5ki0paaIxK7Hhoz0eVgC3LKJRtNasNI8vWIImyTPWvTrm/ubFXeUKoQf6RCHwRVog8sxqSv
E2rCGgvtwuk+PJ/98gug63Wt4oSpJAl23xVxtsQdJE3mA1DgrPIb4YRhSb47b3d/+t3EnB44f/9V
SQhs8BJGx2tsQKXWu1lZHRCnC1lFX5reeuzy8TrTG+CXPpvNa5Wl95h/C7Rs3U3edwvvs6XpdquT
hW5LLyymQhNSLQK/9DaHYizs1rFafBvQbXt/11g3ehp12uP5JZAlIJAOBlUfIjvcBIL1JK0/mQZD
b4w3/yjGD8bClV7o7eXShNPv86JktzQA4gADj9DK9sSyh7VQY/IAgRfm811t3AECITgvQLpiGwHC
iuVEa5a8hYDWKSJKrpchKlqyZ1/JPm4VEW4z16xZ6YyQY2c/snINbOPByH+e10V6qje6cF03u4/R
f7RpchnLWAY0f5ubJMyNFLPxj56qhC1dNwwzWmDV8ECCLdybU8LwAlwgq2sAY/k294EOmhJVSVJq
aRspgpMHecaEpDc8cIqj49DdEAfowhr1ey/eW97z+eWTuvuNMP7/zfLpSTERgze5ZfpNjKbvHn3n
e994TpOw745tpgilFCsoPqIrV0NT9PLnonwb68PcoA3rOVFhekuvScRrvGnvDyzOqVJGU4MEql7x
aNa8w2oAgtgZbuLBvTi/dtJzuhEjuAQ7Qx0iBqZYmIL9OgMJt/ntvADpIxYw8v8qIvj3lpAytwDl
EK7mhzXqQdsdJ//Vsh7N9luKjiWwT3m1ytdLT9RGqODr55SB0z6HULuBb0deCPFhlGdpgOA4Iu5v
MFHt0+pxdBCh+t/nLA218VutV88Mo9ItrQH6PL2cXwip2Ww+SXBY2qgndpPgkxid8Cx7ahrMRDx2
2uG8GNmGYmIO/Wcc/QDIEqd2UzZDyerBQS7EjDIgG5XrqohBZIpsJNjChvpJ7nRl5kEC+zbr0ew+
GO4bANXO66GSIuxgTLFYpHXhE4t/ZgBEJHkwzD8G/+O8GNkxQ23M5kMdGO4VE8vOVPd0bqFMifwG
SjG2tV9BQXBeCF9zMfLYCBGTyp7Z6KnZQUiLkZ0yefLbyKcPAILq6VVf06hhKsximf/dShSOtW4m
PmbXIdFpgVkcjiZOgBks1fX0O69UJS3FGrqCQXj+yMxlgjCtfs7HaGYvROFyDak1+Ly9CwUN9HEK
1jAMmtUtI3JCdtc/uxi+PM6LuXfb9Q3onXmQT950mPtuiTIgfF16TvE21S3Sf3TnZ7+ALXFtl9Oe
zOugaAiT+RnOIQEuCc6V4Qrr7Jujleq8Ad5jGnIdGRAhYiSq3qkTDCpaU9kyb2UJy9yhi1ArQdsX
Nu0UoOYfrt0vS9UlJVvorRBhoXFtJ97C2+yrBW0JiRHVBbstNeAIf6kEjmy0iUIYHtcAPzj1VAhN
vLRPZlwMRmQDqTit3s8fO+nmbARwXbdxAfUS3y0hIDEwCIi2czJmQcxea2tnVCpiRZnfBUCJC/YD
YLwREeZt9KxFz2aLFyx/NNOvdtqfV0a2+9vfF5Rp09Fyk5jg9bKmYUL6KHWfh1k1MyJbsq0U/v/N
klUowsQlxv/Cml4w+xDrGAllYeHhNfT0BX0A54GhA9xVSNufSiqmsgYtM+6pxaJh2+/JGO9NV+E3
pJvyV8if2GSrjh0zs9chJMbAmOceUqaay5SdFxc9p8SEKaP/X1CjApNSPVNcU6Q9rmCHq4JqfqRf
6RbZSPGEhEbl2sh4mtDDTPal8TED2uX8bkhwdfHI4RR0Ht6H6CoX9BhHG/5lgQQHlYXK+h9p59Uj
N7JE6V9EgN68slx7K7VaeiFkRvTe89fvl1rsVRWLKKK1M3MvBhhAUZHMjIyMOHHONe9Qs30MhwM0
WLZ3XVRfOKFxcyh89HI4r7yELv+C5YX83w84I/aVpKgCQi3KX8Gmsl3P/JzX70N3fdnM4jH66+ec
AsWXQwTkavxUlMC1uRuSV2ctdVk8RI6gYRdcngiwnG5tb9RqqE94zGdw81SvRngtZ9d5vYvWUEpL
tzzs6/8zNI8Jaj76UUDphIqT2t/3/edRutKb9yq90tc6JYtH6cjW7EXX51GWjBa2IloxEyQTRbhy
l654M/80uTro9WizbGoauHVM++LObu/KZqvH3xJzpc+/ZAzRReRWqHVSFZrdc5Pv6EkrIsMQ5/tQ
VTetZVy3U3VVKw6UDoPbVMVKI3nxjAm1VQAgYiRrPsqoNV4Yegl5Uh5uPE12aY9oWggl1KNXXhu2
G3r/kbi5UfkQq3dWvG3W1DIW32LHv0B85KN4KNlVp4Qdv8DPH9RhO/lbo98XyX3g31flwY9ePN4m
lw/csk0KDaJ6jlbAvBIECqVpQjRaNinDCL1O2+YpLJ6k6jYwa5gImWbPY5ep7RWz4gPOc+4/7KGA
HwRNxOwmS2w7SzMTs06mSb+KeKqpASOL0A5Sep3VAkwK/u5QMlS1saJIIztW++m3bE8yv4xGZ9f2
/wKUgXGPchgkNIy1zIJsSY0icyYxwSXnbta8l/bvYpXlcemgHhmZ33kDdW+9dxh0susW4VSZLtbK
2i7FN9EQgZufOSdn/sQ0Ygh2/CZMeZoFbu7/bGFaiZ1fWfG0OnCxFK6PTM1rLYo+2n0Y+ulm8JMt
2ih34RBs1aFfqUGvmZml8W005XGlYsarXmrtS1JpHMY1Ap2lG+7Yl1n+rmbT2KRekG50aWcHN6b9
SFIV9SsfZ/Hz//04c7hKMk5WJ8m4wmvEtUrNtdbAkmt+zIKIJyupnClYMOLnPqX+hQ3dcYN/acM6
UP5BTi0i5jwliW05L4sK1mTJr94iy3mqFAlJ3uGWidZDrTZXlyPG4sL9NTdPQOI0jIzJY1d3RnsY
lOF54ka4bGJxmwmmBKHGBovSbJuZimd0foqJuvipMYIaB7ve//phG5aQNUT3ANwk75HTEN+atW+U
UpGigzR6ujt6svzEoEVkbfUsS8LdZWsLA8Zgywyhq02BTzB6nppD9dfTOh0aLT2N3Egilhp3Ho35
1qL1uymm2LXb4EpJnrSq2SNisnK7LFzjJ+ZnZ0ru1Ajp5ooV1fcSpWWo2LqtA2hXkx9laSVBWbrK
TqyJO+fo+qyZH4rjEGua9tLwFJuaHbycrhW8tRr3DMWJO6/5hwN9YnR23IwRit1GZYWD4rHwe3Kv
tdRbFas0uytPTIh9e+SXr9l5KiX4JUnPnrGv7Z0W+Ftdvje891jahZnkVr+0VNpHwS4IvwRRKyCR
vHg3Fni48LY3f8r+17H8ZHfe2gYTT5uz32YaqMD80QqdkzMw+paWUCOmQNbeUggGuu/GtO8L+5BW
n/Rpy+YDHLw2DbdwUHlrgDeEsZ3C4LysI4+6VypCpdYb3Eh7M/P7qNlfPjkLl+ifoXygwJQ/rPmc
eiLJ2qBZkD7Uqnawhp9qsh/9ejNkh2FNnHEhYJ+Ymu2gEjiTbeaYCpRtIoEAvXKyw7hGLrkQP0+s
zDYRs+mNU9ZYsePDoD7WcMNfXrHFj0Ku/v9WTLh5tEuRecvVIsRApMKQ/Tns9kG4AjNeAmGAIaTj
DdhUPZ/7CIIKKuaOWQMrlHcMz6C7tkvjH7G3DZU7jZmgeJ+ECKPJayXipdhyYnkWtyUtgUtNE1MO
5TMKrnm6laMfFBJggg6LLdyyq0/hRZPMpsH0SDeYQswsRVacyEu0jqJq07oJpLNM7bYQSzZuM7Zu
lLYMK5JFbD/8FUE9/zU691O2ozEWuMlsesrNJ1n5bQ4/L5v4M2c/ixnHNub19rprjF6RsaEV/Sej
LW8ib3QjAPY1I11xo20b7XeVvJvKK3l4ad6lQ7BTbNq7tivHTB0awXXYmfsxRRLA/Kx6MjpnP0NG
b8GtuJ2RPQ298RgxLX75dy+c05OfPb9Lwy5QjJqf3fEKVPN9r7w54VbKVkLqwp3JXQ18USYHoaI+
O6i+HnhFPQLHHc1JfwsdJ/3msztgZtO14JZTQfLQZGaVsxgBjMSXnTwPE/DiQz9LggIz/BlpVJ+U
KQPjIcCA5DWXb7NkxbvzKPF/efeFCYNRtJl3aVeElRfx59f0WpzS30RyvHfk98teLIBJMANWilIZ
pXZsnQYj0dE0EMCDeyF8qaD4jPeydhhQKfN9gLmPxrQtO9dy7ppN+cnQ3WazQau22E9rEWvJXXRq
wYyjiQXzxGzPNEGhRKOKu2X+Xx6bd80oHcZWXQGn/RndOz1RUBOjMQ0TA+gjWjCn7k6y3EqFTHTq
TXMKXAl0yW8lSM3bMVe72JWTBkhhU06o5ORajapKwgjglCqVtlXCMH9SeFY/0qivQ8Yqndrcar2n
7vq66gbU09s0cyWkIXO3KePgk2e19ad+yllBTY7tK9WL1i4r8XnO/AHkBh8DtRhrHvrKNk1MPapo
Wek+z5cC+dPESeBUl2zbLdX0bqwS8rmESbNI+gfsCqtJrgybKhBTMGOnqykpg4NABCcwT3775q0X
Hjrvi5EeLu/Rxa1xZGW2NVC46CJDTJjY9Uscb5UKkgvl82Ub51kMgCqm2HQTFVEB2T71pK2B2hda
J8C4xZPaGveBox1Mb+L6yF1b8lYuj6XgIcZLUbRGmdmetwHrUpN8pcWlCkyzU6muGny/7NCiBUpV
ZABCCOIsfHg5TKOBuJ4sc+/oHhwSK4M/i0t2ZGGWxowlndIixsKQP3cQSPevcnTrxLXrrAkJnwd6
Po4jiE3gxVb4v9nH8TrUJFWAuNH0AARSLq+8YJf1rmEj6bi7vG4LXIQnxs6w4JXnV5mAZVflNlXv
+/GQljs73in+lanvB22b149puM29K1tbU89d2ulHjjrifXOUGaI9AlRAOCqXdxWlcOfKX1N1WwoY
xyZmT78icDxPmTDRJtt2uIY1gBCPDkDk7CV7U68Jgi/UisVycrPwmOfrzd/VQxbHegY4Z+MX+7p5
kqd3Nbqy68cxQPfhP1u7TvRvhdTT0kfqTf5eGysVsaVzQHTiCgW+R3YolvxoSb3S9KNWw98UmhNm
d9xOXQlPixYsAW9SIcUBzHpqQZ6KIlZNgTzSaldJ7+VwjZNroThBqGAVIeQS/OnzA1CVklyi48Kt
ZdBPuk3HF8W5kuJ7v9nl5tZ3YresQUjwz0qpf+nkHRmeH4bY6vym6zAMKt2RDor2I2oelPFzXdwo
Hwconjg516iLRs5+IZws/Hxfj9+LSb2RgnB7+XyveTQ/YmWWmKNAbQcQqJnTY5Ldkv965g+5uQI/
tmJt6UAfr9/stLXgPepYFj7RtLe+1c1N1H+97NBSGGZUTBZz2BYQu1lwLAoDOt2GyR/b0+l1VuF/
YadKbp+jlhIM/rSDLmaNdWRpEamTCcZ2MH22PdvygxRooSMQHGn82jTwlm8k+XOuuKNz06+RIi0s
oSJ42v+MfjJwPPMPqkQll0xsNQ5VMVU3PxWNOe0TC2rDyyu5EBoV+AUobQsxQUaYTw+yLyPL28Nn
sAnRu1TG8MHPn0BMP0hKcVNoD4Gs7W2DdPCy1QUqXhKnv2bPWgNDS4pgED/CwblitArxFWvrh2/a
qF5JknlTF58qP7jtgnrLPQ6Rg+5sRrQuogk5KeuzHgVXeqtvdGXl9aktfGV+GNuKGX8yiDkSpPKj
LrcyNq+dM9kgtX58Exi5rG4SJ4zeeE1OX20nca5Dre2vIn2Mt1Xb9L1bqA0yr83kueUUB1+yqpCf
Mk+NvK3cN0Zy5dVxC4NyPzQ32aANaIuOpra11KD41Uad329VKR1+JbA3/xd4MBHX+jAObh+a6g+r
q4zrrB/j29G322HDXT29tE6lsCnk+KtXl+E1Yy71HoBand5JWevcx3KXrzRdzx+4fDKG0sBJ8GRC
GO10pyRRo+hBQY9fqW94KkjarzG/T7y1qao/2gCz7J5JcfprYtiJQepZ5svDt2vKQKf311WZvAmC
oLtnTfvfYSvVV7LeQlZhxsXww8709iEbeloYchcXu3iI65veGqqXJM6p7DYQ+n2uQj1+KhOp/VE4
0rSyJEubBV4gA6S84ASebxa/lXVkQ+hDW6MUHiRzUndm6VwXRVVdaxpVoNG2PXfM9e7jFzziWOBR
xf2ILO/sW/B4pZr/pz9aP0NT6Frm7vIBXfrYxwZmMbzR/caW2OgbCE4om+RS4XqhvIk+XlBi8Jdk
XZAu8i/zQC6VXdmGoh1lm+WubeOHTGvdtqtWrvSFdAWCBqIcr0VB4DB76WRpV0Z93FOHtvttKHFo
h83lBVu4kXgQQhHIRJuO1NTsdugD5PC6CkfUcVNBIY6mdatChNm5laKt2Fr4OHShDROoj1C0mXcJ
O1kvks6jEx3kbpd9q4bHJt9Fa6JZC2uGFSoTLJpQ6JntsdhwQtUehZXsq2nfR2uNi7U/f/aUCsZu
6hLRHbaHzJWlnT9kK+u0ZmH21SM5MptUxYNMja/NLrrKi6vLX335S/xdIxEgjhLtsgiSchrxocz8
vaNBCDN8MSnBfnygC/EWm7KbEDMWXDendoxOKYIuxU6qPE/G4Pr290Z7cKJgZcUW8o4TO2JFj/xB
UaoegXClDEw+jd193X+R2q+Xl2yhSn/qy+ykxKan1kOHjcl/iTyA4ekusyLX76+a6V6tnsPsWna+
j/8Q0U5cm203ExpRKbTFdtaR9aw3bSlvivxWW/tUa0s433RBPjZOi3ue/WoUj5U/uFq8vbyGazZm
227MJy9VG2xU/stkX+X9BiTzWoq2eHooFjKtyCMWrp3TvdDaaujrNQtWOmDQja0D6djoisqaJX8e
4RYI36rktfZQ2wSh2yafmDq97OZCj4OtInJuVOAp6Mw5yfK6BDKds+3bcq9Zz126B7qwH8qNlzqu
DPRPHu6SjxPLGkhqiuybA0epfZYRW2Y8jZVikZqmV4zywbdi19uq2132bSF1OLYyByxUTmpDwYUV
o3rPiq0+3dtd4cY1EWTvpe+XjS3tF4G8F2NjgsJ2tienQolzWwZVlFTbqkJ6yKJW+vIPNiBhULiZ
dPFqP90uPVmOUzpslzD7nfl3DUQra7f4ohsaFx7ClWTnc7hu3ldRHw5sBwFXCAT6j3L9Gtn/0rZ3
/hqZo3UHO7CiacJIU3zy6J2H/1LwMo4tzFeKFGWMUk6vVBYunUmzvfHW+J6X0hGgBQCbYZAXrZrT
r5GOFme6B37TKHfysG27r5211+LrsX/7h8+u8winFASk7I8S2NGNAaVtCictn92UryZv61fXnvr5
somlG0NwiYC6/KP5PT+Rbd50cjOBvFGSr4V0w/tnm3e70XzxrL3tHGL1tyXvc2ul1Ltwt2MVlSpW
UUEDfraERtB6Ji1dAjmCEipq2aF3VfIQy9eAKeJ7zx48GGIiHN41mmvzk6MkbVKraQyYwGx3uVa6
ns00GzMwA/AvZQcsA0StBGqqR1d7in9cXt2F/X5ifZbmdXEsSzY4DXCtg5vZD0q54t/iOjJgwywH
bRNz3uRKrK5uqJrjHgE7ln4Pw4sU3Adrl8VCcMDAXzMzP5pAa8LKwYzm3yGy2AVXhrf/h6U6MjHL
wiZVsks/TsEzQtXb12CA/U+XLaw5IT7W0WmSKniONbFWlCDc3PkddKiWFSv9wKVqP4M7PLh4clEm
nj9bYaqKJcjFwGKgu1aEPO0CxgY0N8seeHBjD/ZteI+L/PPQfvbWUF8LFacT62K/HPmIcm4XSTIb
Lu2iQ+1Yr3JX3gq6LF8zQWQxDz6kbMT6cHlpFyLiidnZHRgmkc9jCqcn7aX27hLjflC+atU3bW3C
8vwb8g604FDREQantzbLH9K6hx5QtiKaqXLgxm35kJqSm8jBSnw6X0fRXIBSD7EC3oBnb4KmLZts
NGO6d7Wrt/fF8NqX46bXrmX0KxD1/TjOViBNsIVyMKdgXpAfitRMisKKN3SSJeVzHLxI9dfLH2lp
7Y5MzEvvRmtmjpdjogDGWenvWmtu63F72ch5xPuDmOGysrmGkfw43YAjNN99PyBJXVr9zozqbb+W
Q5yHPCzYjBTydqbPOS+VpbpkZnKIfLnVuYV0bai7ToOGq3u77MiCGeTXRdmEsQCxuU8dYZelndMC
H0jbz4Zzqw1IwH9qlZU34ZIVMO9w29HIor4hvtnReTWk0VRiz8dK4jE8Unovidw+9JNUXyuyJ11d
9un8mNq8OP5aE7/myFpsGdEkaWiyZ2EZu3rxfciST6r/1Z7Uq7H5fdnYwnaDxRUiBc4RrNvaLKBH
URF4Zcl2dnIfGoXvA9Aps3i9bGRhu9niEzFkCqoXuqhTjwAjN7klWMoGcBeGSypjPXNT2r8um1kI
B394tm0hsg0scRZ2xsBJlVLgwSxvH0/vATxAUcjo1zZX9oB/KRStDU3ShOOnn2YuNrucihfAEhW6
8lkmG0xS6gQ+XLJaYdeTK+veyKCI7D0BjuTrWQFPbjdgin9j2V27dfqgd0vFJqvmjczcgUR1pt7o
vdRDNz3V/XXfS/pb6tWkIqHcFVdRocXTttOIpnJqNsGh7RO0Bjoi611d9e0dFeTqoVRGv70trFB/
MieT8zaN015txuDWVFP5mzrm9u0Q2vV1y/YKGR5LCcz6pCs0D+NYgmLId8zfqZwP+0m3xx+hNBrP
ee2lrwGdrC9FbLe3uhMPewMbz4UN6qPIMjXYpoPT3eiJab53ZQC7UzwGiju0fTNuFV/KHvIQQPMk
J7W/GSu5+y4YPes9BGj5dWtOhO2qt9KnPqua6ZYua+89OSBLHxl1sbtND1Vi4w5ZkF9bRjC+FW0V
7K2wgwk0V+AHoKBpHoJQQyvAs6E73/rtyADQpAbSY6Jm8ntcTt5z3tQh/RPLKK/TToq2CL6hnNPp
Wb2hbhVkt1kR5zd8Rs3faU48/qeWap7Cmhann6ArKnhnQxi+z+o6/F03ZaLuJavKeBNbVhvzLvfb
d1Xvm6/55KMp0wV29AOxBm1X+a2OtEaWaHd6UFN+a0xPci9v+fM3NDUxWTDlWcAkAHycnqyQiyqQ
SriS1XTa6HA/qFJzmCL5EELN7HXpf5G01rhaOsyUJITWtQMh27woYni+pWcpp0yL9ybgo3b4OMQO
p44szIJ6kSVW3gi2VB/pWCkZ3T67vrxsaz6IZT0Ksc2otPr4J1Kwv+rwYVCfLxtYSDChKNK4LdC7
okUxj0UNeNU8a0aKG7kqfbM6y/qaBX5fbUo7ozzqQIC5Tz3H5xSmZje5TeCF6raJ1fRX5WsR3y+s
b4uw78rt5V+25Dpko+Rn0NtRqp8F/MT3ht7XAUb07WdJ6VwzWGk0LFyWeP7XgPgBR2trV02cq3+I
jXr1LVahcQSBYYzFTaauWFpzZbb5jdBOI0tIK1a0M0BfFKuaUUu3o8WblIc3FN50AU59CZ2Q+Cyw
CUSqrWq9OXAcBsbKF1k0QmORfBJb9LtPjehWEhY9+uobyX7u6n3Sbg1txcTSN4GH9X8mZi9DB8iq
6UV06erhW2yY26gFkp31dDDX2C3XnJltLzlv86KXcKYer5TqpiYjX0MhLORHNhUdMiRwDyB8ZusV
dqPaEfcECiHbwzq4Tw/mawCxsu59nMoVOoQjU7N1G3I5jUeJEqVXhFeInWaJvzeabSPfB8HHs74T
U7OFGxTL72KP0dZ88LaNGW5hWE3yN12GyV0yN5eDwNK1AYsmpMYI1YBmnxkr/bxra4cl7ItNWIdu
EaCRd4UMlWuglxytbYrF7XdkbhYSaiXWx0zC3Jh6bthtR/m317ld8nbZq6W9R55JgUXV1fNOKixn
rZEYQEYCxA8AJNiANpRpjZtpxcpcM3bMfNkMR5LZCLYpO3gy9RdzjTl5acGOPJkP2qVTNZXxH+nT
wjAPvRZXlP2V+wlKPJpFXvR6eeHWzM22eTgib14nLJym/Uysn8zZbQomh4Loy2U7C90MmPvIGejZ
0x8Gwn8a6iqOU+W1jMh33LupsXGMl1Z9VUYqH+E2yPfNuN44XNrrArIBzh0FO5hQT206ARzrfg6Y
QsszMdGn3eZt+9r2RbpTqoeOHo7krIAiliKUAws/LsqORZP61CT5Y69ZPVwDUq+3O0l7MuLWg60h
k68Lu3yHh2OtVbVo8Q8XALxgQtD61KLZNnpdxoTdfEws2m0KasNxHyrf1NiTgk2pl15ySIc2XSmk
LVzBgKY007IphsA5PHty8Ymz2Oxpq2SBcZ2395ZXHi7vmYXj9n9JGE2QWXSkZp5JCTroekvlW47j
dGdM8EqaVT2AxbD++wdLvIOZRXDEKOjMl6lwTArBRKkopyCiPrfWoVDL3WUjSwvG5LngjGEm5ayk
rkx2UMWVIHYzR3dgDEtbUx5Z2ArOsYXZ5rMmpGBkbSQroicfPUXyXtGu0vQuH/8hTxfIXvqjQCMg
tRKf7ijTi7MhG+1RYCoVhkhbZ1MEPy+v1kJgov9IKwrQOvCiOYo47iOr0AoNghDlRu1vMn032r9z
Y+0ZvzBwJdqrYG9gjbf4e/bpjSRtx1CkFE0U5nun9burrHOqybUyw/S3lhPY96GcBg++E7T5tsrT
8qHvk+Q1nLTwJknVND94jHdHblm2+k41veRVlMrv1GiAuFdFmR0UuQEFZ933tedGOdNXOzMMR5XC
QWi8Jg70MRuaIOZ1VNdlxbNHkbKVLFB4cVqrwD/w0HAkU/S2571kb4x9r6JBwMvNkHdjn3kbva6l
674RBstm3Klqrx+Mse0PVVfam8sf8/wkY56ZFZiNaZKeyYiiFNqHcUFbEbqSct9Ysf9ujwBGMq/6
uOg6pgSaE/AOAPR5OBycSImyiP5i0najaylZeB0Upu0yrrPGD7LkFV9OsH05msqL+PQQUJ6R8j5h
1DYYi/o2t83iWY0a+4ddaJRwLq/g+XEQU1IEVcMGfgtB/qktchvHrDsmSIvisdRoJaFr3I0HvZBW
PtWiIQs0F3p/pqbOiT581SytLO5oMwNuHEOF92r4gBrPrtbLl8s+nQdEfPpraj5L5BV6Lk8NpkYT
jr86exzb4utlE4ufCO4WGpm25pwF9lJPOXMFJvrO36ae9hSjwRfE48pNtfDmxxUg2fT5wM3i1enn
aUOHKl4y0l/p9+30Eia3UvTmq9cGI94h0pnl7YRGevRQJMAxP132cWkZYTEQytpcLRRZT23LkmR1
YWzQIEaqOW2zTRruL1tYWkVbAL9JoQArntV9WiP3TGLvJize0Hqb1Od/OUsiytsQGwkywnk/Z/Tj
vJoqxjf7+EpOES6YrkKyqMt+LKwUaSANHL6SzpWina6UbeRlWNgK9B+jsmnjHfMjKxYWTg8YeaoF
AmEg88+phbRkbDDwgmyTZfde8BCW95bzu1dXHowLfogJL0QCmABkhnMWDBDJzJo4i7NNj8Cj/m6u
qd4sfG8CJwLT3O40PeYxNKvbZmSGJ9sUMOv28VbNHrV2RXFx4UYyARfwKUQ1ir17ulJq4ukmJa5s
UyoHJf3U24fc+qKb17Lx4hkopjDUe/njLzoFSkMIBAByV8Vj4ShlUWKQ6n6PwS66M4y3wPoaM1D2
/2dj5tQYy36b29iYskevfaRkHYWvl00sfvu/bswFAqphqoF2Y0Kfxr2iJFcjUwIfN8FIBCeE/zHL
NQsoVq9nJSwS2UZieDU0LWr08T94cWxiFi/r0Aoo72AimSrXYdy5W3mdnD/9SLEpBbDHHNK6ecgy
jQ7qrrLKNmYeunr2KXqnsUqJY2vSqRl+XF6wpb1MsgpJmICAoSZ2urXYck7SVk2GANbj2CGfzDS1
TE/NhH/wMHrmQV6TLVvazDiI1BAzAlDUzyJZGwW5U+QdccYM8ecmjb63a0S8S7Hs2IbYiUcHptIq
iVcZNqTMDX939RfZ30bBykZYWDqL6qfQP6caRT//1EjQq95QST2XlnErmZGbBq8mc5CB4yrmLZpR
5bQSd8TOmmXCQDrJBOBmokWtzo5oX6sITI4j38p5naRbHf0Ac6M1gC7GNbKxhY/EvAZPZEfnOjgT
47H1LiMXl7NN1Y5QiPO61D+Vw1pT5syKIA0wmZUVXIpcnbOjJMtM5ZCjAT1sYmaYtoWSuVZ4uLzD
14zMgmdZKE7jDRgxPADe8Itp2T+IrQleAsFAy4YGPjLPcWWlH8xhgJggUqm1a9veLzaX3Tjb0n8s
YIOerRj9nl2cTVsUjMrR8h5KZ5uVW9t5URJnI6/Eg4XVIsFg1BuZblHXF//96OR4eVWQRhdUwssG
GVYmmcYv/oeTMgbxkfmlQsJXJ/2b+SLVeWBUQsEqC7Rnre22Rob8nr8SR5dcObainroyJr3XRp6w
An7SlOWDEraPmrWGT1o0o7FePPl1XomzU9kNvBnNiUG8LjHumkG7twCPqGn78W2MKjIZmkAOiQm8
mTeTpJqVIVoU1LstgGal5tJAurzJzq4ePgy8NOQ0lKwU8qdTI2peZjw4TUChhrHvnXDHXOah98Hy
JNHLIPXbIFij4DmLojOTsxgQ2UVpDQ3NijTUmanehcV332u2MZN2erLXqwNMV5edFH/iSRglL+B9
LUp/oDpggjh10ppyszAaGrW2XZOzW3DUFDt4Gw7mZL90Xnp12dw5ClbYE30EBbZiCk+z3R54kCy3
Qpmrp8zYJrvCpG1/yKNNbn2O4zdFeQ6Cd8e/uWx2yUtGIXVUhEghQAyeekmO3IdpRdFaq278gP6M
aBnf1oPj5t0Kf9NCaKL4RKORBgaTVM5812RxMpU5pkxVvk41765NYmiMyt+t0zxf9mrJlGiSyKCz
uDLmj1U9y+ve6NgthtnJbq0U7b0djM1dUZeS2/jjP0QqhiYdak90nERl5nQVe9WuFU9QQFequaPf
Cp011bIPg77ZIeCkBTaelPXsBekA32D3UOKCVd/axpZvuVOSPYdKwuRplu/HLHu/vI5LuwOMtPBN
3O7zZ1JpVV1SCQEGuzP+S8bhoKLCPPlV7UZ2vK/NNRaxNXuzXKkearBUAfaKNPwtBw2ipMPNQAW+
lspns/pw+vJnQf+6NzviY5ZbZRKzoHYG0670CZnefb7GwrgQ+C2AyyT7dE3Ik2eJbJaPDhx4+DDE
6nWpPTedsQNx9/F7/8TKbOX8tK3iSNT3h0Ddy5X33jblvTb99MNqpf+z5A+1QAEXJJmhNHi617Vp
jKIpGonE3UvSO4ySSW6wFnwXbhiKc5Td+YuC7vzq15m8rjxYhyCIUraB/EUOv3h15GZe/VyGSLqu
xItFcxabHKgbSP25XuE4BKALxOxzPRU3VnyXaL+qvtyZ/xX0xbs16hfxLeY3C7wGJAEkNqziLObC
St/KdUfGETvOTymB0DELV8DDSwGQ9Ezj8USaBg/W6UfiEKHdXhNrqRJdy222bfvxGy8RpqqMlXty
aT+QP1k80kRFev40DBXgeZlFoySyrsASgoS+qtVkpexwTrnCUT22Mrs8TD1MM0dosDWJnv6SJsO8
8QateoLhavysSJPF5LhZHGiqJNQmrfo2KqiGuFkVOY+q03evZrpT+zXC+vOe7+xnzQ6DE46GF5g4
L8Hfk/QHJjzMaeMbAbpa27zUNnpwqNfugaXdStOIqwa2L139k0kcJd8KlLvWBB3hpqia69DUrqew
vfOS4WrkKHpVexPr1cczPtGn+p/JWZLc5eboZT4m4eVwG910B/tn420BXO3oJGbhynlcOiECtUuR
XocpYD6b0ybFlCWCI0BxvCcNRvKh/Hz5Zls8IIw9o08q3q5zkIjqG5kzVsICOOTwppNTJToMmlIG
blQY3vcm6Ip/WUPKTdB+8PKj0nx6Jrtx7HRfoIeaLDy0lvyeycVNXlBysNT7ZoRMMF1TpVn0UtQ5
4eOCOXMeaYJyGoyIqYiNRVNAn2RYE7NbPXeYvzBWqg6L+SsfSwQ1DJ5h71QrihFJ5e72moSR2N7V
ufMsfx/FPwfLlbSH0nu11L1urYSGxfjDMeAg6AKzOVvWgL72FOuijVpbLtIxT2D09h5iMpc3zFJq
Qr3w/5mZI2Nqe/TVVhw6ufJ3fvMm0Swo830wTmgcr4TUpc9G+ZbvRdkI5paZS74hKah7ikRvAEpU
e/Yvp+ytjdQMAXQ08eGyZ4tBjEE4nUcObQPeHqcb03c6myYfX8tstYewesltC0HqvD8khr9Xp+Tr
MBnIVjxG5tqMy6KjR5ZnYcVrULSpDfZMmKTvvfxlirXnguLshobW/rKXS9uEWiINDxJn6mOzNMwq
u8zzI0zFpRG7haH/dpr0hsbamuDWUuyiZUpIsajBK3P2wrDRUAYcmJik7f41L53A1VbpfBfXDYII
HlFcuXy70y8WtUPaZw02MgsAMYLoeQSCXleha1x5Hy5uDt76lHiIWGIK9NQUNDnj1E90m82msZWb
xtH85J5ksxhcHSkDIOpdVNuu2avxg94YwYsaqO2tDZj943UaKo1Q5fEqZ8h5fiiMsGhtR+KHxFXz
mXyasTY12mawyK7E6UWXgVOJCppoOs67A5GhBIldEjVJg280O/LdGLllrw6+eV3/a3LUtyDVNmqe
PSk8hy5v0/Mvy6OVUM16Uyg6o5wxtN7oC3KdDd23XW9CEZ9vfTgus+zlsqHzeIYh8Gp0PcVrcp4h
al1vtJpDf8Kr7zLz25D6bpJd8SCnM7Li0/nROzUlfD7KV6D3KrRBx5Qyoqrn7JycZHHtQl8zMsvE
OsOoS0W0dFAy8esfjtS58YclAkAZ0/vgmqEqxKzcLIYw7VHJg08pP2buxky6q9RK9pq0VgpacAW8
ESkCM1kErHnjcFRIKguFqnpWW9/pyh8sj4DsF/7KNbNiZ87EjEhvjjjrxF5LRzcopH0tDTvPWMMZ
L5qB7UnczuQhcwi45HSjVJcmqzZ63Ua2c9t1zByer9b7eLBS6LIwZU0JCRKB+TvOLysiVQLZf2gW
bmrvbGsTR/d2Hm7t6ptZBHubmaDpw3MqIiiBwKD2ooB6s2dbzwzrIPJCrNpJ8gluqDe1IO2RJRTa
mAEyGHZLfWd3+fguxAkxcmYKFkroleZ7pNP8KGmnMGf0R9532o9k7A8TGfmIZtBlS+eVVzbiX0vz
XeKFuV8PA5Ya+zODLeQkO8kzdtPwzVDJ9XblWm9+zeAsHUma3APKhcGgLl2rJ2N8iHpm3L6Elr2r
pXdrDTC+uJZwnjGfJzAg85ultfTWGOo43yjAFsfgeVDHrey5nbWSIp+/21jJ/9mhlXAaB6u8kAvP
xLFI0ahcf9GdaeNFG8l4T50vtrQmaXOeiCi4BKkQmxK/tNk6WlPQB35FGCnNW3UsXA3268tbY+Fk
QyElKGzpAoi06v+Q9mW9dfM6tL/IgCd5eLX3nDlp0jYvRpP28zxbtuxff5d67229FWELzQHOwfdQ
INykKYoiFxfPFWJtgUIDZnrDxjP1YNanbJsPoG7B3iYVL7pMGdSOHUCO+TkTX4ToqBVaYbpop8dN
QMi9MqX6ncCfV2WwWI/PPSOCAEEoJjq0Awa3i3CKGemroInIlVuSYafN2V2ia3dlb5NTZE7Xhqad
PK87amb93LbLTWPGMXjgcQr75B49JBtp83iqsQIn0pCRxbo1Kk7kR+pUXNcAffP+P/IU2OTc7lM3
AsKUJzVmg5xdY5QHPeGE8fqmGbEfjQESnUWhzt7jhWwyI+ZMe4pyo+TLg1wAE9aolaFgJrYN+iZC
B3LWOB7gFI9uEHePILba/7N7QQiGZrEqBwAa8VyWRdmWzRwjECAPi3p974B6X7k7T5Luoe2BxzGe
di5gM2IyTbO2MqwcYmqWbyv67M4cGzuww9JyOh26mbF4ymiw9pD0qlxTakc8K7l05BTiiCPSwNZK
CWTbGTix2BCyxrgqEhUkQHJ6OML8jxgeAdcZWNWBhYlCTFqjv1M4t0OiWrwuidq8JWgDUYncFXwn
5yK8FuuESg3Bzeke7eh2rL6BWGdgj17/zbYPNFLkLpJyA5YoreTxYLtSaZgHL5rTrA6XdlN3t/kc
pCh+G5tpOdnaq28Fw/SsjYd/90gU8S08QwCxQjpzLhSzuHXZAMiH/oR+N1v1icXkLtW+/bsU9K4w
/KXD902xagOKSYAtC2xxJMW87Yb52Hb9BjBfxXUkcwoLO0UBtQLG7kMZesq8pEU+BKfAiIrV/0Lu
/+962AgQpgl8EDpxQrpsZhgIGJ0ezq1/McjJwk6BQqGD7PwAYsdHvQARgvOdf5AIE9k1GqfwOqwD
qTqHk4wEyrtB5tvo2QMpCPApbjvhJo0dr/ZRD4GlnCuKUROQmBjTQ55squhXN23KWpHHcjcSriLg
Q/jsGtgfUDPnWq98uxi7DvPoGHK2wMnpUhaY08NQ36deGhRZGrSq3VkSK2LgkDdldUDWkECfy9Pm
kbR42dRhXvFpXe99jHG5WKYKPCjxON63BGqEX+So1Z3LqSyjiZJU56lkp52WyQTN8khUVJ0yKWjC
ogYJ++GKFKzn5S2sV8w1loxcMSyUVo1oSrwBA8B4YoAuF/BxsVxmUhdsawn+vtZtGx2l1Bzd0C9G
fw3efjPezyqUmlQeb1IiPwWTg9hwAz6FTIMOq7k1O1Gf7VGJDxz/P8t9Q84Cdj53j77xv44fI8I5
WOwHJjZfx/0uGHEaq3bKkeLgYhoObjxhzbiK0en33xDdHGoZnDkKxVsxibCpldSguq3DGMUHEEMU
6THVbwZkxNiNOT6bc+At91jsE6c/Crofl7tEFc9lrrL+Bea5Q+aEjayt7Do0o0U7YeOXeWe35P2f
wyCnVP6jphCjOis3YEiomeX6VsN/sQLp6IJw7LIYySvmdwsO4HyAVjCAda7L7OszyLb54UIaMTRe
aDDsFUnv2lrFoCgLF7zZ9/8k/U6oVuGJdEuaJqVRh4W1HEobfCR+tl0m5/HfFcKsGtpO6JigzinY
rciNNqOof4Uxas+uH7+xLr3RkfGCLUmVTUiMh0YpaFU43zz8XjAesI1lYcWQZWbNFaXx/TI7e7cr
sY7D2+X5cNCtewPw2qI1QWV+axpPjtNdxz0JWuuty3OF6rLsZv17RBMPLZ7dPcXvWUj0tR6Nrd0Z
J9JUpyxP7ntUNgrgIF3kq+g2JSARUbis5AICpyBWF4FfBQgvMeRMoznn0wBwYtX7QWkcmRFirWBh
pmGpIav7fvlDS/zJQ7zmADgAhDBCe+65ixN3cwmeMmwdw2pnsp+LH8uoiGcqGcJJJ1GdF36UNGGX
VsES7as53rTKoUGpG600EVw2bhumGz00sfO9N3zXMFdUbJJse9leKik8qq3OX9L4mIil0MXBCrgY
YIUjnn2m9+WyFLnFHE6kgaXIIOA/l+IZS+bCDZuwwDJ2AwP0RYrm0+6yELkqf4SIewISkOnoS8c/
vXZT2Xele8jmkFEFGkLqzqgbYHAJ03kf9nC1lRtlzIXBtN5C2jEcG6u9pmDZxpi+GU5GtDcnVbFH
Zj5eeMGICXIdALHPzVdkbg4SWAxle16Gyqd/rZfV3h+M58sGlNxgYGFBBRAhH4JE1GCbt5kxNy18
wTFvsF54X0dvlyXwh5twS4M4jy8WAzM1Z4E6VySZemp2FpJD10tLcKmBGCBPJsyX99XrNGcUcTEu
FfHvo0wQ9GLOFyT4WIJniYX2pdTI4NtIsYZ0M/rfbWsb0dNkv1I9/FflIAjU0HxGBwFPjPtpZFi0
r5HmNPQbc75H3TGmL515WlRDmx+/05kgMaD3Naipigl3ptF9c3OEbNX6eH4czz8TVn47aBfjLQdG
WLFA1tvjUg+DgyyDXS3DvVPtteRrFx/a6aoxr+JeAeaUfaG1OH6wVzGojquMdhTiimYOZ/0ITuV9
lL5q7DBkKvCPVBYm/4BCBJQJvapzWeOCHfI4abgM9ZfByw42WR5qq9tqHQ3QWVLkAh8PLp9g50A9
sMbhv4K/E23I4prfFNNUBq67m7znqNledruPYY/LAPEs2AywnE1kFqiz0ZvrCTuYaf2LzI9tdp3M
gIEoHscynwNCG3OuSAzRFBHsZhjY5mi5XIrx4EQpKiIPl9X4GFexABxBFc+D35FBMBXV26Zq2qwJ
62rjNNjF+R7bd1Z2LLGbNVeBNWVesBbGf8zK48q2TigFm1DoLXaQ5kfiPhDSBK5+7FUvLpkLAE0J
TBvweUB4CVcf6GyniiQwXIvdG0W35wvgSKJiGJBK4eskcCdx/kDBeklXE5SNiwZLqB5mH+xm/qPm
qthYZZ6GK/yPEMFqXjtpiLQQsuBw1sc+fV+Mk26olrxJPw56DMgXUYvBdt7zj1M1Te/mKcR4Obkq
MbB7wNMUtKUxe3Wpc2PGUak4QlKJWP6MNik6KcBen0tMSFIRPcL9GpU/+RXbu2GrHbWp2Qz1/rKb
S234RxQgAeeiQKY39Fldwx3mA6ju2qkJfIK0TiFG6g8rMcJxdSLSUjpBTFRsnfE7TR6b9OWyJlKj
OVhfgvIitqOKEDQslLA7QG2a0DQfxmw3kJPuRwCPhI4KwSdVBsFHB+QZ0UEswiSYrZ+sEspMfbpr
ZivMgPBhWEp+WSHpp1mJ4f++CgpFOXkOtlk2YU5L1MZClm5nwwmG+hOhlE+7/H91uGFXcjAiWpgg
2cfzAeuHLeq9VEv8mc+/EiGcVNTGYizHgYgxfiTpXerfLUxRV5R//r9aCGemt33aEu7IIK3aJfEV
zfctKCsSG3tmlE9q7q5iQrIymZjag4pj6lsbwmiVYC514jMDy14jrw71NoNbbsfF3rQOzUBJMx7y
xf/f7ClmDY6LoS5wgf0Or9T8Mtr7qFcVNBVeLu7QMQvQEngNZBSdv3GTO33wA1cFn1H4uAhVbZ16
wjI5CDHijT9sR29HzJOrKupIfQMDSMA9oQqC1bvnHm7pc5IYDFKm5h07P9p5OxYPRRSHbq7K56RW
A5wYJB8YU0Nady4qsd0exM0NAp3+xWq3RfnLVcVSaWayEsFTo9V5zeJisLwI2jjVi1e9MeNH7oej
9+RNZgBAzeUgJDfdX32EIOSOWlFPNt5gnQbKo5RuEsYwERtM5K0mL5dlqRQTokQfx6Pe1rBd0pED
ejcj+0oA/TCs72ZzM5qfyIUxqPDnSwkBA53yvIttSDMr+61w5zRAx3KH9SnHy1pJ6l3IJP8KEmf+
AU9u0HuHCYd420VfSLVx0T5csgOjm9o51Cmie3KIdBV4mCvwIUit5Ap37mIw0BdjkDWMuvxl9LOj
z76QiMvEZJqfhQaq0W33mbR5JVSoRdXR0idxDqF06nal+dC0Eza57s3++4TFzOX0ftm4iuMmtuGA
jm5znR+3igI+jJnQbmgeC81VaKUypXDkwM1LlrGEGL1+J1nYDCcXvHCzf0imcPaDXpXZqtTi/746
4nHRJBqzIC+ab9zhtq6/mO3TZcvJHlBrrxQO9tgWTetzEcv0xOY3a1bcxxLowbnbC0GXeVHsZCME
eGx4WWbt0fCzoDGSBzDtYAEKuUqru6bAhEDpqE4cT1oveb4QSDrPbPUshWjHrl+skl5nRXzluvOp
sNNT5+vh0lQgona2hOmKeCmPYcg/sRMFA1e/g8Hqy1UYc6XWgOCcaXZY6O96luyTctkZWDBTdtkN
Jm8V1Qqpr+BqA94Vz7kPCHcLAwKsyPiJI1gJ0E7byrBB+6IC70ovgpUY4WBjdWXnZzNsOqTjrvS8
sJvSuxHUx6X1K/FVE+VSM2IWFKVZIC7Qijw/AE43WCNmJJEXDJw4Mw99uh/A36YvgVl/zcfg8mGQ
K/dXnHBr2yDu70HnjvNWv2jAwnhf+3qz9DtL9S5W6SUEEtT+opj1EETzJ73CINVpYFeDfafpJ9v+
9b8pJQQRjItpdck77TP94dr7Cux17NpIb/xsc1mQSikhlHBcKrVrCBrA0uXdZtGzH4Eu67Gurpn5
mbCC/g3HwCKRIjb/MasD5uuRXeaY0Q+T1DvWyVfdImFWzqHjJmA6QoOFvetx8RT5qpYu10IMKrwO
jZFD8IOCO+VcMHF6QpcJgtNUPzLNv0L4fMg652ZMEtVhk903a1mCkmAQrGq9QhRhZr5P4s1UP9Dl
gIrN1teCOLHBt+Z94gisRfKftLKrXcZNW6RQry/+K70rjf7HBuxJicDJqyK1lvkLfziDgBIYIPTF
zkV1dBxYATKPcMl3boQB21fTu47memeaGy9WsXRLL6K1OCGWlLVrNbSHuBY5pWsfi8QMwNjtxWiW
+ddevW3KX9RxFIdC6i4rJcWQkhSD21j8E2o3HtuPNcqGQDQ4KjYxWfhfaydEFKvGbNqAGlVYT6+5
HurJfT4rMmX+Jz54Pmrv2KOIZhlYxc6/F1ojNHZa3DC1V9+OTfSIjEtxZatECCGkwpJerx46JFhN
dI3Tv2171SNQaig+EIKlD3xgXXBwFIzaFKuZADzCjJSRfO91FmQqBjnpwf0j5AMMGkUu7OpgCIXu
PL8uw5fUT44pirnsrdeestR48MD7djn6Sk0HlBhamZydWcT2VgASeNijjTLR/Nr597ZqtFPqyKu/
L3waplfzqPEUO3Wcg+end0mOPnlca9to/kxdAwyCHjrzgFFZlvCNnGRMwX0MXdDvLILY1cogpcOp
TVS9Mbkz/BFkC2VP6rLCzAkE6Q0eZc3X/zu2owipcsv9FSLEOR2Zp5sWEEIKTDoWgYchf/qcJorj
KQ2nBHVwLANyMaUqxLdK64fZsyBm5jjeuEjCpMRiNMLScPFZ0OTFYcKT77LXSTImsBdhTgiMpgBY
fgCwVCRLgGevMReyBTG8PYKqI+jqjea/XBYkez5zZjFMjoFtC6O3QvTJwfzhlI4PtBahW3su91qx
7CKszyy65TDYv9CNviWoT2Wzc50RVXtdpidwOkAq8olV/Pc89jmLPlVTBrCKTVu6sbCcZmtMuR/Q
vB6wSMasNnoCiqjLOkuONADogJei9Y3pAxGgZla0miMDvaciogUoXN+mGaOWl2VIWAdMwFZ50fc3
165YxR4X0jslRSPIme37cgQeCNKGKw87jk7ajG1SGtPuUWxyrwykAKG5ZD8wuAvkkDPmQRqDyzn7
d8Ie/pOAecXUOsYExT5vM5t6ySzoPZJ30j7lcb4B7zCsPgeR4yvipiQEnAkT4hpFl1VvHAhjMQNm
RiNzaIJeKtCS+e2yqSWXAiShUYnnGV5Q4lmpWlRc/B6pVTeP2ECXxGNQpKm2MWbt2M4p2XWFbwQg
iPk1sPrLZdmSGHQmm7vaKq3Dlj0K3iM0r7TFCTEv45qbZrC2tmq5guycrHUUTumcoT7YN+i+xHN/
6yLZaau91XRYjQJS2PpwWSmZQbGDALMsIFEDkEIQlgxLZxYMStEeO3RbywRRlu6wFyzuISiBVj/T
AiTBdTdmz3pHS8WDW2ZSQM88UEZi8AhMhIJJGQhcKdOA3VuaLsiWbrgnQ99uUoLFVMvCqEKezLQY
CyKczsHiPMHn8jD5NsZ2Dm1bjDKO9MXvTzQ6GPFNOiiOhCxVxrzIH1HiPNxSlzZJbcQEm5EoMMgY
znXyjQxOmJvR15x2R2AU3+fGPM76J57GZ7KF27LqCcq/qHzhNZfdj1jLHRPjTqu7MB+LoFlcNxiJ
dn/ZkWSfkjN/gkHCQAVFfIl4Wes1E29TU/zP0UMtejbSfDPHiggguaIBb/4rxzz/hOh+9mNmQY4X
TZubalNXGFxq77V855nbyypJRVkWx5WC+gzQ3HNRrkZzahEEmxoMhnFa7sGk1WLzTWcciH3lqYYU
pOI4NQZsiBAngowi0pTkd2uF6nF6aBfHAF0MUDJzWc+3fukbmyKNbpoCW/Iu68lPmfAoAWUVKkNg
zQafhIgwsFoTc5Qzsp6mvOPUPODS1VUrLKTKrWTwf18FzyyvrEifIINl7tsw5ldRmobItp+QGR3d
pAsszd1cVksm0gUVLV9chf3tIjpsLKfWWzj+cTK+aFrox9/d5dhPX0o0d5QPcVkcXQsTLoeamhE2
hgN24gLRkow/7QwUrkBE6taPQkuCaLpKyT9jVbG0Ei8wdOlRbsMgw7lJmyQd9YyL1Ixlx4zhtAzp
jk7O7rIZJWOEkGPyeQ8dhgRn6LmchbZz3/Lb3ZywF9N6ilO0yMBoAoD1xozf0YDBq1/zNqRUjWjI
jAo2Vw64w3EgIl9epmcAlzc46zo6ZVhPvS3TZ919oc4pdh8rKwUk4RN3/G8qFQyEcBp24YLA8Fuc
9RpsaiTmE8XUIi3NbYLZkw7bKhV2lZTWcdTxev6/ssTOt8cSQEZy2NXOfybg4S2jqAqBonru4nSb
VvXRHFgb6I1/5+nxy2XhsouQMx4CWgZezg+9VbR4xp7quJ38YkQkffRx7wNkFPhaHFaNAhWhEiac
jWXB8E5mQNhovfvx3hyKTZF9bdstw5bzy3rxPyWGsrVeQkLRLT2mczmWbTRezOIH+Dg+8ffR6ASC
EtV0TBucn4VYH2Kv8fH3e798MpLxzSy1zWdE+IBfYJcB2BQFEY3eWX6NlhLIRDcFqBN1LCa7LEEW
7zkWkm+tcTHHLB7oaBinDIWu0NWHkFTB3IMDWDUzI4u+ayHCPQ1GSMvreI3X8p9b91gWG3PxMCxm
hSW7K98vayT97CuNrPPPAv6juSUVhJlMCwzwhtiG4sNLbeZiuhjUNsA4izhtVJFT1+xQupljAIcw
OJ2GcfFsZP2n5GAWEqcSxHzit8GWDpwWDu/xvGTa68iDtzmw1BvD6FV1B+kX8kFdi0iHrE1MhjU9
y4ueIP74ercdnFOWbsjwizR5oFdfrOjx3z8RJ04ATht4gA9T2v4Cst/Kxaummb8OqOBoqvKC7Av9
FYDJpnMfmNvFKwsPApzphwslWveUqGK2SoZwchI0Qfsqg4zZ2fnZg0VukeletpMsj16rIZybRqc6
SuwQMY3XSQa2smNDN3aviJMqRYQDQ8DHblILUjqr35VtvsMm5qAcOoU3yyI/SBiQQwPviWcm/xmr
rM/VTH+YeBDgy468IPGfc6Aic+e98v+7bDapQitJ3KwrSZlPZ+S2kNSAl90Bp27p7ItekXFJCz1r
fbi+Kykt5p3mZoLZxnR5IJ4WTC3uzcTYOHb+PBrDJvEHfLgZjS1nYy/DGFR1uiuK7LZrmerHyPKH
9Y8RLorZJr05Z1CZef7LhOG3dKl3BaiN3Do5MdsOEEL2mJ7dJOUncFOcXOP/f1dPOGsJnnrU5liz
OL1h7K0FB9a0BaHEjD3XxtP/9GXFqeoqibwBc8Yo/brJsYpBYVkBOkVVNCgKB/KEc+cY1bzULqyJ
QdbOLAObxgFWFV/WRRZy13YTMqFqdFon5WBHMt8bZmiOD0P/aObX5XwoVTeWSpZw9oqxNRbW82/E
puuKOkGXYcn62G/HLLnPRh+L/UaFetKiB2c2AiUa3rCI8ufno2uHem45ng6zOtGxmK1yBzt+c8v4
mGEdcoDtICTMSfZU+/5Jb+dm98/2xXMP7z0kNehqi0/o0YsSqwZuKYzrBOHsfao9HMeQTHt7PGWq
20CmLsTZDprYqC6jrH6ubtFOme9gj3DoJdqtbSCTJwNKSWk4YFNIDhK4OXG2s94H+lwcLmsqcdcz
0UK8K+xu6LsCmpbGTdZsi/alihQiJMEbIoC+tH7vWhOr2pXTRCnjSI6sfcjoRrO3mb+LxqvBUgAR
pLpgXRemKFAExM7XczOOc26Q1IUZR+dgzqekfsmmL5fNJdVlJUI4eIXmxHmUQkSVbjN604KQDyRm
Czv4Kq5fbnjhBYIRrr/KCD6xdJPP8gYfBvSiZXqam1cWA0T/dlkfScKL+j6aRXyDCyAUwkFz86pL
Fhce5xOsv0MHZ1Ct0JR9lL8SPrRfczP1mUEhQdfuR3bt9ccy2vy7EuAtAaMEDhHnYDj/7uBOMceF
d9viUmcAr4HJFPlvqUh1ZB9kJUUsxLoNtfRmQuZO7W+DHZbmVZV9HZb9ZV0k0Rb7Of/oIpY/7aik
WpJCl8wHQSKI9tlVke207Ktv3VbLw2Vhsm/DJ95RX+bEr+J8hkcxcg76CgB35s5Etcnpg2lpkq2L
ETiF9WSOhliOTj8kAYgnZLwaxVMHYZ23dqZNvwxXs67qVMtMh4YOXtQuuP/g0+duQLxkLE0QdYYJ
iLCxcxn7e+u9iWJSVvsPdvLmWeXxsv1k0QB0ZBzCjpFb0GeeSxyQ+k7YT4Y2AAO/4NgGpvZIijgg
sxakRDFVrBImJBatBSRDYfAcuNpi63I4s1O/ZLvZACW24vrjlhJjz1ovIZBy5IeX82Gnkd3qoHLD
iqcgyrZluemjAVDwew1J+GVTylxxLVIIrN2Uj/M4ICMGzOqUV/63AQPGlp2oeqwyJ4GPoC4OJnxg
QQUnGRc8TmINp5gBxWjmL6374gOb6R6N9BAlitRabsc/wkQS53oo59o1IayJk8NUVBi7pAfsfTqm
dhVo7vLLdBgNPE1XDYrIYtVKS3FMO9Gzyck45LsmXkDbZxabwZLegJJY8dkMhT1NwStphPnbkas4
mc2PxLC7QO9JWOfztduwbalbm0xP7pj3XXeiTe09a3qzz3ozGJzpzmy+xMxGlwcb17Bu6RMOxakk
QZ6FysQHDI6lFVbj4mwyJz70PQJ2OvzXLp0iXktPJUqfv0l0+fKo8xBg9IDEWhpCqKN/6aOnwbrr
qv3yM56/fkIdE6R2BqeM/DBcO/ntqLUL4mee2eGMB6HvYghR1RaXaoMsAGubOTGh2ArA5voyaW1I
0Z38Ab8lzLFhKQKxS1nUp8FQXQoyIAkQbH/lCd6z1MuCUIZ0Cs9aM+j0n0vyWjPsJ6f2Do2Ym8WY
v0T6s9t3oVOomLOlh2QlXIhyOdPGIo9HBFS9uPLIU6lHT3my7FxY9hMfbyVJCG6NZSxYHASz1vkB
cI05e6WqcQipMj4fsgQtg4X59HM/bNg02n0FZdLkZ2dtvGqX9hjJV7H+SMP0XzFietLkaUm6HGL0
HvMyTR0yPkvymaO7EiJ4hT/4o5l2PMmentrpUPSPWXz8xBdZiRC+vVYXMdYIQw+DQAHsMjITwJUV
wVFmLPAl402HWIw14cI3icucRlYNIXV7jV0LXXudqDYuSJ+OaPwgAHEKP/DrnX/3tNGL3GU6kh7v
nc5f4sQNsIMBM5a3FHGCZYGZPXnlJ9ojYGf/K5XHkVX9Cg+X2cfOF1xsWBow6KEDDPTlDyTxZyiE
pz9AoFjHKOJJWjTScTYRV21mPucWXiepFb9RRoDuGFQ1G0nYA6bLNlCVN5B7i3ncNDuLM/Q4n5rx
E5PMG2fOj1o1bzzSB1b2flkziVecCRO822WxYSYThJXFibIOuUcwTYpOmdR6K4UE98Y+k8UyRjy5
F2BiFvPZLB5zTKMm2s/LukgSnDNdhMA29ZreN/gf1tCzZwz77twBFSi/3XSefzNT6xns5VsnU7mf
yoT831fu5yymP04l/15oNzqANpQ16DEVIYL/diEJPtNNOFmeR2OwsEK3GEQGpYe9zYMKRqTSQzhG
FCU8VsTQI2PWFRD4mCHwoYhqS7ckRzvThP/7ylwJVs/U2GYIb3D3znDtDTvWmfw8BWQow1rhE3K7
gbIQ/JV4Fok30VAaJfF7RO9mrjdWf9WmqoVEsrQBCv0RId5CpO88jrFG1SIJ6BT4xjUjIQhbXBAp
szygRoj2oKMSK48Sf6UKBzfxR20wakgtWhL01kNZfm/Y9ZiwIGaK86uwoSucX4uled/ySpYDYvlp
3nua6iKXn9y/yvBfsPKJWhvrpve5BLztvClg8XbK9mXOif9B4ryfqsPlUKGynnBmU7TS2FJCIAh0
MXi3LPfplIc03UzW62VJ8lP1VzXh4E6VX3alDkmgcJ4pKk5GUBkKgLfs3j1zQeHotnbVDzTlidAM
HOfGSb921euAMb9Rf62yzWwGo4pySeUUwjHGHBTwyTb0sowXGr0qy2gquwnpitGOYCln+PuDn/zQ
5ukACrGvQ0N2lz+PynRi02fAYoRx4c7dxDamfnagWOpjkDuC2zS5capNZZ6Iig9LeiGCQRUMtwTw
0I91Tlz+kYkQ6E3xJi31o4USjau9u4DmX1ZP+pX+SPpQ7+yMVC8phaS5w2hRVwdN/xn/XkkQnpy1
61Kq83DegQrWHd+xNSlWURJJr4yVDDHWeW2fdRa+ESm+O9jrHd+iTc2KAXPywJwqTCYNDZyQ3AUu
GkzzQmgwtMltMSWLs2Q+WEYRGN6G9dc0vWu0/eWPI3XxlSQhNOh+Rmlu81PbP+pkQ/St36gig9wB
/mojRAYrNtN6maDNpCFnGLeaNWwrc2s0Q9AaYd1N2BQC3mhg317y8ns9hhNVnDDVLxACBfj5kF4O
0LKvfzrWO9qcl60ovTtWVhQCxVL4S1QyrmH1Ek+PvoE1GfcR/cLIpuyxk6FRgaAVDuILbWKyVJFd
YUNeGIONzdXDaAmnGORfSTiq2hUqUcLhcqbOXKjBfRElM41/r2/p/G3MT0RFQ6qSJBwxC9Mqk9tz
SZMG1OpVqiWh0QcOe2ee4oBJox8YgQFeBUEkSp/nl327zGB4xXhnqHtftQFLIpy3gdz3Kmyu9HSt
xIiny0yLPuY1qsX9gdmQcbp2IkVFVeraKxHC4Rq80aAufzxN3lMy/Dfbx8uurVJBODokax3w8sJS
ZpUFeh5vdLq3ov/+NyHC+Znt1ptGbidzdLBRrMT8/t6Kv/1PQsRbtuy6bMBTGU8z3EOZuV00Erip
iohNYS/x5dyNVmb3vIBnuM+J/ZrG++ITLFL44H+c1xNy4dYDEtPjaQ8GvEMyvqRjG3b1dZ5eGxil
u2w0aWRbyeLut8qKtdRMcreFrLj5EWEtz9IWL3pmYZ2tvh18f9O25Y445ffLUqWX7UqqcG6GwXCK
hb+Y4unVbp410FyPnbMrDANdJccLqjxXrZdURASRdbJOxmjy+P0+NOD3TwI/2oJbKtBUSA6Vfwjn
yXWqzmBcNXM+emxTTl+VvO4qEcJpGrrF1nHdwT/8ncseq+JNCbFWiBCL/G3laTONf1vrS0Hv/f7R
ThWBTS4CUHHeTESeKga2wppanR+keaFBkh3y6Bngoct+Jr1xrL8yhI9BHTNihgcZaTE/p+UQpMze
5SwKmqb+XtkqALLUrdGPB+sWGINRDjg/TG1HgH+ycMG5mF8ArVjg093YpZu2OSXZUVdVjaUuje6y
DVQohj1s4T7toiX3ZxfiUv27PZ+89pjUYekdL9tQ+p1WUoQIQfICBfhqxsGxroGX0dnXRFOI4A77
ofCEORpsY4UeQNSe223qCtMpYxRXC0yV6Qcj3/ZgGzTZpo/3tsuCJf/6CZ1WAoX401FTyy0NOhXe
bF47yEvCiBL0KfRZxeoiNd9KlODmi9fkGVsWgCj8/GGpkjCN3auCKcbzpK6wkiI4ugmf7mMKKU6x
9ywwOd+X+i1RIdMlCyU4QOzvhxIjjwOWd+ZDzLTEGwwaFnoXOMlt22xZ/TJiDju9wqBJGl2N/eOc
geRg53/qQePyqSQwoHCWTcFXbFBsTg4vxKNCbrFrMr86qrAh9ceVDMGaFjrlNkEtlD+aEmtTlm/u
8GNYtkb0s7W3rWqSVPrxVuIEq/ZaPOhdBJVs+xuZ3w3zi+NfKasQ0kTSBYM5KDBR+hf5B725IHXF
v10/s3Bs35JI4YNST18JEKw22YmdNi4EdMM+L0+gZAK5yeVzKwuweKODPZHHdDSGzz8+hka1xIsR
8ay5rh6bZDj5BHCQhWbkNGCw5DbWsRjAtHvVxlDZJwJszAN2CNjdD8tcTVYx4lcMAcN5dN0HoJOY
eZWrnrEyC1pgGbcweW5ivkhwBKzr0Zo2sfjxMjcRGH5ismDznbW/bEWJJ/ANf+BMwByvh1bTuRV7
cAxrqYc96TrmQUHWEukBeNhUVEX8IApB/UyKcG+Mfusy6kAKhtrvmwYsqG2xA8X9U4+6tYPC9WWl
JLbDjhsL7BOcIwbE0udKJUNR2B7jm9hpsq27/t0aWOhouqJOLRVjoeqIPddYximm/y7okkEPgC3X
Y9Z8q0bg2I3u3lexacjg8qhtclpxOBt8jv+MVVrupk5J7AT7pyOvIluvzbNH3Um+LXmcbVOLXpdR
c5tnztcaIMBgXJybKC6tQB+WNmBR6x/znqhYZWTf08TiZA78wgoRkUBgHE3MD7dYD82Bk5NfL0E1
OEbgIt8NsUApCTJHRcAmFcn5fjBiD3uLPHYJc2OsDizLkLGdT08R6fD/1xlrURsVLl9Wo8W6u7+y
hGTKTp0xc2zImkHJWiaHasyCPg315XZYNpb1MINOoNO2l53WlMSVM6mC1zrYmF73rAA9QZlzfhbm
ZjemUfevUeTNN96QWndG5JBf0cS8ZhcPFJszC0ePjrFujA/TXFToK5hGi0Yn04++MXZj2Hc9eneN
RQ0s89R84z3pY2c7pTECywDcNQsK02oOUZ7Gz0llz8Wm1YZkl0YjUdRtJeEas1g4kYAKYsxWBJBa
Rj1pGidAXgiWqllP1D+CkDCx95N7U40KtKDsZK6FCcn3FMNzNQphmIg1zWDSOv2XgUHmR6qlxffL
300lS/hsc6rldZtDlhU/DvaxMfZRHn5GBMepAqlsu6Lvm42FcQiK41aQ/1h1j5XvyoVWUi2QzvE9
7JjAFqfXqV9n6dQhyOhk3ueTHqCVgFqmCnUkG4MGsAo7vbHNFPA0sZ5hFjQ36W9rpXUwz/ZbXL2X
tLg2MZhH5+JnZ7ihYWchKfPDgp0xcZ7eXzamwT+IeBlZfMcpbgbiEDGe5oU+GJ3FPxh2D2yxOear
7mvTjviYcWiLDJukif2kd14R6Hp6xUiqfXez4rE0qLMFQ4qm+LiywLb+OTwsrMJ7SRojXXgsHa0k
mLD4IF9uyRAa+an0v1xWXRZhoLeBOTJcTlhFcC6qwph70udZGWLwCAMPNI7CqMJ7x5jzCK+eXhtU
jVapRJAUYRsqYIK4js8l6l415RaX+H84+7ImOXUmyl9EBItY9MpSS3dX7223/UJ4BQFikQABv34O
npnvVtFEEXY44j5cRzhLIpVKZZ48J7N+tUak0HVvpoOz1UPZMrMI2DFkZZVRw0xe3cdZWMenLoN7
bXEFrHsvJN/QCnRwC9H5W559q04VOZNNzoMkd7NdX1d+RrO7bBxfafc5LYuTKLqg0dnnztF2ZTEd
bfP9+idc9RYgd2c2DXcGu13+gj6RvCc2rqaWQInhE3zZH6q9YD/5FopmNWCfWVrkbBCkhLbWfAmK
1g5p/p6mnZ8Pup/izcM6daxjtVEFWstF4Z3Q0wH1P26Ixdq0ZOyFNV+ASIgHn+fDGIqObAEZ1iId
mdMWwMXAffTBJUdGIPBYYgebMMvfBkzR6lN4/SutZhCE6PPkD5RF9SX+FlhVlzQaEl09AdvQzTB+
6rydmO48cPxBAcJwQ3drNHgNjAx5m/9sLgJJwmJonFDYNCF5VEGOEJGs/tZb91a8a8xwch7SJhgR
6LT3xgwK0FBUetjyo1MdabWVgq8ofGNYFe0oDEXPNEzLo0JLOT/a8WtUdZtQ3ya/4uGpznwt9pX5
4sT+lEQGlGzEg53fWlUYY7C1uem6qFZfChZV2e76J1lzLqB6/69sCkT2Fu8pI+aasAzJg64fel+f
E9S2ruTGENZaICJAPEIKHr4Fbq3L40mHCkl60fHA1n9N8r12XJDgeRik/wd0JS5rkM5Sgtoiin6X
hrpcysEmigN5faT43hN79LaGqNdOCoIdYIEQDQV1zyJ4S+ZVHYZxeFCO9sG1m5NbGQfNkBvJ2rzz
y/sYrKt4LYEYZaZguVyKyosqKSiwWEqWlPmTMvSHHhx3N0JveGiJVn/qO7O74WOrO8HI0/LzdddY
Xac1fy20By38ufwB0G1ik9PhB2jNMem/6PGeb32utWCKybz/mZj//uziaGprxMsOJhqe4gjcTU7E
pjDpdYDfPNAURv+wItCS4FmPXcWfS3NWk1vSE7O53gwIp6d0sKORTc/Xzayu6szM4trtGgAX2gbe
Dio+8FO7Qvil9tmRr1Q71ptg3/lf++AnZ9YWfmImzJyIgjU87NvifQKPVMrfcPem9efWi6pK971f
enME/6J/fZ1/st9rphd3oT7JWFQj9rNO96Z+04sopadSC3izT4rQa4q90G+cWviS/Ii9KCVfUnGM
u0e2xcO/Fl/w7p7Z3F0bs7mLD2s3QLbaHvZAy2b09qGuQpZ8otPGY23tRCBhA10kxOXx7licCKqK
ZjSgAwGlb2MvBmPnyTQaY2vDTVevSci/YcrYhLIUuiSXfprYTi+VmC+JERQ6EVep/VvrRZf7Y2xm
8Y6yLo7AJds+F0hZ3aAv0SvFm4Cn7caNvbZiqLeBI38mWEBt7/KXGFnbuXHew5XVjlpfS+7r2hbQ
eu24nNtYOHAOVF6TTvPlkIST6+fmwSxAWlntwDbg/AOAFwPVqH5BU23+iIut7UARissQCxITrofO
zPysy/4hcJ7bWGYcXBuQjMJG7GG0CNqPxtGU6XeXy3+p/pxbWjgkWg2ulpS47opXWd077cMwnfTs
gb1cP+irX+hs0xZhmnuqAaIbXyjOXxJJ/AL60SSEwNpE9si6N8LKqs/hRY8HGfL5D3qYwm6dtjDm
gR/71sv2hfnkbFElrMULsKn+fxN/DuDZvWOOlmhUM++b+jypn6YMDRHwrTGwtdzq3MoiKpnMzK1O
YSEtFLHNTvpgsLj+Yda2CghPDDlDfVUHmeDl8bTzGiVH20AqYt3ZGDflAJ1ulcLX8pA/lXAd0RVF
qsXxpAOmzySaj2iKoK64nzCOyfHmMevEH+p9W+ZhpqLry1oNgOc2FxeLU+aGgyiIeJ5MPinv2kRg
lPZW5zs1BjK5B3cGIHPXjc57tbjMvFkkV7ctHXJ+yztEa5NMABWPdwLAz/1MV8Z/ZSM6q+K7tcV+
8KekcGnMBnfuXO9DNxdzgoswZCdFV7o9ZjE7G71pTEE6Xu+PedS7DhTxfnog+FP2e22MPk1S5Mm7
fOR+Tn9b2XTiKBF18kCGO+q+tPrR8Z6TroQSaRG64NvZQn1+3Jf5p1KoY+P72xBCv/QxndGxnjh+
aiEjpp4N/gWPt17HG2X4df0LfDgvIN6dFUkRl3XQXiyfoJKC+1amTgFFUujFNxNp/byYtnRPP5yZ
2Qq155IrIsyH74yB99opGdoTmHOfbmQl3wZqQhSudN7+fjmQojTBZG+hg7Ss6fVWG+d0Qragp8k3
jnLZZCbBdRMfAjPWMvN4oe6PLpWxBIiUrWYVqHqgoFt/Ga2XdgLV9eAbSeKX7JPtRNetre0cKqp4
xmGKw3SXzABWWY/5ZAu0qZj4ZBvJnZeKTzTZYvRbcQMk6PN0ro7ZK7rswhpQFmM8qZD96NZnd5RP
Epnt9ZWsmTBtA3N4c9D88EzUB9UNFEcqSOvOCcBR2iLSbNFgfTg4GPAjONp4j4Ik/0N5WjAMGoMj
gAdGgRRcvVplGyT2s0asYLI2GssfLjTYsuEK4AYhs/zp4pCymPd0LAj2zEMR4bdmhHx67IZP17dt
zYoD9huQZ9goXdLZQc6uzdFWKH5V9ly+GZ4y6zsmlU516UFBcdoIxh+r0VgQmMVRj5qPKMoTl6Ya
kji8dGFKgLF56G56C92YA60OGrk17GCYIgfFkkx9ydxbgJb+fp142KOFZ6MpA9KYS+O0A09p3fMS
RNxVkLp71zviPemjpbFhaM0PoZ4EBwRyGrPLiwzBsyBXS0cYAsArgI75/ZCQp+trWTeBdBf9SBMs
p4u1mJUuUgL6QgjHJsdaKsxM9vWP6zbW/GJGEePthXcCJmgv9ytJoaYBsdUSTazvHspZ7hcB0WL9
r0Xk4BP4JDo8D56Ox97CTJflijoCu0Vuq4aeOHFDzNpvfJOVKHdhZZHsot2hLIPBiqgxtM8ExArI
T17yjX7L6p7hHTLz+qMWuhw+aZmd0aqHmcR5Z1CHLGK/keHm8P7Hsbh50/5nB5fR5abVTlvZmYKd
opSh1uyn4atV3Uyp6acOJFHpfYXqRBMUW1RFK1fThd2Fa5sNLZI+nu2SNsKoWlD21M8KL+oH4hPr
WUed4K+9ECTChg2MA8h9UDW7XGk5xKwdWui2IHaBl6zyWav82PoUbw3irXy6C0PzkTsLgw5A+YY1
wpC0Cv7iMss8or1b3Y6i/pqDbnpjXSs7SdGWApTCdjE4vkQVdBpGxg0LQULW+SfwmoVt0nU+5rD8
TC9PFopyMTE3bK4tEaJIeB8jt/A+FFRy1wAjctaVgTU4IDnr/T4NaQl5h2ajMrxy2hDh/3A/z9fK
ssrJeiUaz0XoQI3+xuNl6jsGegGWu8XxsrYiJK8uRO+hVofa7eVHo6Ne9yrHika8+xm0eOmTBUkU
YW3s3OqCzuwsnCPVNeL0rEcsjN09M5LAdHmYy2l33dnXLkh6vp7FXTzEKSpVHOuJpzLM8wkkiTvp
Rs4Y1M4NtNUHMPs2WigxvNlNt8z6W5DP/FbCsCM8BIm0vewblGARnqfJy4BijMDQ8sgcSWSY1fP1
Za7kUOdmlgMLMemMQitgJknxDIq/Kqt5IXoVtqZxqOotZ1y1Nl/EcwkRTcRFM4QNzaApb8Ki4BZ6
Xd3q5Dtjv5JehileP9eXtnIxg+UZXSD0g2xClg5paFIHWghLs1j5qHHrzm2+Xbew6opnFhau2Oij
SDiFBTfrgzLp/clon6FQseGKqwuxbXAkQH0Hifti11pWjryH/E4gveRJd4cXi22Nz82H8+K5/Odl
DoUmBy9QCpmAy8NbMfxvXtlw9iF+jmdcVfXqothBat97KcsIXJcuObm/dBDyl7zdX9/HtdABBR7Q
Cs8pjrnkqC+JbGJ7BIl65j1kqEWV6gfrolifNkLHWqC3ZuU2LNMDLf7iSAubK8NkgCRllnsCKjoc
KsePx9yntNj3nuEzvnWVGatrQwGC4gNSFzJDlztbQCmxVISUYJe0PpNkODpQkfvqFtZt3dqnspNO
MJH01RHuM1OD8u08NY6CKP0m5s3RJsLa1W3D/cSw3q7v+sfuAj460ChIi+cOFOjKL38a+l+oO0Ii
I2ga6dup5SuH+E6PbooasqNZxTtbgVpKazrfzvLAAGLGLk85Jj56wNb7RvmN/dtutgbaPtTD8LNw
neP5a+PQmsvSDfw/VlmKhLps3RC9Uiz9d17LfWW8lVOgVaeah9d3Yu0cuzZwm7j8KbTRF95fu1qL
znlRBkbDs0OjFyTIrXQ4VVbh/IspLBDZEwVv4vIsE4/JuKRYXCWmEx3RlB70V8dVL9dX9BG8CRsu
rADJiw7HB7ARGp4O1+esdIIUqJunb33LTrL/NcY/LaWOXtqmvt3pAXq5LwYbIhv06KFm6tCW6YyN
hH/tg4KhHPuKPrhtLxHTorYNxcYYT01l+JYMQHiYNDvITsSA5I30tUs3AubamQMDO1RRcXWCjH35
jgFPLXNEAg8yEz/uvrvurqyngG3h41YXdmZn8ZLxGjfVvEpD2b5/a4fHvjzqNsat0B6jJ6Pe1eof
cjkQOYK5aw7T6K9cHliGKKnFKsWB9cAtjuq6pilfCmMjTK4dh3Mz8/aepd+kbTNpQBUUBEOPyq38
FoMW3hYmbC0WI/TgM82B0Vw2v3EOOKcdw5kb7uP0xAUYr90D1XdtGaVbGtyrKzoztvhQqS4qyYsM
1xvR/aa5NdlegrLy+plbS27OV7SI9LlMJJBsWNEodprbBSUGCdPqrmVvZv8vDv7fepaqjT2G71SR
wFRifKm9w5A/CfO12dIiXT1GZ1YW94NDVT5IG1aod6T157F+ANa8VxuX/+ohQkkDfoA3GEavFt6W
FH3GOB57iZWEtPulmwzV1s+uBImDxnaGpQfeuJWIrjnETKVFIUyDZ9Ey4rOsMrlw4RDI4iNaNH4m
ksjboof7MyK/TKvOzSwSxNYAX45GYUZDufyty+0emGfJ2izqbXd8IZgMjHcgpy5tHxCRjoe1Qftv
uJJVOFIjwRCf1xdagJTAqJ49U2s/DZ3BZjCTpC4g0wKuNqZAOlFRud/5ONHn3hFFjYKD4b1kcUaf
BgesPD2P5ZcG/wq6sUBuvBcNlHjbtEryXaKRvkWzCfwZftqi3/UkFApqIe4mCRLXrAEJt2np+U6l
g1VGSikid64sHJDWTlYohVs/1nEzQaA0K0Thd3XrBu5g17sGuAWetJhzlaQqC39Iu5r6I/qC91S0
xuQ7zlD+1CAN+j7qect85gLC6IOfBK+qgUxIqWWTdAHJatO5yXvXCk030V9U0w/ZqSOj82iknA4R
SBdUErmDWTyA+LgLgVtOHD8lmEMjBTBMmLXV409pTQf3lHI8F4NMWe6DIbg4polwd0PWI2iPpM70
PSkpVN7omLlvKmuS1u+6vtgboq12nHh1uctoK9FtZETdAhU5fIv1NOsCNWg1pIbMuthIGNYO4bkL
LWK+mNQE+T4cD46umYzvu/jZRW3Jy1+vR6+PLUFkDGhCzaTEKBNAmuryHMpMJ6kx1zHH4aGsDiDN
y/Td2LyBlNavs9vYPVra4brN1VN4ZnJx0QxeL91SQ+FFAIZcm02KKkj9lNTTl+t2VvcQfUf0owFb
w5m/XBqVzdSXBey0gzgoYP+rJnvLLOe57tTG51rfxv9sLTvfw1hCuHeuOE/OwfC+6+NTS1gwet9I
HU1TJHNIpW9pwaw8MmZYNfpGDurpmB9ZRGogPBIBgDBqgfSUNI+VOonhR5J+G6sgs3cjDix7xTn3
MdVq1q1fmSHL39vi+/Vt/hjJL3+FebnNmELy4jbFr+hzIB3jFzHmYakPQZyGqv6csoDJjXfrRweC
RcueUckzsfBy3aWNuVaWtiVUCeygbrQdYd5RxVtmVmq8sIMHCbrJDrqay8ZcrHqnLqYKN6FyXgiF
xm+fikOb0hvHQrOYm7kKUguPvJaJI6sgjgVObu/vXWv+Fc7MoIzHGkYQL/c3NoBRNnLk9Lz5xOiv
PB19S2BXtS8a/9aP9xgjHqetVs3qFp8ZJZdGdR4XiSD4qIM9HTLDeW/TblcJspEFrJwbLG7uOqCc
jpmzZQVCR48wrkCmCgp2MAvye0FfOW5+/uBB90JEXJ54vAUW/hgXZpvoHM5bintwcWygnNPRTsB9
JP8lZA7K8vs4HoEl/HX9YKzu4ZmdxcGIKa3GwsXahLypiu8tjwz1dN3E/BkuM43LpSx8Q0BCBzAV
LKUVT5Ne+QMIxK9b2NqshSN4pnTttMQicqCpEbWPOfOeXHD4Yq5mw9RqIDnbr3k/zx4gvPYydFWw
mNJ70NyfmnT8aQB5WOzHxp0yYl+CTufvV4cTNaPzIQUCXYZLk9RqukF5qPaaLYHkzsPI7sue7awt
XpU1VzizsxxHU6m0Rj2FndQobyFbE7VOEU5FshErtswsPXsoetLpMNOBXIRi3CjlIqz5Fuz842AK
BEYQiVwHmrEz4e7CDiBeNdM9VEBrpib0TVRMdiYo+kZ/yFuLnzB0hfqV12j3TGd9ZImx/Oop3t+a
claAVAL4n+sfcnXlZ7/IvPyQriUIEmn8Ii/uX6rY+CldErrVy3Urax56vu7FcTNKOdVjjP111Wfa
1lCtwwBq8wTYQapPSM7e0T+/bnF1XR5eyiiJzenFwmJSs7xOTRSBGfPiXdbo9k1l9TmajMUWQfha
LMHU1IypAXYS6eDlFkLfrU2q2VTXWXcirh5Z6QTXV7Ma7tGWmr0HIq+QOr+0kcZ51k46OgENuPgT
gWH6g6kf2n4H3jaDPppO6rfdxpzPWgTD9gEMj7onkqSFTU2jkFUYUP61h8R3jTYopvHICYmcst34
Wh+rGyBgQSF7hrrB2hLT5ea0ERMzS7T2uD9p4dQnvuF8EeapVDeleLu+m6sLO7O2KG+4XLUT57CW
ot7lQW9cb1F5kH61xZezet5xTyLXRIkWp34RJrVJFLKc1zXaOoia251FeciAvGylFmSuEarxM1Dc
wdgMp7hwd3E2bnjO2lrxA1D/Aixr9p5Lx+G8qiGJhWsoxTs05j86Lw050Pc6ZRvf8GM9B4Ea9VO0
MyGg+wGXN3k5rdncYGdSnlAiT/cx97qwHUELS6cRTXY7NV+vf8m1Uw4QoIF7CBaR1V6uru5pTZkO
+G/iQHBL8EIGSaPiqKuNX9ctrUWwGZ4HpoJZEHPJTqeVUCKgGq/QX7T6d32clIDOseFC7koS71vl
jPLBZokCcAvtSTwHkZdubPBqWu062GAdTCqzdvblam3WO8mQuyiGl7FvWQrt3JeG+kP51R4fWP5Q
kwfH2U9Nu7u+9tVddlD1gRAs6kdLjLrhuR1JlINkSfumEUgK4RVfJhtvk5USvIFMAtBh1L5dDG0u
wo0jYm7awJIGrpn6YtxX1eOQPTkctZ996hx0eWeau4mRQCHPML5wfSMHWPvCHtAFBP4EiNwy3GG2
yCuBipyBSQ+9p3Yz4rZ9tL07KzuqgfmuKzbu3rWoh+4a2KAIjg7Wffk9PXxNQxZY8eB9mww8TB45
wOwSRFTuECZyi/R15YAiEODZNwckdEcXocBsqhqzWc0M/faa22YkHlTiRApaZZKxyEKRad+2now3
VrmCDMDVj94NkGtgtQUe63KZVWZ2BeewW467gTwo2+9ph/niHg9faKqcqB103m8PfTQ0KELD/msi
9nm8ChhRzKtishDH99J+DDYWTbWgOuLmjWI/SPOUJj+vn5C1QH9mw1qimkbXjm1HwIak5Mk0O59D
2WDQf2R2fgdEwgE99a9tMn5BfdM3O+NY51v0oyvOdPELFsEBZRykxh5+QQVFYAq+NCnvwbZz67RD
aANlN7JsKx7NJ3LxiEKz7I94BAYCPwCcmsLKu8kgVaDVyeTsNVuJ925K4lkCULXPKcq3T42u2Xxn
2pB59WPbTZI7IyH5wa2r3tp1BdFvMuqprTGhlZQMLL0WmqI28Nt4Hl9+cmfoq6GaCwx2Zu+1ydvV
bAsFtWoCZwkDCKDL+CDd0zs8H90RwRi8WsfGRNUXqIzrXrVydxsYtJ4FJucXw4c3fjc2dOpsvBY4
P5hNAhW/O8FMn6bxxqdcs4RK38xJh9jwAWDqVFmRmwkiPMsUqr1JWNEbu3pKzH+xgxwP1BWWMbdc
L7+LV3hE4g7Ad+H6raH/0JvmIAdE2sze4mlZPZIEPXE0HEEniCrJpS1Ts2qSuvlMr3cfqzfUY3w9
PRhFDimVB616c7rbzr7h/VvqbICf147iueVFftmXpmCpQFaijye3ORnl0TS0wLbu3fTNmA7XnWQt
KwDQfkYJuXjqfBBdykia8FGvqqCm5I5U5vPYv9K+jpKk2tVZ67eWOul6fudp3o004i/Xza+tFShe
SCi4c7n4z1c4qz2wrrU7CMvNtzb9NNqpb1YW1KI9CLDp73DW2zbZYqlaXzEyEWeuu2PaaHG6tWG0
0jjBiofcfh0w6KmNRjgYbR7kTnLnGAqTK1Bcra3Ajn9ysjV2sJapQHYKz0r0yoHAWV4oVpwabt/i
tFTyzquRyx89JdFkHoH/Png08uiexrsCLHQZyoC7fIt8bu01aDhQYp3ZOpD4LkeDBGWx7CCXHqjs
aKAR1QIYQLTfKWKDox2K8UjiEzSP/v5LA7gLOoY/wIQlpB/I46RJ5wsGM+jZXd4KDhGftj5RDur1
jt27Wfytz2m70cRfC02YjgFHAUYXULVf3muWKAtmtlVAGgs6xaXvOkh2gfzRMfBxfYUrCRKYINBa
BY8vcNDLMde4JkJ3K8zG9fYPiIPswWkXtngX0lYcXZDkX7e29hXxngCwBaZQwv3TpTg7Ol0Rg+ed
4kmB1Oflj4S1CaETPY8Mr9kr+dhTPei7eJegDXnd9MqeXlhehEatgtqNmh8zMn5UcRa0JWBLRbKz
3C2+07UoDFO4vGa1S7jrIsfVxgljLxzxoZ2sG4JeLG7+u1RLQqsWUc6Jz+t0V3nPk5PeTsrZS32r
Orq6WNdEeEKxEod2ES3KiTVmWmKxk/YVEDKpSb9unyW6zNc3dSUSYjQEvQawAFpoPy9W2nloGuNM
Is01uhvh9RFCdeA0xg+tbA8aH45FvCW2sQJJm6WgcKGil4XH0/LNQmrXBe0vbObsaIPvxb4xkr0o
Dnh7lt4hnULufra1u5LuzOwNYlE+lHNt96H7axZd5NV4UIBEBbc3gbLp5V3bWXRItRG/I0N1Id8T
69W1T56I0Yq/pcWWOMfqF/3Pmr0YIeiHsWFotGOnIUzQ6p9RawiHgfj1VshbCwgoZmB/UXGbOSQv
lxUX5qi6bsKjX28DoCvQbOmeS6O+Ta38eaDi6boHrR4WBB8To2CYo0Oj5dKe1Aed4a1YBQYdAeOr
IcuxyzvdJ/UJRDhg8o3Zc1x+Yh5I7tjrdeMr+SwqVf/ZNi9tQ8Db0AWa5sAtJsCKZ3dGuoVbnU/A
4r0A2CQwg6h9gM10Wb+A1FedejGoJAvNizygAGx9RBbIjtdXsnY/A+01Y/kwyjpjVi6XYncYdict
mrlS0GrPkpT4E+HJE/cSGvb2UOzTrjplrgPjANHIkWR+moxIDBP7DfTq7bGv+LiRzP+5qJarB270
j7gL5vyWgAE+ImnIOnxcgUp+Xxi+gpJ1Y//EXOYt0edZdgRg8o0yx69tsSedCMCtfmD8UXjOIbdb
P0bvNHPYbew5+9TUAKnf6vCtb51tueDvQIWKLGdWetllyUjhBWUPMfnspsvfs9gHlARcxW8ZqY+E
vRvS8k1HvZq82GWZ8IW+Ne2x5ihwD7Bk4zmC5HYRSvFBDJajLRcwC4M6jBjDAWBkINOl2EjV1y3h
3eP9GVf8k2qe3cGo3zVFNz9hM2IePCM9yL6InMLdX3fJtYiFTi067zYqwRhbv/TIQbe0DIOqUPYB
FqWWB5b/ZBgpJltUBasRZAZP4zkA7qQPZcpyxBhXm2E4umri2IxS6PzsbF20SCS0/q33Rvez0RnG
gadufSddadx5jjBuSVmDVM+gyVZEm0Px0unpXH4BkBWToMsCLUSaTcuepSqk8Ht2F1c/O+232UYu
aJPNfVPui61ztrbV5xYXuc2Y1kLSWTQzK780elCYqAuPD8raavSv3Q3ndhaPvJjHeiU72NHMYqc1
QJ3RIdAGeYTUNpRS0o3wsZZdnJtbeJCyUjYwhY0s2vdJgAWgflHsWdfCKq78iu6u+6thz+H+w4dD
0wB9/pm5aplZTBnP3NLCHYsSCMCZXAyD2MtGejLCkXFuRGs2VpQAVL0boVb9Sa+F+ajZdLRuWpf3
6FXWxrBzcgvCHh0KJcmOTOP4ZI6V7gbWZFnFI6JPs69VSdwDi/PhW25gviCwx8SK0ilBGEy8JL+V
DW1VaGJoVICfv6/SaLA1cVPolRax2W2t0oxB8dPpxk/a6vJgSpWPoc6pxsI+zUo3kEPs3dtakwE2
aHj1o5UQ/bUxjeLd1jnouDTDm5DlSz3RA8KMGKOIVZsdO64s5K0jBUcbpujwG7zuvndjy/YLXUu+
GYLVIaqe4sVqLFWHY9eoqMta/StmF3DWic4cTAbxJHV2dtqYN4mCbLDf1qotAi6Vne4lBzAAIMaZ
VcIoyDyXpR9oY4LYsy06c/JpPQDfkQ1lg9AEpvsblacU3IVJ5v2soMgRjJ1Lf+dJbRy5RdkeVYIx
pAWGsW4AqgfXUwuyPr+psMl+IrMxC6HY1wXAD0J5sNMJ/9XUY3dyJlpJcFlmcQdS2Q50GlBmsX9z
GrffDNaOXpAnUvzopFG+VFCOin27Gb2w9TT6u7Cxvc9u5Sb3kNHQsyAZiwrDEWS6IyA3jnqRQ0jB
wLVfKurt+zI2B8y5t0fedtnNpFR5RKHLPOotyuDNUCvmm2UKuVsh4WGaAIzyxrZHdMdLu/IiU+tZ
EoLAsQQdXR+fdLPWxGEsDTcJc1PXTryD7/pjZVbvphgBgomBFySBGKemCRVk16qnesjSW0eMFgma
emowvjM0zSxTVkk7GvI02WWpkveaPRkvRAxsAggaouy+aVWm8VjbfVlHnTK65KS1wroblCkjC0nw
dwy9N3sQbACgWsMz+MYTYzW8z5Me6LMholrLiWMhWngPh6JxBoq12NynzclUX3J2b+V+mR2s6reY
wtG6c7zNAfiVgIBXDWo8GPucedwXcbXqW9rIHJkBJoXvMCd2byc/c6h/gPNlb8LcqPoduuC3DWe+
LICCJ9VGUFoJgWDNApYfiDKweS/7CKWmTzx1ugogDcM3g7191ymCU6mD/2FLim8luiMVRj8T/0Eq
vgx/RS0JH13kBVUuwciAknUMdokco43ULFCJdYWV32K6IKs34vyaYUw9YYoRA2z2B5IOQytsabQa
alsdAL/3NXfQTz2M8WtssQ1vWttPVFXATmhCvwNR/jIpqUeFeN0ANR1LgjpaQ6obQx+6wgfPLUiU
EL66cEqMvPSnzlFb9DYrmRc6mR6AMKjtgJ19Yb21RskmBesEStBS73CRxceCbWlgrqQDoArElD7B
kwBghqUZlCK9Oq2RDhhtJOwDpChwY7+6W0/FtfQeUAnkq9hJVACW3jk6Q23VCcO8H/bqvUGfFsW4
EeNEQQtMOgRSnQS/Is3yEUhuRWLHH3HJfY37rm/8IknyuzIx3NtU9vSQJk4axXGd3KZMaZFBih5F
C+nkcZi3Cn3RwgFduCn6dGtEZ60ohd0CzN+cob/A/146Be1ZaesdJK1rB9WCdPLTooyK6Wtqlb6R
fsUQjVmEnBgbbr/mDedmF58plyU3RQazna2imr9a47gvtiQB59++yGnAr0IcAK9mKM0yGW0LS469
juS4R506sdKHPOk2WBS2TMzueP6eqAQOdgITnOf4wnH6ZLbs798sc48aTSHwl84V6EsbotHdvpDQ
kvL0+rmU2rckLnZQF9jI3eeM8sNunZlZFAQ6Vgin9WAG8ul18VBhPCFlp4z6BY2s/jN39tdzzpXI
h2VhSZhqdcD3u3AB3qB6yG0JwvsxDauqfcgmN2oHcmO2cejyceM2WTUHoot5uHXuri3MZZPTOJ2B
/D1GtdWYishuHIxCgNfLSk/1llzSSqwl6EH/z9rCLzCCMWjZCGtCe5iU9E3zp8xPrb1L0aEpt4LR
2qfDoAZGCHGCwfS08BCSg4IzVbOsi/OLuBF194P6XWSvVMVh0/0cyFaLfW0zQQYBgBMFEg4lqkuX
JNaAunmSN0DbYTayimt/Ksjgd3kWjKk7Bp3Tfb/uLSsBA9UB5LAYjp/zocXn4+lQ0WrmaagqQMUG
5yFJ7L2J7Ni/bmdtZUgPLbzbwYP8gWLIG0eX4awBWyujfroFwaiPEZpUIDncmvtcN4VeGqIvSCGW
mForBrvBVABA5Yr3StcBR3sbgeur48O4Va9dcxAHQ2T/z9QSVuuwHHmUAZQ6xrhMca+cJjQnJ3Bx
+grvG5dhu0W/spa64oP9Z3LhIqwrwWQzwKQLib2mfqPI2/SBR0TLH4FC9at5xBbdrlnqQt8XlAYq
NjcwRivJwAybAq8+RdKBltKlm6JV2Ytswg4XkEtloK+mmji1mn70AJm+7jdbpuaAcHYRFFpvWtrM
DdQMzcFr7FBD4toOOcb2Nq6ctdACSD6GLaDEhi+6OAnWMFLhjYCfZn0ZxdApCE2tetEGFWUuj7xC
i4ah2riC1q65c5uLcOYmmZP2GWwWULYvhYUK4cv1/Vs73y44BwjqkEBXLA9DDFwfkSNwi7Udg3Gx
AKc9AHfeBoHu6t79Z2V5DkqMovWTAi556iiKFdonltP7Gb6ruRA+Ssi+T7bE0NaO3tnCljX+qq0N
Z8oBuHbSz07x6MW/zeHIZDQVjyl/cfpf1/dx1Q/PVri4xbOWmTqbzaXxyRtAWBZN4tMmWf+qP5xZ
sS69ndnoJlrzPgoXnQuVoaCep9bG6V2Lj+c7N/+IsyNVoe9jKAojmLj2zeFgdD8FebLZD8eO/mHT
Zu46gOU8xP3Fcrqsa12jwqb1aApkehv+H9LOY0dupGnXV0SA3mxZLNfeqLslbQipNaL3nlf/P9Q5
36iKTRQhzUKrBhSVhpmREa9RggO+SZb7ejnO4vY7iTMbUVhZDc1oRqRM262J3s1c3HRSuIti64vm
qld5FP3NaXEScnZaGGmnheNIyKSmMOo6vv9UDehn0kLU3v12rcm9uP2gKkO1A6hBV+t8zQavMmPZ
mA4nT7Dj9i4HidYGj1q01jJY3BxAISZKH+Jl889qdNtBFhMCVfGbltwK8Q6+8ia1tgX1pL9YtZNQ
s08qpSRn9AqhBuFGjGRbTpptHF951Eai6EZb6ysvflsn4WabUQkUX7TKaQrFYhf57rXXrfmJf/Sk
QGmCgsO/szfbiElgJYHaTLM3fE31pwFLcb+3zeGqRt5/3EHXQ9wwzg91eMAabqMHL531pNcPA5Jt
lfDp8vwupgqnv2a2R8GLIhKv8mtwxmrKa7p5tgFitK08O9evLVIwWdwV1bWfble1MH51fObPHiAg
+AaihwF/cZanCDomUWY1oH1gyl8iZMzlorsTGnITKdoPVmaPaen05dfUiiFfu2uuhcvxKcqg+0Ge
ArD9/Itp6Yl2gQDTo5H0o6K0OJjFdtq8iHprq4mC3iS038T9purlZ1VcOR2W+n9gZKH408efROtm
o8+UpgVFyujb7q1LdceVS2cwJyn04tW15CNl3m3eR2yNfutp0Weqt1tXr2/KZNWaZOnoOP0ps88M
QC0mMzUTkVqQ3P2taP3Dy0wsvMPKdpvGNF/x00CzGa/NRJzoWKRqBulv9KqYmAfkdpV90tsGL8d9
QfUlpG3gr/WQlqotk9nJRFCFnYFS5fliAyuI2sJiuj0ls5UcyMgPRXxMpG2IEUQU3vvDXfIXGMyz
mNOldHKNjipfVlMQs6CQX2zlYFBiRw+TDuBI0H+BUtE9XZ7hpWvudJRTSnQS0R+DPGklIiJcGQrX
UY4gQ2b7/UYRb8N4rVI9nQ4fl/N/cwpZ4jyaKxVDKOcsp5FmV0FWHXIg7Yb1z+UxLd03v8f0Ecsw
loCXpzENfbPJ3IJsBIO84DmxGOa41tRcPBKxYYPIRgHLtOYAm1iW9KzBDmmj+RjwjBtRfNTU2M6N
T6b+HcxunA12oH7O3PsmXfk+lr/Df0PP0TZVL2iRORC6LvpdJ++SpnESDMKCv5BUmEylfmGZOH0+
dDeMsocwJRMpyV59d1cOG9m7lcXOlpSrOHSMcTOu2iMvfvwnMWdfgzGOcSplxNQpHUTGLhapD1Pr
D3eCdq0jT+pudcEJpG+Xt88SKeJsrLNvImhNoYkl4qZJuymtY1nfaTqHO3aPNyA6RaF2qOr52a6R
bVdf+0YW1xRAOZimyfRJmd2wEp1AkIfg4+OsfGm68DHouk3nv8bCmrbU4td4Emn6JSffft23MerW
RMrc2Ml931GgCedCur08n0sDon7M7lGAn6Jiex4mk9oe4A5cxViA/mCEIcQ+j3M0VdWvkdSsPH8X
o4HcxAuCf+q8DWcWZSIJIlQhQYbo7yogRP1NIhSP6ENuLg9saf7gDv4barY/lVyOEfohlC9ASY6U
muYzdG8n17X95Ui/Cqzzg/M01GwODS312zYhVJZeV/JX2XrQ87umuPHz9wg/1fGrKL1K7kFu37Lo
CRkqa83QdelMPfkBv7zKTvYKTVi9oqVM6pP9SJIr0byZLCZN+SEJ1rpPS1fSaahZntMWrlpZIOQ3
1Wj8jPzXKA3sTG+dXGDjgEht1XhlehcXkkIl8EiwXx/U14VQF6KqdVnIVDuCLn5pct8p2r9gcoC0
/R1mljUppk8PTSUMWeR1nam7kRBBrx3A9q0Ygi3MIbxqtBB1gNDwImdziEXr/18uw+qqbeyqltOJ
CU4YnvEQUlVztLKHytZW5Uo+sfAiQswNmqBJh5ai4jTVp/sEjXw/Sfxso2WB8KQ0ibFJUH5aWbBp
u88+B5qGdGInXzxEpWafw1gobpYoPIyRD9EbRwxQC0FR6KtJhSPGEEgqV/jW8tK4UOanco9tJban
s3EVWUvFsJhgb7AKFCjQcdMilos3XaOhSqAd8IXYBrJqR5pwVNAdNAxvq9XBvh5Du/Q6Kled4+rd
dtSNT2Im2aYZU0mN0GCKnDy1NpEcOZcPjYWTUMMwjUNwEpShYnK+FEOPBVWfA2pMqwo/T7KR0I7D
H0n9eDnO0l7ToL7yD67LB5tCo00Fqlj04/t6r+E66fpHDwQiwjlqfTD4jv9buNmpm0nlKBrjFM57
ySzflqy7sL333Ze0a+1Vef+lZwDS1sACsbsFOz4n2CZ5EfSVqENj7pwYnzmrtsNIcioZqK9daccx
u83WaJlLKzfJdwPq4Ej60EX05Ebr/biD7FA6tRJv0vifdPjUiWs8uYVD/ZdM+P/izA4kBH/pLkh8
Rpp5aBEA0m1NUG1p3MT5KvpxeqnNP1lO1slEQ5F5Acx3o9eXpRoQy5AeevVB6JFia20E8pq6RVp+
B+E+y3fILqFouzfXSq2Ly2iAWpuIrlMbc5qKk3Mp0Y1QT4b+1yatxfeo+GpoO7lF3hLrKHQNmn3c
r3wXS0fGacjZRvVrt08rnVXUq3IzjtZzoggrp+3iAp6ManYO+roydFpLCKHwbwoNsUbUSNsyuNWi
+K1d1Z5cKoDwif87i79EAk9mUdbjKjdrZtEouh+lf2/gVhL73j01sKtcaZ4Fz9xZFCpr9XP1VzCn
s+izS83KrHrILUbrV8eo2BZhD5LxSWh+uN6r6d9k+bNkbkvlU66u5JRLL4KzyLMPJRBkOR1MIuNV
4QglGj61f6Pp4X2pZy9VHu+G7gni217wWicKnwflVWrX1PNWJ39WC4kUfci6nMmPih+x+wii0amt
TRLet78sGdKRt9hbteb1u3gWoWGMxQnAeGl+1Q6DJ/apSlRfctL62age3G4XpisbeekOQeD2f1Hm
KqATuDETNKJoKnd6w+26G6WDrH2VK7vsPl2+QRayB4oCIvRgKJkY4My+msAYUkj/HEWWCfEm2uv5
62AJz6WY2tCv8PCQ7VjzVzokK0HnT3UVxtH/Y7q3mZO1L5p7HfKg9DXqpTeGF9h6unL9Twfq7MCd
4HjQGpD8IBOcfS0ozFkeADxyJOkxR2RKLo9Du9aCX9gdZ0FmH4aW6IlbKwQZ+4eaV3psIdFADqat
XPprg5nt/UAwJRAFUxzzu1921MJd2/xzEyYAjAD8pjfqLzbl+R2RFjho4mbBJow3avxKP84ct4OG
0Gi+tjiL8wZxieudYsoHQQtLBlWdiYTK3fux/afong3vWav//BXAgH5HmW6ok+N6jOgoxQJRBINC
aWwX5lZ3t0XzxVMKWvgrG27pjkXMWYLWr3NHiPPvik63V8lTOCO5L73vnVLgU/2qa4/GeJC6bdcg
Q7CyLxYuQAq0hgE5HjwNFZPzEQI6NtV4SgZjrcbGFTUbY5sBdjZvCjVYGd/SF2xwCgKwJSUDSnge
C//WTHbNCXeKAXEWHS3pxc8+m31va/X7qGxLTuDLB9XSLmF7IFtFwgR8Z3ZQDYUee2FHRA3AolC7
G0FFo2F0HRmK0n8KNX/f03OItCKaQgndJuqjgyC/KdDyx8xc62Msj4onlIVHPT3BWSpWebKb956W
bYa6jH+ksMW/m7kkfAapnT9Xhuzis5zF3jUg/PgmHkfjRh9kjBokyfKPUWNkmW32ONAjUp5IDSbQ
ftE6opK0K/nbwp0EvEGWrAnqS7tpNvu51vcV9AgwzbRjKa7q1YOWtXYMNUzJfATfvlxegqW9PHlv
wYQl51et2Vnq6U3e5hXx/LqwowzVly896bguPpjBX1BWQEzBH8HjBtXReXNDUMusUaaxjUUpvfWy
P2xlI78tEax1AKfdYagQHBj8CqZj6RltoJsxKXPwVPzwvfqxAj00BFmslbr7aqbi8ASUQ3oeg16W
Nkob1186XYkOsppoPwutsb7BXm23Vdsood3T8zmqaaV95ov3BluvE/PJDCMt2guZ2nWOXrS+vy1b
PXrTfAH5el2pHHR0pJ/eqFDvkCRPWnvYLNxM+L9QL6YfSU1i7mfWej529QNW0qjF3mVedhOnCmAY
488POtRGAF/S90MjaA56h7RoojMd5dTC7RiOhyg/U/u2ou9Kt7LtF445TlPOb2MSrJA/0AzT1M/U
YOLDFTaE1nzAna26KnuKqP0+yfwj63F54y9ltoSEEgfdHh77HFBkCmWZF3g5Qjr9KUZ7TlpbagI7
TjZtH+0i60uWvXrKa5iuiAoscbRPA88xRn3eRGKtEFhFW7IAUl8JTmg9aO43OW7tooNwc2UVe+Ri
Awsb44fS+Bx4X8bsrlrjFix1d89+yux26WuMcRqdnyII5UZDZquT6G8njiZ+C41qo5QHObnxRgei
uIdgCdjY9C/0JpHLxkwTyD+orjml2lBc2FcKAGkXoYxQu/d93RazlVNuKUvgFuWTgcY6SW3OjlXZ
qOXE1SekN0WybhfL39xkb04budyFw1WJ/5BurMpKT53FWTY8SUDiRQmNDFzq9BmfpEJuzk/pogkx
nX2R1VvZih1Nf8zlR1nuHb+/qtQtwIHL+3rhAjmLOV2EJzFVA7lz1QS3KcC5GWMY/8O3qVOgxTEU
MiD8gG4uR1zcRafDnN2t/dB5vaFOIcutmO0ydZ+M+wkpIRmHXKrtID9a3i3V4LrAR+Qxt14v/4Dl
IU8iC+wgnsyzxeWBkcdtDBVSFG/zzKnqJ7Omez5uQYykHNmXoy29y5nhf8PNH1VRUES5K7Gqoehv
FPmQWXdDe2yKjZDgDAyhz9Vfc/FAwznRf/SluhZ/eVf9jj/7aDN0FyCuM1xvPGIrpAZvORw7cTME
L75y6HFl9sKVmEv3zemQZ1lCF3A3yNMMy/Kj3/4jjndq8/PytC7dAKchZkl13rbx2IvMqg87PwNF
JUo7DRCElRzw0SqnlV25ARZSHyyJIUdDAkLJcY4QEzrJ6kYFUPxoXcFdFFvTtsrvgbs3VtdsKRS1
VRSKABkrHxzIrDJR3cHr8k0vfM1SRxvBUkVbBbZcP64B3xYyXejrk5o1vB0UOGbbQ601E63pHtpE
Ql8+veE9vg3D97Y4XF6wpTMVpXHqJ5xtPE7mSYjUirqLbAH3WKNhgJwaKlQxNVZRq69qLNCGSuRG
6S0xvdEFE85uEjZd7BRen6w0Shan9+SXTAfEyZmH3q4qtoqIUbnfP1bjexZ8rkEGDBG90XHt0lyc
XwsFMXTYVETtZ/NraopXItsAMmjEYsU1BNVBh/pzZhmfhRjA0OVZXohGWoTyB5Q8ZIHm0lZigJCN
mYUFkpDJm5nX7UEOzBI+dB49tu5QHi+HW/jQQcIbUAA5TLUPzk++1wZmYcHbEMPRtJsiAs0lyZg1
1uqa+uTSyGjW4TGvIYOAdej5ogW4r1oYCxUbScn3fplu07Y99oFxqJtqJeWaSg6zexhIA2QDXu34
5M3bKU3X0XSsCGWG9SEx+r1vrEnzLU0clBAan3x40gelFtcXxEJX8KkNa57JGJv8wNsKK5XR+Ofy
Ci19dihG4HvKgQJ1YZ7KFBTd8rzsCrAvIJ/F5hpAxdZq3WMuGnuxLu8iucBfM99JrvljJfa0t+cT
aSA1S+KPyTF1l/M1o2vThL4xFhvZHba1O26zOkZwrN3pRXnb6T73fGUnAkJnibZPBz9cqYYsfOjT
IlK8Ag6Kit/spi+btIZaLxabvNPhhfQD0gFde0ebx9+qoZDYotFI28uDXlrZk5jz6x6ZDDZlKxVc
TNgrGV9FHkNpjFD05TBLn8OkcitPah2wi2ZnWAKFTzBceWJMWXux698LSTtoY3nQFWl3OdTS0wen
Gi4jk/OLTGb+6ZVWrI4a5biskzcpcEq1VR0PdCfUficSgbY2hZO0rxFZRdt6+/8YfjZUswct5hWE
r5re2KJIDaEj6HZdroItCYRhw2F+33vCYBeh993QwhvXLL+v/IiFLApeoYKtJOgIKvOzYxwy4whM
QSs2cD4edByoqa30O8stvkmDfBW6yr4BvN34lmdzfKwk6UuLDZFgEkABwwe79vw7Ss1yMEvLKDa8
i267qn9CL/VJ8MTPxWh9uTzQpe17EurXcXJyNw5DboJlMQlV53CqhzS5D1vd3+ilulaLXTpmTdqc
AACYV7TPzkclD7WpgO/n8qAgypPuS6dq75dH86sQMD+BLPAQBpDVydZ3tmwJyobjEMn55KlWqI5Y
XI/DjyY6xLFip9Vnv9avde9lyI9u/1xIP0Ir3xTxrZDvkvFgpHt1AIy5zb09/lqdsnJ5flxVjL15
0lEyMVEfn8tAVr3mqVkL41uCPYc/V5N4m0F+D62ny5OwGAdPSlzgJ9HJue1Kb7VKS08QTR882TWa
EmFH8wo1vVWbgcVIDAku2S8H4Nl57wt56XYBTn/w1rExfEKlZ3Dv++Tb5QF93DhQhX5VuCfgAQJA
5xvH6nHRNF3qTHUX65hCYyDmuu4alX1pMHwJFNN/idrO89WqEbSq9HlhtHkfX5OWCrdZKcPxBefo
DV210gf5+OFNVVxabJBEp+rqbKdKLvolo0vJoTRc8qdmrzXGRs/WlKSW5g4V7Un3U4GXOqcto5ui
RHHK47s3Don7Q44/X16b6TA+/+AYBsRyxgJbh+z2fG2wPm0HPYGonGhINNpughCEf42smR2qR7X5
53K05dH8jjb9/eS0kiQ3UOKIaEGnbUcR8dbYcC6HmM7WDwNC3sKSVI2+yvwrLSxl8MaM95HYKHdC
bG6l7IvVPxnyqzw2yJc0PAGLNR21y0E/YNCV2Cx0reYB2AmHqtn52n5AZqhP9oEOGIWyY77GElrY
fpNFLncbitHU26dfdDKTZu+HVtsr1J6qAruFnTCKTrTqOrUQBbAX9BBdnVgL1myTu32XDV5D2htr
iaNnPWRegbpEuJGH8G0I9U9t9qoJsRO5jzBc3vG4v4YsUlqKU6DDdXlhJfnjyp79mOnvJ0OuOqri
7pSDW9ajgFdcXqN5HDgRV6Bdm29pk123QDisUdjG3W3fDyvH2MJk8CCknszlB1NwztSRe6SXw6wv
kA00P/Fu8xDWb6tNVMVrGdzHPFhW6XXSxkU4G3nu2bRnuRQEtOXKTTZgjtfimmrno/hQGN67pjf3
UREZK0iChQ8TiCXKAUCc6d/MWwFajammXNYlG3i8Abl2XafF9vL6LUwf+gSAteFZ8V3OHzZdoAVm
KMuoHGaf8uEpTvfDn+NKJrlFvgoki1BmnX/7o2ZGhRtp5QYxAqdHwASBXaSRvT/3lyUOXfAJ44bm
5Hy2giZuvS4mToGaOGrmrnIogqMp7C7P2MKNNj0Dda6XSUpw3jUpUx6k0BzLjSfc6OmTXBxGrBLX
+B5L68KXjS+iSNKFYu75Z2WhoNcXhlrybTcQ/MxDU1u7oFP/uNLBnLGVJ7Ac9FBjdtFEnprQEWTO
khF7jUfDLWx4vCY1sr+YtJM4sytmSNDlznziuImy8ycXAkN/QSIstbNhpe6wcOqfDWma2ZMDKYg0
JTQbQg3ICuhY1Xaa5WQFitlS+1rq73GJyfWawNFCffp8IqddcxJVqFNlbEuijqB+UNuz5H8GCcEy
DqLMNtQjink8kutaBkl/RKjs8vQuHBQABzCBA+Q5tddmR1NpVWUapm5JPyXcgNMBIf3nCwgR06Af
yZ0jfTA8Tqhr6P3UsEoxRhmAxRlfwvg5GFfyhKWBkPLAh1FMHstzbYhWjpo8S4NqExQ1RKBNRxp3
eaoWPiwSt98RZu9g/CFGxACJkFtHrYptoQLs9jej4EjlKJocTsXZZiiUXOlQSq02cYvZMG0uac1W
c+Eu4rz+HWF2PAh9I/ZFToTOegjirZCiigda2bVTZaXRtBQJ5gsFSuTfQdBNK3aysZW+Z1sjsrkZ
kuuypv5EEvEjC5zaPVxemLVAs4Wpm8QPyoxAFjusk7DT5DlLXwmUwlr7c4FkA8taNihBqNPdp81i
0cBHlLgrKvz2OozcPhfZnS6gVviuDQ4az3X3rqrvY3XHa13RShsIeGOu7MOlnX7yE/SpVHIyr0VS
NuIw8BNGcOat/qhmK/X5hXsKzQR6+zqpw4SGPg8giFkaYRZdbWpJtjvSltK1Zam0YeNfXriFA/c0
0Ly1bgpD1UQmIxEHIN+o2V+rwdX0OuZlrKk7xV8pR6zFk88HlmWC1Ho68ZrwkOZOqZKC7RJtIwl2
nvw01jbL0oFxMo/zK9LUwEtpNfM4YvEgQjr/7tUPl2dwLcT095O9UNVKpWK7zlKhxt2/JtJdvIa8
WN4NE6Cb6pbEG+w8RFeEUZAGjGLCGhQ3jbf1lX2/Zka0uKlV+mAQdYBSzc0U6EAZwtgwkD4UQU4n
trXWiF2IgFYYGhZkxSBX5ui1KCrduJCHYqOTgNuAdBykxKuVrGj6/GevVVprkG3R8+HSm78pVCMa
69BSC2zsSkfQ92X0mbbCiCti3tz7awjRpSFRVeJRYdJd+IArKmJVH0ufCp4ei+OzXhcvg2+Vf14Y
oQzzO8jsxIN6kWJJRfGzC0ob94SrWle5MPTD5Z28MHMT5EKaOjJTq2R26BShK4UpNtMbiG7+rmgN
wDY4Etppmt0XpWU+uWpRfAriQlsJvHAoUJTD/4bHGS80bfYJ1a3vNiaQi00gHj1z21gPpb6Xwtsi
+lrVKII8Xh7nwmV1Fm52w6sewzfUiWY36NtG3EZCvg2LkmzPwTdkZTsubBBcOyCj6cBfKSzMxuap
Vt4kVktuWRzbJNrEoEouD2fhdDiLMBuOEccaLmU9w8kBkKTRpgqf1OQ2q3rncqCleTsdyvT3k5PO
7xBAxf6cRFV8rLrMTj0M5otrKUORGTbf5WBro5rt+VzHqDcTu3LTjEJxn/hRv22EwnvMR+tRTGt5
ZWwLpzgf2NRFwvBsOgHPxzZgNpcPGuFa6zFNjmXww2pXdsLS9E2CeyrtYkQI5mDOtoj6ZJDHclPh
b6vZXXPoIrBGz+2fszRgaJwEmo3FlV1AnRGBzPCAPUwoPhitozbO4D/57UqisrS9f8ciYz6fN7Np
Q4CIxKr756C7Mv+ixEHDCRkpbr2J3TfLFwbP73u9UTgavJJe5VsIB14UVko1C+09OCY47PCJUqv5
IJXW1X4xkrLzCXmO2ztxlTieblfiq1x/ruOt2d+Awhqtn5e3+NKeO4k6z70SNMzkahqbmf3IY+1N
LuWtWaWf/1uU2fOyy2IrTzrGRhq5j6BIJHF2pZhreohLlwd04qnRRJuJbvv5RnCtFHEhlcEY4s8s
PnTJ05hFdlvaY8dEfr88pl+5yOySB/b6O9rszJN9Fa+ygGi0h/WvZthHR90aVYmauzuCw1cURMjH
8qGWPG2jpVV2YwDdPAIAqLaiEAcb7Mqrox8mutOVtbmto/zH5Z+4uLjAJn+VkycnmvP5UIJYrTtL
5xcmD110F0MnFp/+IgTyRvh7aBSZ5iFaM/bMKGEStBFj4jaCf1/lduK6K+nHr7xsPtuTjBvmn+QH
VOfOxxJkSjok+sAdFsnbtn5reB80vuyEobXrinfZsOyibTZ9DjRFbG9rZVDtrhh3VfNlNB9ivzwK
knpF8eFeE10nt9ZcYJcOodPfp5z/vs435MIN4d1m0Vut3iZrwK2lvX36/0/xTy6+TA3VSFU55GQO
ISU5jnXrGP5VGD64LXC7lRrY0s45jTb7kjBkEEIZHAMUra9DORUHXrU1AOjS7XoaY/b96I05dkXO
jKHyFkafFF56kSMPKxt0AXkj0wgFnj7JT9KAni2Mh9J+n8QMZZRfO8+Al3ksgbdmxhHtDb26UqmJ
FmsPsqWxnQadrVZlKYXpauzWrn2Jo09azGvp9i94ewyNlHXSkSbtn4PaAqNpE0T7iZJH26BI4Lm1
r2P650aY52Fm95+ZmK4YFSwUVlJj5lgDJjDjiM7WYONIaavKyn2+vGQn45otGazZqhN/7Yyhxh0S
pAtoEl4FN4kSOt1kPRIj+50BlbaKNb2IpZ1/OqezlZN9kO2KyJy64mPQfImafdlfXT4zl5Kw0xCz
j0uQjWwUI4l8oo+fWlO2B9zrK6P8VMKXoDOwUoBbOpmAPk/dPgQ+PuDoilHQgsolnB4L/wxh9z3F
ouTyiBYnTeG9hsAG7N85tqHz3BaXFe73oDDfAtT0pEy/NX1tJcxSkRzq3u84s50oQeIrypg4fhK8
VMVL0FhHfYiRWBg2yvDWj8JebpvnKui2XjcZBAYbc4hfLg926aV4+iNmu1M1EinoxOnKG5T7xvVx
tqq2YazeCLp3RZNkq+FnkRH+cti1OZ5tzDaSNRS/CRuVik3Fx84lYFj68XKUtcHN9qYSZDUIT6KU
8cZkGP2Lgk+7AoDkWxxdu7SBL8dbPChPVnR2CYiZHhW+McVTt77rAHFKrTeoXn8RBcoVW3OSmplb
MKexL+KZzqsxVW7Efq95TtfcKtJKlruYwsMvBWdJW4+q6SzfCjwDTuI0mCB7LVXZDq7Kn4buGPI9
QgdG7PTtt2HNRXbxMDmJOeUNJ3mBV1eKMeTExKcpCn/2WmN3w5sV3tWrOodLKQhuz6CM4RyCxZgN
D2lvg3IwX59m3pbpbePflup9nb8q4yNIxD9fsdNYs2E1sjAOTUYsNfZtX9/mrqPiyCV0K/t9bUzT
93AyfYgsBZmOKdXGb+Jt1puYLP0IdBnZghqevbIhS9n+p5HNkamYpTRF6U2zmN9n3j9G+xKg+2OJ
KxO4tC+mvj84MGT1uUzPB4bdrtgJBv1EzUDnM77Tu6sRBVa3vpbz/eURLZ1Mp6Fma9WrcZ81OqFw
iHKzb6Jx1Lx//luI2TKlGShTXs9kOhJqMMGDkL8X/Z+DeSdQxr9TNn8LW5UaJa407bmgUbehiEKs
VOEPENC6vJcsV9xcHtTi3gNoQOUMMi8VjPMl0uvcBMk2Pc96+XWE67oZ9d4pu+FajFOIGMobHM+V
mEvnLeocpIu04qYK+3lMS/Ulr+xo9CYZOnTTiV7j7eDE6vPlsS3HAb6v0PsDizYbm4f2kgpBotxY
aXfErD3Ex9MSvE0+rGy+6T+avwsBb5IBQ9SZ0GHnAwLREFbVyCQW7bcqByCoQLne99EWQSQl3Upr
Zr2L39VJvNmFleSp18k98eTxkHW2Ijte/cWQbtP8j9HGdCckBB8m61oDv5nzgcmJIMV1EFabTCI5
3Hb1rYspmHz803UiCroBMqkh1eE5JilRI00exhjf8xAS2g0o3LJ3hLWn3sdJA/dESX8yt6esP7f5
kFUrhH+v0s8uHeyMMf5KclQxH/I1HuXHo+g80Gx1OtPzQcQo9I+Ud6TKE97I1ffLM7YUApi0SoWW
+uYH3qJkArUXWrNiS99U0k+9fc/W9HtWQszZtb3VRLU8EkIejqF2VMQ9TruXRzFli+efzbQQE4qe
YgqI7GnFTu69XCgGsZZMSmUBNh01rXkvWynZLI3iNMTsWvCUUOxHEPOAzxDPyr0D0izbokn/+DXF
SBRRpDCEAIb0AeqqxHWd1ZxoWad9i/yE5Biy0C1goaeuq81dqskrO+DjkUNEVQH0TCNRhUp3Pnfq
gKY4ypPkDAANYu9utPR928LuOvq+Ytelnax1iz6epmcRlVmF2y2QE2/a6YaF3Z4V274IvuLAeDPq
7RrB6+OlRChUAJHboHBIkf58cHJjRoE7XUqIt1xHXv2kJxT1hEL/1HfuUyO2TqYPL5c34wK5/jzo
bKtUYoEWq8htYXjjQ5sjz5CY72Y4bizj62AY2FYGu6E0Y8BewqOeVXcYqOxF40WMXcdS26tUM3Z5
5K28GhY38MlUzNa5AEbkugm/SqrHnduUdz1Q4MwvVka/OOOcjZSSFW7lOaVONYOmMXu+k6T/qteq
rWLkgP8mYh5jf6gMwb482UtnMY+UqTwOw/2D5HUtIooYmowqTr7USrozpeIxGX+mrXIN830l3Vgc
20kw+Xw3FZbuGTRxqaZUmNik0SGqjqKFacp1VR8lc02rZHHFTsIp5+FKrwy0smQqR9e1uxbvHE3c
9MFar2ZtVLOneCPootC6fCN9bdmC8s0PHEH8JoVvrXltCD8ur9fit38ypmnMJyd1i0G9FVAdgjci
230gO0X9w+vTY0y9779Fml2elZCWgTilUnr6M4todcp2VH1KzT8HxPC1c7IAToUJgyvX+YggR6pG
KFmkbIpqU7u9q/vY9qvocHk4i1fcSZjZKkHsJKvKuRjyOhIdNwukA5oHyvZylOW98Hsws+VJA1Ws
zIbB6NUNxL2dYnxuu2Ne73VhU5hfLgdb3gsI1gMawrFZnGXvWp+Oliuwv9FX3ggN2Y1e2Uph2H76
57LALBLaVebUcJlyw/NFKvReUlyd2ZMDVGn1J6V4M3oBkaenKJU2Ur6y95ZOJd77MBvh3ACrm0+j
MtLV88l201Kzo/KuxKojyx+H9nO5JtG4NIkgohUofNCKPri4p2ozmGFKypt5kDXb0pPvZTkM9mmu
PSCiVX+6vGZL23BqSCJihe4/+PXziZxgM2pSe5MuS7hNZO9u8Prd5RALkweeicEAIcZqa75WmeaV
5hgCSbWEx6C9DRU0PHJHp3phBivbfaHGNXHMeTTAHaFXPX9vlRk3WZazUH6I/ur4buWCg/+inQfD
LqCKYSgoFovdQA1sfEq1NYAYj0fma5a5Qr2EngVrAyXhedMjzMxk0KII6KVMs18LQ/+L4Q3RVqo7
ccR1Loo+pa7QbUXFy45CoCTvdWbqmxYd6Oc2N/1Pbk0S4Q10YaNUqHdmGGg8fUzhplPK9q6ppQ6K
gZaxI3IlKt6h8Fefo7hXNlol5Z/B9Jv+ppdyAe2brP8uCoL2VBWmcVfGlosiZeIfgBf2/wSNnih3
vauicWxMeVo8ivpPva+zylFiXz7mYy9sO2+Mj6PoGwkKnRFSj2rkhzdaTk3Kpm+libbW1vLgDP2g
G6AO1LSzIz2z5D266CrMrjFR/W0o5Ri7VqJRAbPt/G4b4zOzNVy3/dk2vVXZvhH6wcYKG0vZuJik
HAdJ6a9DSUhuqjjpPpnRmL9WQvECf/uBUO2hz1IDoLY4jq1dGxbakL6cTF5TsrIL2i7+2hi1uRml
PH5qKHYfvMqSoDHI6EamPeV/AAVBmW9VPepaoL+ivle1WNnqoRgepTiVt7HEq1bHcvKKj0ZAR6Cs
jkLZFlda25rHARhGS92q97d1KzT1e+Q2kneFgl8MTjPJTazr9SDbFmppKFed38swEJhymy8B8bsm
FSH0xCUmJXSC82e1DEKS14iLGlP11yQv0dQRLGvXty4QgcLQG9tUK/FrP4QoCjUYceiOankgA6XQ
DXdwwGFuFnnrPTdjVZvPcdw3w6aFXvOWdnVyyFX0szf6mEQ71JiGH6LhAawpIf1vEyFqX7AcsmRH
Sl0924+FSky51Pw3bBML80r1CusTmXdyGJBRkF07KVzldkRFzLJRE4O8kUpNfdPLufF/pH1Zk5w4
0O0vIoId9EpRW3e598X2CzHthU0IiUUCfv09+N5vXCVzixh/8zAv7ahEUiozlcs57AalHNcFm49t
bpkwszqqCUqNkcPAER/VjAQYYc05x0VUtdz1jLlveZWWCSi1GLsxKtM88KRsDgNG1TdhM3GYd8pd
PJtKO2BRmSYvnnSsWALX5VPvdMMOpW37ps2YOCRGR06OorkN2WkJMg+zSw8dVcUT4JinI7rWkfae
htza1gkQzd1hSqOGEwkkKs9TacxpII+gkgc7wJAPViwmx/rp5BLYN63MEUlJe0giPx2Sk2MY9NkM
avWDTH2+HclUPo6q7g7oxrZ+ALONq2gowum2ZEUSV6nnPIrWMjZ5BVSJyMGad56QJdpIjbT5CgDr
3I6Ciqdf7KJAPpTnPFQPCWPVDTpCDeRIzY4+uqolz50t0ocK/QZf1NiOwc4sHbKflJ2wwxQY7Smz
aABf7+XptupK/1FyCuJrFRrUOnUm5U8epjlubcMvftYe4sRITQSpZNdt1TZMWU8ivwyleu4Uo5ui
EN2NPwVj7FVVsS0xMTSu2ewFjwcyKCAwzIBpIE3WAi5FgsoL2wq2AfciNiZAWw/VZgxIjIYOUAcV
r5744YKzNMpgPfuovPkY0zpm9SfPHD6u+6qFeT+80s8+RgvLWtPkbVrO7pemgDB4qVgVF8HXYXDi
qU9/1uKbSL1TliDy7IBC1a49cBc92PkHaKEGBTl7yIY55aWKm4L1cS9YzFobLacuKI2sg+t2W59m
cYWSAOB63lc2YHb4ugPD+pGtmDGMgah4GRAYhijQrQIH5jcfZebGWZvtHNZ+7el7DZKVqJH1tvPr
NKY8iwgfVuKRRWVA0iJA9IsnoJ6LQ+sZCLkCtFijUfjeS/oPXJUbyW4Yqh4rK53TEn+s9EzU/Cln
T5faAOtB16Nn3OAizsnWLMS2xkAOOGNH+ebn+yG76e2VsH8hIMfk7PyQBgIPmB+07S1N6iZICSOS
hB/0JvUGwrzDNJnAiWLBhjflk7E2QroUf2G8BQArGOUGJJ4W4mWpYUy0h8i8zTcKtMypnQGc75jQ
TbfGrrIQTlrgjkIG0sIDxtHR6SXLWpc7I+Iv51uXqihYmz1a0o9zAfP+nh0azKAt6hAC+k7kmFF0
qzumks8UlPd4GFIRX1eS+bbpOuJg3g4Akr+y3NpxobMDLhzNYxsmnxv1lhXvqb+SIVzcst8i9EmZ
bDRGbiiIGJwh9oc2bpv9/2oReozPkslVvg0JffMRykMfvP5FnQOcEjNJB2oCKHXo6C8OujjGsrTw
jMgzNPqAUqQWbWRY1mdm85PMuscpA8u0UGtVsaX75MzoY+ASxASXPuBbOhTz36bdbmRrAUjgw6y2
iNmMbNq29GUwV9pgl7QP824EtGEAKIOGX2ofKO361pldVWm9iHpLpw8juB3WLNOSFJDeWEDnwn1F
uuFSSp/hrWk6OK+C3bcY9EyGSDhw6f+9u8FB2/BvOdpd8jjpVF6aWA1woM06OLQTPdUIHCkzV8pF
S0oOpvgQ0c98k/Ri4mA0oITNcExw/ycaTifgrRz+u5YDqRF+Y36p4y17uWujNF24blRxjD5IMXLG
glgMebJhNopHfyFqVnWkooG2oxtxRZqS0oDMQUIb5cMNYz9AXnVdxuKOYWB95uHDCLs3//3M0I0W
7QUpDCxneChNL0rslT62JdPmnwnQ9ivN0lx2Y9JuUlSSMVMVuUJFdI2iYAHIE5cFo6JoM8b/UL6+
XIef5yKrS38eZzPFoWUlkjZeN46xkRXGMatVdyomgYQod7zK2qShWzxPwmxfawUmlaSyhkPtTOwT
b4CavxJ6Lu3x+bdpF6CbwgYIg1CZhkl0rg7H2lC768e40C04rx9MSzN4ESr4mgcRZpE7KgTwbTm5
eCA6z5b4ouzsUIKSjzOUnqofnJuP0stWQtnlxf0rWKc4QTt02OYjNj4prJ0Ksh2z1ujG5m/XvePZ
2nSg726qM4v7HmYHmfnWcfuQJu1+CrIND9w0KkUK6GX/oeXul+ubuqS653K1FwN1GjCrmVhaZTwI
+iGMm4C/XhexZIPRuTqz04K2Fexcl2oLCoUhDBIcG4agAjwyvXsfjSPm5+tSFs/oTIqmgD0AN8p6
hBSVfw/5sV/rfVn8fXhlmN65v/LXY+PMiEw+g6Wsccel/WaoU2muaPfiQfhABUXVHKNNeq68QQtP
MNgoBfcNWO6MIRrFo5zMlezrspQgAAgt3C5eH5dnoVQG+6CwirF9qtVWjA9NueLYF0UgXQjXgWAP
2N2XIlIr7GSnYG3F+Ct8uUOzPCCw2r/RqjMx2nmHU4XfDbASURw9t8QkwsH138xqpba9qLxnYrQN
I9RENqNK0TszHip+KoNjb4DOZ3NdeeeP/eP2/5biamVfRXI20RRS7GAzFSez+QpcJWIdw2FrrQEk
L64IbX34D4w2aKW5PB9AUvqD0+bdprBO+YSBlaI8Fs13zCWutCMvJgDAxPc/kvRVeUgUhTDaWNW4
6fku9G89/m6N7xk7lqxGmHTsiscKzM3pWnlwcT/PJM+p5bPLKpFqSDtWYpwzQ7fAU9WdnP5t6O+q
4jSI/96AB7cE+K0Z9hMNePrNpRjw9Bl6JtHQet+ALtl8aFRkgIt7zccu3qw5jp3xCJBOmP9+tioE
FUVVJDi5HEjlrWtFinzI7HhdFRft3JmQWX3OhJR+0/WkwKEZXhJZwxNyRtcFzPdf1/W53AQkGXNu
htPe0CWXFfCxcTYT3s7dmG2mlH6qB7JJebtnQbPyJlxS93NxmiqknYPmOw5xfZFE1E13ffMLb3Ct
83htWdrhmGHTgdkSckj4T5XdYARrpEjKHvpid33/lrTgfEHaAZFeearrIMhDhRhIaHW2t9UaovgC
7oUDUKF5EHzOO//Z4dxWPTChZ/PKtqkBdhV6m9L3xj0C07Avbs3syXAjoLTl7qmwX0q2SbKVoHpp
Q8+/QDPwZoJJK9XhC7rqno7PyGxGyLEjGRSRIv8Lt4g6Ay4WRjKRc9GioMAsqykcYH/z8d42votq
56ylc5aO7VzEfO/O7pXRtNI2ZhFjbT2yAgS9frLrAKV3XTsWk57ncjQ9LEGAw3sGOR3ZE/pPb2wx
6JnWPx0Po3IszsZNRe6HNV7uBYMLNXFskIsBZPMPmogJvKIICCDVakRkWR+yB9AwoAit5yFBhbBf
uQMLl/pCnHapZZ1TipoWciRp8yAYi92u2Ek0giKCWtnQBXt4IUpTjQkhWaj8OZyR1bbpypu09bfX
z2xtNZpqNNIInLGDCFndT9b7aD2H0zP7i7gMCwGedwgaDxyV5veFcolfT3BTg3pGccDLj6xbOZal
F9q5DL19zQIfFes4PNQY0hhdwDFJqwgI9V+6oI7sVGw74ECB1wdwa+Pj9U1ceh1fyNb8ygjSDuIp
yDbdzwXfqvKG8kOdv01i22avqXfonOdRHBWPXfPR8VcsyIK1upCuaWTpZK4rBuxulbqbzPzegIW2
zNIoqc23mq9htKxJ05WS0IyWcwwH9ArL+eFK0G4zGZnVLSrNK/s6f7nmr/HcRhAzj1W6aB2+NFxO
wW0ZJliZN4o7TxgnEyku1aUPosiQ7kq+1AyF8M56UmVyH7o5qBM+X/+EBdN58QWaJ6ir0CBWidUW
AyomYagsFN4aCxBCYm3wbHFjzxarXRKg+1S9ybDYPvduMyPdcde7cYiMSptiFu373ywMSXF4WADf
65GjmU4ZZQD13njiCMTDqUYxdX9dxPKCfovQbAvNQZ1uDBBhoV49BBEvJ6QYTqXcF+XbdVGLPmBu
18DM9ozIrimliXJ43ngQNdID6BhN5xbsdK69zdkT98XKfVu+7gB+QyvMTPOnQ5tCCYSyTQpzBori
Fh2AtT/X7aeoGOUn6rWRh+5R20+3fp5uqGVHNci0e+8bGmtWIubFLT77Eu3qZ5k1tJOcI0y0dSoQ
6TAM1GGoqIlVtmJg10Rpp2nainR+hkUbAWgNfbRndWXcNH1UyB9ATFnb44Wyng0qgX/3WIsleAFk
co9D3Gi8D6Al7TFRPcMYp8AFeiH+A4YWonwNhGPRG4YAbQKrOvIset+RMdl+XzcQmvRlNCJPEfr8
ESMEVr2G+rtoV84kzV9yFpJ5nsCMmwtJKfJfOeYUpBGZwcr7Y1kIcF5A3R2ii0mzKHnYdqVnVt1G
dQhPQr4r2nCXmWsEF8u79q8Y3fOW7WBMZQAxA2bsjZglDwAYUmQlt7MmRfOxIQZTs4Ey7Fh58Maf
HXkoWJyS/85xiUhyxsb5v3v2qzPs7GBCdL+MFoZiNnA93dFs82+GZOKdlcUPSzrZ9rrdWluUZrcq
2oWkTLB1SfnTH7ckfwFYAE1316XMV/MPN0pQ8JpH+NEToN0lL2hDko14V9M0c7Yu99PYHfO/CiXP
pMxrPdu5fCAZmlRgi3JQJuEJt7dBc5WAGw7tStfXs2jtiYtX/FwJx2DJpaSaVrljzVbPD0AxZKNU
BMTWfzqoBrk30Cf9v5OmhQCT22fINEEjhqa7dRLZRoK3QFWWFvr6HBO8j8rPo4qQesUGLirH2TK1
69uXLro75mxFMz7zCiOCaOph057azub6Cucf0vUDiEbgZ4DnxDyGtp9uIPuO5bhaLERfVAfK2jqP
RtvYlsgAmlMbVyHZKIcerotdOkaA8GGaH12WAEPWlF/kbgqAAih/N9yRapM1z6l1TKuPjI9RU6wx
Vi4+EM7FaQ6sBpaWNCXEBRmg0Ly7gBVRbR4S58FTr3m+q/oNK/9Cd85lajdPcuBeUgqZaQcaYvfI
GhoN3h1CAzN4DNc6BJYe4PYMxR/MwIM+jNjlxRgGjKWHXo1EUP6KoQSn27cG8p1pVDinGdAaQIdD
GAfpWvn+F/fsnxr0W7B+95VIfINDsEzYnEIuwn9q/irwrjTAMxgK3A/HOI5dGfU+R1dpE9dev5eV
sweLcURIv0t4EZvM2fnGGnr0vOhr36ZpdyfalDkGtHtCbtROnpj/uRhWbtBScISWCRBIoX0CdV5N
RtOAPrYZIcPIMJo1EmZEbaYk6te036Ih7g4EtGoFPsdavD9nQjXDJKtgMoeUI0QK6tdiUPsg62OO
3t08r3eYUNxIF93T4gs389vC++mU0yfXeqWmETnASWNAkXWd6dQkbH/9Xi+r4dmHaYbL9NN+kMCu
2zgDYGmNd7s/SLmn4zfXyyMG2Az+KUA7WH+8LnfxoMHjNeOHgoVNb7hgBR7BaFLGfgzs4AXdwQ5T
lKrXqnHLhgT1RNgstF38kbFDp2iFzjtcatmMG/DcbTDzvu0wQeZhUgeolS9uVscyQCfplK1s7ZIn
n0uZ/yNas2GuQv6LzDas9+VNLsQR1B8rqry8i79FaDaEqRndusThEXTlgqMSJqSMODL+f3NYv8Vo
N4Yz9JVRZGw2eTnELSm21G+3CvDN18UsurazDdPuCIp0fdDOri3Mj960C+snAuNfnooexJGHfm2G
cm3zdM3vgGpSjzgfasWt+uT7J3/4fn1FKyqgN5oVRaIInwNUo34ZnPvVMG7x9wEN6WGCGs1YOkYp
QH4RLk7zEth91zwLcrj+/YtWC9w3QAnCeAyACC99FAhj6oC2uKWdWZ5U6UeOVTx7/MV3+aHx6a0c
1oap51/8wwGcSdR0QFS+KYgNif549EHzjm4D4+DV3wFTcX1pi6d/Jkg7fUXMFH0AEJSF933rgf0S
bUVrED2Lq0FHLUaL5lq97mpKNRkFWJFhAhQcTEWHozkCpCozP5sAHO4mc+W8lqJQK0TPD+jI0COg
D025fZ0kddXMizq07ntoxT5B8WDFdi9qBWAOEXyCJQVdeZdaYdQJmFF8bF3q07jpVFRQAe+JyYj0
wLImMuqVN8TiNv4WqPfVZF3N80pBoKj3oX3XNNuu/mGGL9Ya2NGaIO3dmhohaE3FvDIDtBVdDGCz
svywrQ2ZVqpWSzfXCQCdDf6+GTxi/vvZAyxtKRFBKNEqZGPAV25tsla/X5KAwj16nme8adzfSwkc
gJKEMMyroASymTgGC/6iaRItKPh+jDiBDdfXAkm3tZzJSiCBlHKTKnS1xRkiWUOtuJ9FJ462FiDO
AyIk/GOcrehkkQgFEAdivQUUieMffnCS5UtpvxVenJU3ci2lNauwZoY8BAvAbcKjFQ5cU4Skaats
ECCyH/zXGkAl1T1393hkhWGG7NZ9uGYoFqwRnvqonwIeHNRzepbStoH45luAezZFJfcDAXIxmtYl
/BJdqwsv6AVgChykevHyQP/wfAfONI/mPJcYUcUcJzF3IR//mVxzRbkXV3MmQjPiLJewfB5EWK2I
wCEcd+peruG8LNi6EEhGYBCBscOIsHZEvugLJ+cQMjl4G6YYT8Zyyh0KDdcdxZL2QRBeCsDJRh5D
d7KpVTktBs5mqKGbAbwYqNhId+8kEfBEGHpv6CeePV+XuXRGSDhC3TGWj6ZnbW1AyuBFKXugMofV
jiX8SINmxaYuBf5Y1m8Z9qUeTF6G5v0SMkoOpAFwzzqYKGfzeNyu6eIJA1pTnHW7LP3viU50FAHB
hqCrCP5Dt0uE8ZyEqgE+312S/MiH53qNhHxRNdBZhlZrXKo/khXmAH7MEWXeTcdfBLGi1PkW0AJm
9u36MS3pObjn/pWjGfGM5RjR6iCn5pvSAZn6ndWtRPhLzVFo4bZ95AnQzYuu5MtjMoKcDuAghPZV
9eNUJPyQAPOjmRwQO5huegAL3rRvTM5OtZUdQcn2hSgAILIprZ6ur/ZXRl0zivgUAKdihgaFGz0H
ZLnMSaxyABw5HVIatSRo31SdpQ8BHfi30WWYuSwUD0DS4HtlLFsW3mVl5m+cHlONYOgq2AE/Xu9Z
GWDAX8A5nYawVQGY5Py0jvJpekhn6uHc4MMewIPixLO0e/WAYdmgT5orMzJTL39gg+t9B8wwee9G
G4lfEAi/5URZPM6A1PWYJ6UFBW6iAVxuwCi1i/u6n18QCR9DcFXIfFeXY/1TZcaYRhh0MLcpsLEe
LCYQyAirt29sIHD8RfMItg+gZDMPJwHTzuVJAkGoTs0Q2oLq+4lazd402ClJ078wvijdA74JJJn4
bM2+e0Na+byYZgC74J4DnmVEFTjywPZ4XR2W7CJ4oZC4Qh00BPyNtp5JWEoG1XzLCCgLSE+RJBp9
EYtAiucmbcdoSmt7Y1NLRT4gxLc2+k1ern/EQsBGkCaf+bPhPVFOvNzTLBk4BaoQ0CJrxNfOc8HL
CPjPUr0O6bhiMResyoUszWC6SSbdcYQsg9yQZu9l3ScwW9LAWAmvF+UgJYJQB/H1H4yjhcQdnFLs
a57Z4eNoo0boGQCWIj4gECbfY6/X93DB2QAmDfkwaDqukk4GwYYyx5Qy1kVAdKsctEGqtZf9gqG8
EDEv+SzmkB3A+kbABG8UWNMKMGETa4w7uUYQvywGSSXEUfCdekiQ5qFVj7Pqu81HU2GiOHkujB/X
d2sBcnZGlfstRFODKs28tpjVQAS/EhWYERrKz8w8WtarQ/ce0FG4RBXvrkdj1ZpuLDy9IBxRKfBS
0IWmDxZOmUFZ+Qu72m9BAndQbQUI/bvSv/GzuMWo/fXFLoTBBDjuJiYiQTCOXb08t0qCxHdsZpXn
6pgU7t4ahq8oA9zWqTy5LtuYk3v0HPV2XewvyAbN00Du3JiLkB9zHJpcZXQzThj0hQE0Jaxf4YyA
xVntJjId2tCKnBEj/kX+kXo/TdE9h6MdZXbxDtMbVx6gY9B5wpqvJdjd3VYdOADzqC1XUrpLyoYE
PkLPGTAPo4qXe0PR52sKD3tjd/mtQlG9roebIXi/vhVLJ3AuRbs5+RSyHjPXuJwtV3cugEmBfhqW
ThuZfj4dTdaWT6VJ9mmQVBs+qIfr4pdsA1hCXczNAqgERv5ykTxJDQwS4UYVQ7vv7PrO8f7isYC5
rt8itCCKyqJy/PnSemb+KM3qqcjUZu7/ur6SpePCvZnnShG7eDpSjju25RT0DG+ShqCDZtrZfDqS
alwREyzd0JnEGe84jC06+o6JIJGN7dagiMksUUeU4OoAJMNTsVmVjbeTmefvQimG57Dn8o5TWsYU
6HH4RwY+MsrNvBujwMxaOyqGDlA+gCmuY9NrjHHTZEX5ACJe5xMgJFoMQwK6lbcqBeyHaQ6nRAbT
jVskFYCv7SKNBEnEe5cQIG1lVtVFnd/lJ9U20yNxFX9pCzLdSBTKY9nxKYzyygfCRw2mqjRyOC+K
DUJrtNMCAkd+czyaym1t1/XBYBaJ0yFLHkJlC3h4O1A7ULEyINi6cu+IgRSR3YYNskHZQyMBGG1a
IjkaLDmWtWEfA8PbWnxydowH425SnKDGTcZ7IA1Pe9cz3JMn8DKJMtrX4OxjJRrxBvTOAxDNdQ7j
1E5vY+NbVaSCgj84E5LrEYBBuiQageOzxSynfBnoYO17UZVfjDS3AHSQ+yhYGqAWXrGRi3FQCB5q
Cy4HfLf6Y80mRstogEcUWuOCE1in+V0P/o6ji/TPG+riCfA0WD/E3BjCOyvsCwaYivG/c944KAn/
/grNLVHkH7ny8BWKTKehDIDK1O+vX6ElWxT6AAbFbCEo63WOcoVwunVlA6scWuCuy/Ds5imsEd8Z
tP6ozRpzb+GR+2tZzaUgLwROKzh/bXQO67UiQoAX6bRIjjDrZOeb2kjRI8qQdTxwcy3XtBR8ncvS
UhdVXwxVILGNPBCAfelptQO420tHRfPUEuMvmA1wbGdr0zxdjntu9DXkZRMdopx26JkcjVOY5z/K
jH4ag4zHQPBgW5MBLUUEqvl5/VCX7CJ+AMgx6Cv0kBa6tPD1CBAZ2uEDLCHxGHJIvU1G9ZEY7Voz
6pJlBJ4XsmpIGs+TvJeS3EHUBQJBuDI3eWdUyg0RaMDtHBS6PbBGmGgJbzzgnlxf4JL2nIvVTrSo
eZ04c2pNNMGcac2D2C0RIzAkcNYIo2dfpcct57K002RN03qFgc0EPl9EGQ6UH66vZvm4/t1Ena0Q
I7lGW0DOJg/vfAC6K3XblB/XZSzdgbNV6IBaYW+SKemwYyn7mTdGhHcImi/S+07IldGvNUma0QKq
AUC15/3qMPtXj3Ljqmcn3I7tShizogM6wzasvjMOFVYUNuk2mHY1KeNpioV6BrTUij9YW9OsI2dv
HYa+KtmVOCGzyqOeDFHGgay5Fe3K+3tRDoDP0G2NWVNXfwr0Kekce7aKTpfFNYsb7xN3wyiwVjRu
WQ5y4Eix4hmga4OQIwCJ+JyAQiJc9j8bQFW53nZIfv6F1s3F8v8nR9OFpsZAihNg3yyb7ogvTqaX
vBU0vIFDW4P8WVuTFtamlRhbGiB37JHkw0fyJ0rRCtI2NIxUHTz97xamKcSIASrRKizMgNZVadT4
5ZbbL0m25ruW/DP4Av/dQd2U22NJexeCyoFFQT9sgbMameRtcsZNm5cPVcMBIi9W8rlrUue9PtN3
PEMyD7PhsK/FjaJmzP0TqGGj0QK6SoU4cpd11e76ji5e57OFap7EzFRggioN73xpx3jdRbnVP5dM
IEo2Nl29NnO/pi2aB8n7RmIADuKoN0ZOcvQlgMXAL7NGkbgoB/Du4KRCB/AfdBpqrJk1jsjI+6S+
zRL0qGCUyEBGy2drBKCLO3gmSltS5ZdEAkdwrtAgmvvHHw5o7QDtANs0/l80oxNkIlHlBOA74Go0
p9jboeIVg6HyHHBej/U/QUZvhG0DTwvusXGHFYO1VNk4F6j3OHsB0P6kCa+Ch/XR5O6Nn7e3bWoe
Wf8ZpIr3vudHVgY1rUxcE3q8rpyLHhrPYAt8vxZBiePyPoiB1iAUxilSg8eFcIDI+JF4yUpUs6gr
Z1K0A6wru+67AlLMGWu4l0czK3Z9iQenV69c8MUHDto/gGeFRy1yTppdCZF5aNIKsoxua0sal3aO
4Du2gd7XuFGYxkPqRO5fTDETJMvxhAZu5ZzJvtxHu/dFRRXqRGJMdoOveGSB7Ms3upU8zqL9+i1H
p18ZM0MllTEXcUoCGrGvSFQr1kcy3BeJ3HjNN4+42+sqMh/OH2HimUgtaz2ENvMMByIpDoxkMaJf
WW1a8bWwGPI6K+e3Jk1zrFPIZ9hbbKQ7t1Q+p8aTTz5l7nOGiV13BQZhbTM1x6p85rvMhCxfiu1k
xCPbdRNC+zegvQjAO5arE8hrEjXvWnJj7iiDRGssdp0n44KkWzVZcYqbnQzVK82He79fY9Kcf/ba
EWp3wsI4lgxriE3Bi1UJisqTtxJILvWMEsR2AAXE+DvqK9pm2iyAdcmRBc2NUybfGvG5a2+dNLbs
Q1EjpwAe3d000SgpHkMzi3wgm3u3QX90OChj8811nV00a2cfo+1zk1etHCkWLP2nqh+3vLxFjnpF
yOKungnRdpU6qvCUwIrL8sZpBuCO/AWYHYqXNuaFXHTr/8F9F+CoaCeRbTSwhZb83rpJZLIIoDkr
p7e4X2eCZgN+FhaVroMuaQFB6FuKagxeps6b5a/Yrj+FuEDvNJGAtpEsBzvMpZAG82oAxZoNias2
hsz3de/icWP952O5FKNZENSgU6d0cPahbcstC81kO+Ydja9r2J8u7VKKpu4GGoCACIPFhJMdV8Vb
Q/NIJB/K+/o3coC/Pfceo46jyQkH7hXUR+zjdiB0D91DQwIeOarbA7JvjV/7T/OERQHrA50jwGcE
v8LlCdkzjvLgIn/fQw2y8dnBBG4QZwBFABI2XvK4tSuK9+cdupSoHVaVOX6ZUhP+zJ/u8MaJOpI+
Xt/BRbX7Bcbng/bGI5puy2CoAzCh4xI59IMx5b5j/CXZJyVZA7z5M04FNZWLfsa5dxulIC2YotyY
Bmt0UX8o6xtAeMkObRbIjIsvqO1cX9SfbhKiQBoVesCe8m1bM3CTKdq+HzxYW+umad4t/8UqjuBJ
Hh1Yo5UNXAipLoVphi437bQ2JgizaWy5nxwP4Bl5ZIY72WC64rlJttMafdTiVp6tTzu0UYEUPc99
hOFURk6fRxPQthF/yOSwChm6tJeOj+kWgkKI7+t8RWhzSGRtBDi2OhoMJxoIUvNSAMJFxn1zW71f
P7qFiH/uo/wtT9N5lgcuLwLIY+Vr50bUvKv4V7wwNqT+ZIzRMOzCftOSFYO1dLeRvUXjHqJTVCo1
5Rz4YGQlBbgeIoykALQ8AfnP1spIVPKDbb6G7vH6OpfuHaDLAJcMDBL0vc0fdOZTwPoxlaOAwA5D
2s3XoH4bku/XRSyUt13zTIaeYBSeze2uMeYaevM8sSnu+3/A4v3VnTMXo/VgcfeWe+C7D9VeYDaq
nN7RZ7jicBa6ni6/QjObBc0zfAZWqhTfcO9DJOyxGuqdlbBNDm48lSJcPhlGvm9kD3xxutJEs3RZ
zndBU6iytrwKg0FzHEu2gvNoct8n6+QVD8Gwkptc0qJzUZo7qpEwFEGLpZrITze8idIgdvrvTrtD
QFe2h0D+jfE5l6hZutpziqCdILEcXwqxB/J3WleRAYaITr62QbrNzE1j/vfc+OWRaiZvaOD0plnq
ELzWyLi5a359bSM1AxdWlte2M71Ly6YsAiwpyEFl1LL8JJ166zjJG0P35sS8p+tXZsnYnW+nZgaM
NuEcLb0wA46MvOHZLbso6IAsnf0oimP+31/+8z7iHR5YaBZGm9ClEZg6UbSYC8PLo/qpOokHf8RI
XFmv11e1bGt+i9GUBBVpaQXzDeim4pC04ye3c7emLVYi2KWg73w1mlYABiI1WwdizPaJqdkpzVXh
TVD4h+vr+f+YlN8L0tTDEclYAJcbrWJIyA+023r5uz/FdrB3FKbCdvMz0dtMWYwi70poseifgAWO
0Qy0qM08M5dnFg6tVU9uCtBJ6qkfVekOe7+ciiPq3yGqjFUinwzutu+TdEUsm76+cVHN3TZFZeyu
b8OiYUPRGaBdgMACc+/llxgZL8uwxJcY5g9wRqlmx43bGokwcy2eWpOkKdDcoFVkFSSFJN3UwZbx
l9r8nIpsW/NyxV8sXv2zVWlalCIJ4PY8Qy6T7jAHhRlz4Y5oHuJR5eUYOX+38rfr+7gYwaHv8N+N
1NQJ3tkIJh/q5AV7UDIa/dYEWUDhb5Imlv0jGfFG79f0aD6dy6wD7v6ZUM3UEJHkfRdgTx3+GKAb
0PRuaftOJ2vbWumONR2GE5B2eUSba0NuyrUOyLUjnS3hWfzhUL/PgwbbXIHeOSteZpAYPGNcdxvk
K5XBX+PP15aqxTrJ4Mm8bLHUoOnjXE2QCWFT8SpKf9OQL5UDggyubjuv3Avb/xKAG8EEsLYc1MmU
Pw00zsN2Hqn5jVjZBjWYvTMY+yJPnkRT3HZtvaFkjTv1Vyb0z4+e8QoRnIH3R9ND4YzAr+3Au+RZ
Jzi8jQKLjJsdpuIO1xzcpiGam+XwBMpiX70ocuOb70G/BkWw6I/A4/c/H6EpiSUm2eCggG5v+GCV
UV/xOM1BBzPGvSmAgdrGQ+8FK6q56C7OhGrHldtVWdMMQssmcgRWjpokX+OJA2z54gX4d236c7oH
zX0oPYhJBwtNRg2gkHdJmVmg7mqGV7CwWk9WppjaBCrrbto+z9qoqPL+h2sVrhuVyUg+TJDP3gK7
nnwyuyrsopQRd3ychqT7UstSnCzZJphnC7z2CZhC/W4EC1m2s1VJ4prg0dTlg9FHHeekjzLg5IL0
JaTiJi287oDeEee2DgSSSsKwHgeAqD7XTZ8j1wTqrEOS8fC9alVyUzYpes9rlfTx2HMk7Bw13bGA
0H1hDGTfshZURgYI91TYs1NVtEGM3FgTj5juewUZkbpJfALaKVAzIAFIQvaJojvoHgTpwT+A/Qs/
Vf3E+6gNQhuz+rUM/F3iuezGyYZy5yWBGTO0e4I+ECP8irfOl7wr+4e6tfIqJhhURxltYvHUVdmL
UUg/olkVPnRUjkHkuA1Q+/xpsg4grPYYGiBH/5uJDbzNRDqP7wa9iU5iwkG9LEg2HEKCqhna1gLg
nc7sNj0hzVs4yfEFNAPiIRyG7L7FPOZNKEvrKDCIs6VKmj9zYcvHum7ML6C8IkdQXeAXk7CpdnwM
xLiZRqs7Nsil36QlwNoABZk6MZLr4SvAI7pPmRh9DuxLk31PwNOzA9FTn2xSNFccrP/D2Xctx60k
234RIuDNaxVMoy2bTSe+IGhEeO/x9WcVd0xsNtCXuDMS2ZJma5RlstLnSj0tUui8pJK3bTQKKhGD
xsjsWB/RCFp5ngI8Oi9uB4JotjgSPRKF+3Go/bPsiQFr+Ei8Y42JW3fwATHjVS319FWrfK8meeQX
IQ6+4nTgcWvGhpcz+Y734maLWbTcwVAbhljD65EFIILxS61VmeYT5ss7v6uom0oRAz1lFSjR6NaY
qfoxAV8DtQNDg5tcJs1YHlR50i2v7d/SSP+Iq3avZVi1ko/u75Rv2zsGIinfFWmAsbhWFGEpYbDS
kKL3UKhtT6pjmusGZvGWsl1JnY/GUQ4yGflwwifAm+AEOOl5nq04cUwFL6Txj1XMVXRT5TqPuDVF
TPkIdDNH5twpdcqoN3/f702p9IPQTOJ2APzlEBwHJnfZtiRr444UkbdXeO5PG+qkm9aGI960PlCW
LbGiLV1HaPH6gLkkNoCxFAH0tN9JwjeKT6VdBAinxofZaHbDIdKs/36XbJ4EG/SH73mvhYxemzYZ
QZOv3tkouF55VjGbUW+flbVM+O39IcqBWfE6gIPmTo4fYI4YyjEwk4h/8AdgU+yU5ACxa+oo3dJk
O8T4IEFY2eAtHQZ4ZtQiY2yCsBiB3RmhX3RNhhkTU0YUoNcGTWgVcH1+P8ebZFA5C3QJHoTmxUh+
O6Zl58GyyadNFWP2F3cQm6/faTDjes76yg8aM+MbfoVkSCJo+FpR2kKFHvASg9xWDuzWA/tJhe30
hz3ojaPUlgKodH0FxMASE3Zj2otmNfgrBv5thpDg8CLlhdD9vA0uVLMi4jiQUvrKmnqF9BCiejnR
ss5dpWxUkiGGEVS6iWFIa8/t+0r+PU5k33QkCoCYg7Ab2upFngHg/dgoMORzTGVOU2pHl/RQkCPd
7M4788swN2tFPN9i+V9auigA+gtEUHEPoxTztmeW1KBxeV+GUJWF2dPawiRxczA5whGUuVg5DUxM
uKYqvuEp0sYaaG8K1CMR4UlBObMnnqWZitmu3MBizOb3ukQFKR50/AuLTAaX+HzP6UZPSoutqzM7
E6XftMa6JvLvujQaUliYdLR7859VxWZGfdOjmqnTYkXyLsCM4E/z6JVCRzNglJY1M0IPRYzIz0D0
0Q0TIvhmZRDIKPVS28LR23DpTiUtTugxIJfPtUMR5y9gTn7mEXV81OUY9jEQLiCYGSSedY1m7usp
p7ArJYCtktD17GLz0dGEZAScM5IvACbQtUQJoOFmTx4A3Kw4W4T5goArvOtrHi3Tqe6kMlKJaZo7
0zyYuwN+Z7Mv2ya26xKCXw62beN3xCVOQ1zHIfcOPv7zAw5z9k7uiYP/7OLXe/w9/F2L/Xd8UPZF
8cNkH5QSk57P5gZfuw1omewD3xRf7K+wv8r+YH7uns5Pu89dYRb4026Hr88d+79gnbsVjli4CGzg
Lc+j2AjcIImCMb8SJcj4IUl1opCcvP7DnNKpMTUyWiEJnc5GzbqZ0r+9XVJdsrzLtE2cfteTljwV
Jk++PnXq25o5brmVtQkLdsHLYSNOMOaPByCcOhOYiThUac4lAd29pCQmPjvqj2dq0fNKcegC9hRv
FDgJMthBRZc3aF1zQwDABk/J4CGITmXi0h1nX5sJwX38rmi+YfivxNWM0EzT9JI4xGPoAeKXpN8i
C3Cm4G7VkvAnCZtk3yl+7l5ezINhHU42cQe2cefuQyZ7mZSmYhWWYn2QO5ipBOkb8uxYF7o5f37u
1gZwLRQJ88sBMS6hmgkjn3FE1wfTDmgIF2tEoIqPSKZoYYNv1m3Hl/59+JOsaPrFLYD9wIsGqjhw
6biI2X0DfkboJi4P6Iv9brt/7z6s48VfFc3LQhFWwIMpX0hBYRaztki3cYXUBlMa0ieF4K4J2eN0
CbU2K1z1ndj9edlsP7CPMPMLY5YZhO/14YmemOQi3BsK8XKwXw7//LAhVQ4QLuzrH0HBhAWTGA6T
Hy7+d/b9/cOyiJWR/Z5CbJw3X+eNuTtDOHw+bX7ny4ViwFIxDl1lM4tYIy0/U6Np2Siyl7cYv0hr
CqEXfkssullrkfxOiM3OBNBi6AkFSBICE3N9zfd5GqcjDp9JM8habNoiK6/s1g0Dr05A9A+ThWAT
zDyMSjLStAwxfjEmu93Tzjy82s4zns+ztXLFAvMcFtv5QWkmPvnMFzwjAKXd4YBrg2z6Hy4GzcYC
LHsMScYg9GseCnMjj+pwYgRM8+Vg/yUO2IFuVmTtEq0ADPCTzmwjQpfmQZyDzuH19f3h4cGHmfIA
wcOMlQm/x59A2tpbdHP5Kujl69IT9vNrJCMJ2C8rebfvQtf50aK2AAUTOgSyOEd8rNCbiGGdAjiF
PRf3BJUMHQlFudlAUf5+zMv46ff2/yXGVNEPk7XXoAWVkhGD+ofiv4eWx1Y3TEH/TmqhAthTA463
Dsz3b2Uzc0Z5hEXGxsCkU2Z1MGvDZc+evX9mAnybA2s0b5/lD5ri9fZ8Ix7aumxAEzXmBB/AvcPn
E3YbwwL96zw7d/u7/d5aucRliHe22ZlibctODPgYhCEBc2LbD84felwTKjff+88jnQlazRfEogrZ
9syDRgxIzzsHnPq4xibLrNhsOzMNpYZJJaDjFIReTNt14NmscMfCn/nmDhUmOgo0UMQz796Tojzj
4vGfm9pp5AUjyC3ThvIvrI9vUUk37A2sFL3efv4/yM6efyx5aToJIMv4IyYvLX15Amgh1MFIG5P5
L7AI7XsCTcmsjgZWB3Gegfj67VMlBA4lfuL8VxTTN1jZQgr8WNhMMemYQjwB0+Gf1wImMg/fH3g4
7PEwjQpVyR4r+8Anfuzx6/dj+ja+cVp4xitvmL2XX1Y1r4LmSq9s+atVsZVhQf9ob7YKthbmBFjf
mnRtBRJj6fkKADKAEixAXsCOmZ1LnhuJIlfo72SEv/0U5qowL+QZuz/SLROT5tleM2q+41ZXhNFT
qgBnw4Bvi1pKaSYpmyjjokCXoJBycvKJT1Ka0o78xe8mMuDTZ9aUhTUQLMXZ39F7995xLQtL+vo6
f8Licm3IHjg5O/hC56en3XnTki8fvvjnqv26iDWKsAMAvwMQWpj3KD+6FnwlpypRy/ExpoiR6cX7
qom0md6Td9/N3ei+IJUTP4xm/7428WKpUNAtYWBAOMoO0EePAOA1YS5Bs/yALlWmvU7Qpw8PTKXg
DC4jgVW1WbuXpWEFmwqmJsgBnATQJDOCXiA36BgVOaI600e4SVx72vyVHG5bPIX0HaM2qEqQxqDA
qFqz25kQv2IJZs5BScPaApAijJTrvfZqoHJqp4H0o+i8dGb8lLh97whO7GZOvSlXZMLCLxRn9GYs
WGZKy4sF6HW2cBFeuheR3sfUq03xbt/vxb1m8o628uT/H0RRHI82CxZBmQW1Krnlot4H0SShmm++
hudp320+agww+cp2kIA28iyP5ZqBOfeB/9nrv2Rn1kLoGSHGQIGsIdLx/px+8RSI0zTkd/2f59FM
3UdUs6zW0jPpsbhRXCoCVwDsQPfx9Y22PN7MxDY7GaTcKh+iMzr6ofxqzIe7KCHjKcAZI3hEokd+
p1q/S9eF0/m95x/UZ9ZKadRTKQN1m4wKmVAA8QSFA3gqz+Ic8XkNd/i7w2i5V6QH4OuKiGPPuDdP
Q1SbAJeIRPvyq3wSIc6SneoKznCfvwxbQGnREuMHyZqIuEkYhi0eDhwIRJ9nhOvY69qCA+E0tVAP
YaGNpnSynXKfkH4/2rptnPvN4ETWavSL8ep8yz8pz6Qip3me6MnserE3Im4LW75rCPH3tW+qRCeP
9SZzzpKr3K3d7Xef7RVpwHxgxLaCmY4IOgFw65qzOgwXAi56ipjOgACnvzFOEkHvkOnZwD60w11s
Nbv0LFMfoVrgmj/d9Q5A5SG9MpLe1SfwwM6z5ONxcjKauyLxzcdkxecS2fbna/x+5fBTUfa+KKOe
6jqR8hZzFE31aSCahQmllnR8LWADofrPafbhtqOpG5DoqJyTe8NNTYgBh3vILcVdeQwLUwMTBCDY
UdHNyu/hBV4fmIH+AT4vZCSvbU0kYU1EyzMLq/adUSQcznD6XKG4EOczijPu8A3UXyUYSUIrzg6f
ONQe0pJmO39f4jnIH8r/R1yaKafZiV9tcmbNNBhPg1pskGy3GXcoUhD8a9CB8i9higlZREhNdEc5
v2906RXJGAwM5WxIOFoFN359tBKnTl02qAHtzPLoE43oW+2U3gOHgPZ29KWaKDlAZDreZ8cvyerJ
MaE80Y8peeuJ//77YpYRmNliZkoNafpaaXKMph4RD1RYn5s8EiBL7jH47L2xPBs4KCXNkRkQiZoT
77+uIJrRn906OgbEsp5wGCNikSmpj5UtWskDUGTum42wmZxH4A3YCcGUFbM5Aqxr224yaqwUOC6F
IpahA3II2XDEPBZ9BZUPozNsEIhqPmqFdKgRd8Odb+lu8D4d+ZPi+DQNLMtwhbWHxm57xoNXlBfc
gPqJsgPl2kKRSPcif7XOdKoJymWUA/da7usQr3xNIC7tNphrggAoGgS5MdJ2zoT82KkRh4llNNpL
ZuSmVm8ZFq6egyEtOdGX/6AdOp0C5MgcPlraNuR3xrvxCq4XMGO80FBTyUOTMXP9bG4zhUTY61/N
/uVTt8ftYPq7YSd/iZZMUHuV7eIHGVBLlN8eG6QTPQK07rUVLdQTjoQZsejkw7vU+NmKkmQq4raD
nRVItLfQFs8lEMX920R0s8G4SDLaEXmKH2CJ+PSTx8DUlRUszB+2AIaVC+A6sOC3t/wjGiTrAxdr
ChbQhXiCTAbIJ/+uJ6u2x1LuXROa7bSUoyQRMXWTKpdkr2HcAikTUuxCN6XP4odo6wbxVrTbMiQz
29xMocRpBrBhFTSRgHjgtzyV/7Q4z7/6KaQVInrpe7ZG8tZ5AsgGrS2wcpiRdS1otabkio6Hqay+
Dic0uZRIK0Hfdxvf0QzkPyfL6s0RXJWaa8x0Q64KkgLvBE1R7DLVmWrR1WoQQr1JaLyJWjJcMtug
KLizakCdUg5pYePvpNLp4NvDROrdWs7z5nH/oD/3G/goLCR5AH1McjprrlpBnermRHOnt9yJVf4J
9PL7k74hRK/2PK89CYcuagOZuSY5QU09ibfaC6YNv8e0/BiweTOwBst7Lg5rluWyHwZvFohFMFbQ
fqZAnF3fdBOK6DmZfOSL9tJnZU8v6VZ2pUMFlWahDiUj7eb3vd6Qn1cU5+cbNTUeEarhKD9S+TXf
DGZ0Gg/+fbdJSHoYKKQ3zc68HT5i4pO2XR2ZsogwXO94ftZZJHh8qIJ+4HIn4+LD9y2fIjPe6w+j
b00bLSYZLR/E48StSKmlSzojzaTLDzE1CEEcexLbutPt+WgDX42Gf0eDtGhdP/XmsBV38CJM6eH3
M/+GhLhWlYCxhWOoIX2OcRfz95x4rcqJSRVT2QmfZegm7HGfHyS4SjvOwuQY19gPpgyhjfIPcyLe
wwsAjd1hGz54L+WnvMIDN94Y1sNggtmwadjsM5EGLJxJURLUzXln+V6w861vdQaqKkQb9oIdm0VP
6JqXsMxWyiKsciRFEQ9DkuI7KP3j9CsgEwqdkcVUugA0e3QUlHbIf3LHOAINPHqq94DpWzHSloFu
RlMEiBECAijl+H5+P2hGXqAJ9VDGECadyT8OIemIjMIWnYDB9/qJhxTldo2NDP0asy29ApAGkh0b
zcHGm8zswzyLZQAS44wRWyHhxrfEP96+tQ0HrfT36LK/+53HFrUiyPpjoheQW5Glxa3q4jVzS3Iy
VH3MMVsYssSuXhr3hPlKOlWd6E41NRrATX5ptioxnOIrowU1HjHKBxVG4Vql2zIggbWg7QZxTwb4
u8Biq6NaqoXoey0iRT+o4pNsgxp1TL44he+/b3yZY5gRm4nQvAKWfZ6CWIAy9E31mW5jqlH5gzcj
a3DW4IxvshRsbhieCH0gwzh7OzJflr7HQYiI5woWaOK+h9Q/oCcrhRsk3nl27QJKUj/6p7XmmqVV
wE71X8ozjjKqKfA9NYhpldjA7P/y9/xH9RQ52opP8d3XPxNXV4RmJ5oZcehVAQgBdMK45E/25CCG
BvtaJupnelDu4VvQ6giQRPVYPa6NOr+hjbFPlIKx9jOM3pwjXtYaV4lygQs95PfNSb+TC0Q8Sip5
1KA+jV7zu3HXuyrieM8rrMROcLHxH5Rnb0gxgtwIGCs1L7pCTtxEBEc1JY3kH5jMMdoVCc16F75H
TpfRVYeK/eu/UWcS5YewCjmMpguQLaDlEwoe/c1JAMrfU28WW84J7VVD65aAQj0B/AWYmAi8z9ip
kxLgXDWQjeo5fYM/f5w2HCr/WhttjS0t3tZwNm8qgJ8EZ2wVJ4ruiykI9lTA+Mq7aXPX7dA1cSc5
CMry+1URvPSLsC8At8vwipB54WcEoyRV1C6F2vXO0QlV/xBD3RZjxkRL+vTuV3iHuR7z21MBzcuq
DjDCYC7vRzWXBzGCvG8pphEEKW2PmQ04QKs01VPrYhjuV/jQXvQ1Fbd0iUSot3/pzjbZTVrAFSHo
Zig/OzZ3yGgM24h88nsRMSABcn41SXTrmfwgOW+T8XqviQMD55q4017aSWZJjaNBCyt06w/+QyTa
ftwoeLX304qWu2W5/NztHBsiqnu5xriGmMZPxl4+D6Zhe7CX+z/NzrOTbXc/kjWa7ACXF4spBAYr
qBLnAl9o1XBQkjam00t/LGm8j++mrUTDNeHDFMeCDjMUUIfDJnrNfNsu0mIliECnRnR7uiCUb4fb
4jkrLB8tabvRLS/RI6YfwWJzf+fdWQEy2BUq9Lu6S5NQZLGA4Eo9Q5yyZoCtQnsnvE9MxQaawkZ9
sjGciHYH9SW0AzCVbtf7x5HUG/r7Am5Z5lcLmO19UEI9V30sYDAPKED+CHeV+zfeq250lBC0VTOy
XQMAW6U5k3+SGA6NWvaQf4egI0hRGafIVp3wnD0rB8QVOQdt5IIVolZzZbcsGzS/aY3hDWMoAhu0
O3uysuorNcd2W2osXmmpZrrn/irb/qHdrYZMbmkVhMEheIEXDr9+lpqKB7iYYznBXtlWHQUqtyl+
VjrtYPH6DREis7JXtndLEmoa5jvBGsXsrrmh31eFMIqaFNP7xCDKCfH3PzVpsg2/k86pWVniPYhv
1p7pTbMB9e0o/QIeDkZQzU41k+NgCnOmXs6GLTv5/bRhWKJuY+1HU4NVTPbAyUFr8pq5dGO/moTS
PJbRVWETzqI1xdClMR8pMQJELU0+i314P24fOGTFho1iV4hOaVu4tyeRZEff5nZn5nWs2S7fVK6Z
CqEiJJQxnA82E3rewHQ/rAcVAAv80KkskgA2dl9FBOjN0vJea2e00IxGng7iVrIVC/JyIs8p2KDb
+maD9BUXEQCnvXmWT4PD6KwBXN5wBwD9zLgds85UYJnMzCpMFuGAKMBBvDwVouU/Su/8n9EU1YPs
ww9c4b6luEaBuo5EBQayIhQ5T65rKTdWXq6ycF391L4B4P1dMoPPHH2IqJavUBb9CRT65+ag79Zm
4t1IhGGkFkMOBawgVqEyEf/jDhACNUq0SMV0h0tAzA7pAGfcVm6NeLxBuceQIi66B7b4kXutSG4V
TrRHjByNlJa/ImQWDRXYOwoUAauIhgrM0JtXcgg1i7R4WIt0eg2p9FJbF4S2nNZ6+GClHeH9R1pb
CN6zmC3Ao2Qz3Bck2eYX354sydLuMke3Vu5m+VJ+rglVmtfnw4+C3/cs9tNjog7pLSDoWM17wpO7
0SxQqR3iJHbcZk3giksbCeFMhnkK8CWUFc9HSg4letxyI0xo9RK/ybTKUI7VPaGJ1Pb30pGUPZVJ
8LZtcVb1FvPevr7419X4BxMD1w8Ui9AwTQjsCdDJuZgYgUClD22UUAETRtC47ehb/g3h6/gpd5Jd
FtBpO3wNtS2SlVNfGvpoz2TZYwhlxLLnJbFRJoWa3iB1nR+FXepgipbJcyhJU9CzjnaeKSLDSmvk
jSDjNcm5bhW0FjgiICk6mRveP2QuWtOFZ9ZVVHzhrp3gKJyFVwkdRRWajz5/3/Ft8gbrcGK4aIt5
h1Wml3Iy9cgPnPiA+vcMHhIHfTSs6RjS0PUfDAdgWL3JIrveMXf/hyg6DuDHCmbSWOP4lBsiDIQe
bMFWLsFDgDEYprwtnWJXRqjSoNqW+n/4l4oY6xp4qfOB6AinDlpWQqWRxt7hDzkUBoAfFCvsn9t4
h/yNq8lwL1cWhuyaCvqhSboax14ar6CIWioek3zAaN9Jsx8UU2Gc+lrAhfNn9Sy4MKjEc/03RY3C
Rr00msk9eqh3owCTNVelyq2HhacFo5kN9EHp2vVug5SdgKwkMJyzFzDcKehs4IKYfmPiok0+wuAI
mr+vOtA392xgEA+8TIYiNzM45GKUpkBie053mt29YM4b4TG1IiLjXUbqO8VRL635hvbuNXP51v2i
M1JlOg77nZdTZkro63mA/BdmM1kDkXziIV4/Oa0dfyIyEa9e7xrBmeBWMVrO5zMQjPbtV+Z6227X
+AQj3acvHtMyyFqoS7xFUEOXGYLmMFwXZfxybrSVUYrIYwJ/y9YuBgkxfYWoAbnbk+fniRKU1lsq
2ax3Y95SFj9Jz641SntgvA4gLZ3a1KzvOcodkfdy/APz5Uu3oBYZLP/Sm9mjvPdRUfK79LphyMKM
/Hfv87HemQ6Q7IkTEqq/Chf/mD8JJhR0dPnLvdZ3wnmLeeWkOqwl1m8ENsHCbNiphHoWlsy9fka5
33t+5iF1jDhqiZaqL+4UIpVd2NlOhLu716we1CdLPQbb1aod9o/PlSNQmDFnD3AhcIFnhy70ea2X
tZ9SdDN1BsGe9/EBAxRiNzYjp/XJ72d8S0PAFkW3kQqYcow6m1lqqZpUHSK5GG9GJxuRBOpv/b/V
Jnj2z8U7WFu61wsifoqQHZBbKJ3K3Pj59zXciGXAZZDRTYleJ4z5nCMoSKECTBMdaxi3/F/5T8kS
vOhWo/GDQtsdkCosTKRca6q+xV0wChFewIg31ss481aCiGsyTkTJ0GCPlvjmvYrWBIswzW3/b3ZE
VebJQKzVjc5rQmQZNZINpL6glSClMVhidsWV509SyRK7yEnwI6k0orr+HpDt+srl3tiigty5qsLQ
QsYJQZtrTm6STCiTpoTBMxLlAck+k39Kt95eOwASE5H6Q/qZ0XSXbFcNzSUbgzKMDlaxB597HnEU
PAzkkiskkiNXfPXe0KS4R53kxUAyzzPzlw4Pd9P3qPzfpif5GPxdlZvLQ8ZQWgSRgA9vIMCwCM1x
KTwwGZq/PNZnHo3DjwYKlHrnMzko5gHjfwJTc56FDfFdIJ6jGbJANjKjOhL86G9fjRQuVTPsTg1B
DpieMDznCMIFhrIacg7VHLWgAFGyyffAqC123sYXkYhCkDBzIOTWntbS5IWlj7S6wbKcSIvNOCBM
C1TKAO6Giuf2CcxtSRjhZ/LutM1tjPLkH+rNymNeGgNssjYGXKKAHUWQ83Lyru9LjN3yEjo6SGon
RKT5vbZLTt4dSrO+Mp/EIRFRNsKZayXPN3QlI82wOtDYAFSo2WZlKW68OIbgFi7KRd7KFmdF7/L5
XTl2CHjT2EWfeLsZUwLLV6JADnP6NXn6XeB8Lb+v1zCzdyM+BG6SgTUoHxJqgDyoa5ZpDUXCB1b7
rq5FvW/w+dWemRL/YW8GYRJ0UQB9EbjtIUc3jentMdwNxsI2I8KZc8bnFvUxT9JD82flppf2wfVW
ZwKUw3y8RBax1eoFEHtuqJvdM9qMgcHELpo297G9xlw3nhEKy3k2ugMpVeTur3fbYJh2NYZg5wpg
DZ5bvE/oSCsJBgoQ/6TQ4sDfDxw61FZ2euMVXZFll/DjkCNOitADq6MMyYF9uxlsn5BqN9D2pbyU
u9W049LmQ1nAv7uci22BK4epFGFk1sR3UEeH/SFtc8S7iUjqeNDHL5gJYQb3F2lb0SQyGVx8tKY8
bnHWz1WwVf7YdD60ReMFOOsJcRMSHzASlAYXw/orugAbQgNMUZJ2txvW2Or2YaOETmVOlDFPx2Gm
gB5XGKaMhpPOVDbtMaXcWwqPzSMsXLpqAt18smz+738IzvRxi4ZRsRaYjHSExPac4cE/o4B/ogIa
X/6XMjrcLmBOmLfEo0VixsMtUGH90YOAbOnw0eAeU6LZYGIiXkLUdRXnga7NsLqRcbymOWNgPQPk
u+rjqQ62/BXveguFZE6+T46li1IEW3HXFB47s7kY/LnJ2ZkmSlOpWgeCvOPfp4/hPnYHq6D8/e8v
8yaP/nuW39btDx5VijBQ+wpkOluz24jUtoLtdCssuUZlpleiLBgFqWSn9zGZ/tnbiznUl+T+vpeV
I/vWbj/2gpSw1yQ9qER7zwHQy3NtYoqevSZdbgShr3jhOwf2g04ryI0fDaAjnwUIs2ZXWUANf0Hl
z/n3Dd3gum8DF8XYiMKjhHKmIDzBaIqg05EwFOBF6QVNvwwUqdYS68rRXrmDeonNfPM71RtWAKgy
QDSYATqCArPbYnHnICw9JJWs7AGhZ5raEYJvxj5xaxV1+dlGyp40p6DnnhiIThv7VSdueZXouceW
DQXT5jW0416LTr4WDQzVSWEEkPQ+fhI64luRQGEIkHAbOh4QQiQUcBw6y7fTCwAWfz+CGw7VNX22
vh9XXGJgbW1IqNRtt5MtmIkt/xGOoy2S5FE/fGrO2+cKwaXMviI4f4ctP1XAugNB71URSA9A7adu
JxDDUg4tAn9fyKus7XFpZ7Kx7XCVeSQaWHXM9R4jfuQqZcA1VyZ3ie7KY3eJNFPdA1unI5NjvAo0
NkuPSsqq1LkRRgfGCK4XE9AR2kQ8/Zp2l5Zl4DctwoqXDob7/iWn2oSiURnwB8duFwIWSUFAqjTb
u/Q9sHSwIGJD0toRLLMIWAZzb4B5jFmf+iy6KfXekOsNHEnDs5WWiIeRvqcU/qR4Z2SmdC7dcI+w
qrsmdW9ESBBhhPqCCWYA9nCe3ukMpQr6AkHdFhl6bWNc/qLx5gNHUMEcQ/GZw2/6nbEpXnrDXNMs
t5gbUDtAWgRYGAaCz+VXVKa6wBk4/PDNeMAEApVMe9WEq+kjMgMrqUOnjW6vVdct+3JZTAZNwYg1
Mp99TlZtBx+4kghy6p05WvIhMEVXMrPdaCcmK8vWzQCFoyTPMMDRzBzzbUt1a6Xb/kZN+vUiZtZ+
qBVKJfMjc67gSOJlvRs7z6wPIbqSjYNOys/4714k8akw9RVV+73Ba5V+TXvObWWlA/cVtMFwQAeU
X1+RXv3zoWz1E0xDop7R3faanvOH5ji9qyGQ4algeW8rkmbpdFyvYiZaMXElw1QRrAIlYX9KzOwb
SPGePu67J+5L38j3TYyM3e80xRuiBq276JfHc4Od+F1A8UOcSmGI6akTjzAKpoicSgzwdhpAxWmn
h0gjHzwJvtSH54pwBq0s4F6aSLCiSq4FD6rHdhetlW/fKEtEJBicj3o1AZWX2ky8q42ixYEnp3Dq
ewB6kmGvu1bsxA56joCqgvZPDvzQk6klj5yz2geyvAKQR4gUDwKTnSB+rqWfHHajmgoqnryyi3sT
FWx2R4ZzeJjOTUJKzn4TV1u3b1T1sug3UhsIit6ohZwKJW+UUgFmAKlJu0UWt4kIJhfB0W1RknkC
Sh4KqIuNBDC6akSaOaWofsVQddiDq33kS4PwejHi9QnEE0Z8JjUWA6mLCr6og5fgQ9I1d5GN++df
tHvUwgKWL6THFVV7w7y5pj3Te62ehUKcgXb3En+NW1PwrZLId+2fD/1zcgY4ac2m36saic6akzNn
fNUdXnrh10uYSaEW3UdFxe4it4yL9NKhe0A6KA6ay+lgcYezeC7WkAKWFYyIYaFiAnPaEKZGZO/6
xFsUEPV+lSO00zgjazWsDxC9p7q24rthjdiN/aFMA5NfwOHQ83P17nmAD8pyDaMCj7UTPMvAetyL
LeEvd/FLYPnRBrZzvabMb/DUFdGZeBW5IM30FEQBpOX4G4HoGBK6qf8Uz9pB3IgnBTDcQGBIdwIL
2f4u4W7oFeQbIE901u8kohjr+ng1YxoKL9VTNF54TnmIXH3rY1z4u3jn0+GcPYWm4oZ/4ufwEjlr
caRbHI0GL0xXQ7pUQLH8zCEe0LXZ10UJxUmzB2BroxNHEcw2QeisjtBEy3pY473v6ACwSyyI+efM
WbWllhYslDpSLqhtRCkw+imvT6BrqiRrOCyitJLAiu7SR33PuyLmDG1Zp4KA0TT/gwl7TXOuy5Cb
yDkFNKu9dgGEIOvwUu5ldNKnQPWE+0f1k7bNKP/fBw2vCc+uGwjhoTEEFcLd5+SuM1mG7Y+yExGh
1V3NQvuTbTwJT93Bo4q5wmk3HrLGQ4briJehiHTeiIJWZQZBggG43iO/LS4qIyfapY4OoHGNq2/S
gp4CnC0SXKikv77TMO1GwIuMCEVi5hxy0tyb0ZkoOkKcf3VfN2QGAuz/0prxDzfFEQDLQQvVx+kx
Peifgc1qyEVbPFFkGw78O78yYO+Gf82C+v/SnD0cIS9HsRdAM7cCZHdyaMbAZLBc0iE4NmSrr0a3
13Y541iOF1iHINKAGvTuB/8U+0gjjS4qYU0DCJ8CTbatu5ZMutEbeLXP+aDhPO0UtRmwT8wVqi2k
zDCtgsqXbBeZd9q5BtTj70y6bFNTgGDCOi/Q4g+ZNPdv6kSeItEIc1jYis0d3wczfatJhQx3WRNn
/Kie79nbzHb7+ASYj6cL9xBsi1dgmTq/r2R5xVgJCkiBZoeKKZZQuWbhuCuMsqgSVB9vuMbRzzyg
icU/jUJUUwaGS+fEHysGxrKNCCQRNcHuGW4n6jmvSTZGHw/6gCH00ynYD3bnYtgEFV7zvfwB8OM1
UcRMpSuvYkZt9m4AMOuBg0GtsWFTb1B27Ai7ajcd0c48wLpbOc8FAzNyhsosScCkoTToenMaHKiW
T8ucSgIAAhoAAE3kuwZMxdDcfbed6Bscy7WM79JhBlmEo6De4KlDu8yu0VMq0auGHsEnNzrphwf1
U3TR7rflEQBDD15tUrwpLlzh42Vl9zdZFCQhG8c8Zvl6t2Pma0FVdOCeEzLAnekzXAr9AbZM7GiH
fF89qZtyZ7hrSCBLaIAZ4RkPKQXXZ0Xagled1wGEp1O278G+tnTJSfy32JeQVEjKNTBsIlI+c1ur
Rcnw24iCYMVdtdeZPpszGZvN8J9zmDGZinlBPq9iOU1tKRvtglrPnQosFPFS5GZtDxY6LjflPjzF
zxRTxVZ47gZ1wGYjAY8UPLBj5ZnFHgWar6aYOk/VR/1V2zOI5Jp6d0ZIoCGQRDKnrSgQ7qDbaCRb
oX2D369ozzigjKqxbEvQBoL4V/pU7ZM7aYdqNB3bNgo6UakkxSP/vEKW/bOzAwc2kYqaEjAeYqCz
Z4bhVwj9FiDL7VSg3gh7bTftDIv7+3+kfddu3MAS7BcRYA6vjJuDsvRCWJLNnDO//tbo4hzvzhI7
9/jCgG1YgJuTenq6q6sae4KigMlvmXXn25ECqkMQpSBkAuRApa6mUBiiUeuLklRx3G4THYpD8Yy1
XSEthVA2QXtVt9KeGAMlb93rgRKr4JkWeBE5ITrE8MM2FVIIF1olXloo0L3nW6S29+hTs6GE9H3f
2u3DHwmoS2uUG0nasQEJUoU6yrTKHBB6vRC+I+3Qb+pVsjaeQfbl9E6LNjnJqx8iu2RmlslJuRkv
aWcgUvFo8aLe/mpcFJGctSUSvaBiJ/kedV3t61UAnOMaZjfxaArv8Zq5vLeHCM8SZHmxwKj+QpEb
H3aRg+lTFBl6ODNrOivggD+D06TYqDHwftk6f0WZdJN7k52sfUC3Wf7jFiRFsOMII9F0inQzsELX
xvOSz/g0yaCXdywi9BWM68SbTtWb7KqPqvmr/INEl1M4QLd76EtiFYZ+KoLUpKMEicGDhQI6wHRF
NOXTJpclbO1uQ5gCpjNCdjORoXUE5Ai/9leTnTvxs/76vyPwMPALyzrluubEmIOAWFaO2SE9ti7g
h84pd8fWnNFWQQ5V89nv68pUWC+yhQXHg1QEehht6wCxUAueZlzfiFB1hpYfBMRRAs9/SU6H5CYz
n0WcETW9CHd0NK4A7QcmAPIlF1sriVQ1LUKhtOT9tAkepkOEEI9bB+sM1jrWo+TWNULZ4a81OpjV
Cug1hRxfWukuRNdDuQvdaI+3pht4s6d4NfN9vRDQwSKYg9H3hJIsGtGvx6dzszZAZZIcndmeDim6
lb9rZ3L91/CDc5nk++S/o6dTB5UCBgmxCGDPrs0FbZyKQ9qVUMtxBDR+4g0fPfMnxSeP913J4oi5
zUsrwLcDOYjLFaAQkbYH7eomh2QN9qgrrUA768gW5KS23DNYn4Z39DVY4hPE0val5ztJbSaf2Z+E
uYcWVvXyI25wVrU6Zp0KvzgGyD1GDg9Q2SpHxxMYNWTRqo7c0wg6kdZm3AgLe5fEFdDK5HWSoKYu
WrTgVGkyw66GattqyNBm9iGeEGOehENlx6/8GnIEpKkF/Yrocssrs9oysXasj6CivdAvciHusAKt
K+wECMUBqSw6w5/MggSUuiZIAx9V5vyFd8/BZ7N5YUwCufaoHXc5CT9UwBcHeJK0EopxsB/voPbj
CQ8RWmrGk56YNer1yEzmSIK+iq7/EL+qr7w5rMRDZxn2s+RldsbcCwsHAJEe0tSA2wMUTzcaZmre
ZGM2odz90Lw00COBcNSuOnEoBp/kQ8N8lC/cyVf2KCeNWzPXhwL2uJV+nhx+H22kwk5fS7RWCevY
izfJSbFY+FlpIeBCLQzCF6DBA+MGDWOdp7hXpA7IM5B/yWBuEcB3hUDL+RJsZM3c7hw40kYDrQgS
PLoZb+I1In0nW0FKdz1uJyf3IMnqPIq76jFH59f9PbHwcMY3/f06jToYZTZralbh69RzHTrCVgTk
pbcgx164k5sffIe3/9w3uRQlXJkkPuJiG8pKoZbNAJPa41vkzGvw2X6IVnjcCRZp8ffNLDTlXeRK
qPrfN80cLXUCldmom0qE6e6P9jS/9cdPhGEetFk2p8wbrYTFc7bwoMX0QqWMMHOhx++mqU4gmEM5
wVgDO3wCRDwOzfTP5FTOEX33r4MdPArI06yhJggZHkaC/qcDnDrwaJ9E2R+XGsrvtLfVDD8Ia7VD
gt5JASABmZDzg3PY9SKg44r7NpiCqx0j0zhwZuN1PYDGhfUeOhI4WnVz3AoOGIYPuj0U5qp9m7Ao
/cvs+ea5tP196DAc1G16HWBvopKjC6QrF6mV652RxEEEyA2+N3lBGmm260/0T+Dx9bvzEnBxrsOd
cgJMwOlW6uF/z4LCODDuoIsl3aCIH6+NS0nM1ZkCnDt6oD6gqDl+jqqt1C6u/tyUTvd34m0yH9bQ
/QuCb0ILgxL9tTVNVfMwDnrUgmqcdo2gMzWzf38rPMKbon4XnqahBw2sStxutjbK97RidfEvRI6q
BukZEjkCaUdTI8j9mItBD7n1+i1DuiPEqyze+A8TmoMcxmjJ3FEbUQcaAKSDILQCRwsVOkZpEnRR
7aNzwZKt/nGQQclrThBoe4m27VpyMySU8gcDdPcojJ6MteF1OfrcVBNqvg0AQPc/Z8kNXH4O3TCj
Fn6S15yRWflO91RUUwIn2fsr5BbCrbSJHplAkIWw58ogFVoGw1SVRYzxR2D/BV8ces3O7UqDqfHF
BytG6X0zhnhTp1EQO/+dcZXy6/OQ+VKfwOJgtVC0NMGUsIndEzp1USgRvcS+b2/JqV/Zoy7XsBsG
Patgr7XbnbSbe8swE9Tc86Ns8b8KsL9CndE+YIlDpHWw1/7BtV99AHWg8rAu1Kb4+YBm34gu9pjq
fgWbV1yqvmby0KIGc9f/OmoEkwacFXEXeBbRFBxR3EHKNkFENVmCXb+idPLwiZOM5n08iEJ409MG
PRunDmJzrFrkrQchIoA4Sxp6ggz4LMpfCQa6VgetrbGJxQ/C3Bk5X+8x+vMjB1x5LmgTzBye8nmA
8tj5f1cEgXVQqqJ1BWl//EalWGSdCxVx6GqrwfUF8qED6HlgFqXHYN9b0ouEs4ym3explTCb/W5f
aqh9IY+ELig0YpGWnWvnGQzqyElFU1viHtRlYBXW14n1WrwV68Rl+a5lYwRFAho6tGLTgKZR8js5
ajHPHPKh88qwSKSQrWcH9aQV0zXdvBHI0C6sUds4TLVgVg0MrXLUTbDhzPCY2lFkqsd3eZvHjGN7
C3KlzFGbCB0vlSCgqIs3b22XQChAYUJL0fKDjJF1/7DclqcoW+r1qqlCDKBiB1vDpnM+x23ioS/g
jWDHOXc8MrNBN3cOZY7aoYLcgcOKDK1965zpl7btQeYE2JkMYo/gsfXq5zPzTN5UUimbVHIV2Sd9
EArY1M/ZKrRJLWyywh0Ec6QMdAUtKDpHD/EV7+YeK3i68fjEtgyKY1L/ghgH5YEHdJI1Uw3bwpfx
nfxy/b2IomPnjkhfb4o1czlvXpOUPWqnKlHHJyVZTnnPAVg0IFQhPGgV+NuR8yL0mK2V7nUr9+7v
o5uwhbJLbdl2mIyMq2AXnGOuHpufD4rH/z/0HyyPjwTv6JKCQgO1f1JIHoWC0cPDbUSv+53twQoC
NFsGgqPa6X9F61/hptuiS+r+8G6Dk5/x/bVL7SEjl6RYjtGqQrgnVKLK6O/qz9oRABrKU/P5zOpL
lxZ9DmoBggrKKmwfaiX7GRjWPIIvJ9GZsWuco7CerOPDmw/VANJXox3E9T56/q2a0zsYEMzA9cJt
BPZN4+mZmUslbuAqVsT4IbVM8ERAFim0KCVXxEKR5HINGnI0ukarGXGpbCpntHIXA0qA1Y4HUc18
6niWg1o6vehuQZ8YmAGQCKR2ViijBNRMfI1ydq+vyhOiQstRjyhS8IxoZXGMF5bIzy+ewBEPTYxs
hKXK6aG2jrdWbjBGcxuRkXlESARgPSF8+0EKXthI9ExufE2F//saoYGJJ4anAdyhrvUdmD1nlD9C
8zCYBRgftLXICLGXrSNAUOCT0J1Np2+hdZVV3YhVnDZiZveSVeIBZwkedvDD4IFXQzFDzoF5JyRs
5wZai21mb9ZtIYjMAaDXAGCKaBSjOY66PAqFpEATr7pvfukPQQbge4QMx/SluWje/iXNpvRRO8ET
D6xa+RW5Rs9YhqVbDwqY0EYnm4rofF4vdSkGyEt2UWNlyM+75RGNva6y579bVKBK0CeJxj/c6VcW
qc2liVNnNDks/rz6QTE6nAxgQVvQsNWs6sNtUxhR+L0YHvWyy8pRBfFCCBV2Tz2HdufENpeCbPxx
8rRvhmdcOJ9gyxKA5UUmGzNK3XBz1qR8DbVG3HAYD8RVMhN7eUSLnbqf3xnGFpwinqqAD8MUyng0
vGOM1KoMwHmMx5Jx5J0ZdIFgLIQgz6/YjD0cXYY94tYpt3dlj7puEl/OZ0nMANkBMPose4RZ3EWP
AtJTdmeYrSOdycVTmsUu+qM8MawTF3/POnXpjMFQqXMO651VkAfE4bN3eRTfdZt/LL5rK/zNMLhw
iyMjCsYb8E0BcECrMoicWM2cWEAZew/g97BRPcU5no6oB5QriJx5qblBK3CHVMQ/NDISGeIL29QB
metaE1sDtotzb6IeYPnHxOudP51mskqiS6t6aYpaVYjci+kQlg2Y0/NdeGxX3J47s4q+S24OA4Kw
LI8MI1p+KSut1ooAO1fEygwmmxa0Mqjlg+llXa/eQ7d4M/biU/gwbWMEM8lnMjE27y2P2c+M/v0A
ygvU2dyNBk8+AJjY6awCm6R7I0Se+G+Ar8zaCV1A34FPFTagxHU1aAuF3ng0zBcQ9juMrUVGS+9l
JJg1lBRAIoA027XHTeqomiO+BngFwQv8LjJq3SGE4w0Il4G8iuwOZIK8x1rrpZciaAT/GqYOUc5B
/KoZYRjdL/Oax+XOAzZFOKxwgKPyH9QtyLT/NUgzsPRBE0PwHQY/gk1Tmb9zU8S6z8BRTjaPfAeY
mxhzu+SCLy0SP3IRVChjlXWKAIvxjre63/5TuuU+QLNzkFj1yltQFjU46pSmKvovlZbMphuugfrd
5HbmGcBCYXAJWqshpbESX+WH+yP8ec7f7h50TIEPD7VSupSvoE7Yqhq2svGobrSt9Ao2CDSYn9CD
iLnl3dJ6xVa2UsTj/Iq3hXdWmXAxYsDWRXoD+VKgdKhrLjTGlO90DFz1kASw4u8QuOpDdOLs1EH3
6ZoF41y8wy8NUovaxTp471EZIW2YSMsO5uu7aDaP06oA2fu/TO/F4KhwqKkQstY+bBUO7zsq+uIS
k0chGrSbr4SviRR/Tv7pq3wInBYv9QR1af5/LwUCsIqoEIAriGgAa0id1NEPBWjgzIhOPd/L/sxu
u/2cEZ9qDnDlj8Gp9OQAYcX9sd925MGqopAlBfMnEBR02irXZl9IpBqI0QKUNk62H7wRG1oxcwiw
oXOfR84bZ5ZF+HELjCGGwaqCIhD4em8wX1KVjE2f4ymgida4rTbCA2dFjroGied87tb9JoOgwfgu
fLNEr5YOMVCkugFeTZ5HCYxEWRf+YqwLQn8ykQB8dGNozQWrFMdYbi1/JT8CkrQJZYRTHfMVTfYR
dYwBhjbArwJAKeab2mcy3lfRNAt4Rdsa6CvtY+NFmmOKklPufUeHWybEyMxweCGOAhIaGVHQ2CI3
ST+6dHVsdT+FWekR5H2pq71Jhu0/Nu5sTWtEbm4z2YxdtXDdQcEBrIUQBiWa75SfLGaBTwwOASnv
NQ+Elwcdxbh5c1Ne+TuUcm3e5rd44TEc5eJuRsQKPBlY5QA/orzGNKOqn7Ujyf/Mb8C5S58xMnmH
aNO+quv2XD6ogSn8ZsJmFgJHtDcBM6mJCulEoW53KPIO2lRqyCLujcMAVv3XZFWuon29SZ8Fq4Gq
1zo4+Y7/2+hWySfTOd+AFnCULs1TnkNqwoY3iPneLQ7ovQE3Y/6JSxBAxmYVFqzAivj6620sQQ8E
YR1e0IR9jAqspkGYx6yXGjyjOcTlIn5vEFxJB3FjuIjzCq+RcCnFwAlvtDVSMo2FxAzLgfwUXm8+
AzAlAzBVHjlwatLVntdbLsF/zqN7tbKQQ3Alr8engKto1QGSFYLMPfFyOGwOKhrKmgcXrLz/hz0H
nD1wsoSODN9Ci3fL0+wP/Kg3VvBSf6mOgO6Ko+qh7PJbc/JVDB5uYTMx6JoX7uNro9SSR4oBSmxi
tP2a0CSomfOq3kW4sRoXrLyHacU40Leu68oeTdbYlSIRCoS9l3KtQ249O3OmgATn7tVAwbDdC/vz
fYu3R+raIOWkp6yAXmkKg9qj9NqiZQLEx085WybkNni8tkMFNiM/t3E3wU68rgED3vXol3BBuvCE
XeQU68lFtUp38p/Xnx+5rMziwivl2j7lsQI18OWGLOTg+MjKy4fWjd8zBx5rO0LOioQbGnYxv47W
hz/jSTyKEE6LPn0sMSvnupAfu/4W6n4q+DyW/BbfErx0DjLL4OBGRxS000C6Gn82b+UL58WHx3A/
WLHH4v5YCAiurVN3hqFMipKQlZg2quN7emoaQBoJ6KYkbfH6V/LOnfUVMzNFNhLlRtAuimAA734k
JA3Km3HZOHFiCzeifuR2C5qNY/0qHEonWxffFeJ6Vnn21lmDzRZxloB7CkVKOsybDLHilMwgweb4
pkFHKXO2LYJq2ZpBU0noJ3wXXAjPcKfmVJj1JmekQZcm+uILUEO8jn+MoZLGZMYXcCuAzCtnnznt
J7oavBSU68WX/9Schtf6g9lIs3BvwC6K0hKQyUjCUg5b0eSuzjksMGqzH9BIg9bQB3Q2g/VjBf7V
VZZYzJvxNg4hk/3XJOUmpWCeh8THUHmrXwuroLPVU98CaS9Y3LsKyoF4Ix64E79i8vmS3UpvK1DZ
4BdpSUWH7vUki0o5hVLrI/vgjTvxGTjC2AZ7zArXkYfkMogIHmtv2L78z14T4/1rlTrBs96PUxxw
DbpS89Dst/Ef9P+iWcQUvu8bWsgrkJn9a4k6rXmuNkkkY3wZYLmH9i1HDptzCjTdQSS29Zg8o8QP
3ptPaiVr3S81oYc9yMsdFDzPKuethyLA2n/k3V/NiqlksnAxXA2Q8guyOkZ9r8Gg9AWmgGw/85Y4
mN1b8xTMTHG9hZo3eA/x/EKfAsLIm4I+8IeoRFdYuCm127fGE98RPuz1owKUFWPllnamhh5JBKoE
q0DXsqBrVhlzFrRgHQwepMfeBqi83cVvUNt9kGWng3pg+wvUSqwQgmWX2jFRrkpJkMCu8JU44Utu
R9BcFkHqrQHSZokH+QNJV94jbfL/MmKg2cEAQljpDOqNG6pip0+phjt2U+6E7wbSmHBB/DPgZcHv
Hbeff6VggJZYXB9LQRpwjlhWdA+izkKjbPO4GniQXGMLHUc3tCrA6Q78CVJKX5VrrLsVU8J2oU6L
bQT8HBq0oW8N8tZrr8OlSi8PFTROu19651S9M27Amyl56SYCZTlqWSDAAbe29M6Y4SXXfmmXWlsh
r2NBrYndzeBpR+4B19u+6Kx23zqt1b6zBEAX3vAYKOETAVQbuEwapy3VwqDxXdRaxtckm8Zr+Cg8
ZPuESPSN1gC+UA5lLH5b2LxmMsa6EAoTNn40Y4BTBt2o1BzzcdgMdQXTjQb2Hn7j54Cxzc50Ai/Z
Sn9M91JpZkfmM2MpbgApGUDpSKujbYLyR1KRV4kyY4pbUHUij2z6j8H6PdwbbBEa4ktpX3thSqYC
hHjQjcCfMcISKBUk/A7KZ/K72E9HcKVPruwqp8TlP4L3kI2iWtxIf0d5s67TIBUdGSVpk0KWE6IS
2iFfvT/7VrFlr+WiT7owR70yhH5uUygSYlLRHSVAys2K9pBRsqQHojKt7dJ99g+U+0R/HllclMDR
7ogsxfUhFesRmGIxblHSB0U1hJFXijna43YQQEyKV7zy0UE/BATL5/HE2LtL8dClaeq1UY5GmkPU
okVUonyJTl4gC5UQ6fEjuvOMM6TevQAoMt/Jmc5w4QKH9yUSHkh+IYFAHRtBDAdxFGB62iBk8PeC
24BoATfdCeV3ZSOv0nPs3R/uD2CZ2siwic4pyNUCt0Fj8gxhTIQ+gs32iRSBC/Qsl4j8AohcIv50
SAvJ6GQuqiAb9YAf7EJz2EondpsHOZz3PoTaZ1UCCNaQ4kOUY2q9JNs0NDPVEltbh14NkJqrX9Cr
rUzuKX+W1iGLeWzBY11NA7XqxVgnxlCQaXAhzAuig7dmtPpVbBsPwkPrhKaGlLN1f+5vcfM64IkA
FwDtAKJ00Hlf7/JILxNIaKXYapt8t8d925/iE4Q0nrDHQf1lgo3f7b45+xzjufcPtgWcMYgYgZhe
V6jraFBzXoynrLWqGlLuyQptBH8iCENmu3qVr3LdOomPOsm2ggVvNT3ct/5T8qcXm1RJfgI59NlS
njrTpiCYwhbvq9wMLX6jblQcdXWCgC4hlE7Wyn5wD/Hm/QSVOPAQP0KA3E63ile5ObgWwSzOJAla
AOYCn/D3m2iXXvJDXUtqg8LV8Y1zgo0E7tDinL6itQ58DfEr2Gudc8KbyqnaBjbg9uh4uz8tS7HJ
D98ikW9DIz19GJO6zKXMgHYZOKDkjQRy5JCwrfXIs4Ap6CSZImK/+zaXMhpXNqlzN6V+X6s6bH4G
oATeja/8aTrxb5X9DhoUwCDhce1wI28x6ysmk+jC5XJlnDoBgyHFhpH3JKFB+lwKx5+sxOMg2DRA
VkUwI3D46syM0uLBI7yW/5ln6rQHYLHwywRmudUM7TTFLDZJgopv87WrnuQjlNJsda8hAy8yq82L
DvfSNuXk2wkR7yRhvqWj4M6opCPw/XxQgfhUbWHDn/ijYUmeDKaI5PURIq3mP9B1wO9cfgJ19vu8
rQfVxyeIe0nAFmudh9kcXc76OXq5m72VnraRQBtxf68tzzvEqSB8qUKmm37xj708NUGPeQd9G7ZW
A7/amf2bBG4UDXmdchtDpAAvfxCK+ta/XTEQxkIJAqYJYvDa3wp5OsQRP/5kVwS7Wk1wfZ+Y9e1X
/lKav1GBeJpMEM1b6YvOrF0u3W/QBEPTAQSbDACUro2rfV0n1QzjEuEWMkyUbY/ZL+gFWMoZt3sN
XqPeKt5rqHcT0fQ1Y+qXLrhL89SWH6ooytSRjB0UJF/jW7KP0TVcWgFUEiBclPwiIvXZ8fu+2UWn
qkEQgvCCEDAjlZPQImkAgT8KITU41s89MpXaMQetaLlOVgNofiSUyJUEHg5d1GiqiR1whITPMpOk
5NbRgNkATLJQTZBAoEnXcLumEIGsRClVhEd7c/nHEcJVBXacahsJIN7DW2B1n6BBuz/+n4vs+qK7
tkt5V6GJEn1Ssbqa+aRv0t18apz52LtncEnh3zrIYnT4Zw0k+OaT4iDmeG08DlBHxamddhW/CBaQ
9rgDi12Bczq8Mkk3yBfc+0JqX+pFUXelRL7wGHrhE/j4INeng+8KX7AtAQkEF8JGN8UHiJmEIKbr
WbfeTxWK/gKkdBDoQ8iEkPRdnww5mbpyEAF81I5H9R3Ae6+2QbFh1kBDWe22VEyU2NeF9YUg1PwD
HTneTWzOTeGfWPDBhf0qo3D391uo/ZoGAUCRAr4F9Wek9QHh+P1hQJrA/4abhG9C9Is/VbMmxJvK
mmMnKBZg3VefQLd7F2pfxamCT0BhOEMnkAhRdnX9WdvZp2JK3xMoUcpXnyOdQ6jDgw8FsJbhXXr4
Qh+2W6xTa7ATm9Vw/HNA7iySQW1kecbBSnh8lbiPHtDZ/AFysmTj21+5GXnisUAR83VAvXpy8eRl
HaOFIOV6TqhNmoVNYfRkWXTvs8MeXIWPqCHPZyCn3md0lsZnpGy0nXb0DxpZJBYr863zBjJAAtEe
6vUaUhvUFp0FI+mqIQRVGLeT28mWpuQN/UDPMZd+CD4mPkV7SsssB9wmWGEWLzNCqUFcFxUmK0nH
V6UK5GxZr3zJTASvh+QtSL1ES50BOIE3BfLnvsu6vShgk5ToeRRr4SqpEoTcTVwuEmSwIT0ool1n
E7w04zZatEHYM5DGxS+eWs4xq2ajKDGuVA22leiJfbkqy9/3B7KAj8JILqxQV17c6nXaDrASEWLV
CX0IRfJQ+eOxkXVL8Oseifnalok8ZK08oS+PBXq4TSVcfwCZhgsUjV8ixVxk2LVtMr2paOgZ5+iL
k8oV31Vm3RaMlVu64y7HS21SJRP6ofcx3jz02v4lGl/b6KVn5hVvU19kVER6ykD/IuqC1KiyMBOK
LsE7qUu+Z17/zsTJAWWzKTXBrpe/erwoow4YpU6KNrIIsHcG0vS8aqBHoIYxeO++S13YR+iOk9uc
oUjK+DidysvlmtpGgY8pH2aziraz7oEWzVBQu+ahgM0COy7vY6BV4RE0iE9S+1g02sYPyFTk+mSW
OXpJuWIt5zkDyrDofRC1/scMtZFHWRgAlYKZuH9ty2M3I3iWXT3VrQmtjLOlxY1z/+ywBkbt3KkV
/CrsYZHPZqvVoXOlT4JVtGPF2LMsQ9SeDUK1lIWGzKD2nCgHANrNMmbBuxbnD1UjPOsEkk2kdqys
JWUkNEDJ+2DUbpLXIT4EU2w3/q858hRUsBuVRSK9eBbRxaNDtgC8VjQpUVp2neoTnHykuHqle0MD
lfn91AnuPyyUjrIN2sDAa6xRC5W0kzgXCewozWTN8jqcBafjEue+lUVHdmGFWqVMl2stRh8HKNHL
Xd5MqRu03LvWAo8nit25CGJWfoplkbqFCskX+7HMATnofLfo3isFGHgeAU8XbMQ4Wd8f36LXuBgf
FfWhZzpWuwrW+mrNCc9xvVGG8DzXg11A5VXSI+++PdboqA2ZZ3MfRzXspc3oZpp0KtXGlPXUidr4
MBZiyjhly7vxv7uE9op6K6aaFmGX9AIQnONT3fyptO+Re7g/rOUb9+880sQlwFBGcZnDTmuIH00C
0pQ6zrkt1MB3YpahaWMcVScH+6rFlxkgFWL/h2tLFqkBa7Ti9QXVRPBVAhltzbmibpdAz3YpZAQ0
Vj5jcRnRLIdzB2QwOJquDRmimonGhGUMy31WuWNyFkrkbevX0F/dn9nFDXphiboBBk4z8nmEJUN8
aXnMo5sji5DXZpfoJmgq/mW/kJ5SwnGCdk7Kq8jckLZRT9axgqVIsDMIG7azuFfTgVF5XlysC1OU
a4nrpORLkAJYwC486uLwHiuTlQ/qulYMxqgW75oLU5RPaWIuh1AYJlEOUMcxVDTNd5+yzlQjuy1D
IkC6sEN5k1iGvO5P81AOiqjZzvFSEcPSzrE3qvSphVxOe5p1S2nt+5uENZWUV0m0cOyKGlNZSbLZ
ikZhpjWocKHXMuQKy6Us4IjJKNF8TNqsyV+vN3+VFSWEOWFNicffKWpGvBgc9TFYt1n05ucZesmb
7k8MvaTEQA+VDh2RuLHjyrchyvsqIxVzf/TEHv1Avfgemhym57S8HDq0bOVIIQnAVesyqLhC1VEK
l1Pt1HDAXvUPMw7CQQV0gID5yhK1o7giVaQxr2GTR48zhLMduZjsuQSVtigzEvUL+BeZvzRGbau0
5wpgl9DhklVbqd/yqiVHuyGzC+0Z9DQpCvwRK4pZSNhe26QWGe+0FhL3pEFM2OTRMWsxkaXdxo+J
ZKqdLRf7gF8lsYPald/uJ30lDJuwfdAip1a3UcDKAyyd4IspoEs0HDdJoZTicxol+BiS5lsVE68c
fUY1kHhTeishBQQ+D2g0gqGFcn9CGRRSVMBMrHXeqObvgj6f7+/Wpavj0gTl9oxAQgIeeGFLjhuz
kbcNLv+ZOwnJi8//+v8zRW1S1Wh1rRVwMOpGMMPs3HCVW2pbhcutpmDM3PIC/Z05ao+2TehnKQS+
LTgiiwcHAQeEpsx4Di0bIRI9EF9GSwE1oGQ09KjhcOqSBt2ScWhlgb8tpZyxREt3rgqKoP+YocZS
R2nhVzOpB+b7sX5SueatyQ9F2roqBJdDkPsw7qfF8OnSInXaZknO+biFxS4frbBYGb8xOOkwleYm
4qx5sro+d/9hc6AjAwjM/9ucfe3FW8ShbUd6H/kAADf07HLa4KTtwRCeWolFhr94ri6MkZ9f5EPK
NMgDJDbxKColZxwi7EbOAv+/5ZduHwim0Duy8FIY56pGiuSlA4c96720PMcX30Cd7SCf09GoMWBV
NQ3/Y5QfwgQXsiNzuMFKxx9qU5ePjfZ+f56ZdqkDX2paqA0N7NZzYkJJkO/PBSjkRLeEyheXZmap
otAr2wIig/umF4/LxYip45JnPRfnEyyXnZPy0ABQR69nvWiWl5boJiFwgi45iYkulpYbZr7gAlJS
nHm7aaHmI7Xd2/2BLIAFcRtBLuI/RqjAfjDqVjNGoAYE4wiZ4FZ8NQyv5naZfOgjSNu8GqLXtAe9
+GpZtByLzuDCNBXqc1Uicz3SPZYEuEan8OYcPXEhYGw1b6mQAuQ0heENluIZpA6AAwc8UruBSChl
HvPBTCAS5dPU71vD1CLXLwHIkCBM3K70wmFM71K2+cIifbv2upg2Uw6Lvea1oqMWpymZTb+H3l/Y
mhJeG01p8ikLB764P8HwC3A7ad2lHxuSYKAer8Cswb/kUe1EPJAvQb9ijG5xh16YoQ7g2BrJoBao
PevcV9uZlbaDCzd1v7I48G+D37vWHkF1x8eOGH4E1Wgqhca4HYmJm7ji4hOokzhKYZrGISl/V5nN
h4qbyA+TPJ7qjnF1LU+pAY1WGcTuNwmvuNYhoTaipldwu2Y8J/4+D9b353N5Ov9rgqalDrq8KroO
JqocNXOttIf0X3KDUDP5zyjoNvlM8CEXTEahoEOxTgo7mLYhk9FicddD4QAsMyBH12XqZPOBkEac
DitpEr7j755Q66taK53Yn/e5InmDes4hooO3RMG4EBedyoVp6j6EqGw2Rz1eQqnwUo6haaS9OUTd
uvPfpeGjqWbGGVh0KRf2yLa5cNJVKCjx0JMJNWZPmkdPHHinLEQzM/pjUKkeqUtEqWDf3yqsYVIn
Lxv7UeKJWdHgXjj/s0+r0GylyS2kD6HPnEEsGUmFxccp5FBAS4saE6rK1KJ2oZwZ7YyZjUToAovj
szCX+0goPV0HlEt4joRpNQb4DG0CwYMPTWXT4F7RkGvqDdSp1cG9PwWLpwUKCzzQB1DIoTuo5DGa
uljR0UJejV4qdg9jyKqpEedx41z+awIMtdeL25d4488hTABfMigHvAfjxNNlVxr/xYtdGKKv+k7R
MmMECNdXfSvyoWLUhmaZzKs8ZOWdF/3YhSnqwhf1tIh4sox9u+rVsz68tgLrnl1+V18YofZKrrYz
P7UYj5YFSJBK5gDkUYJ2AL+14txpNUckGYWGVa5jGqaOf+6D1T8USE8yDw1APzBndLnLqx74p3o0
J3UlVYdK+5er4WK0lA/Q+yLRYw5Gc9HWONn0A09rekbssrhuP3KPSIoCJk8ZkfI0G3Wybnmir8YI
tAyT6miCZN0/VYtb/sIM5VgqUZ30WIUZSEOYXflZF6DdIxQNsev7I8PY4uV9YYy6vCH2rhX1BGPV
lJtTeijBADcFv5piZrhLliHiTi+8tBoINZ6dMBTlp3jwwKpnaqj0RYxKKWuNyGVxYUYpcQEkMTYC
j66fLMgeQ35ys6p5vL9Gy2ZA2Ql6cBRIaUgr+JPDDF3RoLeUIFsgTSgNPI6i8E8b7q8VylHkSVkH
qEuAArBVVoIRPk1V5MW5wcg8LN5koDb8z2AoV9FFWhp0ugEfi1TKHHqynztKtGrxQq8Ce2YlBFhz
RzkIvfYHuStgLigOoQgqvh6SuyxoC2tM1FlF/is01BFTlyHZa9eAfgCKN2e/olQH2SCfID9VZYPk
SOncPd3fG8uPYlxV6OqDICEoRa73oNxxYTsMPtg+WkeBKl7ntCEwTsWhLDZGa0N+ugOYIBhZYyYT
d3NX/rX7Aze62Pt5MFdTn2DMs4BuZkAV/JEVgSyGlRcmqFty6rk2TQWYgKCxzWEUpbZS4WjF2ErG
xJoA94W0esBSsGKNjDoIWg4xp7THllE4bT2W3ctcp979VVvclRcjow6BokZdwzdYNKPY11kOdM2T
ht1538hiqHphhNr6oLPQuWnCOJDVN2Vu3cAL1qJkNlgwdYQM+mbmVvdNsqaOOgjpwGd5J8Jk7vtI
qqcb6L58/B/Svmw3bp3p9okESJSo4VZDD7bbY2zH+0aInUQTNc96+n/JON+2muFpAtnIRS4a8BLJ
YrFYrFrrMoTQtW9GxR1Yph7iGdaGz61R5ls0pyIs9715SqDb8TdAOmjGiU51dFeeb6zUjMfQ0BWQ
vFjjvZankUcKNDdO0ImwjdfLWMJTGDwy/8PilqqpW9aZDuwhp9dIG0xa4+udr6OtA3w6l6HEVvEF
xS1Ry1AGU1SA0vT+Ro9mLzUepxwEDGofvQ8NO6KbPRirkEimU2zyX7jcuhlqBl3YDNNJ4ON7EPSZ
0XM0jZIXHqEn3kwkF2Ho6EAK9XV0tuF37LEyElStQdSR7qrGCaJ4d3kyxcb4Naj1czZOcOmH3tFy
DIpFwYAXsqHa6+0/hikrHZXhcE5eY+Ng1yqGRVBpM613vzrBq1z21JepzOuuXvVPx/6/MYEB9HxM
ha3kYWIDy4mfk/EIMk49A2dh7y0jlPOyp8X5PanfSqOT+A4BYQRSk/+uHdptz4EnxWTmkgM4acG9
mf5uQyfa2ZPqdghI6kzZ59XTMMyuM0CVBVfOagh3ZICiog5NhcF6nIz6fs5V2ZP3ZZMCm+75ZxWd
ZbQDwxp36XM3XFP7oSvjq5S9mOY/WWNKtol4e4I3TIPQHNRnOa+ja3MFMV+ceQ1TQZzoDSXa1/UW
ClHHqfgxo/jKiSUeQWhcFjrYLA0ZHFw1zgc4ZSEhSQOnjcyla8VB2721+q/alNx5xannDc76HZvN
ovRzmrYhhmbVx6o45gkoqz5Yc8iHh1nbawRn7c+mf67Zw2yE/uWNKlzEDTbnFwy7Jp25nul6fWAm
atEhs4NH/d7e9ZGv9uN/nFLOL0DkSUu1DnBR/qtObo3Kq6EFTSWDEp62m0FxXqF1UpNVOlCGbDlS
2v/UeiKJ1i/bBl5yz9eMqalTFQkgkhotbPBrCpK8yj2rd5fXR3g6gLsAnNUqND0IZ4O2M5AuzSO8
fUzlSTH0k5mrL2ZjPV6GEUfLGxzOBru4yvpQh4/Rx1e8Dmp6kEJtSwMRYRSoja9AXil0416V7Gqx
7W9wOfsjs9K2/QLcBlVqzVBfhYvu4vLohwWUCDOwxDo/2iL+qFJQMdVom+jbG8tCvfXl8QuXc/MZ
nF3q4VLoY7f6MtZfVUZ13aJOLp/QyKMsEihhSLOB4owzd2g14vYFrYL8J4XhNCkud9WuHV9B13j4
T8PiGdezNgsLfb1TRs0uihMPWM7sqYYk9BQ6EWhkmZAsRvufzS2iYUxmao0w0nreG+0vFD9VZe4n
qk+750ZtJbtbeBJs0Li1cnor66wJa6WO/5Dm2RyuifMyhjHKfK+Lajd3vWQPygC5FcvaUDHKch1e
kboRtKGUk9YQtylvcz2gZqDL0kFC//U1Qr5Lh8Yxio0J2iTwpODOyDQsafftsmWIq282GFxQEbao
oComDEpl6oOTjGgaZOXgljkB9QObbusxvVO79qPRRxSBG8tzGy5HZX3SapK7pNFir2lYGpRMD71i
wGsXVLpzN3VCRXJkiD3gv8bFNweFYGylcY0PTdXlSsErBquM26iGpNLlGZHhcAEGWF3SKrVgVsgp
HvSwDGqrdSEIIYER7xVrzZLi+RX0idzBYRol6tYwHMt8HszFbXO/78B5Aaq16UE1pSrmwqgVDADg
fAATADgjz/Gi0ZrCzIAtscxj1uyW/U2OR94p/jaBSK44OChCVtAuUsha74RGvAFef99ENVHiKKxc
W81mq94r07gfZS0wQqe9QeDORhbnFAc7pnICWV2x7Coz9DPrUBoyzhmhy/5sMsUE2rj0ng/FSlNn
KkeYRhE/0jpIUFGhIkYygmSQHURCK9xAcbMWTmRQi2KFqh/QmuGarermUSrxaDIUbubyKAZHwHrn
VJIbBy//Cco5C1mzl9BtonoZTKVggf+j0DceUQyGth1UVGhInSc3c+qVoG3W2zuHBWkGnlRdcg4J
aIkMUJGin22VOAHbLre5KjZkeWYBsivc7EQf53vzW3tL7sMdCG+/gz0HIcYx+o0Q47LvEG3qDS5/
zpImK1LtMyWyHG0QRqMyNr0n0XWv+XP6cBlL2C25BeM8N4i8sgFh2drD6biQsI8gBwT2Qte8z6/y
fXXtLC6EetlzvYv8DPrFIYhVLn+CaD9sv4Cc7wc8aeqJacB8lmnXp9fzjBzJN7vxTe3HZSDhM9YW
idt5IGosyBgBiaTXcMn93Pu6ek0pSkf0Q2PuatC41LLkxZ8KrTgXt6jcJrTtISKDghlu3fK0IOh8
UlN3ilyk4uPX7jl8vO7WjvbE/xEGkeytVZcZE7c5yZIl6gCWK6glxrvwm3mfvra+FSSgqJz3ERb0
IfVt3/CaI32sfeUftAwf92AHhXVXXnvAIQ7GcPCpHvS3Zqc+KNeJLGoXuXYLHZyg9oE6usFT7jJz
XrI0RzOgNd2GyeTN0mNL5KAsqGyt/Q9Ug/LSuYU1Rd4xdcbhUYQunVHElu9DaSeC8PKxReHWuUEn
NHqPgYJGVxUk6xY7QevViH/qPV72mbJztKBWnxd1Pzo7OquBxLrXfcJnlLb43EqzUOnU3AI+01ED
2kZ7FQVglJXVgaQqSrGzq3jo9kaVeRVumUo6HlFp9DfPW9uPWE/ZzTlt4KUT9ZH4CK18GBUQOaNK
MS9kD4/CC+YWhr8jdLmi5xmsGlfyxt617c0yvpiKifbm7236rJYHWh/r5fHyFItChC0qd1dQqgll
5WuXrFErV9liXY/st6Kx13ZWfl5Gklksd/Q0g1oWhY3xWfM91Z7n4akLf/8nCP5akPasL6wIgyHZ
4pGEeKG+7BZW+JdhZEvF8zUuthPTflwnzdgpuJEj3OntY0PuBhqM2s9Uuy41XzXz42VcyQzygX4U
T4OmxoCN6PcG72aD9kDJ62UMsW/916/w0TC107bKK6xSMqJmdaiR7lC+2/Z43VDyntpPrZ0cLiOK
feUXIudjZidrmBECsalPoYpAG0QhskhLiIHiRvAxggL9j4qkorVbdPGuhtHHt6UzIj3iGGX/cXkk
wrnTPtWEUOdF+blTUQE0spVKg9SmPyvurJ5CNvtE0f3avIvwWvff8LiZy6NlztK1xT6rHxvjLsx2
2XyT2m95+DCZjSSCExrfZnCcK7bUJM3UlQ1hHhbU3x+brHXjTFKTJ/RGGxDO1WbRMOLJGyDhWAfo
+vbUxMH9275DoYfE7GSLxblbMypSkqmAKlHl76BkJeiW93l60sm10kneloRzR1aeNwsUK3+k5q2u
nSsWIlyCoD2dxysN7CG1jJ9cHPZuUDhzKAxSKSijRI3tKb5rDssBr1fH/FSBpiN18XALjTJfPxae
csp3au5CZjQgkvUTCAEhMNx8A2clXW8oRpNhCwwfdzri7hfU9P38/o1QkNrU/uDRvQVp+vkVcvSe
frVQMP4Zkm8Qlh9uv4EzIuRGp7yNMA89+Kz8fPTo43Td7sEn+F5/xA96kFWgvqq14PJuFAfFm7Fz
FsUKMpttDVxQZtoKZLyn6+5AfoY/wZmCtyV1R9z6Ha+kdyA1163gL1iEz+d+tfhNnBIaRpY5CfDp
08nJEYiHNyPqqVMgz6792F+Hj+Q2XNzo/fLAhZt2M27uYE/NtqLmKp2Ygi4NWRpImyhBK3sEkqB8
XoQ2o7MytD2ghhsHU/OehteUeVk6uEstuSGvH/tHxPk1mM+jfwNDaBuCFW+dxCj3WGz90nGTcbTY
VfXfS6zicqUibysrmRU6ow3qGgdvUKFi2MTDDNS++qmEhs+yQwi90dn+ZiJvmLS7yysmJFrabJHP
uH+DF1W5o/Rr/nT2as+ycDu2vuM/9Mlat7SFbuKb+t556qNyU+y7ZyP12INyM+8vf4XEK37yMW4+
ogNNHjwW7KbWsFdGbVcaHqSY/ubc2kwt55FKEF8P8Wo3dVO4oVl7FHIdmSwklC0g53NYU6xlCkBR
049WC9rer+MPmgVzVrupVIBclLLcLh/naagyNbm1elllaN3ZQjPzvWr5ydD7fevHSLzRamd1L2gB
lfg42ZJxLob0tQptCAyz6/dIOEzsF0qpJQsmm0rOnaA0vYQMLjAc4o7L9zE/5sveRq0fBCh3iynJ
1Ej2O1+MRucm6Yd14XI7UPoggfJTgS2YHhcyeLNzPSkSq5cd05+/b8y+smHzSYPFY0eUb5MrSNxW
N921EzA3ObW71G1173HePbP9cDW6FLLNl7edMBb+2hCfvmGDj+6DEG+ZGLGSdUFkWUgFStzLan5/
+lBKHJD3g3iQJ+YZeoXqBkFoZZcvfXy0nOuufolZYOmSociAuIiHTkpd5ivnUjXv6hh0SFdo3WSj
3/9VGQ0IGf4dEudFzGHM4wndwp5afqDZHJEpw1trKevgFa+NbeGFELzEaDw7PwfmVFc1Zq5cQyhx
ze0MxUjHy6sv3l1fCNwOntWYLLYJ61u01J2TGqdL6YWWcTOUissi6rejJTlSP7P/f9rDFya3o+31
ua5e2euSon7NiIUrHiug8+mw/GC1lYEDNsoJBddqNr8lvZGjtxht9iazFJCMJ4r+Tvql/egnNFQ1
hj3dqONU/WN0MXtEd6UBMivQD7moBEgO+dKicrVCK1ndd/ZvlBWGL/2szu/QroTcVj2B2jXTFceb
O9QjZGYUHaLOCnd5R3VEbZWTnawhGk7WPEdH9MKBFLPrTm2X0FXsxpj82tGTj8GeoTKVOfSwWK3x
K1brFNobWY7ckEKDVJ+e1MrK91lNn/RJcQ5GScDnqCT3pZMokgUVJyNgMP/PZnh6mTlcLJQGYHZB
eKGg2H9a3Dztccx9ryGNqNws5TPezpxBRqAtPgu+cLksezHHGkER2ZqBXMCJorghM73s747vLxQu
MlIsVoBiCTuiBs0Z7b1w2MXhr8t7QjyFOtjbVMglrAw659suqh0jK2aA9OlTtOzV8Xmh+wxBH/oz
8mSntO/NWtH2NwfdBpWLGYxVybmZgBq2P5L6JdFS0OFdK8NRz54yKkuBCJdrg8a5FmYlFJzXQFOU
t0T/MNBttVjBf5xI3rtMZRqFDkDS6iHs74hzO6ml25dXc+y3yMwXpTfizaWSPYELDwLdWTkNQQcC
mrHzBaxih7GlA0WW1YT7ZZq8PIlv+zG6baz5h9Xmf3PAbeC4lQNFo9X0BFw2kfZm1O6sJK6lu0Z2
M0lnVFTJjvbjf0fGLZvZjI6tKBiZk5KjqaRubB8q501BTK5Z11mMnmAjwMa7vJCiqAgJrFUAFXTR
6qco3CZGqEEgqBQr59085W7Tst1cZN5Y9uAFKvZxlB7mvEWjufp6GVa0jPaqyY2CQpA68SWMBfSM
IHUH+fiwxQFrPQw0zeCUW1z4nJOKR9LLcKItsYXjwocwtqiiToDL1IeRtUFrP6edzE2KDtwtCGea
VmM7SzkAJCp/Qc4iyfyBgWIB7ArlNQlNSUSkrf6QP2vR6oPHXVNblQU4uIQtYzU54Bsxs9hl4Y/R
dlG/7OshqIi+9TjzWqiLoWnYmTs31N7/YkJBrr2igyeAT4AyxahSu0QzuUV+ws96yfLayS7owvnc
YHCLVudUb7KVMyOLCVpl9mOEVroUUfsb6X8aMjopoYnYoJdETYNhosT13LHYelZGdMROL3QkcWJQ
DL1PtJTcQURRHxLT/wPhT/BsBP2ustII1mX7Ehd0V6Di/G9W5guCO6zNalGKXsE42ioJYmSn6rnz
zOHnZRTh/nVUokFRDqSIvPE5euckSYq1GbSXLvOImcIE8BYLEmlrYBJTFxrCBoxzwsjLLKTMAOYM
T6F5r9nogqfvaFr1qXWMu79o2IMXdlBlDskQCOScG0LYF5UVaqtwAKn2kdW46USDIpNsoPWb+d27
RVl398bvgiaVlrTFBiqd2xClCaa1z8h9yiQwIve+heEej/txWmZjZbeIluLAOmPfDiiz1O1dlRG3
B4dzMd2pmowhTbSXtqjcznWyMHLGfkUlb07/m3RXxPl22QBl88d7P6i8tEQDRN9NSJ85eOepbPI2
FeB40h4vYwmHs7bXGvbKX6ByJ3NhsbwbDPBJjLAEVbOvRoO+NeDVvQwjHBKeOj7dD3gOOZiqK9NZ
6wFDcXVDIZdz31fGbz0q96i+3V/GEuxf8JiS1cYRC0In+tz8mjQxapQUo3/NPtwRKC6Nw62eyMjr
1nXmjPwMhdu4xWyU4EJo0frSHKqlcxvZESEwbwBA/kwFYTiBws75MGZzTuYsBADNWj9HH+OiGaAx
/bY00GUMlY+4zd3WDiWPPAJ/BI5b4qAwDIROKk+M5YSxqUdNh/YyCx5cDd3JNB6sKnbT4qa7qais
zElgGGd46/dsfMUcoSwE9REoURt2YB1I2/LA8uPSZpJxfeZh/1ivzcC4M7CITZO1MYA0dF8YR0q8
ztxnbZA5L9a4I3WB3p7DlO7p0rtdbyMglVWEC7badqg83QmCNDpWBF8wzyeGYipiH7LicNn2RZVU
ZyCch8/X3uJlXb9MmYNwQplL6rjJ1N60DhISVoraqtiNtfGpRPgl2eT/H3D0+IJSjVAUv58vJgov
lnkkPboLcJmmaLdU7B1LXgvjqVVKN7SO0JJyIT95eczCjYKCzf+hcr5FqRgZVWtAX02/0yK/IB4C
1Z1a76PSrXI8J8s49cUL+QXI2Sw67IpcWTDMpj2hr8WZvHqSBFPCqUTNFYgxTeja/lF7NRtWWEXV
CHNVk+52cuLJV+sZ4vaaDjU1Bx2t4N3v0QyFlzFqLCZ4v0oZN4JonNoqQU9BimkiHDpfztzsZiUb
F7QVINQOI4LWxdu4/HF59UTeegvC2YzCUB62DPNaCRt5U/adkb0KwS7LGxvJuSBqsNO2UJyhdCpI
20KG8ZhTgPr+qXpI6GtcPU3d3kF/+FgFLDvF7F1X90t/GJmHAtIk8YmMyE3k87bfwdlPl9iqDT1E
+DywhVT6S6HOPnIOqKqfJFtDuIJQ1Vi1oFEvy19lMjwboaieYMQ6BdH7biaKV5W7yysoKsdFVcoX
ChcSxU4VM4MBJaW5r7X+NL/b6tWgXsf1PqTXgwUpJnKTZCfN8qb+jWa/w+W9lZVzrrPGO/jtV3DW
OleqOnY9+oX1JLBQSziWXl9Tt4st0Ckjb9lJsgvCuYW+L1gHoPaC9prz3WHaVsgUC3jL4lQ+ayne
dyzyg3ZUlj3URbEGtGbpqjW7qtxyUCyt46yKMcEUQpJ1MPnUxYuZl0ESOnPxyAN18RFa9n3qst/N
Yd4lN+nrL2ir35HbxNf2OMxeGVTv1YOM3FU8B/9+GF8QjbxO3U8jPqy2n7IwdvXlmOmSO4vIQaAX
FArKqrXexrh1XfRxZqzQ0RvevNQqfEQKsowrugQakfWGiOZ5C8X5omSGlOWiYzhdG6h4t8jAFnB5
r8gQOBeU1x0bswUIJTRRWq12M9lrkvDk2A6C8y7pNOWJMQAiSY8gxIiNYMx/xOohhei0chW2N5qM
zUlkBdAn+BR9Nm1kbc53AuTm8znVViswdqod1Gg2kEF8vmDyu5uAiGAVKEBIzDdIhkaMm0MKK4CQ
61W7a/eO47cfyf519vsdlID90AtBweHmlova6EBWCi9y2Vt4zjKUMqdsXoeYgGpUhZ9GZGwZV8ki
OfeFOIj1Ifug2Trs/XwqbXNEMVeCYc7TXWL6RvpulneUPF22QuGCbVA4h60SZVy5XOGwwYpnKgcz
QkW5rJ1OVHaNkAzUERbUhyhE887HMhLWW0OJnKFj57eKum/QZ2m/hNFLv7g6La8z5z4HvmHv0Cji
yHaaCJ5AWsZGHg9XKDDTnsOz2YxirZxRx7iq9Yz+ZD1Y8SudPkjxTandePFR3WNjU+h3RMbLJdjm
a/rIRlU7cvka5XZEa+H+CXVOVIOqyk+7qv2opTKCLBHGSpoOZTzcdXFhOx9fnw1tNzsm8m3VULna
THcQ0Hm4bCiCM5WQNaOH0AGZUIcbhzpqZtYMEG6msQ260mABd0Vj/+6ToIVIdWLvLsMJrP8MjnNd
Zgz6gmTViVZG0G8p9klXJrTyIKan0+Ey1OfRxDkUCFgiuDR1aCUj9XE+fTGo3ZvQQSH+eFWiAWP0
QNjiUsh++f1VuR9SdNqUwTvq/Vz6OHhg+YO8YOR/5H52o3uqa6Hp4vIXieZ680H8Wao4zBgXAx+0
9Kj6/jVbsQ+XHYPlZYhOVTP/xYUYE2CgHADtpdAF47bnEFF00BXA01YJcKj2Gj5G/dF+jw9O5r6N
uVtabjZ7l0f5qVH557x/wXK+hzQD0pOge/Fe8gDcFhGIaPeQV3LDo3Gf3CwHZzdcM3dyncD5B0+X
ufvDOf5oD6C2091o177fgiyt281eGFz+MFEUi/mwQD2Bq6sO3fBzg4i6BMTZIT4sfFZ21U3kdx+g
srT98CYKNHAvrV1lXn78C7alM1hyDhtGTNGWlRE4aiFkqQ+u/Xp5YKJq1jMEbqF1daRDbQFh+hh8
/YB2xtvyNv3ePide+ESRA3ajJ+N7hXAS5Qj+VRxk7u//+AncoudVRiMWQSkagq0uGLretRvDL5/v
89PHW3Wi+/E19LDSim+71J+vZfTVomqlsyngYkiHRBHeeTAFyuE03eW/bQ99KObBPn58L/do+goL
V/nHeLKfnL31MLs/Lw9fdPE8g1/93ibJNTWoIzISDJ/e3dmeuR/eNX9CaW30AMHFCsrMuge2RhmR
jeCUh9wXeqtQFYLTiPdwDhSrqnzJwDUdBm21oyRBdpx5k+njkUbtTkp0hZIKNfVsFEn+k8TBJHsI
EJ7BumXgHY1AdwIPsecDnyurMi0IwXhLh8u13rmZarhwyujT2ev6sXTu7NaNQNKeF7eLfVvJ7r+i
AwUVtQbGT3W0snF7WpmgbGX0wB/ptZ36UXosnAj54JfLCyyD4fbwaKIpu1WxviEabZe6vEFH+IfS
xI9aJ9OVECmdEt02bBMMORaq8LkhxeDR1uhqS+Av9zo/3ocPdsCO0zf7m7bXD8P19Kicit9P9Cei
jh2Okl0LHejJa19lu0rsMTefwg27SVuwQSiY3Qx6wP6AOzCupuku92q0UXoTujndYa/ulivreHm+
RXecNebRUEgGkiAkL87taprRQaQZKSahg2SZNe0V4ngdBFXHKUdfRzLfIcH6A/2rAWll3DaiuAup
cQN2hZv4H08ZYELS63rGtiIROn1+DeHj5cGJtq0JcUQwT5kqLlN8zDVTBxwbmFUSz/PkRlVpRbtJ
ixjUy/KoDi6jrX+NP463aFzIlUZ1O9cT0FjXHQu02natHsz24GUJOCnit8towrnD0FAVqIJBhH9t
ai3IePVj2cHlJChha28mlUluUKJEPzSiQRmLCqjPDOq5bURpOUMttOq8spxdKFC5C2RPncYOsrC8
HoriKhwhUWEkB6sx3KXtvVKD3m2je4TSq8vDJSLHgBpIUO/DBYFwkDt6yZBH+tA3HbhE7KCaOs9w
wut8ZvspnA4aI7uiYDtrfNJK08tVfc/6+QiicLe2oQpA0xtI9nkx9CB7MDT14T9p8SPDoxbtK7Di
stOc2CNIHRgeWC1JmCbcYWCvQHysUwMnCLfDMoPESqTiy7X6uzXeaI5LurcKUpjxPa3cqbg2VanA
9uoveFvcYq6zuTkmzZA2qtoCM2ozN8HrdKErXjQGua7s1PJuck4aY67To6Jm1/9F+pBswbltF7OQ
TOkM8H5Unrs2vTLtb63WBSnaIqewdo35/bJxCKOCLSK/9QqbtlO3DheqXjZyQXHxliFxaRq+GZnu
WPs6NExA76mDP6vtXKbuIeFSsF/jfG05vyRfs5ripcnn7kN4P2GROuFroATqO9PNZ2Up9ckULGEW
WOF9XXxXlRxkTa81+6XYTxJ8QYkYsZDkM+HQDTzacluFZlpTx6TH/JNvDaIhI37BLZ2QI4VStrVz
MtTHyN5wRVeuLSYXlhqJplWTMXRey57iYWcnV7MCSRd9B91It4wknkngah3bwlUaD3QaXte4LUUt
NS4sFeVoecvcTnGe6saGtid0UZN/hkr24LmuF7eeZ2jcZmpCrTGjZC25KyIYzSkH2Xpo+aX5mI2t
m7UnQ5ecymJE5LghZLZWoXLjQ6mWUWQtYksrYVDzQkrOeE3Rct/n+tPY/0brIIjaZPULInfv4MqG
azzqWlDmx9lNaqRDZ1LUBEGWsqW3BMTrhBSu0QTqeCQsUBbmGQrqNn/QvoQExLHWD5dNV3ConX0B
Z0XxPOpK5GCmdav8XrRVdXQ60kiOEqHxbIbJTa6RjEpUriVcyRAdoyjxTPrQmImHl6RdZ/xFUS+G
hGc/tBnj4DJ4Z5B2Vj4tWEonUQOLLJ6dvGpJ8q0r7d2cwmq1SmI86/f/Ya5fiJQj2kPYpqVDv1aP
obawIuwQtpGXSfVAxGuF+h30N+Nq9OmTN0eMYhr2WKYoLFRwJXMrZflHlWmlCZwK5u4LgnPrIdGr
kax1cGpaHJAYBdfwbi07KCJ/AjcbUb5fNj+hZTgECj8OaKbgOs9PTX1KUEC2Ks0phTso+q4N75pk
bzNPL2b/MpR4s22wOFMfCgciUCOwrKVU7+euOjmJ+dAvzr4aUKmpE+WJGAn4tJBRdqeWzfeQSNeD
msZXPcvTu87O82fJN63j+8NyNt/E7QxnqMbBSfBNYZ6+QAX0n1ytbhnLPsLxJccDYAYq5lEJ9zRL
3cUAtVsYfRATctSXv0MQ6jn25jM4f1uWtE/ttWQVAm+DQ680CMuF04sl004X41CU5kCZx7L5tqSl
LUq8UwEniTxb3VtRdizRdyWtDheFJxjQFxC31gYdpkTvMa+D/aHG/d6cO6REQ+s5iouDzt5MB1KN
YFPR587P29eWDPc9dV6hOeVqRXabzmgxdWTkEcLNtfkobrFLPOBPaoyPUqlLrBsDcWJr73MLfQfo
VJlmyaIKvdIGjltURVF6pSGY7H5G7rvzp8EvUU/zN5aD1Vy1wSABykWeowr5zylFuV9deVBB2oEz
3KUovso0yRkinrwvIM4zlakZDnMK7bys+GnQ5d5KHkAASwu/nz/0cJR4dLGhfqFxZ0gzxm2CUlNs
CF3HzdVVnXavaM2to0q80vqH/nQA/wLxR0eZg4KP5iihjZO3Fllzpvp5l4Pz+rWOfcvOrkFKd3nF
RM35OBoRr9oIPSA4xi1ZFqJy8bMQecmnwwShLw3lDAU4mZlR3mYgilTMamfTn33/mxa/CNpncROE
uKvjm30u+RiRjW6/hVvVhZI6K3KcN+2YFm6D+gF/rPXYN5I4O1wet2hJt1Dckla0ZHZqACoboyMb
NNC99UeIuoMgTEbeLxkV39E699VEJrQWeVRTTmWNjL9ODqYled8SHmibEfFtrLAaVlohYEKF7fvE
eFVKVHzTLlAiUH91xMs0VLKN5n4VK5qHNLASvBsahpuMMg070e6EV4dWHxg2kCrlEnu2OvZKTWHG
bTR6DMKOZmd5rUNvxu490aanEbKTEs+zmim/c0CsiMoKG5m0P4RVRkQpTbxKreqz/uw0kBBoy5QB
tKj9WiezH0UyIS/xun5BkvNoJaxC9Fat8ruWXVtepCx20CQjtFAHKnvgWifsj9FpJt63LGxUlT8p
c21UEkvHhIIb6pREPx1w/hK136vQmEqz3xZNEQVCEpH0x1IdJN5vPR3/AEfa1zRR9Lwmn8/HaWup
ro81wKs53SUpfcyGRZLgF07lBoLb+CSdUrVc4GB7M9uhrP+gMuaXsaxbXpQKAp/o11C4Xa8XWCW2
OvKU3ejx8xjHKAp+aImf1VdmDFYF9buCrri/cDU6cvYEGmzrNeR8/orayZ22xaFo9rjr5OGuSPu9
BZ05xY4lBUZCr7aB4kyypybaZA1AxbYZTIgh0nnEq7NzB8nu+8ujEu5xvMnoOOdRos63aGbQjcW7
K6ZSYR6iVfSsF+A+QEzV5O/Ujv5qDr/QuOilibLWYGtgEWon08YTZnp04sTNZGlOoRvZjIqzdUgi
qhabMao5yvdTDP6U6rejtldT/DpAEvfyFIpX62tQnNWXcVkTtnZnKR0YWp1TZr134XjXysxeFFU4
m0FxVk+KpMsIZGq8YU4cv47CDI/R3UNnjd8jMt7285h4EfpPrpmZGrKVE4KjtgNPZ46xdoOeW/+A
UiRVywFOQeWgVP40fSjt0ckTt2yfWPVbyhQrnNUvQF75vop0NNzVACy1/Vj/6DvfyV5zVdarKKKj
dpwNDret8Qpbh2oLUrbOxxaIguQQ+j1KcV3Dpfsfymn227slyP3oSbkxg8uWI/SXG2xunw/OkM5W
uWJD8Z2ydGcR55jrskNVHBxucLgL+UIhSFn0wMl+GIF5RQLDDuhjFcy74rEGtSgOuz3ITSVRsOg1
7mxquftaNOIyZ1cr7EsZsNhXDmFgnMYX41e+Lw4zg16U1/yGFBeVODXhvH4qZRooA/6j0ArNZkkZ
hgC2ycnR0JBZ+7PVyIa3rs4fB+oGhVs9hXSJrq2WkzZ72t5RKPfkKBJfWh+6BVVUBtG8r3E3w4Hk
DN8uW45wd2ywuRUtcmtIKgXYUWdczwwgan0DApR9k5iHy1BCX7qB4lYRlBLgJ48AVSjjXgFnDJlT
iKehYMFkqDikz5fhZGu3/r7Jh01VWPWsAJzmvFXaQ7nWTcucmWz21t83GJQhaYQkKWavSXA0POTd
IbKu7L9or0GBGh7+VB31XHjyOodpO72L7UzFKVRcM8Vvqo9YSsomeKRAownFexgKGvGPw6i7ocpt
gqiOdq+a3V+NY9X44/K2KO0JjejBsFTfC+1bVpRPl9dJGDhsgLlTL2kL/M01cEiQ4HNqr1zgSLrQ
HVEXZaYQGjbpX7xWbIfKHUE5tZPZtNdQRUXj60SsHTgZp3B40Oq1VkyV8N2tdv3H9v4aIH8AxYUa
x8Maq6QdWhT66McwoxHr8iTKMLjDp4CSgQM6YxCeYtVwMwhddVZlKSOhtW8GwvmpmXXU6FuA9H0F
MiuVeiGxg8XSEH6VsmBIVGADg1y7rlHFh2JXbv/Wba3NZMa01emhXPZJeZ+Gb6jxNqJvnY4E5PxK
6LFP76v42Moe80WEI2fg3MYex64skrUV1mBBRq8NcorMVwpahclleFCrbzTq2oPktBGGRuCj/j/S
vrQ3ciPZ9q8M/J1zuSaTF9cXeNyqSipVSSq1pNYXQi2pue87f/09bHvcrBSn8rkHBgy01VYwMiMj
I2M5R1JlUUZkyWg8lYVe5yGEZkL6NASYbohCu5dlp9BUs64JSBIjS0wF97LtrCu7kMsoO9QBHcgc
d05o8RlDlGmJb3p0dIb8EdgcljQ+ZiAJy+mjFvMyXFzhjN9p60TRgQmE0CXu0Ltwk2cHXXsDn5Qd
6letvik926+2Hi89smrLC50ZryP4k28Amho+QHbqiN6VLTE1r3Ql/fHy6q5eQwtBjLMRNbGvmgCC
Aj3YjXhMUiFzZ3CXy2I4+vx46S5uoqjRoqHQZjGD4ZllPzwFymQKqO5Lbct5p/D27MfPF8KCWEVd
v4SwSP4uFc6gWJ6/81DOL2fgpt4VW3eogX7MYx5ZDwQx0a1hbpgAqJVxc3maAgzKRyzfVL3pAzEp
HnxMEggbqqSmUuVbORnx36udKkaOioUWJv2UYAAuMR5H5aNI293lZf83S/HzixifWFQYlxwrTH93
xR3QJ/ru2CWY9wuuNEDt68pGQK2ENI7hc4KptSZvUHn8FMwEbjU4ZLSMYimm8mvlK5uGyOYwkCMZ
VUzg6E4h+KYU3TXpeNXRARU7cacF6U4RT0oSXBma91CSbz39mtWyJbYyzCS46nQUkno52DS59FEn
leP7sVnmkmh2NWofM2JIX/KIu1bDwoUiTFgoEyPWRg2KJN1t1+z86K1Em5Aq2v4wcnZr3cH+XDPG
wVZe0Rne/PYsZXBxnmpv2IjFndQcVbwpBB1ll4fL5rF++H8KZDyrX4kJUXtYR6F6gB8ytrUoYURz
cC6L4Voh60QzTMh23Xwu0iPYO0oKMJvU9EU0f+3i2Erb1gYodC9xqwWzlZ3HNhr4iTWAcmGMDbld
ZkULA918sogAuAj3tRduPPWKwOLxfGmjbzHSWkNkddl+SO2q7UyULTmKf15gyJfmUUW0S4o6W2AS
SKfUKEojAC8Bm1Mjv+XG4rUayrZXUjvVRkvPbysRlIuZNdX3GpC+k+Aojn8fUfH8O5jrRMaYfxuU
+I6gmQoXyZUe+CNAo1Wz6ujlUWgCkWp0Lyu/qjvItpGrEzUEDYwH6Cc59mNNQThmHBJ165cPMQ+y
ev7sT9uLNliqqXhhiywtWjfVKIOOGMTxSIEaAegdNFCYUBVDOYFsG96+xlwL5yZbUwvtp8rMIo70
PdtLJMg6DEqFWsN4IICETUfXHz4uL93ncBk3yEIGcy4HYvjom1fxoAosKsBsuP1XPC2YExmOZeIN
8+akgdUhRz8eyuT5shLzR7Kbs1SCsbkWmQFDECBCz46C3gJMyiH+vqn/dg75fK2YAKbHfkjzMbOG
8kYZ3nMMNKR3VOGUNNZ3BE0GyLIAGoAwUtKR9P6YYEdauTcb340bzpavr9ZfAliICi8c6SjGEFCM
p6qa6+qBd5I7j2O9n68YrBbo2gGQRoHuxfZs+TpohYx5tbzOB2Al2t3heKfC095J1GZPvibE7yBL
bB4mLwKZe53EHucVsaroj+knSVQwdcWsZBapvZirUFT2A4yJ71LRrPXYTHlApasWrkEAyLGQMtCZ
WGzQy3SsAa+JAboX2mG4xwOgD7m7bOOfgwMs50IIE16RQBfKZhaiJhsa3k79KekecemYbVtzdm7V
AheiGHea+56UTCpEUW9PMLaZtal1WZlV21hImL9gETajC5cUQgcJvfqchtsBLITjQSq+1GSrRs95
zymirTlvCRPF8N84UZ8QEpqhrkDUZyCwyh8yBYglGPmugvegeFP1lzDbXVZudfkW0ljlMHDYI/xH
VWvclsk3oeAkbVYXD9N8M4oqxLD5qViJ/d7vBJhb99T4e0U8xAVCa+Orrj5HQEnv3y7rs2reM00z
Mm6Ay2Mf41knjimd/MaKOhVEipJZFxHatXmBA08McxNVemqkfQExibZTDUwCKnAKvCtVXt2chTLM
bTRFRKbjrEzl5gcgV+z8F803aw1Df07yqFmZRQ7X07ty0u3+mWIcMLKqPRBjLy/pSksCTrOh0hkF
FCEjO4eolMqE7rkQswKJLV8NdvhCvmLEfeuZ6T4GgaNjPAgFR+i66j9lMh6ECp0alAYGbxGhku5B
/vvdHOc6MW6jaoRIijz8/kDZV8WWGF8MHpz8uo38VIE5Wmlo9IJKIYLQg6DtfBqbXBzF1VvDoLjM
iTLngJlbo6PhBPIYyEjLGRTnFRmnGbel/vtz0BoG5uCWAP9F5nvy3AeKcTvg4psn9zoClz7F3Snx
aIAZENrK34Y4yP/+wPq5RMYAplLxBT/FQFXWP3XFlWh8uWzVayu31IgxgCmWirST8fulelt033sF
PO7jpkt5Kd61q1DGMweygMvyqTtylKQIU1VwgOJgS31gavK2E3e0rxH4bS+rtGZwS1GMwQlBBsKn
Eu6iUJDGmWJbCZ5KGtr/mZT5KxbXodCRxo8aSAGiTip1FsqyBFhavyIE2CpkBvFBv8y5kKmVDdIY
syogegGVhgpwtIA36LxqAhjV+5cQJhKvfDTj+AGEhJhYmpTQJhhIjWMJdOMPl9VZlaRj3ApzXiIB
3um5OnKBrF4k4fjo6syLeYyGrSc6HY+4aqUxBqEr4tcZ6BfEpz+S84u9GeIxlEPkZa1OV61S0x8j
UNKqylSZmHA3wdhmjSlmmz3fJTWv63u2LvZds5TNWB8dGyXvUUq35GyyWq26nQyJ89pYCyaA/EBx
JSKXqLMAR34wBRnsZW7r8HHftllnqzVwaqPWQOdUDnzSpvJiW6YVEN76llMQWjteuAJhMAB9UeFw
zzex02VPn0KESjoIcqgPyO2C7j3a/MJDQMFLap7PAwYCC43bJoKhIuREROY5MqbL/C63G6ByGaV7
2ShX9fkpiIXHLce8DwoCQYpYg/BXqrzmlKVFL+IxBxZMzolet82FOOYKQSoyH9McYTQJBxNMo2YS
iVs6IMJNdJC5hJnVGOiOHY5tMfEeCWsxNRIuGB9BwgXg28zWKZnkSUNI8bxDvkk17osiALZjuQ9i
2Val9wYwPZfXds3ro/cAE0AinnMiOzumG+2gNtns9bW+MsUm8EEuGGZbuQTsbIcqUfn8nwlkTx8l
sdJUEGgkOZLC330imlGOIFHvTE0dni5LWzvrmMAEEyt41wAnw4QdaM4re6XFY1UdgJdKCeoGPP7w
1RUEDgh60nTEnuxZ1ycxUtLZOiV5sDPijFpsVhjLB8R+c7qszY8oiXVdmAFG6Q5xOnAFGdMU8UZI
krpBMLgzts2zfKMA/c4cnvtDbAFDTH6ju96dDsT8kt2Q43g7Hr+i93ZrbHVAgGCs17n8PWuru/wc
JvQp+0mcggKfM2/i4OUoCj9elrACP6Gh/fSnxsyBCPNUkcGm3FiKqx28G0BO3Da2vtUP6VX7VbC7
q+KGmGDKgZbpPnMaXqiydiEu5TPm2sh1iYYyyFeByZkkexoevFywc5QqLmu6Atw+a0rB+YJy9Ly/
5147StDKWfeYqMQxfRZwA8ZjZpMBSFnE2yQp3vBtAxo/TJVhiBQ9IbaYt7zW0VXfp6MpH6i5QOZD
weX8IxJPmkq1xgsqitsrTwt3KaFmVLVuKwMJIfHNbryNAkAVBu+X1V/z8UvBTIiDYnyJ9xwED35m
tuE2wwRrM+wuC1nbTB3OVSJI/6KswCyxWBhVTAhCaUHfTB7QSzaUfNMmjodb6SyY73xATSBDBwpo
FrojbntVbYGIY0n+LQERLabqrTBOtp1U77q42YbaeCLFV4ztWpOfYUxcupKzgDOxsqqrgagU3bLA
8GITnoIgywKaj4Hf0SQWunOj3DfTygH14OU1Xbux9J9y2LznkIk1RYcNLCaL7pUwckqpeJk80e5k
3yzK9zHkteutBVcUh0BUMUaCBmfGp6tTivmJASgFXqiAMUWZ0m2VIzkYDd6touQ3Q98FlpwLniVL
Mo+gac3boyF+JsWYE4fsBQ06jDqqRsAwKNq3qL/t0o+pt4baHf7+HOk8WqCAQktHF7DCplkxtiD4
sQzHQ+hTUe+i6GsdvsXF11Z848FmrJT3IEsF1o2G5mA8URgnG/VZO+L6x4oipdx27oiaVu9KwVHS
XCq5VAZzkvwk8/KVq/mapVzGuQ4xmJhEYLFZouq+D9adsK0rl77cC4+0csLaqR45XmZ19zTgW8zz
nviHcW9kSlCNmSflaYLBXG2viqYivYrRl4CHurh2/OhCEuPPEq3PaThLwvvHBJFdIb72saXyMMdX
fc1SDnMY/EFXBjrLyRp0ykrbzkzM7Eq5a5B+s8vb0rO0h8sHnqPZjytk8XTz+ujPNQznWXxMzOZP
eQyiqfT+spyVKUpYJVIRYPMBxpzMZvOmWs+BzDzg6t0QS9pKD25ugSqMHqUX/zRZ0aa8BZhHb05f
Lwteu4qWcpmopplJ53Pawyrrb363A4Scb7iXRcjz72ADuaUM5sR1YqLksQAZnZvIpvwIDnF72NFd
bXun/EHq7cxSAJWn2f5rYl1j/sD6lXTP8guYs5dEuqAICVZ3kuXbeBJdAF5ZBA0dE73tymrHUZi3
qMzVO2p6M5IBCusnsskd6U0AXTVoR/0DxirG3pbsxA43yDe15jSa6rO/ma4wPPsWPFKXlxj6N6s/
B+yA2MSkPrP6Taj7ZArgxMWN5uYbb7NLLSKZuisdSqsGqJuj2vVe+ZB2mHXONtGGfCG/8EYHENVf
n8As/zB5IJ7UcG220RW6X2WyozzQ7tWDCh4luHVRBQ0j4+zSWpVKMZ+1LN7b6ruhdqDLOZHu++Wt
XfWpCzGMp4uHskBPN8SgubvuvgE6wstvcnkA+zk3PF2XBVRQA/PbQAVirCie4mEKPMjyQTeQtKh0
EjTavDa+ZpEeTQOkt5CowLsy/mhIaOtjd2NotT1V6o0QUVdIbgc/5vjD1ZgZlvTXR837sHCIap16
XieWuFRA6tyCF0FILWPcjSDbJs9TuaXiQeHl6Wbz+OQ/AAWloJcTi8E2r4qVMeaKjJszpeJdnJIT
zvMvBHYY0f1LBKOWEsTCMJYICuRMcarI6qWNGGOixt+NwlWQ8fzRqoNYiGOstW6NRghmBCMFGZe+
wzx3gkQgyNV+wVoXYhhr7UkhDa2HhSOxtPVrN49EG9kRSxjsgjfIuKoSkjjwMog0jR94ngvD8BGH
Rl0Bw5BqQKGWxFQb51cI4sBygMw8QMFUGXExs3Akq5IGUSlqb9L3QLFrZOIU1Q09SwBubhpZAQGq
y/byKq6ZnyHN5RzM40mf+iT1aSAl1bBZRQoMxko5JH3FcZBr3mspgrmFhRLgumUItYQQKdPgmERm
BmgnpfhyWZU1l7KUw9wFYQm8LjDMIYBCEwOtj1ntTENmBrnT8Jg6eaIYn1/KuRTXKkTFcmYDFbio
ZIzxWlWzT8K3y1qtVmSXajGesspiAkRgPB+EbTuajWzSm2anOoYlH4tr0CPaiRlbkjNtrugxuP8S
WV98m/dQm88S66SW38B4kLRq+1ZsZstsMyfNnH7K3b41TE26Fnw0RL5f1nntuC3FMQehBOjGmFOI
A9r6gzAj7wA5FMgQPc9VrZomgEGRF5JwCNgkidSXkyK0iLnV0p2UfaHeUP914lnL6uotpDCeyjDC
JJVb5IPCdNPTbisIIMj1roc6dQp663Mxx+eXwqfdWshjXhJZifEAr4NWwP6j33VkC54VW7xTnsBE
6ndm4VvC42iLW/lQuo3r3finX9g+pL30ua0IGEOMxXYKWM2DEfoKqFrEgGkKVYvw6PxWHddCCGOS
/kgC4ceienloi/JTCJziy2qs5vFAcEN0TJ/OrWuMQ5li8JMM3vwiE45lfpv5aJ9Gn+pbqL5X3ZEA
Ha+48YVNLD5cFrxq/gu5jHfxZGmKg/nE15MPKhEUcHVERLxX2aqVLKQwuyRUXdpNSMhaZXZQ8w91
3MttaoIPyS8yQKMlTk5eLuu1etoWEpktG/KiNLJitov6yoi+ht2NX3/VeHf1ihSghqIvAa2uQLxn
6yCdWIhTI0NK4QlWpCtu0udmTI+dFHKeQitDrhCxEMVslB+DdEnP8BQagB5+kjpz2oY300a4UW+r
ykx3vjVeG18lTrVuxZ3MhCuY80Ntf8YmO49Si1poFb9HUhLIUxRlJDBkT21gqtLMyOuAoffyrq1Y
45k4RslG6RO9jyGukPepcC9FW0m4vyxC4qnE2CK63XpaznnWSrvvMWlT2Wl30yY2kEqRG3Sk7nuj
uhW9Fuld1V1r2W0dHmvfbuHYAs7qrj0poS/GyVAOxXAjm1qWalETph6F88L2D8oR9FKn/FW17sN9
t2+2wX3rpiDI3sb7DNWZq+BLzWPWWgkuzj6AOSaZBzIvLcYHDJ7rDW4R2IHxtTMORcCrVHB1ZS7a
qhTDJNQgSvFtDM8BT8o31ffA/Yj3b5EbPeWSHe78W1C371szfCg2r7zkKE9Z5m6kNEd7qIGdb1O7
V23Vr80qdUL/RYkeLxsZTxJzKyZ6PjYZga7qaHXedZlcjcl9PZ68kHdxzCeCuX+XG8iOcaKRQFGj
CpIqGST3L03MCajXsrwS2JxVPBU0itidUaVWC9lTZ5YEEKRo3hHTDEPiloo7ZdfjYEM59JhYk6px
LkR15ZgCQx2HAki+Etp5maJl4Nd1kaDKDMRpxa7g30DPjdJL1AAYt3cS6plRbPkG2abFtd/dCME1
UKFG7Zooh157Jv1dmIWmPAKh2t/Enh3lnYO6ey9ex5Pb57Y+4eWjmKO6i6h33XpALqaD06H5EHVt
qx4eO+C6NM2r3M5VNEsHe1ARX4/VUW9EdwhQh0brApiEeR5wxXJkYKdLQLZDKCCzNwoSMnkuTBri
AHhAH+w7ANyILQPlO4034b+2wktRjLPNe3C5JvIsKtyD+qYOLKWPzBCcAL5NCo5nXxWG6VEiYYZU
xojY+UXiTz3wCBUISzrDBPikKwL4tZGehX6ft4eoaNzLJ3DlZp4F/SWPcWxtPWYh3qB4NQmPog5k
X/nBr4k7tc5lOTy9GK8GLk2lqMmsl4Z+UYACUvkt1zbKFGwKne4oF0JqRaAiYeweEEt4tnxCnxTk
gHqA424tCYCrfrELp5cR1AJZeQwlh8dCvrKK6E6jFEUrDUid7PWfZno5Gb4BUHvNs8biy+hNyAy4
fcaxjpV7/0wOY4qFpARqLeqtlRnHIb5JpIeQRxmw4ijPRDAGqEyKESol1q3xVEtWeov8wuiBghgQ
8FPInKJYzJiCPCnEzwIslhq0T0022V0R3GcRJ2ZY1WMhZbaPRXqok6hAQhFSYvg3pQFpDG+8anUz
FhIYjx8JgSEXEySU6UdROgpwJSWkSS+fG44QlnxH1XLFxwFprQGNL42266kKz8vpzuesFctIRdOy
09Ucmoitdgw62QYHgH1Zj7V603LXFfl8P6oKI8eo6LVAwZhuQrLXxtjqASjZjIpdhNl+bjXLgh6P
cdHEzAgK3ZmFKXo76AA62Ysbrz81Ma9OMG8RExWcfRQTtmddlDWGgNVN2y80P5Xjwfevk/oaVSkp
drr27vIirLqJnxbzg05xYZORJ3ZZJM82GfabLgS5UfgEWlEv5gx98faTOcNtZ9C6MOYzHEe3bVVe
p9nDZU14EphrIy99gw4iJGAYxss2ciNx7H4t73+2NYyXIGEygasMa5Vo4gONosikU0/N1hhvh05w
jJi6Q5ibTX1vYMz5snZc4YzzCPxJ0mjv4UCID6lXoRPYKttjOt2CmW2IDKsXrjNB5khdNUZkvXD1
o+bwqepQV5T4qhB0VgqP5WVOqGKcG03PA4YDX8m9+AszdQp4OwH8jgZT+RM7Ih3UugB/b4cJ1O57
WuUPA3JhrZTZIpoxOQsqrxy0pSxmQfuGymkZh50l7WtME/tmvC9e9Rvv9EW+r95yzuzUCtIAWrwW
qjGumXqAl5MyiOvexEP4qJ/iw/hRGmZxrY+W4tja7lG783kuTryspDb/fHG8C11OwI8CqXidOv33
LjW1G3UXJGYAiBWOsDVXstDwEyinVORiNkAWCp12FpXWhJa26J6qm8s7t3b/LOXMG7vQKdCiJG4i
yEkVY0cS9ToAvFw/8hJEPDGMI26loFLSZhajiRbtryJk13hZ+7VujqVVaLNTW+iCEVJ9bGchwhbF
iE31HD1ke8nOrvNn9RQRM+S44dU7b7l4jB/GJJXYxfMm1dmj/wq635fGrk3BCdFR2Wim8FFcyw8d
uvLvksf/bNsY/wy/mVRhBcmK8tbTR1mpzVL8clkGVz3GRXdjLAnibBvkRkF304tkNtfh1Qzb3EOl
/Hm6Gm5jG6ws8obyntsch6IxDgW3NgmGErJRFy9TUzqqKMSbZGbHcL6KaCvQOTHSSjvV3JcGCj4M
FIIAlZ1s90ZMchWNhGbnIsTb/pgmV3EE7jBbTms7jE5jeZN527bdlKMtlIco5pzElQzD/AGAXcTU
AQrTbF/FNAD0JsnQbW2glzzuEjstwJ2NHitQLntgTN2NAQEnipPyECclfV7N8zjpXDRzcnLqo91K
x1x0TK59HTXJFDC527jfgTtbMI5pvq/K51zZVPqjoZkd5meE3FHED0l6JXijaKY4xHdoDzUNX3QU
4GP2N7T0tlMXW3rxgCwJyAfSvLINNFDWRWc21QvwF6ymOfoTKDOKrSIHKFDuOrV2QcEy1vt6ilGo
eaGT4AiNCrQBV5K30eQU6U4rr3Ihc8p+lwkbL9qRbDKbdDdRIMVvqu4UDzeeApy+zPQj306zdz+8
9oFgSRBVpLltTLdJdMxkjAG5YH8viu2QHSPwK46u2CBezR4Beid620jfUuMxL+4A7wZKg+tkvAN8
jS7FNq22enmijZvGill0e41cRf4dyfdC9yXQnwwU/Kd9XF3nIL0r452e36fxJqtfvf4BdZPMOOnd
NiemPm7AWZ3h/IgdwNTCt1oFQMWxn1zMoDghIEnSZ7H+mushYK49UCw4MbkJQGEnfcmik5C/KiMI
czxgWYCCjPhYrhE1NfWqFmwjfJNzzVL9r+J4AP2BUIRWi0KK3EXblLowPyvKv3jlFvi2U/O9Ka3I
2IveEWmsrv5C4289EHyAo9WV84Jcg/M6MwYr7lxfdWqx3gkYqmiAe6jJx0TpTTGnGxo/o1vITUMH
+Lm8+/5z6DSPpM7ULqqIshA77ptqvldpQTs341jSTt9VbmO3Tmgm+9psRFO8VW4AZevAwk6ijwFZ
jiNcEU+Qi1INQwKtLpjQzy+WMtHytprbBKM9RmOt3oqt7FiJpmc+nQgIO7OrNxSOnmqn5Ci+QqGJ
qsNCMnMwST4SvcKl9qM9CINCV6U5PYG6NEXoat3rjn5TOPV+3AY73S7saAPaWkDz2LybYMU/nH0G
c9EFXZ03fo/PkC0gjUG0Z5MNnHHv5s9fgP1uGra+j81n4/3yyn+Ogs7VZ645kBMBFkJHvQxAUkH6
UgANrCjMVuHpN38/4//O9GNuOjFOgZykoX6VmulBtZTrwI2hZ2l3m8bxrutta/FSSiuFrHPdmBsu
DRTZaCjWNH0EA9cuc0tQHDvIP9qvzc0h2WgWD3KApyUTNScKcHZ+9O/qxpWibbzhoAjbyxu2dosu
VtIQmRg5GAuMKFXzUSH+N1HbTmK2K4D9WvevqDjZRjK8Nr1s6nEAWGOK8RqMpPVhdzfPY17+lBUO
vOUCf0LyNoxELoy5JI9g8M4ASYyb7SI7Pnj2t3gz2NM9bjUTZRazdqnZWb2Lbn/7SovM0+UP+WTE
hoLucDTjKpgmQPM7c3h6IRgTUfYQRo2VK9PSKuFca/1GHu8vC/q0vxCEwVC0VhBA2mEA7txNGcmU
FASETUi8Aa6cZKAZchTZvSzk8w4zUpgzKXfKlAw1pABUFdjeE+IzM4+A9Ive251iZeCXRfEq5XhC
nm7MCc2KPtX9Muox/3nXRA+F5vY8TMv5V5w5AUYx5kAiYynUYgvFhEgUd0lcpk+yoJAIQItjfqO3
UfJdaKOBk8dcsw6MLukYtwfcNmUfenGENpluSnqUAzdijSEw+bGvrmXlmbNtPDlzwL14HE2qDCjh
EQtoIK6zpcElG/9K/gpIQH9PT9l9ca3dxDvNqnmdkJ+fZfO6yuBIQxVHmyFPziX7+mT0RhiDW2KH
U7fTRfOpMjtH2WAuw5nnlSyOqvN1/GkjFwKZjWz9sg2rFgLJTbMPkRneGJZ2p7/07rAJruiBm474
lBhgNGQcq6CNWa8HEFhq7mDnVmfKEujqLdXNQKrB8WufC/fn0n4ktxY72WZJ3gEsCYMztnSkm+4t
T8x6dGRrfp9NG3KsERgFVvMKaxq3vHtr9SDiLQDIVzROfpoCG6U8z+Qp7dFYhZbWbtvPWSyN8JRc
NVcFLKDqPBqqskUE0lC9MLCsCLba76DOsIgj7Mur4pt3qzsV0iGH9NZ3Gx7H7rqxghEJpYs51GPp
H1o6tT6hkIvC0pt6h8Z617OTb/LDZGlWeWy/cWx1PnafbHUhb/75YjM1QU6aIMh7S5fRydKAbNNU
rHCD+US7F80Wrz/Oyn7uP5jNZyGRCWb11ktIKkBD+uKPZok8tQskzs6MXGJLo1kfR1vfCDsMiGy/
D5b+UlwJ+4gz4T+HrZ+0Bla2BMAZrDTbA1glRU1zZXZGyV6VvtP24/Kyriu5EMC4AHSW9QAjhS9v
BoIu79ws1ciKRHqftWhPbQsD/S4o5VeYextVpKADUKahyN0HW7+ILIAPmDLxTGMqj33R72KqmFJf
najWIdUnhLwHxucwf96TxecyDqSLaVyK8ny7kR156V/Bd0bc4FRs7wuz3tK31J16O7pSrgZLIvZg
jfbpb3fAnH+CwQRuiqAOVaJhxdJpV4ovQntHQ8ugTxkmbC5vzurmI8ECUkmc609czFGnlWFUw39N
qHVlU3EYBnFzWcTnBPGsDZAjAPOGQVyNMkY+ZDqep7NHBpa3hnHyQ3twtWvA0I5fG9N/0K4aQOhb
oVu5lwWvuq2FXOa9FnlVrIC/A4Ydyju1mPaoUgPtc3SC4O2ypPVV/KkhE+yBUkKbGh+SqPEUho9q
6Fz+/fMJYY8oulzQ8oLmAQStTN+JXhcBIL1KmKSvbWokPbxbY7jvs42UJYeU1+6xps1SGuMGU1JM
QZ1A2mg8tb6bN7yeJ54AxiCIHmqDNAsg9DRDQXTby8u1FjzOyFmo7mho1GHhPCR5BNpfV/WAZPlW
a3bebOrQxTSL4VuXBa3G3wtJlDmo+YCxWj2GpFAROysLAmSc4+gm9d9BFeP6soLm0qSxs8546sMM
c3BZ8yh2mGbQaH7wkppj8Z87dnHUAHKqgl0Yfaaf8FLAYFQqXYbvib9LpmTYDZqKajPfH9CkhIRI
I3JeAmtHzKBoAAIzlIEOGiacVEMFaFtl3Vu+14LvY18oKaZrnLy2fyz0f70N/+1/5Ld/2Hr9v/+D
P7/lBcooPnC+z//4v8fiI/vHbfL69lH/z/w//vUXmb+3+cgPr+nnv3T2/+CX/ykcL/jXsz84WRM2
4137UY33H3WbND9+Pz5z/pv/vz/8x8eP3/IwFh+///aWt1kz/zY/zLPf/vzR7v3333RYJ1UAn4/Z
E0BvYbFw2fzXUt6ff3lW6Pffnsa6GP/x/5LX7H2KQ1zDfwj5t7/p47Vufv9Nlv4pzeaAjk6wTuNN
Chn9x/wTyfingokgEQVJPIlVjL7/9o8sB8b6778R8Z/w1EjzGQSYKhi9h0uqgcKAH2nGP0HvjHEB
sNuiAQfxy2//+uKzjfy5sf8AAORtHmZNjV985tpm6AKElbN8HSVEQ2JhkVW0KkhhBz49OR8MswHH
/bZuyFUZVQBBVsGau1iwP8XzxAGhEEsN1lQJbBznIV5DStSCjWCyI0MKnCKnstk1SWNWYuoB3V7m
PbjmYOGn5/5DPWqApRWYwEC9Uhl5ca2A7EgDGaUu4F99LzU32pi0t2IyjDbYssAr76EvE5Rcie8a
8iRxXOG5q/1DPhDDoS6+AN1Z882yCGnjtA0lWqSiTYA7hFgCtB1ZpCWcK36+3xgtZbQXgQRTn/Fp
Pkmp/EKSOwmbWPSZHcl17rYZcJBTMRw5V+HKgiLljEcIQRcmiDfnny8UqgpQECjFONmxSpstSlMg
itJQbaZjnmylMJAsTMlqTtMLkw0605yjKcNd9WNB0Qup4EWigL8QH3IuX6X5lJVaP9nlVE4dMmuJ
dE/wSYoZtzhsZgAS0k1ZteihEMsCV4EaTN68xxjPABJIcBoIYHysOFbjL1Ofg6jI7zoxtNNW8G8n
WR3fQ6/V38QiDXm2yGQ5//x2eGpZm1cPiNHn3x4ZU9CmlQjjTwvDIQHY4Mu28R0Dc/C3KVpMzEEU
brzMQydQEIF7sou0HYw729a5kBxxbsKtTNGWLnje35sR+uPbFGPGUBNRqUV54fzbgBTVZIXnTbYg
4RJFBrjY+G2NqXLk6sIaTFJlqHt2Vcp/D97gX4Ix84p8IGoKbHSaq2Hmjboy2V6hty5muxFyd/2I
O3t4B6LD6bL/+XRSoJuoINoGnzD6l9kWszrNe0OIB9Wewh7svnJl3KYeSYGr0OWc4OTT0Z9FzdA3
aJOkQE1hjr7kEUDR1JNq50W+yTw6HduuTDn6nIdaWD0IAQINkmbijDPGUqdOXqGSKvBUe2hARDRK
TelEavVuaIjo9aKarGnSee2tn66MWeZcnIUjAMaQMv984QIEqa2jroo0u8u9/rbPkvKmU70AZHWV
b9NMqh8u7xlTDP5TSQ3uDQEOOk8Jc+ZTIHGqJYHAMI1HMymy2KpSP7SBPRnazRh/rTt/uG5J2ZxS
HKptmtWKI2gZj3l3/UNgPAgqFYIAb7auheYa6dNxoIJqa5MwbduoLm/8RFecPvFCMwW65hWoqhsX
jTG5OWlDuaviPnPaDpfq5SX5vO3SzEiIoAL0lXjVMaeVFEBzK9NYs4syRSdAKHqbHCPBVE1U0wjF
wowb2ee53tlgz24ZIGig4IiRH8z2odmY2XeSKeUYA7jMloW5kIDH3JBgwk/M5NEiSRQ4Sq9mG1+Y
v4H+H3PnsSTHkYTpJ8qx1OKaqqpaAA1JAJc0ECAjUmv59Ptlz+wYOlHbZZzTHoaHMbKjMoSHh/sv
RKSWC0EZuf7YkMgz2klWnae5VUPpGG+Mtu3uPVsYIaJHw40Nc2V2PMw9UUzinQGp0ni5TGNrVrYC
vCAcx+K9bRfbO2Ek5XsaAl/rAaSI3xauvDHmb/cihCiUfHBqZ3J05GJfjmnaqUiooKlhnbctjWNV
8YmyaVgTVT+qcvlRK2wUDyQAfeP6pv7NlbWBF0GkYU/wGjg+uWy9lmvVu0yu2jtMs9t+skpUp5fS
RICiMMY4LRQtSt3cCxO9LsMBC+nTih04FkqmFVlLr8djU9phN3OR53UzRjRWcKqg2RC+vnmvThUK
XfsB2qUl9+X75RSta92kxbSpYUbXzy9npXuz1YMeatPUhHmdXlrhBmVf/EWqmN94MF2dJ/jz5J6g
W4jNL8d2Ui/V5p5lGoZ+fJMnnQzIBLs7SG3CF5rg0chF+HGxGuPGV/9+8zwj8/878uH08LIY9aG1
2ZRzl0c8ahFiAZMbKdX6/fX5vbb9ueRofJmknbxsXn5jW1ul1m6jGi5qPURt15BOLI4bCU2ToBT0
9C7RN/PGbXdtUX8d9PB53mx7Q+UwaIrB0UkzG+dcJdWPTTWf7MYxfTdf23ARk3OPzt8NpsD+tw+B
ybPQu+N5hYCRfqQFjaPTZ3nCea8bwwhbQssDHijVJa/MKa7U1Lqxia4tJUoFJiqQFgMfjWHXfrYL
RAXwTIEMETh5kgNrtv9EvOGWV9aVG4dMZX8d7jxPjvfh/aIo5lZ3XP9hVZZDmOZiCqtqwtuzN8uT
hztf0Nq1c1rcqQoXxZJR5o1OhI+ffmOOD6WW/RLmlyAgBucLiRZeby93FWCUsq6kroad23e+MYHH
mlLHDaoqLyKnbty3yojWxlCOZrRVKgXjta2CdO3lWyOv1djUh+Wu5qV8eX23H2ou//5h1JpYd90k
szsC+uU6mmnmGVo4WZD3pNQvndu809dN97tk2/x0LeeL1BGPc6wExkrXdpHXEQLR1Z2j13/MtaNn
U84lOSCZdp9/6y+hTS9GW2rbpIWzo00xyTZIJLtJz9mqOO9k6Ym3SVXeUnq9dvSIxXBxVKQ7LNN8
uTL2OEnHmTQtLDObF4U5uWe7XB+Vwat9Sy3SqLJmbCi6UYm0drgJ1bt2+pB5RhdoByP9Bi1Ajp0n
ictpEHVlX1CkbB40iFyxObsltm6FjKxiWoJqf6MJZ+7uBgO0Bf/aFhSlN4eN0TTx1BRU+yEW4khG
0+H1Vbl2XlHV4cdZNo+b4wSVud0tUoxamFWVFoxOlsbmkC1xbw3eDRjstclwHReHJwYjRhxiLyqD
NkYpBudVy62/Jq9Qg8KBKNlO9QzCDvXE1z/t9/sMA0bEvE2HQwkX85DqzET/NUcWO1ykTIJiABOm
dtVySbqy9vVWe/TsKih6TXx+fdx9T70MuYy7ZwbMKPJ3x8eNCd2s3Woeqtaqp++Fp9LodQ339Poo
v+9sRvHoltOiQ2nPOsQcvVXwk0wsLRyJ+09uYzuIMo05gj7mcEny1cbyTZbnxkp+uovr3gjzv6/l
Pjq5PokdOdVxLccpK+daZW492E9krZYeytwVn4qK5AD8xS3Tid+Dxy6R5FAeoZBj84+X53jWCstr
ZK+HZU0y3bYSfZOtasiySywmrVJAVk3N8+tTfG0hqTzujwkKcpiTvRzUSPSuzPZBVeTDsQ7V3LDP
i1swhN9PIKFBQ2YTkiIQPkqWL1K+0TKE21cjRlw8ESLNqp1obdfxkhXuFr7+QdeHQvmWG4EQfLwx
aaSmid7yQbLJ1lArm+m0bCoQyfqfFzO5mClBWRoKt+RNv5kdi2mUZrHq4aRuEIiL/E85JSJM7YEC
GB5k/ziM7fGVmgVlWirXzxivXy6XzU62YbIA67YZnP++5Qmqe5kI9Jx/vD6JV/IOOl37cmFqSw55
3Iv61uadYcGOW6oxj+cEprR0FVJKzV0R2SsBr7ie84QfMioFHqIudrPufgWKessR5uZPOYZUpWm9
cqj1sJ9VzAHdBstAru/YGNQVS7RqQSoeOSeux/SLS6IQNuVSB1rXWTcm5dr5RKWKYjwVF+pHh008
cZU5CNRqCLbr2dmFRLHobzcJh88CteRPorp1bK5FIC72vZOkoQRxzOQVoQ3NQNEsbMC6RTneOFFv
uFmoNvJDkiu32pzXPpAu0o68ombO4r88pe6aL1qaENTHNU3x31zA1xcQw8qxemflysSDIpX+6zvt
2gVGDr3b56nk08fyX2preUX9ar9IVhEptdLc6bqcTrVhdu9oTkw+jQL1hEiYe2Pkq5MLMZfbRSVV
M/Zf9stxaiVq7laTYaXQ6F4AqHmNyhlG2ChrGbGYt87UtcCExBM1gB3HAx/45XjzsOB3pjC7RtJn
kVGOVoxso4w1h739+qQ+K7UdrmceDGQEJtO6y0e/HMtIVH22Krwl+15ZHpuhvQyqAjW4S72wbGXn
K1oTF2t18QrNe1wb1XvodPeT6jYKWZEKVqqf3Xe2mE3ky1THl5qtBJvVxMa2ZOdZL5C8Lmo7nIz0
k5oIA+UOqX3SlU3ep82Qx9aADkKluvMJS0n0YwuPXkFPsUhZV4gUmXQupb5199bsbsHqDK4vDO2W
DtWVCUcASseE3lVNjN/27OKXBZ6mSs+3ha0l5zIP7Ubv31HlqCPZii16fcIP9KD9EaL/OtbxGs3T
Um2E1HmE9IbyUHrrGGxavlGxtNvLki3QPbCOjhugJXGSGFY89aKIsywvLlQR8YJoDUQlhqYLpm6q
7ttVjvzOyY5f/51X9jw/E7V/g0mxnKMUdFLoXd40vJVgHmt3SBd/7PIu/zzQPCO+b1v6z88YrU8k
zPH8RJ75aJrgOELJ5z2B88YpeVeq83DuE8+Ku7E0YrOd8xvrcHXJqUzCiCSbIeN/ueSKqFxvsBUt
7DtNPGZr0QQKRWU0PNAleX0qn4Pv8YwRt7y9JMrz68iwU8xsVrK9zFJ25fAZMdEi8yVybu8Xa5pF
UOcyfcoXx3nyBvX9nC9TiKhOejYSxXuTFm3zBf1IeCX6X9nYa4/dsnsForRqQ3xpipJtMsjeuGug
rQZKUksqYw3uzLnahcriAfbjiQlbdisXujRJ0sxWsNjJpPuDUsGP3DXYPqvDgnhdKxPrLlHaxQk0
Bac4X9/6+Wnx0u4OjlW50Wcyxg+tQ7XEp2LqvBHk5MA1N/xni0IvsC0Ruv3dKowlQ03F0KZwtuqi
PWlOVVmxdPRR+NxSo+tbqyhz5MLy4auXFIAgpnqkNzGK5tSaqfeHIg33DwSR5/dWpo9vnMpev5R6
iScjYayLG2usde70Qf+j5NVTxN5sdSMBs+kBAirZ8G3O2vaDulpaPLc6/1mvFeabpnKar96aau+H
kVzPnyGGUQ/a1KjSlhWTFdsYECoUsv8prDEtfOr1iRogcMMx7Xl8nBphmOqNvX/lNqUIQBT2eJUj
hX6oCG/kEM7Y9pQa6cic88r+0hZjGuHBooXwAip/ojt9Y8xr+x8cGcdt1yVngJf7XxCk3NJiTKPc
oISxc2HMyTXql/w/kJAXiJBfO/lXhzKodNjkoqRVh2zIatvEReWMottIKKkatT8h5QoRcmNxXj9q
BwTbv6MrWbaDgjdNJ77v5WfpUq3GsZnUsPdyJzS8wbpXS6mfG+E99LUzvh3Ksgoa1W1jbxVa1Bmr
F5gU/u5WEsRApMWM1YWxXWZUdE6JPnqn13/htbWGWm7uKAOqIN4ed3+5aja3X3R1XdQwEbDq1rzD
KIHHVlAPQ+dnST4/TJlzIx29UpFDy8Y10WACV4Bm62Gx59HUF2fqIfUaOe3ujdgTFebahbKamh9l
kdm13xhZ/slyxa7PVi7i05S5y+d1LZMPM0yuwU/zsX7SlgEBitdn5ADjfF4zXaNUSGZHbkVn+eWU
lBgOtI2Ge0O+paMI+mkZcr/WumXypbG49+OsaV9yXvNmUOoGuAhlKbI30jBaUL+unn6pZNP9bdlV
+SBSu5G+6E31zbZArOQl1n+VpuW9AymXNn5CovJnq/TOp6VBG3E01s6+8TlXLk6d/iOedmBI6B/s
z+hfFthyCUFVuVBjUxwndtL1W9+MUDFdNY293tL/+X7aBQR1AIdYf1G7ejkc15AGB3djaXvVjApn
QRpBqIImmrSf8txBxariWL++ZFdONNVTGrr49lEROFJmus2F4ugMvDbaVFCvrftgA2xyGUazvTHU
laItjyjKHKChSMFp1L38QMdp62lL+UAgMUUoVtFEicvV4cyoaxiKnoRO3SeRN2+8NEv3fplVgNnt
mn1z+nq5sbhXykzPLzoedcCvUVJ6+WOyfva6xCpIFCuvJcYo0p9Kud0h1YK/qDpX95OL6oCNHEDY
WGjFvT7vv+NCbPaW6kB8waUDsJD+cvzZySx9kBRwjc52fpbamH7YzM2675M5P3mlZbzLB5fSdl52
n1w3Hz80W0PLamiYKmnPfjNANLJSm1dMr97ybr+28zm+z3Ab4AzHrbgtXpFkNbUvpWy1U6Nmj2a3
nHTFlXeFyG6hv6+99kHEQdii5cFKHIOaV3YQIVZqKkufNCH9Mt3Pm609pWoJI1uarAB1JN8ZDF+h
FFK1GqJ9iX5L32I/z4fkDqDODhij3gLc4bAkutWUwqSFEIr9hKczwO90nm6JX1/ZeNil0bACn70b
JR02nu1gP9MXsx5aha29q1d9DRuxIoEyDUuMlUUV5urUXSozFZexnYsbKey14YHvoxdGXwcF7sPw
dIpkMa29EW4TVbkE0n1YqbUTZkmZx+ZUWKHnTE6QFe1HtB+Vp3++7ffKEk8zRFJRGjjMsSxyR01H
KnVpsuG81Rb2/ahOXri6WhkPk7ue964A5cjFjdwChUHLyYpgTHhaZrMto7op8PtMrfduMzc3pubK
hc4TApWzvbpNInUIwKk3bWYtDB1QbTOFctO1p4705GL0tJVyo5j8ddtuVQiuDUoXBQAk258S8CEo
LqMOFMqWbLo1GhGRQuy/2mIcO9NzMW7O/Trcaurtf/G4zUlziXm8z3CQPoyYmUjiLA0jerMBL8yr
slhXlzqcyw6nQEeCn7br0dcNWZ62FWLMlHnLx9zrvhdeNvuK1dwSILwSbiDG7fKngAsdql4vY2FR
VvZYtw2yXEvafVAcezwpU/Opbzr7pJdF988TZp7DHtcd72JKxoeiTC4oeBlFZYSpZpVR1li8kUZy
Sdsb3Vthfv9bx8nepSUo8QO3Ba/18tMszluBqoUR0j5GPMRq6JnIATuERcvCdZIQXWa0JrNOoVpd
bsOlkfYtE+9rW4yMDNwmEwz0Ys8BfsljUmH1fYVlTLh5Vcu5hy6nbs6nSvU6rAYzJWiy+s/Xz/nV
IUEq7bgUDtSx7pVpab0s5kKQ2+TwptLmgjSmA1kiXAQoTGuV/jB7t54n1y5VUvFnoCjCmb/5X9ad
mXa5lrCRciO5tEXeRPky2vdtsm4n/AA0ZEVqNzJss4DwNODpsQGk88VQdaG9Vl6kZqYdzYbT4vHG
Ar0+Kde2Obc9gY+bHxT6fv/8sg5DAd+nh/Yemivia65XlGenQUt5pcIfmdni3Trp+x88bj5Aa9Bx
dqYR2/3lgGyF3txy/XkV3IuWUxewseeNE7duTuhV/pXa+XKXi1K8bfK6vyRoIAXN5FaP1WIhcZNg
2NdW8+X1abiScuL7Su+SPhvw82PKaTUzDM4xBY4JaHFLdOBjfbGGg2NUNyb82i4kvwNk6oCLAQ/+
8vuF16dpClYvbBXhPDhmgeSd2JzTYC5l2A6Wei+M9Bbm59qgIHno1ezYLPN4v2dAlFNhDmaomNUc
rQtWREOXxzi26sAo6o9AlD7+8wndnQIJ5Q5Y8GNRatGmIqu6zCSPcIpgbk363X2LBFmfbjdC54F7
+/zC43akm4dlL8+U46s8NaSwtG42qGupxjdbTOkZmuz9mIkx8JqRwFZ6aSR5cqKVU+jBQvH4oapW
NXatcbg3s2IDo600l4bENqo2rQD0S216reWN0Hst0SGhBIGPvYnGdf5y8TPRizzv0Qx2ldWhLS6+
V6PW3ckO8mwy5fndaG2Tr9UStVSdCtTra3KlxbETvjEaIvqbzrEOXdVmNYpamOSSKyZdAzF37NXp
/TL2zWlXeHlUy+yj7S7r/3C6kFAy2II0VmgavvxsOVPsspKCgaVFUUR1xb2zKHPIw2H4X4ZyTa42
A2Ub1znEMxPlTonRMFjDpOqwSUcPrpD6GrltOdx4Oz73Ho+hjHIiO49K0E5cOXyWW8B2WKgrwprt
32jNOAJO77fIU7Q/pVu1j4v0srt2aX/QUdPJYKw1sDZvORWbDq5wjNRaUU9e3+e7IREcAuKuVnSq
b/Oc33mw873gujgJu1T9WibQ/pTWvPEV10KDB0APKg9B6TejxLVTik1kk7n33ZdYdiXw2cps71qn
7YJR9GhwLN0tGZBnOvxh6gCp7iApKoQ7Yu7l1BnKOuZVj855jSzAfU7k8ssEzMjiIMbU0VANjcL8
PJa2OGH3VdxPdX1LWeJKyCc44c0BWIXOwLPG9y83n6TbleQOO6VR5h5AUtm8bVzna7qU6S0VsysJ
l0nHnEBII2xv8738Wiq73pIluhlqYgJ7O9Ckb6zl77ya3djOoSU644J2ULny8rYVJVg8T79xLq4V
OnjaU0yhQ2QSeg6b1TJBf6sJ6wyZI78AxDECJ6nRWLHm+czucwPptGlsm7nyUA+U78vU8kD7ecld
mQojfj0UXf85+55zEXXbEX0vp6QuV6mkOW9maPZNYAwO7A6tVvxZH6ywIg/wrWnaYoOMLZqpuV4K
w0AXzPW8YOVuvbFCV7IgMAYqFzJ3CL/n8GtSbcMgEXfWMM/c8X7TCFDbWiuPljJ12MxqN8BZ17Ye
IJS9FQU1AALD4eNlYVlClFzHdE59V1fySyY9npTUAG5M9NWhaLPt3TadQ374sl446DXonRl2akIQ
sSSh15oaf2mVW1ts/9XHM71TBP/vUPsk/3KgqrlY6Q9xoLIaYR8VY69I7+c2vLFz9o362zB7ReYZ
9IJn7cthHDdxencmVVurdfhuUwgKQPzkfg8k8NJPkK8VTasuqjCqk2usi4/W8PIZV5wu6odCntwx
v2UYfK1YtNdOYL3R7UZF9nC45NL17bJfcIjm2wB/QQ5Ko6FkoHdtrNtl9yNNVhOJZWSYZ2g4F9n1
8pTNgx69PjvXNjL1fMgYhBmO1+GHWCt8r67ej1XWYCNattkjL+rCtytQIrXMrVvp/B6of1sNnu3P
vH4yy8OAjWElVrtALmrUJ9MoZt+qlm9Cma3TuGYufYcSkfnWyl2sLLL2ce6kF6dLn3+W3SxvHKur
Hw8zB8DIczvi0J1p0toqtrpnA24jMgmJvZ2gr7dhi+1qbElnLG5knlfuTtpAND52AsH+kn65FZts
sIqhbXnEdhL5y9lO/b7ZcuSQ6q9UB7NwkNMtT41rB/oZgK1REWQ7HQ60sk5109cTPlaGEHdlUc0h
xNIucNL21i39fC8dFxeaExGa0/q7dpVjbmJWtA6QIVXgSIV1REu4XyLiF2JBlehDu6ZG7eWDFyLH
pAfFWGr4rCdK3ClqG1LQFpGea86dNTTNpara8sE1IUC6tIfivK2UkKZ84U+mXp1naa2+LmYjWM2i
PrVWKdGtMtxYKk77toBKGcu00sGqOLeKbFcSYxzxdvr13iX97U22mW6VjeZmAHgs01Cn1BzqUtqn
lgJT2OBFeNJzuV66cRtuRLNrW5ZcHCqqSxOC+PxyB0Fb8tzOlCbAUqc/jU3dPwlbwbFazxJeJ6r6
PxwRk2K2ihLH3gw+jJdPaC7oZkt86BFl1tMFJ8VagO9sEs2vU8M+vx6Prs3sr+MdjqSBBZUlgVND
PxoXf5g6ZDgV+QAYZ7j05py/GTtD0o1bb3kt7i+p49bda2n8z4GGdHzxIqFMm0wFgAE+OP/btSr3
LsP6M3C3df5EuzZ/LNlNQdo6Ip4z7xam61qnGAI0ZXvL2zHRR1yy0nVKmfNyCLcMe0AVb7avCWn4
XV14y0VWLiI4vT6cy8VM4tkc9HMLm+J7ugI7c6ruwRuFRqG/d4J57oo3U5pXN1bm6i/cWba8lSj6
M00vt16mZez5tdUpeYAitKfqp7G0PJQcqz+1OwAeB4TZT9asBJO26LGLHwtP4kJ96HUbjb7VyR7n
tjHeqMLuo4lE+8Pre+fqrYpKOtPHBQMM8HC3aL3Sag6j0lxR0spftsKM6lL/mW7GGs9ds4WAP9w/
CpHbsaFQBkbQrXirJrK7cate20wQPj06/4idAqh/OVX4QmnDYsEMMzWe7QNQwaBUchMDlUTc2aNt
n8bJ/LqRQcbputA9fH0iroX8X4c/JFaltLpVoF0TLktvfkqoUkBsoYjpk1t+en2oZ7Dh8dzAD3qO
DaoKIPHlp6ZTpnqWrAFm5UIPZ30to3FWIVxjinEZYa+8F67eP+DBUZHnZOtJqJW8NC633lIl1nte
Mz9LPfvg8Zy8A6tphZa2OF/IC4HrVor1hhbQ+l0pbCDzmZ0EpYmSso7L2IMcN+2rWhVapFV9QRLp
kExYeX1avAnUji6qh4TuaIxYghu3VWk8WLSi76xRb+Ox0McI48I5eH06DpJVz6UlJtGlZsxZRTnh
sPLMhVlpI1hJLqvxnZSQfSHuOUCABTb0CKI8TM3o3OklQtTZtDWxK5v5fksHGyUYc3tbO9kU0V6q
faN1nHBsxu1zO9v6WzE21Qkdw4pjnq1/bTmQWmtybjVWrm0dSCDanhNxkx/hgNSiZk0vXS0cEn76
WsruBN46P9Hy6G5cLXu8OO4c2DWMAfhk14B4uXMsM53ccaKLtpZ5HtPjQY86G8s3DZV8Hz+FKlzh
697QLLv6fUQIjZ6loztHYgZSBaVmjnRpLKcYY2Oyys/z7HzXgIvdeCJeGwnYxb6m5pU3vFY6PKAU
Ruq6ebiAWb9LvAmbece4lRNcHYk+N51QwGa/qbVCdmnh6RKY56FoLnpZ1RFMLnSGnVm5sb+vDmXv
JmZUymgvH9ZsaynXAaRjzcwa+J3dFrHTkwKl0m1vvBSubA84OvRYYUNADfvNun21qHImtEG6XgyX
QaCsaWl1FwBRhXud01BdlZutrivfZ9FboszD4Ye2c3gremYv3KrxkBWfXS9qhFmAxrIW3yy8W6Xd
a9VAmjt08MCs8Ax2D5GzR2TES1Y6KZPXVafVBlSZgh2JVKnaj0pqdNECHzxWlG7+lskKeWF31ypw
JTJeGneuUtQUgT0BnBGpkJBb24q3VnEfnEmo72s9w0NPN+q/Gn2gOlFgAEPfSJzSvvn2etC7lhmA
h6E1R/sTBanjdac1evpvpAWso/qcwrlAX68XD13RibspaciOx6zynb7I4jZf15O9qPmDWZR1kDRZ
Gap4cuKKNxuP/VTZvuLZ9efXf+K+Lw+xxqaOxRsXUBetpP3C/qXUQCVL24m2wMpXINSms3R3mVST
f37kfxnlt4PoTmk2q3jSQ9mR+MPLIgtM9AXOuVRukUuuZBjsGxrOu5IFO/aQ6hQz1baB9zyQBwv+
t5NPp74dGzBAjheltp68I5/N3nuV0VzA45Y3DueVc0I1hb4z4IcdZ3DYu+q4sq9XRBCWDmeTsU6z
u80cfihz159eX7mrI5GWoxlFvw1NqZcrpw0GGJIdxSNrUX+oDWc+daOkcG4Y/1GX+8daYR+G7q+/
hsfvzVEt7P9DIbBnb+X/t/DX4/di+P6r3Nfzv/9veS/N/BdaPuBEaO2o9FZ3RaL/yHuZ/yKOk7fy
iKfrSl3ov/Jehv2vvQq/Zwf7TQNX+L/yXob1L5czxvvFAlHKHeH+E3kvhnp5ZoGIejBruQGw8kB5
6wgJVmdRKiJXBt8yUvwsnUin/D9i3QfQ4h1uyFC0vw+G8aQV3zf55I6fxvo06Jlvr/KdOmYnI6M9
kGFZlkd9/2FOAHH25079DGXzbOSqj/RtJNo66LIiTLazq73b9CGwrS9b82inGV6Lgz83H/XlNJC/
T/dK8wMwuwcXeT2LT/byTi1OTvcRPnYJ1kguFZdU61OIrvUR3aYkxMtua4uTTa8sEUEhu7ua/8tB
zstOL26Jw5Iu6CPiUtn9tTMlO8zj1P6pwSlrMP8y6ye7lH7adh/wIwvz5u9ttvzE+7I2OKmU7Z8A
Ld/S+LgolOtMPCxmce4s4zFXyzhVOgQ0vmABAfczSGtBtYe4CvzMxhtTSwLEhKJuRVYw/6E3zUNt
fVAT/SSn74tRfwZ1Gy3JHFvr1vvGXOMv8dmbqlhrRFzW8l60MnIMEWuLdlHg14l2QMd7ioEdRYOS
hrnTnOcaCuPy9zKXp11t1Xm3pt/M9jJJ7tL66yjuZZsCt0drJEc+vntTpm1geCJKEvTbkx8l7QQq
sZZ+LvAn2X6420fF+67ZmKVREdAwTpDrnxaIpkGkT14iP46uJG0+W52Iujw/qf1Ka+iLmm6XVWmD
sZkjxVT80Roek6kPCg16j4zQ0OpBxnpVEYgtP01ifLtUTLnZBnq/xLlBD1oap3Vqg8Yeo66ZImdp
3hgqavOofsDIUcFn79qNs4Jws9vCfPleFQLtcbZOitnN/TzJu1T2pwwhmZ4C37Sm942qB1v9wWj9
JftZmW7QQoOsnDmEG7y4+Ad039SFslJdBBUlriLrAoVrcRbGaenZ31YRVQ6QWgohFX/KEP3FJh2o
ITl61cmcnQe7nO4dYfgV7pBNlZ42920zWIHhRCJFK18v7oT9eZq+Asf0y+Kx6BM+lN/ASdhHFNY3
bcQiospwOfuarxrTxE41Lln6w1nmqOlWCFRL2HLa3MYIRIs9pIqKPHYAa6IHlgkZC78YM93OlRx8
yPL8egGxaAnTYQH2/aOEUFKVs/CXag0LKGuDXOMWN3B7XkKSQsjnT3bHh6sPk/ahyZe3ZRK+frM4
h1L0vwMMlUoAvSAOuEZfXi3g2XRPDikoseLvdEbvsvyUz6xlUsb2HG76k4D4T2+Waq37YLZY9zhl
pE2o/21LrCTzqS6SGD+EeDK0eILJKUw0uWRse5iaK07QaH9Wy3vK2ZsbDn9JPQswFKy1NtA87HLW
IlRrSkmF3+W4AE/3tXy/tXHtKMDKZQCW0Kfe5TvGtxXQtLH4rvrZw7CH8ltgTzKYXM44ldHtwcZ4
Okv9rFLu7f6+BcdfIMouvyPq0YNRmvKTMn8EtxNWbh+g3Eje/raX78uB7vJy47o+SG9zK+xR+5dJ
PdQeRofXHNJo8HuKT+qQP5l1BqE597cl98vq29poQaV+sR0m5UQVDzb1LZWeZ92MX5K955+ws4yh
F6Cs8VsaVk2K4s59PvoUkoFJQf2RQb6Eon8qZJjZf270jkGISyeycJ11A0t/b9rYEH1pnQvM0bx+
S6hAwV9NHzj1ynpZrHvhngovzCnYq/a5UUeC6Y3n8KGyu/9qcPNwHuG2APjYdTN/TVE1dkyqecXo
d96f41CEo2oHm/OwwsV7fd8fSqz/GQhEFeAeOrtHyscoxmJU53L0OWV6EbqQt0TgLqfUPYtbzbd/
a2u9WAy6ezt2BeTgrj98fOVD11sAxcvRb5UHt7LfO4l2Sfv5DN3kPNmIwphgd2n/aZnxZW5A2FnG
SbMueR1ZgBjy+bFwqKBBDPPzNfvk9qqv5UUseE6sRfmHKpRQcM9LxebuLM9FVX/IBIboxmcIGcTg
4afSIWTW7CLl7SWd1EDdo/nY+I14M/c/NDM9Ddb6BKCfJuHjYnd3y1tTfYe3bmTonS/Wd53UMIwC
Umz/zdM36ICXCQ6m4uBIgtbhtGL9tHm0j5pvU2lcanV5WBAGNTVCybxETlecdfG5sF1ibHtpkJpT
pHIWRZRtf5fKk8j7u44uI6VbdgWcG2jh0xsN94G690UJyFij5MOF6FKNHpDkKi6pS7d7ODvVu9rA
KdFp4jntfc3BAZ5pcL5Ooovn5g/F+rxfw06Xn6z1D2lCqWrXICm3syeha5ofGkr6aQp2T32cYeQt
609NfcjdNrQ3jKOUj2uWBm3xc3XLO7WM0LG7W8fJz72/Xe2nwxQYaqS0GA1W38c8BQ7w1tHeZ+Xb
aTiP6iUf3k/cHDYE81b5Q+RTqCL4zw1Q1n8Moxe2rhWoGo8HpQl6/WEGyoAHurL2fklbv3BHf5br
icrtrkAKhcGJTJK2wQXqt4RQKYiesHKp4Jn9QwsHrrNRgd0Wv92My7CVH91iOEmAS36BgI45zWHh
mOcFGH4PcjWrz+tuMpk3vsfVto0jW+oHsh2+Wmj086NaM1D/PlP+EgDAskQ7OeuPTNKiIuExOCc1
DDXB3Td2gSUegMeGtSkjk9yM4So83rwON/YJNaHuc+5sd7N9p/enCr8MaflVjW+O/VlLRDSN7dmx
n6CqEMqd836l7sbl5ZKFDYmMUnVnFSZYUdiBZ7+x0p/JmLxb8igpLM7McGLrxWoel/oXV4MgafGf
jeJsLOZJWG4wWTsDJMxXiSWOd7FKx59dG3G7nfGZIjNU+VX/ftOtD4Xxafo/7J3HjuTIlqZfpTF7
JqjFcqhchYdWGRsiRAa1Js1ILuc15nn6vebzqurbVRe4gylgNo0ZoCqRyAiPoNONZuf85xeWOBvm
7EMHO2pwK9MnN2v8Htv8EfLHiEWTW4UlsXF1cl/yTvD+zBIN2vFdP3/KxaD6wjlbLZBEHgVGqwJv
QenE0h2Po5dQwxSk8H3P0qYesSO31e8bc4gqrPm1Ogn07rtV9/Z032HgW8A15tlKDM2XJoTX0oV1
+5oLyVotwspTCIrWD5l3S/kn3V+bXQduRl3nBc7GEak99+7NzDDF2vYGFVeNcHirPQ5q5dHKX+bl
EST7oLh8OjJ7KJlTbJheaM0UDPoNqF2EA+V+Hj8V0vJG8xXBWpB5WbhKecyS9OFSUspijGavieoR
CWgm4qz7bMaXruz2OrXmWt4gIYqn+SfGA0/mUobbSPpFn+J0iLBxryTn0YtS91k4nJR4ueXpt95R
asL4UnMHRkLgkndA0b1SkK7ThYlBb1HbkKsclupthZvDRdVqrPeEM/nu/OLo55RtdhQviWb7cIhh
OZBCbQJ32DomRgtw6murEiwXwSXyVzHTUjNixS0Z50dDv9XAKebQNCM9e+6V7JiO7LFt+exJEckE
XWBuRZdWYtaqG/TRkd2vsdFsu74mQrWZiNZGGQq5rc7wea0u6YtYLCbjDZhhkNrLvvCg1tkHY6Bu
wbjUtnmMh7d0WGOv7g98Wv4in+fiSWu+G2olBfk9StoQwcGBoVKQF8+jo0Ybo4bioVq+LNqevp33
C0mK3AVFsXdYsB6z2vatBDOhbLhTxvu+3A6JTs3rZL49mIGd73NSGDCu8NN5Qoy2+puxRG7zwNEw
aplfTdWjKk8ZrP2tOgj31CvvmiTdmkuZ2inUlNsSPQvT8yBF7WAPXCmopGuNvml9SsTMrsZji9jZ
YLVO0PKWLoKaAqdBiVlIMOaGIEW1iKdqQMwA6UtVlFpEVTgv1vpQm03ojlWwle2xcL+0iVRE98hA
4UTptUvz7OIT7COq+3C3o/AIbrGC0jqjxjsl01Op7mccs8QA1LcX6k9IyhhqXvX5QAvWHCzzRrF2
ix6U8m5QwlzsU3XXJUdzujKWh7X0SXusqApc7coZulCf6gDwZz9ifTkqv8blNaH3ovbxrApxi85e
cOpKyy/snezftua5u/yemmCBoXhTkh6qWP9GEF+QzE1QPPeYu7vlxvaix+PyODjpVb7SSLBoPZXE
uwLjhVQN5uWmtNZQyjlwujRYO+daof+eZB9vKA0G0b65+b7E4UVZMKaXpHtusUkPW0apujxq7aG1
r0X5Uzhvml49aSgqCSepDcpAWHQFItfM8CuMdOstxnrK31AnbghJtrdFDEG5xUkTJDREGUYi84YP
WOQiYZuHMDHrcFUtf4WC1ZTsRF1DgOrGB1ZsecC8NFzQoessVfix/kbr2tl+gfeIxiGj84wOU9wn
bQA8G2bacWAztbpdPRl7oT1tnnmnt1a0uBkPS7krBxEvLlnInvKC3tWXrYiJwvCz7mEZr2YoEY4n
/CrBsqx6GDmVJ0X6rswiz3mlub82MDlt+qdk+aUo6/Vo1AfFlAFqPgwyym8Exn4/dTRsB/QCoBJ8
MD8VY/bxbImanAevWoJJbc5ejQX1wkZczqGV0M4/SoOsu9oCXpij0aBfYVl3tvCHBRk/799d6Y+y
1NfMxrfVKSCEfDc3xWPe9uwml0OuPG4DjzXhELVIomJRIlv9TRKHAoCZYFBzf1SE8AOLvSDxc+Hu
GrxDKxEc7s1Z17vIzrKo4oipBAG9gvO8q/zWwxlP3Wd1cZxUE/HdGuJkEGGaHhntSTQcvm1QlSbF
CQkVuYXJ+HKt8CxDN/an5LuHTz/q1T5rEqZD2AwcO8bWLjHbDNN922D0uO3I/kbgWbP0rV0NzdVt
LVhT25VBx68kxS+h4i4oXL+su91gdHtzrOJada+zS5VijDdFvjxBcgixw9LWmtmkgC/C6lG7s5m2
YZuYNO1tWM7PS1LDgC8iO2GlFgSHGqFdLNdVSdlZ1lij3BBcGmDLHS2XrnVp3vWihx6RHrDKSPw6
m8JSUEjMXyNbprCr4yy0Q2qnsWtK2tUhWPrbbc2jsS7iwt4OHoUozl1ul0aOXX8ZThbjHEQOhQbo
8jYuS6wvo1/yObYI7BKH0wHyTqlTfXKPXKsOhBKzGZMVYWAVvpBimSoY1tk/a/dhJv5VpBx/zSur
2UwCbVV3Jo6CxYRBhGKHZZqFVfI2alQmSr03V1rldgtl+zzoW9wYfN7t09Y80RTo3RhDE4nNCpsS
EQ/dO17Gu0ac6015TQdI8aZ26ovX1H1lshgoUuzkejaWNvexqrgBpL6WxnjYJsSZutwBwllmdRSU
TmS63//WbP0tTBkIkP/+GUz+SxDFOf8c2rH9nv633/VfKKDikjz0r2HpXf6B0G56H/4MTV9e8jsy
rVg/DKzB0Y9fUBmU3RfWwe/Q9OVL6AvpWvHvg7kHMenP2DTQs4swFdwYucwFUf4jegLYGgMJl+xZ
BrLgL4wR/kb0BMZHfx1LQNy8zEDVyxXCdtMR8/61W0+2NCvQwX3Tm2WH7dA91vfa69T63kQr7Xeh
HX2Vx/qYBduVtme3bndyV+6dk3daf1lX4guN3O143TxWB+Wm+iq+KFX31eMGsPopnzFE798ZBAbN
YQ36yNvrQXdI92bknbaD+MokrTs1QHqswv6uP9rv2a35ne/bs3Wlv1OnzgQacBI9D4/T1XgEi4u8
m4kMtCbENPhQPut33ZWMGBEdjLi9BwWIqts16ul0/XYO3cc6yvdmGnhxc9PeySe5BHxlvNuu3N1y
NT9Ph/5euTE+9SNlcSx305W9K6+tuN8l4bQvI/XoxFlgfxe37ZGrvDZOzj55ru8Vz/c+3W/Yaqkb
ZiJI9zOFKlUcGlpKg2N/BCb3iNS48WJrrz6lyw1Zcd7tx3zOjzU/Nr3Obtejd7M+cwuveA/fetTE
yQGr1KMdqJF1am4c3/FxiHpIHvVDu+MCgzF4JAg7qqPuSj0aV1koAjXOrt3H5NjEZdQGZghEuZO/
miQeMC96tfbtUYu9WIloZM/J3QAfQTklb86+3JkPWxUud1nlEw2fxFAWxqCbAlD1EtMWvj87YwOR
ftBFGg3Zr9ZhDuygiZeTwXUtVyvRXIH7c3pYm9AwA0mx+rpd1fv8rjv1u7L2i0O/t0I7KHhf5Mhx
W4oDucBxvW936Uk/No/jm3Jdn91bfsOLF2uJr0bZQV19l9te7vKdHTr3xr5na/1KceB5KU/iRu7c
7/WMdlG8ePeAri/GaXoYbmgFcVbeLiY2e48L5TDdq9d5rEVq2O0Iz4vnd/e4HqcmAP6I6pN2ozyw
Ppm9ZM1NjvQv1vz2zOvDPKCiju0TuSRq7PCJ7Kqw+wkq4fd34jZnej35xjU37aJRDZc9Vd+ghtrj
ksQZQ+46VvOguxIxmX3E935YIfDyLsOCJkjPt3Xgm0F7X8SbD+FgX33F02NK2vYzQvMUVpnLbXoD
Mcp8NwLKDsZIjxRCnLiK/q0+b6cmnm5a5qS1TwHK88YyUoPlsDjANDe0ZX7ZXEFISn1Io5r9OjuE
IU/fiu74q/ddJSdqbpv6xtgvxnnybz/H2AmWJapOpu8EfjKGFPo00Hfrg/VUA4qT2lqf+DcmOtUa
AOSPn7Rb/vJURa4W7AcYGuS/6aAjgVpd1T36MfCXyW8sGjhfeke8i6Z1r34uJMkTxh2pUbIzUZi9
98ftpVFJCz+mUR9Cni2OyWf7ON+Cr2ZNZBPWvhz7Q8M05L065jfWY/+d6zZwx0Ny7bAvTfF6bK7M
HT2f+st66uHch+PN/NCFWEJrRjzeiPMKaOxvZ+vZjLUgD6rQXvyS7ShutRijDZ/WvDI7BiXoA0u/
cHBzOKSo9ibe8NneHjHRJnTZeLyAab1vPzGl0GZftHdChM5E3Vr5ruMX5/bW/ALzsiMsbceAXOw8
zpaDw0TiPX9QDvbO0+PGV/rd8q2EdMZ99NK2gecnhV/e0aVH9SHLfGuMJuOd+6u+jkOomy82gepB
/asbXkhbR6Ox6+htAFW2PcJY3T0bDFA+pOLn9t7xgoqQ9uG01P74cwkWv47kfR+4YaoBPJ0Mbe9t
EdQkVsTE7QP+0l7WmqarfaMcp48jh7VKPpO8io3YeJi3fZ3dMseYxFGPymfwOO2nSfN2bp76+lC/
zC/5ZgE++u4eUJKhidypZ+x1gzfH3mGPMj6XTBDsZ7zoPPWF3NEWorNPIa1SqTEyaMLtFfTM2nat
HZSH1XvnXq8PlwpsLx/kg/PMmgJiD5br6Z5osbEDJPPxLr4rwwfnoFkBgEMTtG68yq/MvUq9OzBU
+TK+qHc0NyJW9WhW4sKfdrMS7I05bJ6UW/d+3H+B2TU+iUAElXZnxXx3zqoyB/MrgZplS/6ylciz
lt43sXGDb85Cl/TmMJWtJUNMZ6fbRdAKtEqfRbDumtavfeeQh1WAO/g9GlMK3TVwzkXYs5Af+Tmv
VZDdZTRbGBDzcGjApscBKPese2f7o/b5sWER4VTMCcy+gQCayfCLkeMWuOttgUIrAiEEiHDPEukM
+1tN1yRCBSzWr396pm8DANTn/FVtXrWbYXrT0oMzoWG7Gr+NCSSx+7SGJ+8GL//5WHtXproL+2j2
eaiw81yCJxFF8rMeQUZBpYPiMo4xX9LtS5w1AOAO7lfKRhl1Z8RSbO6AeP5CwvuO1jm9m+OJjncV
pe3nuXrLiUWT8Tm6DEYaggBNhF71i0Jzcm7msHxIwBnoI0XUMM3xi+N8wIA66D/ce/faYYQcTue+
DIBs9A/+mM7Vcb1Kbmhywv4DXuSBX8WHCpAaVVcu4hecFPfdweZ0Md+yw/zR9b48zR/GrdybJ8v0
pQCl8cvb9go8uH+VFviQHc6hHvNeyTnWYmfZ8ZfM9NU91kZJxkJr4ybbs1Y7UhmZL8i95UZOues7
JodHInrmdj9ZL1IP0q8Zp+dw2QJHiZoaX/+wXJh97Y7ZkUXGahZnE1ip8Od9Hr67e+bGWhvbbgyO
mky3anskbHmZwi91CFTz9yHW/+2i/b9QOW5Qv/7rctyf//1/pO9D/hemyOUlf+TAuT+gd6E5NCh5
Lxbx/6jGdf3HRRAJ50u/yJmwZ/hHMW6aP6DQ6RhTIB7U8P/nx/1RjJvaD4xT7N+yBqnJYWz/nWLc
+m0y9ucRE6Qu7Ico+Rk0MWVyLkSSP5G7THyT5ZwIjAXTtLgRBo+XpVjmFrhDq+6cPltE0JWJ44Y1
5fyvsnLbBOgN6UmYq2PxYru9rUWis8prvBeSET0JdLUw32qYEoU+ba+aCR8vsGjhcsZPQmeMyj87
TBUtvQ0mfRm8Q1cl/f1mNJ4H4zc1pzBxO8D8LNPcu1m5UB20RbdTPxmI9LrM4FPmD16qffValb4X
tbU8F9maXE3Jxq8lF4gmfug6Rz04VuWsfpn80rUy9+cy5fRwyj6LB9m8iJrSybFudKO+yazpVSE0
bJHumUiFq7JAzFaPoRTYJYg5sHol0tMFqXgdZd2yTxosyUZw3wK6ARnmIqoWSz30brphHWEZEyCI
anxYdBJeawmfcIZz4Q7M66jVkgHqv70f1e69n5zrBHl24xYnPI+f1HK5W11M3OBBRJvGK2e42QpW
WWNTcRvcQF0kR13br5c/oj51AIXxI2bTMVZewkwwybD0GDzfmY3XFDnW2tSHAT7kEtc9laRQwsnd
9ktussVn1pveL97PKgcOyHEtpN8CryDAs4XKYStu+qIYMn3V+nbJMXGrlF8Q1c3E1/LVPIuhRlBt
LtiiL/CkiIgwhm2iMM6pB7uu7hy2XbV8yodhuCbwDBgBfat5tWagDmSPOSd88ysfM+v5KEtcUH3d
zvL7yZ6ypxwoDBiKwYHtd2NfAEIXoosHDV1b0NQXeng+Ghcf+o4xojFq+aliMe8S3Pip4Kb6TrXn
NVZXdJ5yVUZfHZYHKYgBCqEXS4A8r2QuJJJ9qTVp5VdKwlRbN5vvFe/YEyt/2U8ppXVpJV6IqkUc
JjimdAcVpUEzZp/r1DBgUSxgHaHX5U1ayC1Kk+4zNWcJOpfM382w6r7Xm048JnUy4mtcrzQbS4tb
tbu0awmvoUdv4UxSAPa2Sfs1Lfb0msmpe9EHZ0arNSTpxrlheHdGVUjKo3bkA4YYO3wNnjE8L5tX
vagdBGY/EZZ1u4jeBESFmvaGUf74MlBzfWBuotU+KaBrHjbwG68so1Azv79kRlGY9NZNkpCoC/Gi
8T6NWkKcGDPde1q9Wmiglg6+DXhhjx9jukEdztZU5hFpv79b63p5XNkFfWneefLKLKdCRoQal79G
05FUp90yXKFAx3+zGmfeulCxI/SrThfZVVuZ9S9I5/LTMQY1u9bqvB0+yqLUmE3Lsdn1cFw3PlGl
m3cZaVd9jOwycfdOnyK+bNYSGSz/JxSi42q8snh4j+xOTKZ6BJP+ukCSo2AtcQ13pKjbq6qei/xQ
qo09HtrJKd2z1lCXovMotbtqHmZ2oDIf20DnAcAN2RnlxaWlXJW9oaSpdrUVbg5yv0ygcBp5QmuQ
TZ6aXG/jhEEycX+KGS1pkSV4Q+bJFEIoBvE2003P/FkTmhc0lWSqnY3GAHQ/X3aaOvMM228WmWbX
hBI5Q8it6hk6jqOxLwyW3dHUOvWnMFu1iqDm5GrUmR5jCvKw5mGXl4477ExDWaj5JM4cgKqzYcf1
mGpdlJlq10WMPJLlBdaVvEFZYWoAwXDFgGwVu408c1CNvYtzYxtqOFf3pwVn3U8N+xLBtXQw6sw1
MQCap2acQllpNGIFoidgAJZXf9V7ows4MyeTBmWgKbKYeFHn1Ws9b9tnYjWwG5BuMsZ9jwfaQVcb
fFshOFC1Kl5jMZh3LaU+GutmeEdFTRp5Vad4xUSJNWMSM48urVo1GtdruzISXLuBHMUK38J2b0up
SgpdR0MO2ZPzQa+YdHqkC4P5s8FzCxEgVys92kh1BjEybKu7Ij8v/7X19nBJECas6cax29qGBK6T
U7q5XXFQBcs40ETtkCSTdq4ZGQJ8LUZ5SxFcEPU2HeRiNe/eUImrpJeM7HWYKMc6rWwYUKpR0Oam
ndDiVYxVA5dnEqeua0ljTzg66ZzUKWdgMNS9dVA8da4Cpdwc06/tZU0ZTZTm29AUZhoVqVBpYtR1
8GB9AbgbhcA8bekAhaRS2lf4SFXYxCdZwvx/ThgokNpXMj4VODH5qT5ApzJmpafTZG8dYV2A4DMY
NRo89xYH9znDlToquIwsnRCJpqAz8YzxbZ2ZuxAKlkgZa3lBne9ib+rAPyk0M0qwzNN8YefkZSxG
1tLuJ/ZS+U7bO0OUohL+qsdefMzGYsGJmGebFTsm1lXuzd0vfGoMZp9YTsKnaASJxiYMgVHTH3qg
SOiKmc1IA8L5Q2kZ8+pnFa5Jc+VZRjgY1XqFala+mGaduj5ZQ+GmjYypxkLqH0CM5BKkiYSf1kkt
P4oyHU+VIP81sompqnYXBWq+c01LuVv1estB9tv0p+U8p1aZBVltzl/1MqzVtSvM5YnjiaApPa0y
2iI79T7NxMlphLZpvVlXhYFfNkv9uWBfTiAeOuAeSjWnjBOMxn5wOtP4NNqpBeyR1kRrqMru04VW
NkRJPzAsr1Hn0mqriaHAmXHVQ9Yv4xbUSz29rqhhHEi7EqKGN2k2Mc2u8U3TaHyZTupMIUbPxpsu
DauIJljBMxJhW5hwWy8DmhzrxTqERaN9p7LD3t3ohM7oGMUXCOJGRgazsglswrXQevnMT517pN10
4t5Wjp8LIR42HcnMxzfRHYJhtCofEoppTiPVo1Ax9DXPmH22NPpVdW8MfV8HQ1Ulg9/2HlqLzNkS
VpPjDYWPoWc5Bzo5K4xCmwW0bdg08yg6Y3WZhrepHfRuSXJO57iMd0SiLJCS2v4uS3J4xelcZG88
s97XNm7AVxYZGQkm1C4MiiLNBEWILUURd3q23Feq2dxNuaG94xPV8kBuDefWtg0TI3PVTVbAJNGj
FB2oPSCwakrQ1t2yQEIuBtZwLdbBHzEAJN9KbXtCDvEC/HCJ1PuY+HMig9uBrljVl4kbVlcQV3/r
Jv5WP/V/NuG4RHU//Bei30Pi+9dt1X+vPt6bvzZVfP8/srVV1D+0Rpio4QJxUdP+PuEgW5tELNRH
WLMjLdcuoaF/ZGub+g/Uch7uNxcDWswv/7OnMrwfeDR5LlIMmH2os6y/1VPRMf25oyJ9BjYiAgAI
gnATflM5/qmj6uc+7xsUgEFCPXRXNlN1QU4KJWqrbmn8P92U299/7L/9Kcib3u+ff93FqPKS+EAz
yPX/M0ewt2rOhpXtahpa83XzpvxDpW3rGQvM7ZnY0hmCudvALkDNKz+YZrvpxdpdXK/FahvEplYJ
iPNsFTdLssKswzAdjIytubgzZ5NklWwiajRIDK8+jeaE7qhuoB0hC2qQdHtWyYNEfNxrmaRtcikQ
IMgIWx9WHg2tLRi3FPUzejQiS7WhwNXWHtpbT9aCa+mh3qZljh+NOVUm8NIlzmVIuvSQ5rMCccSa
8aAZMd2n+My7zqKGb8jtmMpEf/MMvAqCdXWy5xE5mgYjrgLQWnBsZhuxFEUNNmUyaggrl0fULTtx
nQ5V+zIyHj7hhFPcp40zFNRWqyngtTcdQ3zZzwk8R1NXoKn2/a0Qjp5G2rRq4ldB5wgITEH0lrae
dZMlWP/H6zJYr+44KyC/QwW1zat0aQcKkdXPqtSWfK+MF7P7rYQQ6ZRTw6h91fGBdDul/wkJN3nJ
PUJVQ7SelcMGqI4AcuoG39BQpXxD3EnxotMLv+irIF51pez8qOs1l3FrrhNtbT+OmG0zxBPg8J52
J5W0NvbmZI1ULRsks0LideT3cq4n+AC5q7BPm0KlgrUhqzdycE+s2k6FaLF6j66rg0i1tWttftp0
0JxsPDnfssU20RZMuvmu1COs/WorDLhMMOSGmEanv13lJD6KAaqOP3vbNONyMMNtqM0Raw6sPfQn
U7XIJyahw41F32/ZbkrlqqKpkOvTRI45nzlVBem2pi1uRJLRdYwCX9IgyVrkzYrnxI3dasvOmMzh
V96pbROZ+iQhFUgHdG7IpBfoYMJfaaEUGkTXVX1sUn3MQ1hNwxatHTGte00dxijTKjG/mtICRtRX
OOa+MeW4xGBRK9/SbAGSTBYbyfTQDgBzae/A7jDnVWd6ZUoPRJpAxuqAlyQkaZaJ8kE8kJORlKtQ
HrPqEiYSU57xyWYJKr3SxXaXGrXq8JzIlP7BGCw2B4OcOgQi0A4r/DtMfQngB6TSH3u5fLjSM8ug
p00r/c6CnRCJzehbaKE5/Y0KOF/SUJQjkyPPlt/eXMCilG7F08xlPFrGIvs9pdmIBAggyvBbZe2y
QKqrpwROXU1arHtyfhzRhng+WxfjFTxyy7Njkavpl8riXtdLoyD42Kz+i5pw3gIt0SgIXA72NRqc
fHrvbNeBy6qmRHxlrqze5Dox0NVnkI4wyXMYb9ibGL+oT+rpXHSrM8ZLN4ztbss0DPsJlE8fs4ra
JNKXZmhiK++nzyrbbCBlUasMjqDe9EG7CGwSqiEje4IzeRt8NIL222Yrw0Q5DAFxsp312clH9bGr
RAM2kJUjk4JK3FpehR/e1rt6j3eh4fxBnf//B/V/A5j83xzUzVc7/AX85Nt/P6e1H2TwkAIAyxA3
exSugIt/nNM/INVxSiIm56DGcvk/iQiXc9rCA1jlS1iXIsz+T+xT/3HRoF5+EAcdOZt/65z2LjSD
Px/U6O1AFaggKBe0i+s+X//TQa17jcIegj9VkrTqB2YMzq0JLuOv9tYGmzrTmnFaoAB13CdBnOM+
mXvlKek7yEhquvMqBXc5pFJ8T1Gv4sYxpeubYsmfl4HzJMd2PkpZbzHOpHD4FvFZq8PbllYiFMp6
l7BAd45RV9EyI5De9LY8VDbZrurIgEek5vA2aPlbv7g/O7kVYdMap3VJnlQ7M+JmWrMdbcNJc2sl
6JfmqbO1+XqTxa+EM7Bvt9q/mE+isapf+lWIaOxXrBN0/O8MfVrpq9B3FAojk4kgiE9TUe+5lPos
SibvrSQsVUJYwqUQojMhbzfp5uZxra0FnOeNDdyDw0k3IsJEAfCgCz5NA633SrtO42xv8SSRk3Wt
8dWaWxLm0mXsaNU7tGbisai6eyPtvkgzezEFiKo/5ta3shBOtOTZY1IO5p49eO+1UMqU0kN0UHfb
ccOY9ve0x7/10P6/SDG6TBT+9TPtt//+Pym+/y3/t/2v4fNX2sq8+csjfnn5H884tTOWF2CJmkOS
G/XzP55x6wcuGIj0YSDhtmRYvOY/anHrB/YROGBSrmLkpRpsDP8x39B/QE66hNlcTJrIEvlbQljk
p//0kMN/grREpDietZTjFrvJnx9ynDA6qxaALaYYRupcLIAUP6krED8Vixvfa7rx50RWETN7KwUm
dIdttpl2pgu97AJFNsakBUzdHGf5nk5SexozyvkQQ+nGolcchiJaNskJh4mzhvjTnajyLR2znENn
V5Kpn1i8JVyoATcq5WQcri0V+5bQG1f1m5pVVrzUTpZoFhWu1HapVM+KNTb0tLbONKGxCuCgBHvj
o6NPKkRy9lTkbGb+MqRZeTV4M6I5rXKtBykzyrzEKi9spG2pD0nVgUQnlsMcvCUoaK/lQmdM3Hjq
0V1dOZwnj3CoXa2Pw8kVEuhBuJUdpc48nHKz8h7U2tPO+ZrAYwDYyHyjccU16FJxna9GhTwUTB7I
wGCW4tszmQ1TyRScqy9fkzQd4LS0CpWnzfkd5KW0oNxAnGyBBai3fcUo+vtBkdP3mDV1cqpM7jtT
bICw0KvJbQ8NWQ1u1AuAqP1mjvgOkF2Wi2C11IQxtYpsIbEHSLNO5+VvElIcHJDJ8W4MDPiyoJ+k
5fmZqNKzUoz2mzLUVBCz04jPtlSdT8XstjUQTQkd2qIKD5Mhd/ZpUsAfNtw66wNRJdmToxi4sEmn
YQbNPKO8rt16uh71UVV83RVLFTjkGWJE6ILj+wVWz1d22SVv+jAnq58Tyves49J2KItLE6Ot1bCv
bcfCkcPd5gnG+gVh0Wozf8LKmZqQ56J7Kpw6/UAOc8lxTlrH9VELbC+1S8oZsrOuhsSxmr/9alWl
3yubEjtjjEduN5Ezn2s7x8bOySZIJuY00ZOTbc86isqWcPHITWztVKzkL/rdkMNp7ooCsVZuZ9MD
MQhcWu+geSZTqThUw9oWh27t54+KeNxrx97Kj3xRp+vFtjE2hnUMJE5cho5K2E4eJm9IbQQYI30L
OSKNCIa+wmdby/P6VQprbSKlRucRuDawbtJut6vDh4hpu3TexlQ3UO8tI32C2WDTGhC0lD0onm5s
/pyv7mdeCOXF5ainFVKEwvxPrnfEXiVib5G2XEHaEJYSzLksT11SdtrZkMJdAkNJEMAA9SA4Wgi9
fbZ6BxpDKcbpUZdZLQLFQK4aYETaoivT7VkNehiWQGelAz+YI3HBMA8TrS+1KlqGR9StBPN4zUu+
VPqnl9TDr0YavUamQM1tW8u7sZHytbY0+VqpenlvyMxYd3QgzYIuGPuiXStKFxBcS9z7RBAt5ieO
Npq+Zi0QrhZttck8rdzBC4pGhf2ju5W883LVg5Mw1djKThBUjBnB2jhtn5T5pePPKib4XKfK9K03
qKy9xUIxDrHbPE5jh8eX2zfml+xK86c20U+EYz7QaOmudKxgEBzced+2BkBwmlVRm5be3f9i70ya
6za2bP1XKu4cCvTNoGpw+o6HfacJgiIp9ECiSQCJX/8+UL62pOtrl+KNqt5zhO1wiDQPz0Fm7tx7
rW8xgyCnhMA5SyxxPnWA4UfPqrcEwJXoROzwRmcL41MhlWUx9mGK+bNmboyES3Xtuhm7Wp1YrQ7r
2hPj+0Tr+XoaQpWTVq51LgKVksY78DOWGV4ywhGnbHjllNDKFQM2gd9WN8VRC6bZMdIY3DdQxZAz
rvnG+NhWZgmv3klwUHVKwtcRw5hUp7SKmWkFI61noqZS2gApscDFuYia8pW4hFlFglviOgziMlk2
TuXcmF6t49fILLLipokMADAQnAVTN5n1fKudHMaOAUppz8/icQnAnwCFOKlwRpT6ZOA1xCihYKEH
Djs6gMFdCzJloB5sMPnEUWQ+gEVk/BljZrWhAUf+rZZnjGsLV+TORiPw/cyDVQRLt+lScV0noZuu
vJYPaWkwfPqqyt5EWx4VTno7iSnPD42aNO3eDTS+POa4wspFm99Ye6bX+ccocCKxGgQ22bXkyP4c
DB63WmNIMFBlntd5G01q5ll3s+mmqlpc26QhSW9JsPn4RZZl/uhKG7tQVYXekdhWBDpl0srXLk6G
y55Prz46uOpp4weXsS7LfuYOFv0iabMoW4Uyjv+GmjOf2t+X7oymZvCrC0uDRiCQox9Pdbj6Dvt4
gpytS9srUBfoiKXrrTSPgZCZlg7mhqA8qhQZ40ch9EsF4//Oduys+P73JeGjYvz1H5fD6/RO6VfS
B1H7t//8x/xN3wpBzf1kOshbKNt02qy+93shqHl0XgHSc9sDoIM9+4+mrIsGhhiB2bNNNQiN54/L
nmvwR7bO3QxuIulPAPR/RXX+I/MHjiASG8hUUFkoR+l0UIx+XwemFa19W5b2MqE5cN2mgbG3m+gu
9Ltk3fcq3AdNgvJVThN9Foxepp8m55To1EOSZnRnmmFFEn18G+mYYKYECfTgdSd2ruyaoePVd2/t
n3R1P4CZfzzf314t7ws1NR4xcqB/er4Hn02l0kprOYZG+8CoyoCIUDX+nbAqd1hUtkAMkwZ77DwD
wz9b1jfMPQqgn15q7LskaZGtG1axSWPL31mEeCL0IIOACQXDE1LDJjiZqdLeszHtzjq4/nNaeyHy
AAZGC9NOp+vYNTU0Z5NzK/wQw4sdcDjisC4colHM8A3Yl+sv/DF478JwvIlrR6aIN7TsyjAZ85O6
IXBONmH+OcgKZB9//Q79FEMxv0P8jXeABCkw77Shf/w8uyGnRilq1HAVEhMZtKc4q3p4F1HS7uJB
Z3wnyFBaVP5g7ZPIxPrS0hu8QRRUFcuIfvhy4gvWua7IfyhdYV7TAMVlqTkOVjUbwMhfv2Ke1+/3
rI9XjP6LF+tYOn2Hn5VWSL1av+UKhQk+0m67Msz3Omym1y73S2J4Eic+cMCF94kTOUzirDAi/yn6
akNzJJApVkZDJldz4aUyQpdDMxJ+u6WrB722uoewEOgGJZmTLXasNr7pQQdfj72U+A8mRYte4bVf
kilJT3LA/Pp5SmnEU53RxehQotEx525DbGVsxW9ycjMSEnrbKRcE4WG+Vx3IDWRBgjO769YhUgx8
lJRwTOa8+M4rh/BJWka67N24uOkST7xInV8jdaYUeyDBILtypKW6HAtfe45N2eyU4bdvbS5oRY+M
VJeSuxSORsIHL9DNaVcDdcIl6HpEqEw8k+u//jjmjeq7I+Tbx0EYAcyxjz7QzzkmWs3NDbeysaRe
S7aNF84inJS3hGorTGijgwNYD4gTsNe5PpmyUbDxpLRvaKXnFBMIg100CL3doND3uKGtMdcYdzXi
M1TyvlVfwu4MWkgzHaZ1f0BqHyhhDsxb0YusB0OoC6r6nYjLZqDHkvAh6XZIA79FAAwS6KTClrGO
k0ubb9I6RueopiDmZPlLWWryIe+rqdtkGbkCVRvFFyU1HIGZbpbedtiA/AXznIYRAqN6eugR9eoY
KdUu7UFTJw/NhSFsgd4+VLR8Y3gEls4dLWvN4sj4oL3wZOW4GzM3xXnSSDnt+iE+0KjHOZ2MHSls
3J/rU1zwBcD0E+sKqfwlHSUYNbKU8a7Ork1ZM4IPpnhDpzralCL0Hl3USO3GhY5/2/gjbkYv0Y56
FcliaTjiMh299Bk24niyCyu/MaeAyv1vPvs/+ejBMiPToJTy3Z+rh9wEAKobnbmUOQ9XohrADRaA
gBqQ2nZiUoLYK2+/VFOs/w1B8yPh6ceN3XEYNII4nVsS5s8Q84I2WlgMqQm1QeC50MT4nIKHPTaO
eWz9Pt/bnay3jkOSij5gOAo0rMQJxhgNDdk6EDwqA5eHb10wXHLRe/Un5435J4uBLg6YMJo4DBF/
RlMao12NPvGjy2BIyAS3vX6bCmTO4VwhTkzfNpbgUmYIpIYlNfnC06L8nnkfHlUkTBg8mSXJJpzl
EZZ+0BLPXcYMBE+DnmMOIGrtlfKgXtYtw8G//jA9818/TfK4KSyoFZDTfEB2v2vjKmkXTRYHxjIk
nPsEe18h0jRMVe7CzLgtw7hrMXo0wZOeF1oHML25zIT4itU1JNTPiclnQNqADDznUsU/i0K/tDOj
TjfuiJ0zrczkrPS6PhRFZcZ4qzlhFkiT6nVjGHKtkqk9I/Co8TgrsXZ4Hx9zBz6GEQzGeqgM/BaM
qcSxapR6M/WeQj+mYXRsG+0yDYfLyaX/sUSam9yZnculTweEjj81q54Hw5hm874YL+SUc9AXEi9U
ymXLyfPxjOOSJxf3ks1mtaiayDhqLjeBhTYE/hF0HQ0JKoRk0/rphM6cnQoAsHoyOz++5V5uPBWJ
YULONOOeu687WTd2hujNa5xxn0/KPSFNuq/donvxFAQfQ7XuKvw4N3oVx9PfLMs/O9PpxbMdgyuc
q5+fAKIytcuM1r+xtFAl35nSsGHSIOBvypz+dee1BPq0OMQ5RrGownsywH0uMnrs20TKapMX+ovq
jHQT1yjrG7opqybH1ySE+jtsrDW/lp8WMqRsjmtgfgD2Pp7K7566NkLNJmOd46Mvsse6tvyjphUL
K7Jx+aSuu+FpsrY6o8q1RMFEA6R+rsnLOAT+kG7NKQl43mxr2WkpYlbXMAnc7es5DYUGe5RuDD+2
72vFZRPNjLZqJ6O5ETEqgqBZOM/ASNNzV7jxtvBksWs0kpT/eln9605lO0RbeOjQDWpm5+dwCy1J
iOatB35BYuOuKgGIAk/x8GiOXXBqisxbG1UNecAmPIh735isXRfvdikdHYWO+6ZzrP3dWp8HRj++
67wo6P0cpBYhCUS18uffvevCL8JSd3FOGwyJr2y6eOBCGrx2Xr/PfCPfJU0JycZ/clFIUvAfRjkE
m79+Z+af8cMnbzvo8gOfDBvwTEgrf3wNSZKijISctRRieEXv4+76AHVfQav2b7bluQ3+Lz/KROgy
R0cG88Xlxx+FmjXVcqA6yzYa8ys0iMEDv9gcTejxDMlQ+5ww+oTvgHbyqjXL9nMFW/CBzJKIseto
tlAkHO1oggHtYB7kxpeMWzyD+ShZ1Ogt3MWk9A4Pfj5t08pCl1fhAEi3+N/bC9OlImqsFq8amgDU
qxlzwDKHEU+TMakPXhQQ0Wpb6d+wvJwfYV5UZnNaAgIe5mOEbtBd+fG35hLX60lZ68uBqmdVjqpY
0tkvT0PsT/dSAVkZIm+4aarc309plHYLlMWXVW/TqGujmi930uaiMPkJqOpLdVvnGoN7VxnaF0TL
7a2hiaMum+quaGhRokLuAREo+qovtT35D9QNzqbXogode55RbDv4CwcadLT1BpeRQZ0gUjQELbm5
/2EVk3gbGk170+lYP0eV6z/lQ+YfLSyQX4bOpqqmF+ScstqcZf0VcZSenDXjbZzt0ZLQ7i1KD8mE
6T8XZp8/idFA8xpg2Zc8WVukmphxjZSfRMvbiVsz+fZI//+mxj9As363ulcv3ctvzYvzS/H+n/+4
fSn/4wLzTll939T4+KbfxluMo6BL+4HNhsNan/HNv42wGUbr9BT4izZ6QIT3H+Mt69Pc66BHb86Y
OP79x3jL+sSlg70L1CuB9dDNf6Wr8RGb9sdexOZsM11H2gQdjmQ3BuY/LpUudUrTRdO98Dw1LUp3
TLaBP7M/y9ZHAdoGWzO2qIbS/lLrna1RJ3s77QQ+xewuTzErlsOtg+p24YxxfWoq58GCjYwkWNG+
BaWzjoM6WjW91exdvBUYV5kDoeWtNjHhXVwAw3e0Tjy5vZWC+QTWMureV09QVfdBsfPpjHtRLjD8
Yex3pXHbu/pOQw7NhcYE/1bwNU77LCK5L+vPskL1YnRugQ4svCt689vO8kuP+f+Lw154/X+1CA7v
Tfuuvl8AH9/wW1vP/KTTZgEJMQcggSfWWVDfVoBm0vFjtjsfyCYIfYvK/J8D3lmHadDGDhzUmR+K
yt8HvMEn+nnIIymf+L559vsLfb2PMuSPFcBTz0nMj2B9miAlyF37cQWkIfQ8hdxi0XBWY/jQqtbE
yVOJtbIHHbd0VWbP1cSxZ/r2FDA0MfxuURsAstDWjW9tNtTPY5PGeKi07A7/UMF2jYXtsdGxnqdE
yDzbWeDBSA7Np9YY3K8cSy927IWvH2/6Lz2d/9MkvARyYmmk0/XvG8dH0CzDD9vr79/07QkzZ5kQ
Yl16xtT9xkdA37cHzNQ/IUynzgNZYiIxmLUF/3zALBQEJCnrdJxB6jEI/2OLNT4BL6XdbNFks7FW
/tIDxrP0Y8HHJsvTRYk/IzhNl2CDn5qxeRqmBQ2xcmnqdXPjpChRNNlG+7pJATxNbcZIcRWXcKsi
VekbHI75g+eIt6jKP3NLOJiye0l1WFGOKqY1XjVqMeqsBd0VXHOTZ9GnQ2qI0rVf5Wb7EiUYeBSe
eZKa1IoOa4SLf8Bc1nENL8OHAR925AKuK9viWjPIiY99pVEtmThioFbokXFpyvGq0FWy7PtqWFia
ceE3iXnbDIfKNw5jSrYAI5r7MenezRT7spYM8lyaHCIaHgxGNq23cA0IDFrSyIUbh1+4zu5itz4T
DH0aveyJBufB7ovoGNlksnWF3BuiAMkYZKfQdLC2u+IGYmuxBYwsV2Ru5rthyjFI1eY+1PKj5+GO
Bi8Ixsa+YP58TWV3W06hv9CVWy1VUFXkHaSXqabydW9JmFbkdRWapR1sOkKyUTvGwA6FEdGDQVqs
/azdepVnLM0aDISIUFqaoACAnk5MTylkJbAFsSTKHp+QZd1G0XiuIaEHdnWjByBcpNgl9bhupmaf
jOOyFNbe16NTr1trP5GnQRRQn3zEI2htC4KaeBLu8izkK2vvPmhhc5Aq/6C8oFoamo6p0TW2QdHc
m+Q5OSrUdkwQywvqV+ilYBK1tknWocWLGaLXrBlniwSwBUAJWRnDZ6yFT6bbtC/j8HamZWFQg/+W
TSCjSbEoW4hjDgjINE7XXuEVSyXzVe5new2EpVnWu9pxL5Lc3yQU9KVXV+TKZckKYio20+g4iNAC
E8i8GUVETP1QPRkGFhP06sC4wOs1Br2/1ntP8GstbBESi5Kh562tgiG8t2XA+9rbxikNMnhlXFQW
Gc4hUUB5Af/Ko5tvdRPNqjfFu7SGMqZb6oVmO7PHaKv8ut0oWZ6mvHjQ2uyqcCWoQ3RkbX8XFrPY
BVjmWK4NnMLYerp1mxrbRKQIeGiGrAbb/1LnxXb0M6z+pakh/UaMng7wC1JZHQZP34VGdzP25p4j
42RV45570rDouQMsMqlbC9w4KUW+w3DFO6MEqle+dG8Msung5lYnLQE3WTb1LhsZeId6uVbIt5cJ
zMMlmvRVARGczjZcHDu6FWW2iWjneSp8HNQEEMXsvtSJWogpfkVI/qAI4zvQGlip3n6dPO+labtj
ZMavnt7GzKWdO5ye+StN1FunCSGrGCfLUSdqMcC9NQRcZrFK1avBSbbYiy6bUmw9fMKBNk8KVICF
cryP6/Q6qk0wk9YtAU7XwtBuEkZIER0Ds0ZsEbjlnZlaBkA6Y0O3b+vqdJfQ+DzirVkBaz/bbfgy
1TzeSIyviSpfibC76ITYTSn0OT0NkEagnU4Rs5eBswtF9cZ1cA9rEUe2C3+/uh0M7dCGM2w2sqkc
G9lv/JJNIkPl4uDM3OVDA8SmsF8JRer3hOYVGzE+IKg84h9Ytcjal07DM2WW5h3/QUNaemvVyuUw
mc88oiEYOvOMGb1Yp3WNloYNp9a0g+HKDd7E/LJOCSR1G4cWs7yrp/beHMDqGhG6hbHdZjNDvEMC
sArx62+HwIJgK+J7Hwu2m9Bjz4LHBIKqb4LmQaW2IphkVxyHDIbPQ1Dex/594YNeUFa1EUasVtpg
XfdJx+Y/9Rdk/kKfNR+yptl2QQgWWb1WNOE7O8L6q2p7g3Qg3bXdaK4NqLRdpFF6J2c9RfYQkhi+
tBL3iMjuoqi4jBPkDaEYtTcd2BV3invHK688h8UmJ2yFoSngm4YoQMzW2jtSPieecwPZbVmaxQ6t
3pVpy0fptHIVWgh6GOMhMmjY1gr7HKu5ZJ96CHeW2Fr4BRZWlV7Lsf9c4MDaDm0wf37+PUb560AM
DT+pcsAcFS9DnFgLuq7XVa1v4MYJ0LlsuZ7qHweIxIsWGt9CL6tk12nBl8HBty5H6zDo5RVbATB2
bXh0M2O67UesG3b5xY3cU1DWr8qGG1/kT2zne4Yze4b4zFIklBxDPugNNZxk5BLKZu9VyD36hLc7
VeYmFzMVYOKC4rjwfWqMi0tdjQe3Tr5oLqGZbtwbi4mUAPIlL5Tpv+b9WK76QcJ8bKyH0i28Vezm
DLZScTkONidTPostgq8Ddp8N5kBMEjUYnhHA4zr13P4Em/HzOOhPfpoT31Jsm4qWHodbtogC7xVT
2bGS4jKxoClOpSY2oh9BkLAz4AYtH0sjrTcuAN7EUg9EJ773RoxPHDOprYybTsFKb1zIX4F3PXjZ
hV11V0Vev1QTh+pkeAucHmcbHk1n0Yvo2vHok9IL29DbVYNBWgVphutiDHad565jKciFSLicpZb5
5qXmFR/nPRtXc8pA7maWhnsB4AINLXnjDQIOpaZPLHe2DAUjGk3O+xgZtx0zafqV/bELxJmjAzyT
6HweC33dpKQddC0xc2ZFgIa6zhvwCUPr1xu7YiLs24dC+NdJBfFUThJfIVLHxWQDwE6G6EtL05we
Ilw0O3ttTR+UYhgtVDmlF1Q0GZsNcFk38B656qbLbsLtUA9qXcVNsiCI9iYRxZNh4WtNg3zXk/ix
1IJMrOms4wLuz6jm1qKTJzPP7/Oq/aohJaxIF4H5ZH0tqnGtYX/p/XjaF8i2FnKArmhDW7Ii/IyS
PvRFIp5dLeKlAxum068yUACOfs66YBt3Qw2QE3i2Z0xsD+1mKNQmVx6xJkG3dyIrWxrZ9Dlx/S/K
wH7jRdJHJqdfkum4DcT0XIV8Ti6z08RFfS4GMo+s7KU1bQhKajzGKWeEGfQ3FjmAiy4ttpbwYZ2r
lse5tE5JW9hLW8OsEUhJaktV9NuyZqAaFM6LZYFc6xJI8Fit173rwGCy2m3hu8wBeyIk6im9d/xi
r+ryte4xUTVBcoH4lRZrAZKq6ZKda5XYfjtyU1Mnu9OYOZhOmG7ZyOSajHN/EY1JvY4qnK2xjlNc
RERVNTYydD9v2Wwd+4RwUQJPZddIjYPqGwixYfQ4jLXcTKq2tpZD3mNtzsjNTo82sZOzL0aDSYoy
oF+yvfm9fZgL1RmZ34shUI4yfBGbVnVn9rljb/UndnLFlphceH754uV8XIkG2hyCtoZxlnqrS8kF
wI6rdR2szYzuJuwOZ42v/tJVlr3OHf++M9WNK5PnYVIXJtn0bZu+eBJnbON1vBon6yE8Mzp1utZa
qVkE79aCUiCEVKaXXrrGt/8uLAnvbSLNJc3U5cCJSwDGTtr1RS1CdAj9cKmZVroaauuaqEs2mlI/
Dw3qDdvqjv7YeVCktNtiGLdYvY6FaR0iEn8XuPnfhAefkxwRhF/+fYvDoNH8r8OE4ssdHWeZi01X
QYVzBeNZp6g25GCxtDSEDgVHuOXPqr4yG5d95dHJ0Ss2HTU8qw40tY0AJIbewDwUsm/Ijt+JfpW4
iGPSPLwZVJ9TJIPuxsP7ko3yZBgtNBHDn/M+hrPLVX3Zpqm9tOJ22hRRuct0vEtZLa95+gC4heZb
V1f3YVjuUyVXaWGtRQ8SF/84ljOA4ihf75h+iHWmrGNrqifNw6yo0ZIGkavuzLA5jal1V4TuJTDk
G2zJR57hgo91uDPw9SxTw/nSBv1Fp6fDMtLGg5XmO+UMRzu2wLfa5qLvmLfAZ1njfqxXiNqu+hy8
dVNo72ZVXxRwRagHoG/3aXCJEKNYdHl/HIDOL82JB1LNHDHJWEbLnW6ZZeEOT9qVKYJ910ZfQyuW
WxRr65xTJdWMErxd5RzqYnjM/Cjd5lHxWWrZ2oF5o9mlf9L9rgBjnMlDFrtnO0hzRvHtgr1oE2Xp
hahhOabB2hLxU+WN7Dq6kHsGmd3O9r1+42q63NUiQA2kx84+dtiuAzx3OyU7qnG21YOKO33dhflw
sJryMDkjDhb7qOjr4/YKXnpJ4drmHQVu0K48zzkIyRyrzFttgwUzp0xhwOgkOZTkgEe17YLDaAHN
Zz6CpW5QT0g4oGCiOo7B30sFdZc5KrfQrH20uuJkVskDctMj4yQ6kWSQrYWbvViC1WijaV56Q7QB
ATTwXQ1lIEzixiqbTaq5YqWlxULVDaOPKQHlF0OXNqClwNpMvxhmPB1t6RwKx4qWPbYubnXa1q6i
ZquneDhDl+sooaVnKy6u4th56ZzGWiDVOHfaDM5sqo0GHKSaf+LgXHteDd/QP9tUsYB1+Z/YPBZa
vdb96on2V8LFj75lEQPDTh2yglwuM24P2bhI7lmur0zRLuNkvl80c+CEat4CkQhsoPGtW76ilX90
rabYNKiybGprbrD1hJUzG9adlhfoOCbjc2xUJTB+Ea+ZykFXFxp640zkJzpzL0YsqOEMvqtIXJ2+
S3zbgVJljwbtPUG1cbM5HktpXCCCNS0usC2MQIV7Ur72lMbXBYVgB1zTKQ2MiUl5N8Es4BqSLNwG
DGHkLQwTG2nSv/kwFmFxhz0liLUP7e5KADUsOiy8YWSD8shuXOsyKFNG+vRvFiawEsyQeyatB7uC
qqqjmNV8ZwMRalq1sXsMdMhrhtk8lRHccDoEbIrSBVynmUAFJvu605+wKoZ7U9ibkkvuRByIW0qy
QPz6cexBD4T19IBgmypGXcxqnXBQ56q1mk3oWZcm+JYq8LYBqKOxGq7LLHSWZpecUbsfsQNe6MR7
dZRgsVvet1VzVwjnNsiqB2Mwdm0ck5RmtDuJzT+O1R1tBJuhTXtFKxu0RWBSBZn4NHLzGTmWsZDt
1HDZlU9peoZtcd8U6JoxTmc701VvzWQf6parqU0FFkIo4AQHnimkXOhOjFBhIlTAEeMyb4aEi3EJ
jD4dFlMblPh+UQtZYXLokApp4atlPg5siP1UXycM3cnZyp+OBRqpSmDW6o2DPpKUqPfhZdwgH3F8
wKz8nKYgoMxx4/fWq0+CnB5XL7aa4DatO/WJmfHSRj9Gmfk0FS+1vHLEC+JNwC5ZufK0ftMJahI9
hSjfMjpLjHA/2x0aiT05rG5GCdy9TEhhY25wqywPAc8AM6dzVLap+55a39PPyrPvqsy/t5hMQhga
qACaBmDWNJeU69yq3gghw7dRTmc8Fxjg5ICGROwIxDmLNsBl2u8gs9xhoMVerF6c1HnxCPbdZ+PX
NB/3KZ2EotQva3J+z86E7r3S3tDNx482KnCUP08lbIud7LK3KuS38HuF6V0R+YiecAlnitiq2sEA
lzAJyQNgSCIIQfNlxSoCxM41y8dJ4AKaraS2NejzWWPJa69YKAGOjq/oCUE1dhQ6ttmFW5O4pove
8bWD03rp0e0sYz1CyULPDoQF39FEiplz++td4/+deuQPje6/7ysfPkZ36r38cXBB8/a3wYX3CbGv
Y2I/A/ZAc3k2kv42uAg+6R6q4sAmqdGyA3gNvzeWPYPxBPM58A3BT9Y0T//ko3jn9v2riAhvHmF/
P7Ug/JG+OVIWwhkREfwsA0vsCKCZpk2rwp1Kd9lWKiLvxrA3retluzgP0WNGfUJcTqM18lxHjkyO
+qSvCoyhaYQpEn0GWXMhDfVFV3MCgggeCrq3dgx8xvOC5BELjJsvqwQvew6PDax0FyJNHFM9AZJg
6DkKYjpL+sJyILqg9NUXghiVK1dPxq8w4OfDycgJMcStHtAPJgkPsUiNJ1SULyl2CG+p0wW8ZdGv
Ok9pcNLYZ++5okXkFibQIgaukZh6Yk1t2qnGPaER/WCti6aND4PrkBk0THvfcdsCUuAYHQSYIoxd
rpAPJEIYxSqO6nrbJsO4QT1OR7EMujtWXpFvfHMCWVTHOzt0s02pGRUwMsMLibnQjBezMQK1KCSs
TlW35sso0u4zvjXB7Ri+HVVdsfv1Zfg/bXhj2CyWf7/ATslr3L3j5mU68eMim7/v2yLD/MncDZI7
0xHvtwnNtzUWfLKZ72GFshnCgJa0/hD92948u5mRJYHr0wSftVP/dH96n3QHL4BPeaOTbW57vzIc
nB2m3y0zT0e7BLWeCSWrH8KLMy/D7+RCXAtY+00NPtAsmhXlRnucOqQisOVWQ9iRW+Xk1jl2GHF0
Nq1/i2nMygIoB2VLundeZnVYJW15MUFD2mZTT0URfcF4+eRjIFqaDjfvwnUuAxeQcRbSYOmyU89V
R0uy5jFzh2DR5L65z4QnFj7YA6DkDWQ8MRsVKL/Dek4pq75y34W3VfXtaizycJlocrrX6ADS/jW9
vUjhgiMshw1HwPbG93P7ksca5W4PNQ6I35VGkigRh1CaMwP7oWWlBLOVZbwJjHK2iafejV2TLvTr
z/x/7+j5vxm6z/NTaFaqSSJUR//1kfGAqnWWcvzwHwDi8aRcy/dG3by3Mu/+OVWev/K/+4e/iUPu
lEAc8lrJspv/b1FS/bAAMLj81cK5kYX8CV308R2/jTsDbNFMzBE42h/TcZ7+38ed8IIMJpoEQ3/T
hvw+7vRnrhFLhYBwRqEzoej3JWNhwGZ0Sqa8S/ADcIRfWjL/YpiemUUYz5ioIsAEpfSTCNOvtIyt
Hei4gDpZH70PGqAQjNl2LqL36ao3mkyhOGmnqLgRSV/lZxKBUryfPNrh0K0mWWXGW5xlMLu7PKTf
3X0QD+vKKIp18MFDRA4PGzH/4CRWfusELyNCf7V088ioL73Jio2T0seJoVlaUOEuZITX+S7LQ6ld
VIW0GYrCK6iqk5PRyFyWiWfs+lRELpq3qjK8PYbO9kavK3WsfFleA71hlpbIzH6smg5VNdFXTgSv
gOGAF7a1v5KRN8JUJbKlAqHfTbOxsaP1FZ5CL2sGfRVbxqjfgxPNw3Pt60ps4yIoXRTACs1BHYbx
sPS91gGXrcflsx3Tp0A+34MRLfG6o0ukPRmuldvRj52k1dGiGesGU402MTIrjdLFEav5GknB7hBp
myjyKsjybTtEFznpQheFNRbkuSYTwS11O5ygO9DAwQ1NIAC/QvK566buhp4toWwqIZ53qfUlgKIm
xcFQDFrDlSTNkhjJpm8QMGZFveTypxt9TgpWNTyJ1CV3yUqAuqzzqOHu40gNq2CE8eE9wQQCYB26
exgoApiTlgt/G7nX+dhUp4keOqJbFMzhsk6M6K0sbCaPWqjdFLlOjZDbbfsSYjihQxERjsUqOMVE
rD0qLpBejZ3EQRh0gJSMwwheUHMc9ITU+cScwnvsMhiQhZ9fmEYgr73CHDdur9/5tas/5llafIms
SQEPxg5NkGT+qnPJpbtJP2ekS0Mvx8scA6qbGjLQPIZ0jsxc0s952/D0eKBaR+5zk+DXGkb/K0RE
/C29MXl3MlYQussE4XqN+JS3u/FGc4X6sLot+iqm+R30Yks9yfZbZ1Y5ywD08QLLBDOHCA8BtVlf
T9wnHR04fB2ZDp5XM+PqF7WkoE21oPWv2x3BeKWRdQRRS0suc7NggNlVmoS061ePsqungc86m+5t
LPH93NFnPNTZ/Qzg8tzyXCWaqS/00ZfTBspGc1fWSUJEQDI3qmBFPjK3IYSxA7N3Jyk06X83mMAX
Q1132k4lnQOHI2yityCI4/uGXx6UESrSahuOMfHL46DEV6aDdBqKsEmvS/ro0PhEq13XM6NgnQJX
YDTRugQwhHQLn4e+z5h7pRUfhalVxrHouApzjGlEMVZmp05dnNFUCxLLvTbSLLpH7GMTr+mm4RYI
s//i9DlM6KZt/YcE6Gi9AF8b3+h+pPVrXavTyzzyYAz2TVN+KWItgswu+bNFi+mdd9zrh1Pk2dZd
gl/7huvr3E/wWk7kMggHhJ12+6ihIOnww0i16yub9FqjDIMLikyHxKu2TgnLLGSjr+06Ix/CLlz9
0tdEGGw47DHcm2oQ8mDW5BQuPKm1b2LQhvcKDHK+L7ssiLhb1wV0CUNXIcAY9rcvUwjJadk6Zvk5
4jXMyj1pTSc8v1q4HJXWGMvYKrJXPyrsEeCxEC5uds2778b/w955LUluZNn2i0CDwyFfQ0dkpBYl
XmBZrCpo7YAD+PpZKHLmpiArrcfsPlyz290PNLKLQABwdc7eayMCRtOPXJR0tKotACOI7FG4xkR8
TNEXn8ZAgutt4dP+2ZZTeQOMiVSo3GnIj2K/Rdey6Jc6miEag4uHdreagrx+IFmCNAiTyNmceGYr
/ml5Y9lsieKqPrtRpLqT8gfKRY0cw3MZYRfZ1Y6ABFNDtIi3HV0gf6fcjOJlB9fNhxCqp3DluiMF
AMsIglUEapacAzEUV7HMhoAq/2AdwjElVy0SY3rT1J6cmHzy8BZXWoHlUJbNTaOa6LNrqSpes6EM
ogMXJT9gwisVHrtYWvSLeW1qM8iAQK7GkgTN202YP1NykN661cx7m4bBTZx3TLdu52kdUrc3a2ek
xdN0ty4ub/zsYQWCYIyR/K/tFDwR/qjcONV2RaWGYT3/6YWR/1gh5/kxg20gXJfO8po2afa1wysH
3bxygaPzwLl3V4O02rRFlN13KEUxMVh23eKEE1iSiU6d7nVPkuheOwYMznTyypatXLEUp9sBCSZ0
IqK0ZeWTbY+7pXzirRGx5+C5+e4PKbNR7szkbra41wQmdLt6rJqyvYDttqTAjjN4ZQV0J97XXWbe
RTMhllu/oAa8rlO7P07as6qNC1Dubg46av1jiNiECs0QfcrNPrr2plbna9A/RNC3QEoX7ng1X9ud
Bs3hy0iz6Ao9f8+jSJ+oqtL3pfgrxrUYJ9Wvp7lQt+wXFm9YZnufm3KUX4SrCEN1FOSTVayBGpBo
F9ifepxHdwZIBGaJLuFz9YbaO2iBiQwqhSObjUlwt7sjqBjxu17IJzRbpPlsejbCmM7WZU9sTOHe
lLTd6Lf28K/PsAzpicnSnm6MjNtB0eJbcFEjq3vq7di6nfkbFLkJCE1WoInFI0tXlZ1Qe1use+0w
bxMa3YvjYtnal1RP6d2wItc7asxTvAGLQydzqUB8nv2hRwvi2sZVUASwl3Th89UUTa3JEC5c/yd1
O4RYMWAmYyVBfgB3MXDQ8+8IYTmjGP4S2XFyU8NuoHuga4vxFc/iVIwZLTC/Rm8IFN9J7lHvxyGf
PG9ka7OJILRlLruLMATmuIq6AA1PjFknWPXCzL5R70+vmtGizkZd1lasF7zFTZ2W6hYPRTWdikxg
9spp1ZK26TY2jtnJZUEOLZKb4CMswqQImIuQIaB7Q1A+zPsJ+3DozXgSC2UsXRHknp+cqicNiSKA
fKyyQMx76VnEtZTKmPsdAG1wqu3UxTYouERPq7HmSussTtHZ9/Cj50NV1uiYXAZNB8JeOw9uMoNs
bXCS0ddMSaxNA5kMW6/uE/s8EggwblECWj39FIOwYu1yzESRN1jfemMkei/wQ/8ZBkH0FcKPaE6Z
45EUXUO9oxxLX/AuF1WbbWIfhw5ntykhwChL6WhazdDfxrGBTG5uCsM7FhSrh3M7+8tQmkRNUHBr
pmeBmmtEDzU4IAxBJxqrbhoErbJJ3rmBzL5qpFkEpVRdukefQVhgXdAUhZJe8bXmnkOtsTXLrtwV
iR+zzdUqUs4lO1bf3kl3BOo8J0M5LY1x0PJGmmMp8Ebo+suCYvj9/RywP6owZArTO0dRN8RPbJjT
fB/+wmej6JPByUYWW911bd1pmjqmFsfmF4Y7BlQT4mHBP7dzxt73H8ihhePtyHCy7+Qv1reCk/S3
EPtf/Yac/V+ey0GtUdzjxTicgYQgzeL1uTxMLbo7aBA3Bf/4EgZbsgkqr/hLUPuvVxGvPVrechnf
EZ5JcYjp2v2VffHi+B+0ddkZqsk2tT1O5I0m+XgvPMXcyZYzxRIvrPrs1hXiBcQwwbXZ0sqH6dw+
/N86KP8/V0IilB7F9b8XkRZsxDMWi1fnZ/HXn/q7Tmv/IcUi48Z7uuD4KBX994HYsP/A6uVAEEO7
vQQPmlzrbwGwY/9hcxz2PTwWi0/oBSaQf4RzDg2wg/yXt/6fnYgXde/LUq2HwSPAhQTRgv7wL/n7
yxpSi7jZwjBlrAovDQ8qfB5b8lIDMIUrWN7OrUdbF41uvGVhcFYvntXNX1d5Sfd1Xn/BlL/IXBQW
BmBw5vwUcylwvfiCTTZOQHtluKpqpDK9FXrDASEHS2/qRkeyhQE7tNpVJ9Iwhlujp92e9InY56Ym
N5z41XhdFcBB147d05ynQUjoL38TtfPnYSrI0o3jhshRtGWbmloyscFZeJOIYiSN2SAnPjRRDRRQ
t7ZR6yg08RZlZz+l/wx+1vqeiIGAQ5pwQ7xLBhjxtpEQCIG4kPymrCVFKYyD22IqOJrOdkx4oZGh
WesiPT5hEqB/nTvPrPxUpFOpetLSONTD0caHRZq4V/1Eru9c+o6Gtf//x+RfSBbAmi++sveWp+EZ
tHb7/WXb5Ncf+Ws4SonhaRHd0xkxTSq4/1OeEuYfuDag9fEZMhwo7/7PYPTNP5bBhkLfYahgrGcQ
/V3R9Rje0pNYSKjCmjQ9/iOe3+vBiCcQDb7Hd2gtUJTlDl+PB8MYe4D0ptgCkNXXgg3EjBUd78Cq
GovAP4umifwd4nxYzBVpD+psDIAuP714YP8wLMViq/o/c8Jft8G0skCI7AChBc/o5bAssQV3lEC4
Dajv2TocRzs4Vn5AfNCQ6BBX5sKKQm2ef+4bF4d1j6pq2qYu4dyHvm7Ca5tnTzR7xKNb23HUndys
ZQdtTkil+YN2Gd18cM+v11w2Gxb1bzpOcFM93qNcftOLqSRNOXpATkbLHsMhpOk87ZPQU1cVB6GL
gaLEFqh2fNcplW6NPnWPJC8jvGyQG0UDVTXMDg35oHHotx/Mcm9cvX/dGvfGLhc7HZa2N9uB3uTR
CYwMW0eL4sKbXJKXpgisYiyHXafmWzLC5bHsCFucDSEIoXfaTS56FHy/f0iLn/ble12ekeOy4LAI
sXP45Ux98YywAjWTwDvODjUwMiSuYfljao38xmkMvQupsOVsL2eOSfMUrn9/7bff1K9rU8SnwkHP
gjn/9ftpwwTvN0qGLYsdrTgsIZENlj01dxnsOor9RGyR0018xub3F/6nx4+jlUWZ8Hg6Mktx++WX
0cFt4Nxfy20ZRXTnjDGgU0c79QA2ACwCfcX2aJZQExeu953uAZVM/ViAMg+xOnxwM8vFXr8Cx1sq
zz5QH0gAi+Xn5c24s9+iCoAgadWGMneJZ6QcjBF3EuZoVh7hf6qs0lObWlO/nokZea7FLOTaxdTw
/MG9vH8lrPimxZgB1sEU9maYa9tFU5x1wdZv7Insm6EjeQhc+2VEjhhnPCyRX/B/B+tI1/kVDLzp
ccA48MBpgDSk0mxWFtCdL609GujWEgfBoAEWZVbhp9/f6fvv9te8CIsAxhVt7TdvEAGDEyU0uzDD
xz2+FxOMXwO94qza6NKi5HoFyd++nxDT/tX3/Pc99muLOmOXoylcLfYmxCrQLnjz2VbQbAZq0cnO
n01zx4YaFHrVA6JbaaM2vyRFZ30SfT7/zIJ4PIyVH1/Q5U12me+pD4zjb7yA3At34MOblpbjC/63
3OuL4dvjBTfJzBl31D3Rq2XN6DJUK6a1s5L5fFdSrp9OFjP09TzZ9OWCocEVRPyOH2yUL+bbLm9k
clE2hhg+oXTaVGXkEAFNOa1e4yFsh500J3E2aLgjP7aKUe0RpVJJtUk9CdbZNBLA+Pt3++YUs/wq
trHgdW2Po5IE0PL6V6U5SUUJwXk721HqMPS6P2B2ITA21slmaCqSUzOJOrS00j/HYTAOvhiHj+bo
5SKvhiU34XGW4r+sTPzF65tgSo4WdXK/s9waEUGHjhNZqZmKy0B5j2WR/x0j+a8f1j+8TBZX6UEo
5LWybXhzRdm3Yy2moN+NxNl/MSV2sIyMiAfLzEt/00AwW9cdodBIfOpzQG39NDlzfHIs5d2WVfG9
s8b8CZoU8V+TlT7VlYsacHAuYjHh64yLrjg4aCCGVYxMFiycQUnGJVHizw9e39stC6cTTiHsjFh7
BRutN4ubNKQ9+VmIpKqjI75pbVNtcaZ0n20jai4qMeCjCSh0JUZUH+o5mvDAVN697urbyW7rXRBH
PZguy72zWfa2TuJAg8qkfx1mEq01M+gH64H1btpbokSY85a5z3WdX7Cgl8MoUJkxqVbv/KZNfmKp
gRhX6f7aIUuBCJ7YOlgMmGPvWMWdZ+g/g7IKkHl26UJfcAnXASx39sO5eKh8V11bFTm4ypAFZsdw
nj7NFZV5ey5HUE/q0eNEcEQQfgkJOCXrzGOJNY1huBrFnH2wB3r/ES/DCM0P/VOKD2/nB7A3jZ+W
YtiFvTmdu8zoMRYO1TU7uekYSjvd//7dv79ewOGR0QvqxRU4lF8PGto40klDZ9xZ41h+lsr4zqYj
6TZNq7+ZUaKyDxbPf7ieDYBx4Tg5y7H4zfXaesCWlvXUeGhCPvqxk/0w5tG7oKGGN0QT8ff73yeW
b/f1rAB8ALC3C4fPhPv4ZsL1srT0IzOadnWLNaiXqG1Bzxf3OsnAd0yDd2XErDtNT7fG1h79t74v
MZUGlSluUNVHD1LZ5lqRePjBuvR+1HFngBFQoLCVY2C9fvSEJwZGl4TjLshltg+nQDxFYUwNKHf7
q1H5wbZwXfFDKUBbEnDK9vdP5p8uT2wYOzlGP2P/zeRVNQUFZlRdu5k4z0eyu8RXJxB7wy58tVWd
kpvRUN/pe9cnmD7eBz9evNa9LEsG3wBsiQDAGWWDtx+e76sSKrqjdx2akmbl94Hz0Np1s84hCiG8
n7uHYCi9GxWRIh0H9rGFmn0tJ8fP1uDIEH0R3GEQt5kryEpl9PgfPh3c1C62DEm6LQfNBY/xcp12
c8jMhdnInctW4NCiHSBfvorPudU0n7Uj//R1AdCSUbVDh27e//7q7/e7cEb5L2vqUtlhiL6+fNJR
hJdBJ3dp0lrGHUCW6lGbMtBXaceoQpVQ4YOJRrfGd0oqIMacqGoPQsQkyI5pp/7jrT83RCkLICcS
Dn7VmxuKwrk3i6y0mSe0nWJRQIBP4UVdjnhWv3h0J8lCso+/fwzvPlEuyhhZJFgO38kv7dSLWZ52
WEivEMkhoXhYuVJIMz+VQzT6BJh8jzeo+NMLSnFQsMP2U2VY9Ucbm2U6ejV7OPxWYKw0SGy2rsGb
z2CMtQt4DFSWCuWEaVbN2FGzhCyC44TV/tRWJj5AivJNjLhKTucYLre+kahJOiJMm3L5eMOi+mDs
LuWSd/e1mFU4Ey2v5VdR7sWTwfBiKWH13i7MmjBBWd8MIKRJYtUYR1F3bX3fqehA8mBKUjncQu4T
QgWdNTZQ9ziWJg1YNVj+dAhENQe7Mps4PcjBML0NjmDnPkk0uVdG0s/hvtMEx67KmNDOj57vu1mA
TqW/cBOYWnx6u2+eb1sVuaiFoh6SdZQul2oJliw4r3IdD9g/gdhFCKFj2Smk/mAWifwtPZMSoO1k
W7Ddk9rrJOquRcmfXNemJ+uNxIecfnCn7z9FQDZUeS1mLWg7b8//XuWqPCl44CQ9y02WTw4wNPNT
Y+XBJfXG/OA3YlriHPeT+9/so3/daL5bNNngsEFD5EI+BGfr5eZevG27jWOiXpHHBoQf3GVlNNy4
cQBXT3B4MNuwufr9uHvDWmRy5oLMyywNDlF01LZfX5ACQ+eKWKLH9Uqi4w057nPOvJhdbPNM9qNd
kajp6ANrKl30KDC32ZhVRytnIvJImbyqZi/bOLgNLmTh1HsKsURTlznVkAUv+TmmGbzSU8f+Ck3H
B1sMId8NDvwcKCpN8JUs/G8X1jg2UzxHibmDQe5fyTYIHkQpu4uKxNqnYuTMm4+wv9chfdVzMDkh
Llroe/VYe1SPUKHsGjeLyg/2rG/QgctDXYTc/AcmH5wme3nLL95iS8mkqmc579Cv5IR2s+4h5bLC
+jFxIeh+Gu3YrI6azl28tq2BsFs0He5ZzdI7KSfEFmkYBlS0rgcdFkxWFGLjNCZ9oRtoZCvZ0uI7
12jK/jc3HrDZhqNC2cNz39w4X4JVusQB7YQ/4kNrgkKX26x3g5vSc8MvpWqIGApFXlI+lP2CIBNC
f+07fMjLUr1AIAy8w+ukKwXwYrJAD304Vksc97Lj7lA63cYe8T4f3fj72XvpSEDjQw3P3m9RJL58
4rpWHkxiMe+ShojNVSSFenYy/1rkMrotyRTCAegbX+0WeRAeo+6BwIaUiLCxvEoVA/v3o2opS7+Z
tCkLo/VFWWkD+vl1qHnxASg5cOpgz79zPT3tEMaTm26Nyalyne4y7FyUXeS2nPxKB6fKUOMV4cXF
JX9x9Kwp+gDc934DBheJPQ4JVyZPCODz64cz5RVsiG5kh5NU+5xuarY2i1rfIc8PlzKEdSGjrN0p
1ZjnyG37xzEjeqS3u2E7o6LARtnON5Ut0cp1Q/7Btv0fZiBOQD64JHIjAyahN3dnlSXh0mYz79pw
MOzLivL1KnDJV7wxxjZG9SST2PtkTIbaO5ahzZ1vTHL8mqB0SRY+qgH+a/QqASLQppYcOogGN7Ta
zWmJLo6LE5wTCTzCaxTBwg7Jfbsc4KV9TDi1fPSo/+HFkwGw7CYpjjABvPkxfq3RtmUAGMsygLQa
W8RmR66/G9PICFet082XkgTKox6iB4NnciNRQx5kEMKCyFnYf/8dWu8X3aVdiauWvuXSm3yz83d5
e3HPyQALbjEfwf6UV6XibWwga4FvWTxBCvPlugwskpORylBR6swbn4w9sKWDeVBKNwVOOc9baKKB
jctdtlBOiQpcz0mBZTsnw/nBcwZr1RVx+hVjBYKUVH1LqjH9khee+/T73/QPcz5HWItfI2AXS6LX
Xn/NLS5mI2vdYGcxwK5jkclLF9nkLijz7HnwUKJHWVNvLTOZaGyEwY8k0t94EfVm7qb4TpmZtfpf
3BIHLECRDHvq1m9OnmnVKyuj37KLKBSdW7erz3i8lwBjopqsQQA3yfP+c8CqdMW8MG1GNnGgboS7
nfkp17NZ/t1R/NeNxLuyCRVr38fVw+mGCtnbGWhA9TaaiwWlmhz305QWCdk7TnXJnn7YxkZlPNqd
97fv5F8v+g/fGyVfvjX6Yos20nnzbpCQoTzyOTvETWTvKXxaBwWkc592xbgXcVFcgLOsPicQGi7q
zoReBlsA5d2crtzSqfaZr9pLIw+ycmXJ8sKxOvfKCHSGF1ZggC2DoNtDFBBoT4z8OEPwfqhIkHpg
oTl3xoxv9IM3+6to8PJYgE+DjSvrCp01qIpvq+5Z3qJvRNu77ZIGcBOeDHfeKPQkD2lgkVVvDDWa
aUVHItowCWN0l70VHEnJ7uALkHoD/y1DLAvWVOr6qUQ6Fm0ssNDzduwG0wLmLPGimiS7t19xOI3b
gXbEfi6ntlsPqBEjAEzuAwng0+eQiGFaL2X2VI0m3es+HtZN7ZTlxmiEqrd9kLN7TyXRqSvAyFO2
UuyPe/Zutr7JyOWk/hx7KH3d2B6/OoR918TAJoKqZhbmJ0lsq94O1QCTxi2ygjykBlOYLUYj2JSk
0bAhIF00x4Frkrpk5UZL7pUMb3l0iVyo1tmPtk8gGRn48Tm5DlE0XAA5qsODNaDq2xSWIgpi8Iw+
O7JDyG4p5LQ/E8vCmjLx4zZEJ0GIoD2g/XUjcjRvVddc2fGQmuA9YMOQuWl08LZ0kAyrxnMaQZSh
kXNWkJNx0Yeq+RyGNgJVXN9QS8j1IfO3Ck0iD2Eys9gX5NVz1HBB/ndOMxy7fFbtTvopEqYQce7W
JFf9GkmgYZ5ERY9tm8157GL+8htE9w3Q0z2ZA7XYy6zL73h4TIdttjyoMIvMNaNxkXRXrve9IL08
/eh08q4AzwfJdL6IlWgPEjjzZq6piRovY6b0bSEScUpN4kAMr2W8gNO8lMBzK5xygBcEizjuZ5kd
OT+KD47r72ptXMBaim1L45tj8+LBernfMu127lB24x9Ia3WEOxadytQxt7mfXEW9Lo8ycu/RtCVU
U4ldI7feOcAiM/Y0RYJtBFKGOlDS/fj9cH17evrrrtjj+K5Lb2IxUr68q7ph9m/mCDjbVOgfeTYi
1Ou99mbo8Sk7aB53v7/eu70LMxwnNRZY8L0wkd9Kx+psICeqHcgvC8bgjOEkO7VmnH/xh8EiYqlh
bER2eTX3BfqYucAmbsbDcswSCQTSTKC9H9J4fnKntrjDhZXeOwWyuHXtuZfovJkjmgwrcTAQugYK
QJgfzW/2L5j+qwmOjaHA6MOumaWCNfP1Mwvs0amtHidILQja2Fa21/rHJm9wa/qtggPsAlc/hUAe
uj0Cn/m+4fvDJ93PZrDTjtCXY+R3ep/pca42YuBQi28mqb4kXapRLXvYbuIyk2BFOvM5yjL23UOZ
ZEBX/basNolZq6e2tC+McLFqhp4meoQEaaTBSVbF421c+AS2IHQGVzzXXvk5dmfNxKe6utxTvPPx
NdRmAsdKR2R7VbgnQPT1xFEcIz8v1U2AGpW0EvKjT8v5OthYZisceGpRBad7HopvdZ0m9Q45YzZv
CViNv3l9U+aHsQMrtHGDlo1jbrcgFd1E4KZP59BqVwKF5XnOKI1tsoj3RdGu/c4EkasHijDtt7gt
4V/UfRRznIoLUZzKuSxRmg609TaIn50rgjkwuPhmgigjHWb9bJtTYWHUT9OCKc0VWNDdpcGE0qWM
jvTmonFNrhaagBz/WQfNJMh7/IQmomGev1Ovhjzx9UHUSV6evDywp8u0LXq5KfVc77Wpw0vLYmqf
zHpenrV1F1ZgoBYaDr6SIcztP5mA/BvHIXJ9rdKkWGzmRkC/MbV2hUmON3Wx5t6WqjQOZOVxlpCA
eJyVQ6H2WhvFIk93MnwVfWDa6SYmf/GLn0Al6dLII5JQEHS4ZSmCAxciY38oDd3q7Zw7+Y1RKUTl
RjYMl1jbVbtOJL+x0m7ZHfIxdcjGrTyj3eK6csdth1LL2vFPURc7MYXhFcj+Ob/32iK5Yp/vxafR
j4a9J9qovMeN0hTbecRD8QAssu9ugAyWwx5tNvGyUxUb37OUs+sxclgz4et1trt1w7J5NCIVDLug
IeUE+ZrVkhVtqHzERmNTJSPdqL1AbEdqST4RuMN5nhw21pwuSEzyCwPd3MghgZouk6l8DFKqS+fR
5yFsPMB0aOjBg+wLDvpqlbS2r/YkH2qigzDS8A+zrG+p6qGzh0GS+OkO5lZ+V7LMAoQqk2lDnGhW
3nQCs8Mq9UGkIIwXVrnha8w2lu696LLEFZtuw3lM7sq+SGyghH44nqG0zfW9MddEOOWMTX3EaAUd
CLDMZOzH0vEHaBc9CnbMJEV6nklFVFsGeMGvlvWY48DO8ngvXOBUmoJ+8SNzaiJMTPKOFsLW4NJM
4f/fHOBrBUjxcZLKtZU0kMvwJDr21vDrDJQeBdn5mk+P+JdC21OysuO83UVGM3k7128RUnXCrw/Y
URomdU4tHPJ08FVbdkc2qgjHDYby9syL7OizZ/147DPDIBbdT4L7tqSNfMOEMkybUokxItRnacVo
uqAPubZaVi+/6zZR1HsZJivWzctaIIUmx4Kt7A4HUDhv5gmXyHqKbA3oriG1EEdUDvEssafgHi2+
LU6EQzr3Cn/4dxy8FdNbNRCaR9y07HbQOor4UIAuyfC6EHsB8GVuv9gWEXvresjxtgxdDaDHEHmF
GjyMDHhHIP/10bTSvt9q3SZPme79H7As5JOdtSUkeGMhAuEti5yLJsfhtuoL7TvbCMIjW+Z+6Mq1
ncigX0mvSL+RK63VdpZV94Q1ADAN4g1k3NlozPNmiAzb3+fonmMgO5HKbmK+GPLO7bJWt17MD90h
dmHHOFqI6qHOjeNFE2T5nym+hWKrgspJkTo4wFNMLIUnbcNsYtqchabb1nbuZWyn8VeDrAaSufqE
eYLQHXYrNNZbtW0cNz+0XeRhWMt7hjqVbB1sokGRde/kvro1m149zl1Lyks3ZIoAoybt6q2iXmA9
BhCEfvJ0nfKi4IC1RL7G9pMx2djY0DrNZ6277oeUbUe5eR58wEaeUuYR6kHOJjiJW/cucgIj3GD4
09Z+HBn6+5Ed8bCF7hE99m1dEJxE1w4QTBSORyOFJHvM+qbCUhOYYiVdVUyXY4KRgo/SAQSQG4v/
OcKBkW0aT7FJ882OyFPwl/PWoZYG0WyIXWLjpVQeLER/xAzpVM4my4wmOiTKtOJVGPW+uQHPxAcc
d5ENOckqyhOQAb4AiK48+3Ku1R4sINFMbm1aD5lXdcl9CC3XP/a5DtpTFfezOpTsTdmxqf6hxmV1
Qfs5up0yxig20FTcZHHhfh6UV437zDSn/nKquvGecMYYSxXcr/lagUsheGf2iKbJOpspNrbJfFjz
W8aUfl6ivY0i7pe9X1qRhDE3JsqMVKjwFLteoVmjE+tT3Pe45CRmAXnBd9CF28rJ1Z0evHBeu56n
/RUqPEJp85E0u60YJbQ+egdjtRtFHfyIU5/nAmGLEiX14bojYgYXBwEIgn+Lo6r6CKJnvJiHgcBj
f5m9Vu0csQoqdgS4G6dWxphiEopvQU/te9JI6ogNb0iFSjM/rHaKvyUP+WAPwQrAmDi1VtlU21LH
+dNUyzy90NS9p2Pre7DWMqvQBTxU1z0lRFHJNab40jmG7oz6w+iBNwaE/cFa5LFeZYgLAU0VEsdT
whbrYvIqjmoEvvcxIVYz5o22IA23co2Z1mdEztkZrym92Tlv+12NpYoC2UiB+RRmIwthSSeEXUFC
wUt2s3uH7EgNa9ch8+UB/bI2rwraZvFFH/XuN7RrAeRH7I4xhsu2xEjZRG0Bo7NRz7FaAvecXnI1
TvnzF88oPHA/Q4DD06/mztnYs+7UegH5ASXDoXyXElCvtjkG0+/96JnPnshvI0YL99X0gkB6Y6bA
1Evi5TE3AO01K1Pekldt9cSWGRGSPjpQgjxkE6qVG2XGpVUa1Mu9YBzIfx4DszjgdSyGHblQJLEm
fu5tioaURGydvn9S+ByNQ1rmPBtTFNFjQvV1RX0z6w/a7uLosovwnvKlFCOhXnUVgOVVqFqO1GTG
IwAdS93NY0n0mzc39g+vjEexY89nmLez0XoV8XahG+4KGatbO6ARtcVHypfKloLdESw5tsNdF6YB
J/U5qtZxA5WMdRUXIDLVotyMKGFRykPkG3bMGi4BtPngTmsvwC6z9gZKcoCZJj8CJirt26aROOC4
f+zmjm76dcNETla31pTX89quN6FT+/bRK0MBBNhoDRqCPqbZvvXBZ1D4NC8rtzMgKtG0zFeRP3cV
JFO3D/dm7ca0NYWEids5glRUWS9YXvY/wS6pjHHe+3miKEB0Xezsw9p2i61BWzQ98gPd8K7qU4uc
kzqcL4Fe6vja9genRdYHZHqfTZb4SdFJ6tNY56axts3a2A65XVhbT400KAuoUk92YirvUCbCLRij
iXzOOHX0685AQ7Ahfm9urwiFY2dZgQVtDnaXtf4mbIRXbRjslbetApjXEXjaqZDJKnbj/DkShfeY
B36pN5bbYxmz7LyBLYrnJuS94G1eucbofcFQFfk3dV2m7Y40ZuYhv07jAdZ270afTVpl0cHRZXyt
+sJqLpjBqcN4sTVeab8IspPUNgSakhbhvMahTyB7NkcAzIJo7vU5tRmoZzlT5rjWtZ3kx6SAMLC1
6DTcxE3DDiOuW+BwBAtX9LWxWelzHGAAvGiSWKfIodE37auO0Hfg64mxARnAnJpIWdzxyaNoSZDE
ormyc49DWNLYQBWrKb+AlWbDkHUm19vaXq3PZDhziGANxtMUkT0QUn2R/rOKq8rZhpNZfSdPFDJu
6hf1MSwFyRpkcBABbJqZc9dI2KmH2EYwtuXAEopDXMZFuaK9Es0rAM9Q7myluZPRAzeynop0/mYm
mcE5JImjE3rTQK3HOuURGg1LNmFhvoIMJoeGePbSMLYJLeCtFlPCfkdFzY/IHmh8jTkI4yt4e/IQ
WnPxTY6aU+moax+hlKqWeCqjaH4QYZyFxyrJ+2rvxCUk9bEZcXxouJ/11jDCqNgF4AaoGdoEMO98
z3NWdtd09nrIQrx2RalmMIfzoosFnNI+LKNBr5vCAQ0Ny6t+ol/Z3Au+6GTjzFBPMH+OWjI3+6O5
xugdETflJ2kH5cTG+p52Uu1VNSbJVsUoA7UQ0U+dtUl20fQNxvMlQOCkcq9wt6ZNPubJSAOtd42X
w2iwfRQgLjOXtSHTqESxpoz+JiLtEh9zYZbPIu2yZF8nwMQumHvVreYo4W7hUTjfm1ILI9qYszTv
g8EuLhIF7pI6dwmuuhEVDUigT8+BM5tXycjOe1XkLSnsVar9h0Ch9dv4c02/ojM5KsBC67vqpztO
XbklMz1s94kBRXWLC3B+GKK+Ho50lMJzUbutCytJtPYmRgbb7YRoOM+2EaD3rZv2HpnLweyluyTi
e8AwWsbPvVc3ztoXbUvqucWfkZnFjy48HyhdCJjiO5zHBEtsQR4UiMPxnrpdfNc2lfknX0WWbWN2
SOVKO2E9H9nKq/gqqpuScDVnyL93Iu4O9uThRJpcg/2BN8XVtLE9TQBpyN7C3FhWpRBJF3FRrR3R
CGuP5aGvING6yjvHc2n5Zw9kbbEismYIoKwH1Axaj57I2rU0AOA0YJtK/pEb1GuWg5RwUpqPzmak
bAfw2u3HzTzMPvNE0oSNsQo6Kyxu2AVl59L2jf4ce4Z7CNjHWZdyAgPA7rkIkhu8q4Bnq8EYxpWV
WPquIXkKDzq47mlfsbR4j3R5ypYw3RkIKS2lQG1lNDbyus4mZz+mPR5j0wiD5MCICb5IdKBA/a2A
RYBNy3wMrMyhgo6Ry103YdxGj0Ct2A4ATAf5UxYerOPpvyg7jyW5mSxLv0pb7TEGLcymehGB0KlJ
puAGRpF0OLRyOIB1v9q813xg98wwk2Xk9KJ+K6qMCATgfv3ec75D7imkEuFu8cditaK8tuozJC8Z
wJlYIpYnBnnHMJiWkLYwXSCnMEf3pifXpN5mEmXSts6cRe/dPkovJNqaX/QQhMZWUemQOBeZ+jxP
deFuaTrIq7UtJdb4b4vUg9Au/IcI1+qusAAWkdGJ7yr2gqYfLh488/qwNI5/S43VGTs3tfQlCfyl
24FOtYp9WhVr1xcVpR/gfRk1HD/hAvRA7ic7tsM8VMTW0nrGlA5xNT81cx4VF6+JIJc2UaVoOMsk
ue/6xAj3q+v31OmgG+IsScbP6UJ/Yd8y8J9jxSSgvU3rqKg/Rq0yohunCCKYw9Rx9NrRX7NLhvql
iyo2K2osqoaKmW9cpUpwrhHFijlrggQogkHBfOqyKrFPwexiyDXmlYnZWn3aHqdlXTKNoq0rqg/O
y6cwV14HgRoj3OPEUXbeDZrKZzdCZlj2TQZ1adM3efIly0A27KeS4xQjB4T3sREm2Qf2GN+HPRbZ
ZKgvwlS4V+iaXQxPOuYtFzn4mpIym2z9JMnmbdc2U3ZrTRg+4pII+m+lRVN+C4h1Ge+TJpHprvKq
qTpmhfQIAqid7LRMej0j9kNx/hmjuLGYm/SAIKzpWeoIt/5UT2BqVCFQDkQpN+sWfn0EDZjmQaxC
5C+xDNzuafFTPH4sSR5QACh18rH2Gs6uCmFtuu/QyLE14RYebgZCKcE0epRd2q4NeT3B27AoF9Ow
PQUdp+HbqjDzxwng1hdnzOGL2G2WEk8Bj2bcFoHpt6exl5jT016nz4ymMKg7/sjLE2P1calIFaC/
b3jTmYOOYoBXkwNSTbXjxDSq0rOMmtGIyUd1LPjsbQP6TlhwLISZZdc4dZJLFnRBc2WWHef2pB0b
9+yxb7wMDExhh6fa/RrR8BM70kCr5tp1aIrs7UaKGZY1J/yNueQLzTq6k9MliiZ3uW9yQrT3QYVN
BZ7jkjxrnKHdhRtTsx4b/hi8OH0HkHxOGUhWPKLurTSyxdsmw6z0yYKUfZ2nRhk+doOdIfTw0+5c
VHljURS2MDaisacV6PuC3LkJjWhx6AEi2PHU18XrGPhgpic3zH5wrq+rQ9PkS3LjTTMj2KrWztex
mkzSjDwrvAEcQduXt2aHB0t2vB8oW3mysQvPuEcB6IK5TV25Y0CdULRNhTavrcUMZ6g7wIe2kD2d
+4pej0V1LKJXtHDK3sFMysxj1mTMBscxKO7SxgM6MdEwLjgYakW9u6iI41M1XroSOPQGxjLZxWqO
kmEfWXML25RPNBP6DI6IL4ah+obJN+jdQgblK0IbyICFsr7SG0TGUiQAy/kurNjgvDVvsrqvnknk
yG1OTbNM7pa0sV+ybvLT2EfPCN5J9QQjqqQcgHzgFVmotYy+P6dm/5OJ2/+g1a2De4ACU7f3Qm10
Dw6bk0/MjDFU+24JiCyzdOKAye6Zw5+hPtvFWuqSPhMZYZleOxVQgxgYjzBig1hI9q/a1ScvYf+K
gzps0JdD6IW5yGH9Qz/TzziHQzuV5wbX7fXg1PKDdhoOZOREZBx36miGhWvYh87uwpxg5JAKcwaG
Tu+wGackdkXOKZJTTXonYCXYm6YPF8LD0Q5dExVHKiPjab/fp45Z6Zsm6oLuxgxmzyNFYR450lht
PnyBQA0xeA51d6hTlOJFYxqfS9/NYf4jMDhQIVYDHZGmuUabOkenBFlqRsVgzN4+GrOCnI6i6Foe
/WF0154FHGeae4t3aJFbB7dmlePCGZYaSkYZTLP/RA+zAVbj1CWtFlm27ZFPnDWwZ0K73yX4rMYz
MY2e8SFLHHM5D7al5FEWuR+dgmzMSDwKTbK4Q9mHBsj7scv3ntZgJBJWtOUyVpSoTuONVNo4VVsq
iVLZB2OubeJrcFEX9m3TpuaJunKgm7rY3S1BvoV11KUdIGAnRsR7iGh99p/bHuXMjS4cXZwnr26e
4VgFX1ED24TKV0NqHsCQWB8TpxP3Y4IfY2t2Zs+Rocuz+YLJc6gOvXC8bdexp29as0G8NbegomDq
V2q+8qj2nhbTZ2/SwiEfvffqkOmyv/AJWdZcaLH0zV6ipQ2fgmpaJfIJHai45EA407Hs511ONfy1
zsv0q1kr8TkZs34+EqyRoMHxS/mdFp86uVpZwR6cOzCYOmqXHL57pj5gFxIwjEEZya3mm6Hlm9oh
2glB9hmdUJNsgNbrTnZmBU9tbi7fc9kN3alvPBgmIi/NbM/z3PgHIemQx9Y4OBNx37kOLnW0dj9p
DOv02prssd6lfKrwUI2d+UqT1U2egzar/c/MbufkitOjS0B4Zilrn1d5FT40aJIcDnrBNL6CpyET
y5YicmJLuwhXM+5E525pFxA7OSyQMaaY6919Bs7qus9H5n+Mh/MvdZQiN/LmtIqB0wWHQuqwog/p
dIRVo2I5cDF4mdYi8G1jex2thK6JMChkydyTcc2XU9ykga/r/cJM+vM44ay4wykkV3r8mAcXSkkV
++w5u86tJFwv+mwadDMcOP/opWP5vbF7L40NcKnD97keFAIfoiGyzdKJkRST0ORcP4OVyTe0AfLo
OqVxdZ9Uud8wI0PvsY0Ygzy5LUlCVwkM4ugI8kTGbFHsCKC12LvILA0f+8RSzc5cUfdR5kb2WaqB
8b4jhQ0RpnAVVvysM4sfk7eQ6aGRZzZ7z6v85ZJJUF/Llv64C+Qf/sUR5ixZSBrZ+3dO09kcz5Zt
/GA35jzVGAr6vUStaJLUxd1zs2Dyy3iII6KzJAiOq6pzkCxNLQ37bVDkdbQtSWVuYpJ/+o99VfHA
klpNH1WmTRju6iGzoziTwGa2KiVuezMB20HwGDqlOhiSCwBxfAQaSwLXEuzMsnXORimIEpemX8Hq
Yjgfe3PmOIesNNGdmqgmgzirGX+Td8PT9ay7Bb6aVwon+cT8rb5FLTJ4m1R1Q35RY+OY2xI9tzwU
0LpusY35pB8In1ApYCyd2vEb/SbDNfyNTCDystJlco/kgxtP4MqrZQNZCvona3SScOwiTQ3+5mDi
z0PR8SBSZs4begHOySg0RDGMowSpq94RN3IoOzKo5n7QB5eRCFiSxCK+uA/x2vGAQfuhxQ1f7ZSM
0wgRzp1pdAJxQOeilVRIf93Z92N6hwbBE8SetCTRyVrFi9/RmxutqYV65EnJSaMr63vcjhZMKWMZ
gy+T5fcfW5a+587KldzhICQ/zpKDc53a0IW2BSlHj3PahiDGQzfNGSkQ8okS1jGNndMEaX8KVZOW
8dCQvHz0QPV8o83AtWpSQIcxV3cs48KWjT6UZREeerIl2q1ZdEV0GNAxc5yqJSht0SfTY18G9bek
9zTzVIaWwdZJguSo0RfDuuCQB8qPvKgsdnToXsa2WZjEGvTLNgJnNoVcAGP+wNOu3AvVKj67fvT8
V05C7bQdwrn2OHEUOjxjwEJCktQZ87Zg7NZI9UwghZksle2YKoVrW9S2bouGW36LepOFUvopIoP1
AHRtot02d422REqJ2sx7UM3wsSb+yn1ZglHcBnWRpyddF+mVGQBmvPJk1L1OuVu2m3EsjOJM5VbQ
tsCOD/Ofw+ieyIkwO5Yj/Rs6a4xR43TRurpNAxOdUs3n9A8gKn2X0C5mgMwQZHfF+JA+YTUn9o9M
5A7vJygm7wO5E4ncJ/6AfMFxy+VoScU0nQwN+tfbDkwcCQGcWQlCgIHTbiy/cDhTQS3YtWriipeT
l5z7qTHFroet+JlwWLAm9B2n8S8upX8h5cC17K7ujxCxI/SItzoIkZuc2SwV7eqEnlJPTyUeRk+d
TUOO+Adr8V2YycSk2gr6PY0Paz/VMK6ow5zz7BMXkurFPqtl8Y953RXbahzSTw3PLAW8EC8Qrr2d
29dRuSmTov/0ZyHK+ubeiDjAUHiY7WzPRtBv+u9EHEU5F/7ItGRfY//cFLYtT2lA7MLsj86p6AuG
KFUw0TdlePcXCck7ejj+7sBdlZaeazEd5v+/e22GVEvo5vWyHz27v1UeErVkALlEakcEvs9nx5pQ
hzP9JqUnCXUSd74/+4cy0I6zx9wAwkHapd8fISSZHkr3kNY+p2wkcprcApYdimx5YaMT970u9ccs
ANV9Y8kszEhWzHROEd8gYJ6sRCXMM4jaoNCjRbdzi2bs9il5UlC0GP4wYGFI4+26ZCqbGxiA6ZP0
3NWj3S7yNBkj8vC5HfQniTnb2VbL8N1BzrSloVs9IYJVdww6up0ZZpNA1jKSGyF6Uq2qDdLSoeGU
xqXmS/JJBRm6pf2SZokfxubAFG6DiyH7skyLXc8bim2jeqbpjDO8dz0DTJpX599LwrnuhTU75p2C
AMgkHDnd+JAK+G8Hy0V2xQqd1J+9KcRx3Nfa+IxyBXW5KVLwp2HjarLGeLBpaDs58QHl2LYvmQ/T
4m+Ke/e3W46v3Yc2sgIiVlvj2+fFpddL9z3A3lkYw541Ntzk2JFONpd/5wyFFetgGb92Uf4y+q18
dZMy2FdiufbdgHFz6Y63WvKe//wg/KYOXu/GlVTk4DD6aQ9/+7ZSeiY2rcNpjwiluWEzMx+jNBsO
LnCWDzWj+0PL3bChw9ABWVREZHq+TrYOol1Ilim5IrYm6+PP7+q9GJc3xaPBNYJlbK6I/bdvarCb
VoG3nfdG0RB1GtVqPSm02SllUdxoDp0nD8XN31wI65P3dlXwsPL5qNNww4bAy96+rB8MFE4uw6y+
oaktu57KM3e7G7T0yEnwOzNB4/T8wWgLeW7d8YkfU90WIfA74QfmvjOs6M7LzX63dDm10p8vyr96
d+A9WGt9jPXm+xvIQgydMwW19qywtzoHLLyRedleN3ahxr8I4X9zWVLtAawmMhqoKLfHe2JAypA5
dZRg0TYG96vqW1fgvp373TCa8rs9U6u1siau0m3m66o26YgXTcB0Oll2/92PHYAtwu6JatKECvfO
YjMQeK5dM532idTDQ87RnXaTjKJtSPjZ9z+/1u/bAqR5hosmMk3Mx++XZpqTCnUF6U1O0HAwD5CH
bqrRYSZYexyxeqa9z4okqI2iGPjLa/+mxUShH61XHGEkzv3g3fpAiF7C1Il7Hjpi+qCJRiHFciTX
kSD3fmd5AUGIf/60tv3+fsdLT0fbxnKF64FUi7f3u6XSJbQbK9kplRV8gwCOUhYls94NTklNTzrh
eFKEFY+I//KW+EDo2gcaWBzxORKZpyp0qUgqk/iJVdI9eHemkec9AboLbcqccoC7hkkA0VHUinFS
gNOOpTt0/RkZWWH8zU3y/hqCabaYSZAbguabm+adnnXIJ+6iNuUAj9T5K+edhZhlXIsfWf6rCzkc
+qUNW1SW5cyaVgZphWIsopvRrQZZtl/yDZ2RbnArzGulDOfzBCDu6s+X/V+9ybXwwK/I/9B6v73q
bPVTWTLmPqiaoKI94HQ1fzJrIwCLOkxWf8b8Rub0n1/0tweaS8MtapP2AAknxNf+9lWRL5mdC/Hn
0NSqPdH5IWARQ8IDNdoaDtxX145PYk83r1mnmhAF/hs44sgw+m92v5/m5F/XWZ9IcN6Dz8EUnwB2
i7fvRRAaVZuMnw6EuCKvq1EHkofV29deLpbgqvHtUl7IvxP5DU9EYh1w4GXBqePshJc4YIqxiXDF
OzFOxmi8QvC6Bm6qurMuY2PRupmLnt8xu55l3Mh774b5SrHsfSfs25O2Wc42tUjN9Gj3TXIVSQQc
G38B571tJlt2xLeSEnTOXda5c2bldnLlLTTY4l7T39ksroaPIOnM2cwZHKIKOYBC8Uw1Z6wrxPf9
swdKZn4RS2Zmt3VX0dCd+nm5NASr+BfH7Vznxh4QMkkvM/0rwa1WbF2V4seDGM7BGDmu/ynA453E
Oio9fYe0LZ22tC9xRnQYYQ9/uT3eLwU+2625Gjaw9FMSv19lZyLk6DdO5gHjgZnAGCD9bEPfE5uZ
MAOIVk6L92/bemY4YnxKHQNBYBGSV5dIVVzAlms0P61JKPCf39n7XY912HYCMEwrCgL5/DuDGDZP
E/iamA9LMaTxMIgGY2rO0ypWp+pfFhA2Um69X29N4Bt4UQCMcLSh/gjWP//FiFjPmVH2cI4PKNeC
dhWAWfVtUrf5j9IxmnnnYIpAypWhDrtXkJcfIxXK8KxoEIrbecSQcsiV8MzPIlSctycPsdE9/bcU
sjCyOuKcxehecjRJ1kttVMX0kazPlmRGyuRp1zQ9qHIvZMYRe9qk3O9nWEjXSU2/HSPLzwteAwG7
WcxEjFvF1Sc/nAhyiLG5NmzBP/Ny61FJMc3HvidN+BPBpqjqdOs6zPUAmljHKCcAzzWwtMXrePQZ
inH4SvAkXRRhBYDsBF05CrtqIHgTTlv52S6FdTAtP/HPhTWjwsWklZjELeNbwmgP0YTa3+mJtvY7
j/E5tdWBiViZxn06K595lFD9TjnGmHzqGdoffPruxdaby/rb5JhjtUeD1IXokpv2Y9TZGFLa1lA/
AO0G5HBHuvjGrkHHp4wcVT4zpiEuciCv7+M8yQxqd1453VOTe+IkOD6VJ1d544NTNz7bWpLUyckJ
kum7w8rKEl9jkd86uVIfQ6eK9EkzPXRiptT987pZRZsWhWlKQry2uk3tpsTb+mHh/LAK26QVKwdy
rVBRfnAK0gS+53mIHN1IW79qNypJ8gxntxbkrvUWMbogidXVTEMy31a9nvxNEOIt3SG3KVoEWIna
u0FJ7EDZTfQVGf5wikH6o4ytHUoTelpeEn1OYDVB0j64A4dtlCuOfyXMxMHnwLpsTdIuXsKJPvAm
KEebfpbfJJ/ZIJd6LdtSIzvUE6mZdob05igmUpcfMc/iOLaXYTy7VidPwUiOxQ5dX4iPmnEd65nK
mvBYQDsiKY5o3NcpG5k7lpbgHNlCczCIrXKZOyBcG/SlZQNK95OAurUxOP/WR/oSQXVJVSNI4Pbm
9kyPPcCQJYN02tROKr8OWZU1WI01DDjLkmW5zTurZnoxLsGyZc3ma0grDzDqPM6VTRSfLe5sifid
vo5X5LHhaCJNjdKbm61DFNUHE6kzseLVJC/hmLvYB1rfeyXsnUY/zhRyknWdzLdkMDLkrVlWw1t6
5AhhxGLcTXXQfeH078O7bw3Q9FnZf3XzxbP3lFGcdYg2gUANNbrYzm7ZBAyI0xHk0Qh13q5Kyied
JjYZ050jz76VWznZNiNyO6OsPkZ+Np8qZATf0ZS0Jz8PCaDFQ0HUYOPASzlVDt8gAJMCzSU+mZAI
Tc6xyzaD9B1umBQSF2x7Ebv0WCEEHry+QamDP5biG7bCeTRa+NGShO1rMTTTA6FbhMKOZWNdIemE
oz8PQVtd0biEFxmQZE8srL2k0SUb+8wjBpmJDSYWktory6SjRsgkXgEaalzuCtkinjJLmFPcUcZO
Oz+fiD3vINV1zLyT/M4oinQ+zhOtLYRsmT0g8qLTgYUHnwLA+2TganiLRGgUCVahaJXzBAmw96qR
s95BvZQOnWijuke13z67NMmCTb143oMcJ7/bOqGoL8vqnt+YlAhOHORoRzbtlOsnjRygPhOs7cYV
VoDnkpq02s6zUS1x1WRiOo1ZWDzT0zKJFKkXVxBZSL4IMVB+BtMJBDBPBS0B4O2wZaxKvhQ5hpdj
VLbyBRMjFpokEro92MXSPIoMXSDQtmBi5WOaCJcfhVm24ceHn7SUUjAQSrKnugMzBO/Mm4rdgvJn
v2RT2e6CMm9x2NmRmeyrNJMLaks7m+8HctmjXVL47l3VCEYcFdjdhz7xPTJLzGqVhyxopbfrLGfY
lEBpgN/TnvvWEGZBQnS5BM3JcoflWfspZYjTc6dKaF7+U4EgH7kJkqUspoWPK9EeDB7yUTPAr+dm
Fts6d+z9nNAKJQYg8nYGv1GTThAgyE1Jnvzmpx410kQqnUPIYkW6eT6x/FTpkHwuS2b1WwWiiOUn
jBA6DmTHb9ScLZ8WyF7lZnI7+wN1GwHf/ggN4AQpbNWzR/iVtovX1cQ3MEWkfWUbxMGarlFtUtsM
iguzpukxm5iWso5PU/rgiT7/3unFui/Mmhw5v4LAyYJlqJI868TynizmKqR2dVCCzvAXDHyVvmA7
Yrr2ZOUVLv0RPV+9Y9Tpx+bMqEcU1tQ8dU1qj3EXVqjSWaaYNrswCeF7zJG73LUV+dZGhHBpuyym
lMd5oFTaIOS2zD0h3iWHU6YA9qEYsflpZyJ+PnWH1N+TogKjP+3t+hXHW48gpmi4zkQKqAS5TeGH
SBKDHRam89zBX8BdqXCGLTZseNa6uv0WMoQ1afnajt768+QFx9F3EvdjAyl6Qm+tRutuspfQ/5T4
3HpbvL9saqCc6G1FY9JuAg8BRpxliXiwM8w8OMDH6dBRPfQs5Fi1NhGiNq7IQOsTSv8i7grmfjdR
jwAo5tKqz86cG0mxyQlpCfaSVYJ/oy1iUiNB2HAXTHhDzck2CTaL2i45jdIo5CUFFP/J0nNEuGvA
8TKmXT98y9FpVXgv2sS8D83S3QUqAoeHGCntkIBZWUWER/s0eDIn1rVCzLa3ghS3xxwCwkLfmq8O
j6hkeEaKxQM549M3tN+Z5CI6rn/QPR4O5LuV3M9yUo9BakLLt5ZoOiZ8pbuUdJQvOQfFZd/Ksn4N
RIjIr+PJLLeNQH+FZYGsqrjFW1yxOOX0wrSWgYnag70LHwYxU9sRY6faaN1Ol4AjD9Ngaxk1CY8d
WJ6Bwy+nYYBeN3YBrucTuN6E2a0xtcF+ULX/YSD8SOx9N2MdK3yyVuPejIpPwTLrnu0nWq7GOofP
CQyoOhEf4CY8eIpvbagEqtba86+aBJbk1gwxPOyTxcUzOckQq1842UifjWzIQPM2w7wQvJwSCU6N
6RbxKCeX9IK8nJmz+xEQfQuQ4vepE21I+lRju4dsyoOO+7ynqb+YAdrOIeQ+iETzwSoJn0SOpvpP
YzMXCxWjR5ievXaISGMgvl7MDePwMhsmdGe0zqrNErVTu+dO4QkSDke+Ml/m8YpxTvsFwBXOAwK6
Ru/WYKhMFJecrZsFQR1Lz2I1U1xVlkyvqqFS3cYvluSzNwrvtWU58Tajzrz6Us2jfYcZjgEP5uch
9y9G5VRTnDXtlJ1DCeozzksW6yu4GE2zIk6zZsd+IN2drS03ueGhX0J0c+NE1A+L1rXBDP7aaubK
u6iGYv6egGoDw08KzPMcVnxJ8XqURkaShmO5dUyUZXs76zyyJcyFRKvcdNHhZHX4bIgpNVmckEBs
KsAw4TEVOflTxSwXg3IDGNBuNlD3VpuAcU10kyacI2LLtpZwO+m8XW5zzyeYOXQSFe6oqoflSIGe
EAud1grfP+gHK85s1A079JKNEY9TQaEoTMwqzw0SEm9fjHVrsW0ZhhP3tjtcg5Q2ynNJQ/PLYipi
uRzVym+Jz3e9xV2jhqvaQiZ7aUnl8m9BHvnjj95LxnGXI+MfT1W2uPdGJl3vQEXVs+qjcJvICkb7
Ue4obaIXK3WrI6EXIPf5KS4epx7ozZ3s05ARxGhX5i6gaVHuMsPA3eZ62SCupCui7KHwdWrufVav
8aTDggi5ADPmaodsHLGTeWaWt5Jw8fG6hBZLrmg3CP1sjaLhON7PYVqhgQb9ExTE7xwY4tXioQCP
jT2gHR1LMfTx+3nv+2WSITGcipDRbGphu0SKaVH1t6hUEPIb+g4+a0dLiyCqezH0yNgDeHd662hm
V1dC0y99clO3vkf9iNd9SZEGUF7K8tmchYz6v7Tufu8hUemjYyFL0CeL8D2npBLSQx4g1AGpWn0D
BOJzg4FPb5gZm3Ejp7/BedfG2dtjccicAI4IYQbcce67znjE4bsgFkUdsjkfH3tHSoLNjexBp8Rw
Mq1I1Daq9DOcGXVNvfs33/i/enkaAMDFaB3RqXx3KlehT4e5YyphSo18iaRoEBe963aftJv2j5HV
ix/FUKOcqmV/ZTjGjz83Id6//jqxoT+CmBuECv3ZtXvyS1eA9uncdZilDrRr6nCDg4suDPXYCfnT
sIPi0e6WsB5XNR6aemrLNv7zG3jflli7IMxnKHYsutK2++4CNFQTJpD3GVwYanIk1+JsyMZ8ivjo
V6GvxhePvfgvnfff0Anrq9IKAhfmM66kzH/7sQXWPLtLUlDzRv7IxEaeR10NWxutqozNDJODyMLw
klnANQpk3w+gJcq/9H9+u/RQ8Lyf8AQQxrYTrX/+y6UPQ41ZmG/mkFKG1mfPB+p2IY181FsAiO1y
aSFHVQ9p63bfy0iYtyBVhn7/58v/s3H86/1PUQXUBHQBc1ifJtm7KwGXpaotC5l4NnuzyzmKHHn6
iw0JWp3X6vEB2YpNWhntFG/1yA0/bCpxuS+ANQ3XxOZZxXXhatu4I7qu7n/ooSkwAUs/EBfhBvly
pASYx80YDRBgxmYpdknSBNMaKI8eyU19Flyjm9UuJwrO2RqDVZiXhbBA9OZtWut945p+ciRuyyw/
Yb9w62d04qF9E2YK44WXJkoc6QE3gC988FTHIlDa3eY+XZC9qiO3wEKO43AzGW5lagzDXv3E4H22
dkrZ5Xeso+aw0R3yQVLFLOsj7XeivlyoKcUlL6fE+0uX/LfBJAnfuPRXnj9sHC9w3l1yExHtHOQa
ZxlY53hCGbNP6nCJvdaWjxlCkCuvqKezqst6U1Nd30KT9w55s87O1Sy3tdnUxz/fBtZv9wGDMAZw
IeTLgC4b5Le3d+OwNKQfwqHbR30I50njNDPOQ5VZxuMwl3ABwmTEGYmOst0KJ1qqnQqojG46+mU8
IxWs0MeJhIruhKxtNg+od6x24440Pb7jre4fQ2zz4jgTB5budGW0LwExD6g9p8l7bpQX+tSuQftk
9F2RnacMBXABKLfdi9JckqNrYy3YqNaGBDvZFeIMOBkoXspkpjYUtP12hUwadIMqH4MLdg1dnel+
eO69drKp2RcudNkP4eCL9kTZOZiMb+rU3WN018ZmMLLwKod/6Mag7L0nu126AqFvO3U0y1VSvTRW
QDzGPLiKky4Aj25fZ7RPNhFWOI7II62nrTUMHpoLyx6yu5lCNThz/GHgDXh6yXbzlHXq1re7ig5i
1XYPbtaYbKjIc+aTDwjIf1QW3CxhZA7iKfQZ/ifBF/Wox9r50hueai79RPtlRwCYmyKBtZN0Xy2M
V1BI9+hyU7teln2BvEze6KEjJo9s2fCjO7qzt80bsTz0PFjVtgYi4scZtUG6LxODrlrglVpynlMR
HuIMnwJiBoZhzAmj8cYbs6gmIbCjYw4fstvxLSxJjMdwzve9F6ovTSFccjpArpwnSyCKVWnW79U0
Z/6WKo6PkKrUR8Gk4XUiECDcMUpKy9j1YOXl7ZiBuDnXJtGWBw9B0bglcLXW3+Cdot7fcAPAZoa2
OoDmYRBmOFeii9bzq9UbvJbwiwP61XC+a/LebDYEUvbPHMkohJG+oITrczudbkUftf6DperijJjJ
Qjke+kWKbUeqA6Kn2tonVi7SQ2VMlnfBCciHlkDi5A1Ag+QZqzsM9CgP3Q4kAzSqsrOSVzcd8EMV
s0YwpqE2nvtiCvozUZlImQy/0o/EHCmSFc3RVH/Zxd6XSgAOqXu9NfxmDU9x3g05IZ43ZioXAV0L
OJ6You5+6Uh5oZxZThU32n9zjru+HnXCCvXi+yDk6u0SQTGq1Gjzek5pOB/gF3+b8bkQ2iTSr6nX
6a9/XpN+G+LyeqCywwhhEboFGKxvXy8woqYAEoMbLvAwzgTddJuKaN/hg3zJSsgyQK3G4qKisSZD
TbvWZojs6cCsPXyxffElD8yKA7LvxnoJQMzCjs7CbZVomcQRSrkt9VB9lTdjRd4vcuGB49LTnz/D
+7H7+hH4BLYdMnqxQvPdqsr5LEkVAb97MYF9wW1g7QN8UbEfLPRchQ0QzaQNeKWwJRz+/NL2Ovf8
dWdHj7Nm2IFfY2OHxfZuGlvXCl2kIuq5klhukC/mAHJ7XeEgS0xPRTeVPeInQm6M1LX3BVoPQ2fL
8zS0nortAQr4lqIRslPPGRujnqPsI4dMvA3gt5ZvfuFzr/kLjQmcnhxitm5FmMY+9BRiZtFaxnUj
gwhsDv2ncfPnT/fbvc8QgGuLaoQlyHLely1GNSaiqsk3huSXxT79nh8ig+dqWRhNUaIb2V/qVGcd
x729nJAGgdijQqNipGZ+ezcKWIPgh0R70LNJ1zsRxM2EqoRSh/OSjcDttLwEtCPKgy06395kFFbO
Gs7tqJ05yHzeurWJwQQ6R8RchzjJx6ov3AEFgsQ0wHkMH3KQEjWL7XkGWVGq6ZOwWylOSIlo1kui
ZgtOxeYRN1/JmdXNhlOOhuNbw+lwp9fpMatv//jzUq/59eTV3/3nZyTAnl9/+yXP/tdf/vsf8//e
/M1r+a2rMYUO/3N9gf/7A//97S95uf96/TUH7M0vGBswZrpXrx0J970qhp/vjHe6/s3/3z/8t9ef
P+Xj3Lz+8x/falUN608Tsn6T9wc67Ze7bv35//Xvbr6U/Lu7L//rP5CF1f/29GWY8/UXuXx9E0+2
/vv/jCezbELIwA+vt4dLOb/ycvVrP/zzH+ufIIpH/eLxMPorfvG/ogJd63/81P+sbGDfoofBE9oD
iEz/+Y+ff8Sqzt9fV3ZCjf7xfy7Dmy/s/32Bv8b1uW/vXRYCNBKQcMP/zd257DauLGv6VTQ75wAt
b5ESRXKygdLF8k22y7LrNhFomyVSokiJF90aDTQa6Ifo8RntwRl1D3tW6BfpJ+kvJbOWUtKyXWai
y3tpYQFLtlcwmRkZGRnxxx8Q5+HeATWXdRcCA52LPIw+NIAHTvDRr33sp05fRE7TVhKe4K+Zi16l
Tj3rydXxeHJj+1dcwtv01GgZkLDD5XQMjRv1KpD2i/7dn6qTT8byzpvfVVaX3vQ6S6etYQdmpMZw
0aFecGl9rEcPlnk5WFyQizG03q/r5G1Eo46xrFeyFv/9n0kZNZtL6XPq2HUe3Mco9J3S9Y//+X/+
Wxg9hEBlNop++oiibQRs9FGvHlVAlaGQZPpt2mdxeG70URft8mj7wfmMYTcsQW+fK6R+RF83i5w2
F3GciipHSq6QlSOwRzWTI4y+N0CMf0UfTVu4Jn8YU7BusHTTyIjQCwSu9fWm2L77Ereb6l5KBqds
RjPrBDy8dkGSyvUnl95g+YWGSQ08yCW5E+ublky+4PGe1uvzurMql5ed0IsfqQkCkm9l1zVutfSH
h0z0pEpKfWnEfQjHvlbB4hzTQxi4g/ZRWyatqjG9Bg/4ZWJMalfRPPW+G+F0RLCD+wBhed+YEN9P
LqPge7W6gDQkgIwG3hS/l0KDc0UHnwpMlcvRuDeif8mE+K/RGNK8uSzy0BRA3ETTuE0SpDWyxp2o
PrwaLFK8DNId2iIi92SVV11v6YsG7iFF2FyMSDyRHE/DuyCKP03Hqy5t27va3Bt0VnAi+mGZ4qGw
OfbNJXn9sCpaC45aC7jgrgzD07smyBHq2U7H9oxmx/3TLA7u6GJtd5IahIN+7YFCVApW4hhg8ngw
vEqiqUubchBiCbH9PuxqEIVepNPsghKHRwAHj1OrfDIxCHkTfPxMNqM9toAhgIeuHmcDi6hyCDBA
I3UFqKexHMfl42Ax/xxPq7BhrW6no4lbpRPCRTkIb0eR+XVFDbkxXgyOqSR7DCFcGWpVr0UX+Y+h
3z+PQkpoiMkvG+EEHsD+OLAvBz5dLtJ+ODzOJn5rPnH7caWVTL4DqTr2UzNxuTJUWrhUi8YqmXbp
SdTQYNO6pQy7TlVBQrg1M/RGGk9bBpfER3MMk119PjRvPD249eKbQOcHgAzIMPvTRY/+WmYzsBNi
r1UnBX/NJREsP8UNZLmpENTS1bEN8V2zSta2YVjLCc0R4ssk1lMO31WtNVums44/pka9r9UnDJWy
YJ1whBcH9bY3HLWrUWoC54SrZmJCAUbnR62zmNMEcqHV9AbYxWlbr5StRjmEyKAyzeiRNve+LX00
GkQJRBNz89ooD9qLwcw6L1tlq51iYwe8cFvTV3pDJy7PLhjXWuNoSJpzMr7nLnA611bJyWgSn/R9
69Jcrq4yq1xrkOfvLKHDgy6WgoohrPL1hQkcX5Rjj+mBmk3IaOvRfWTCM1gjVgNVUmg1Z+O4z2vN
+vWvupV8NaEM9qHkGUBoiqOTdfoQM0bmx2GSfKY2kWpmrdaoJtk5XZo7qDnZXQp4aubwtl6rLtkf
wfR+SHyoYUaremtglGtfy8A4+Crqs8o9bVilHt4uZwu9YY9S0UqKFSiXx9dGdEW0+2tEG5i+PSFJ
cTxcfc5GeotasTb3yVNtSElZUja9S8Nb0TOttjzpW1r/ahifEEMKoV5aUdjmtyt2PG4QXnbL5Iso
Iikv2yZ1YdWq/W1gQtzKztUMep34/lcDwr5meQBOn0WJm/UKGTt41VujFJjOkPbNJ3VzOTkxDJMG
IGPDBI0yoeQgmQad6kzrBWEdLl66JnreSbigRKcSm99rq2rXhv33cjRcOcayb156E8Nu9gl3j6jL
pCQU1t1B3KrNB8eLoX3WJ5VETPykMqyE7SE57JtsBZfEYgieKYxqIzpGzQWjOFsM7lEoKKunEXd+
ckfZwzTg3lMrj44nsdGp2yBdQ4LgjWgM8VSoT7hiezBQZknaCCruLPbPMs+79hjGyWgJh4O+cGw4
O9v+OGgO9Fnlihsp1+7yOYQIzRS+FkrOwQjGbJlBmKKz9BKyF9/g0qCjh75a0F7ESk+mE24elBBk
DZrGjchAzD/TowSSVAJNkIeGtK00zxb96ZfqwutUVmUADMPlzWy0ZFmhPqoThYK/d0ADvEjvWHWo
ZoBBGs1gBDlKkMJeNJ2TvDNX3yojYlZV89sSeukFnawu43EIiozgRhuf86sGb4WRLi4GVEWAclk8
EFVtjODNIczSgNKkW/aoG4NYiXhnBJooTa79jCouuLRInGazWxgRiIytmpP6t4Hg6APTZXRNqqBW
5S8LT/QvWaxOpmUYISuJQ1OvTjqd3S60UcNaLj6XI3vWrkwXX5fZrDv0py2alwC5IqK+gnKpOzDn
2SWQ1PJZ2UpbKx+A1WIGoXNKAWcbZufwATrmcqMPXzzbde5w8featHb9aCbk3E2Y25j179qsmp73
pwCK6EkpksaUlQ4+zQfLYbdKy6dv/nREWe2w/ln0im1Ei/51fXZbNuCSy0ivUfC+9M/6E8ApVNSn
19bc69XG5PgrcOy3lvYgPF1QED8MvKQRlQd2O6xxFNbr0ys4UZF2HxgpefjB+CuUXTiX5tcwnJCe
8rM6fRjbaVqBRUWnJLlc8S99bXKtlZNzP6p/h7dl2ayAnYDYu3bmQ59Lr2WbuNZwVgOmMXsARmM0
/AlMQuWKdzcwUypl6/UHahSheydw3atUFtOPEB/Bk6YtcQ3oLzM4hW67Rl3qpHwHSSoovZCQE0F3
A/CA6bdjoWl2zZt8ovFw2k36o+zaALkBCeB4elnvj+KbhTcsXw7GvnFK447Kx8Hc8r6DLgku0voy
vJ4G/dA798qDpGPbqfnF0xZwxdSzVQ2eymR1PPaoKpqAyjy1qQxsTler6r2d9PsXAccILsWo3EyW
C7QVDjqNcB0TFmafB2CBnHharp3BPtBvT7V6dpZ4i0ob3o3RjTUDRDYIwVM3K2EwPkn0YXAD0YJ+
ZZXL/lkws0iUhgC86N1ykvkpjfrA2lH76RGcB49iN8E/QQZp9UcOkflFa0o18FltPE6uBHrqfFVd
OmXYEB5H9oiq1+EY1GJGIhZDgdklHDqsL+etaTicf4T/iVBuZdx/yBbzPmE2Ck9OpyCxWsN0CvCM
IrCwW5l7k/PqKE7aNWMKpwgU2mcDdjV2PY5TKpf9abeS1BfNMAiOjcwxYDHogyX1uSenoEcj72qs
e9nVYmjR/AdM1hQSpjiOP84XdvmMyAQsBpludLSVBxZ0WK/NL23CLo0y3E5NG7D+WXlAxrVBRTGI
xyEtSBqUxkftLPDrX9LFgJjSaOqkNvXccCnN7+dk0OkGrkeddLCEhcoPweGBOgzrN/UhRHu62Z/e
+BkuHQ3Lja+jqU6UHquYgNsrrzoD8nTn4DHqzTC67Juj874FsVG/VecMsxOH0tdKJ0vHD8GyArdL
nYLmOo2FYQUM9eAUQF165wf0AGGKDWv+bTgOzmlxwUEdzE/1eD68yjKICsx0UMMlm2CUjPXEpo3+
uNLp64HeSuPKReSZ8A55+tkkncOPFI8uLJogAmGJPpqEhc4n0KlDLnOTVeHvm0EMZCXobcApsfKy
eWc+DB7rUMc2YfEL7pZ90qJE94GVVgcQFHjjdgaDaZVo/nEU2aLBTng8nejRVdmOutHYOrHqtTuK
7jMb32raW8zn7dGs/hGE11xnE676ZWoTiJNTdV25rFEf2xjbICWtxfV0Ci9Y3IUXGD+U6kDAKyKa
G0TgMcrRnVGuNAeRBq/u8pQy48akYh5Pgonfgd7yBqgP3YXqFPBBcXY29vufVqs0apmTtNyAmHB8
Zi5A685ICH1cDLJxu673OzX4hy3D+1Stx9MLoAlVSoS1gBqYcPmFS8UXDmloE0BoZKlxolvfwVva
V+TpB6eLKEH1+VunHFr1xiLklPCBTMSLJTWN6QPRr9VZZt8uRoMLSvOg0IDqz14k85O0DOLcN9pe
Joj7xxSBrkBTj5LPCxtEqI8vGCR2i3vdtS5Y8ipcacbR9IpqyTMzNecNmMR9157XoK63h91pKg6X
9JPmTcsXVWvUDal3bmfz/gROqK6R3FUTCBxgyO9WoJxa1lZn1VUWQuFM8FQPRj3bKHuU858tp9wy
AE61Qs0WOGjOx0q61GZukBFTmi8W30bx1Ce0ujrXwLHhjYE2tVCjLCXzQgZ5dAwtIwXHRnhWm+F7
c3aVCRhM2cTtCbXXfhIDVxkgorwI8PtpZBeG9cuEADzosyvSFOOGGTJMOz0maeN/HvnD6kVMT6+n
9m7/ROGsrcjXXjxrE4d7inZdR/CZ3MIluhMRe9Uf5fEiEdbaF/S6AJkg+//bnqB1bO45AYHDgLNH
Qmg188iwzIpZEXn9AHz008+12hE1qrZlVQF7iA+wCx60NTP7Q96PBr7tb54b+R/RFFEVXujVjcpR
vabV6BYimq3yIfa/NQO1I4wFcUKmYfN5dzOgiRKRYlNgHxGbr1bB8/x8x60p0CpHItpUFxGo97X4
ooas0JvX6kf1dTZdhHu3XnkdJRYZdghdN5/39upE9gq+un1EjTOM/hSbrj/E/rZmQDOO6K1JHaoo
Fhefd6f3hdW+Xj2imJegPhSx64+883XjSFTCkprb/Pb9zUC9sO0Tr0jiU4OB4sAMWEegtyy6MaAa
72vjE5guqP5G9ciGMqQqAF3rD8ZtS/3L+pFBBr1eqzwdfOJYeF9zYBc1foZ2hHqTeKCAcf2RbSBm
nyaEVkUUPm4+720G6rt5mLWj8Qtuj6EfifJzG3DdIf0vm0c2fgHn/7s1AeA7im4E+0g0K6bolFyP
+MgbAQ8Q42DhHRqbX5Ogel/7QNtLx/2qGtSqvKPBfreenDzmdMsWkBkmMStmZnPmviPvF9hV0eXX
OQSxc4CrN+srL7+BfwSux4IZ4unz7pbfLrwDmAIWmF5MT7Ze9gM0+4hqHVGM/V79ALqFFtSCKkbA
0mmibshngLCA/AI3OD8mN3eNd7QFALgVfPkaBx3IalzdJxWXt0AZ6wAHDSD0rd+/LxOIbhadg/qR
VYHEQszD+iPfBqwjtN8mPZsfAr+gBq/QlZ+BkqbnB4/rOIrvJlvYohf/IA9+7AvYQl5A32BpPwER
6z8VyKON8E1IQXz/uwREWgc7tn4p8FdbX6W/Tfb++Onlt5+1/SPpVQ++Q/7DE9+NnfjBW67/l+XT
W20AUE0ndB6dbYyJ6EL/xyD3oFVoL29B9Oo5qZ3YdcPACR9zUQK8IixNUcFdd+E/RLmcNSRGwLCK
iu05ROFK18xT7JYYdqkLGZvLOZ6LFk+CaS//ehB09qqZuQv91H0s9VIndZNc3Fp6DZ+86Hs0ERA7
QenD2I39B2lZBakQh9OfPoHBvOoFmk7s39+7jjQ1bPwqkT4waS/IP6TAP2OC+xtQjgf++u+fhrOe
3/X758q7vame2ZS/Z082XPrJyChEFboRJYAfb3bUwlAguR2Uek4wcx6jOFcAMePmc+r2Sm3rZOyT
sRNIqizKqP5Uz14p+CQKHzPoMHJJYsAc4/nXt2/wSyY4dgaZNGJK0YpLvsZUj2Wxopbv+Zn4jRtO
0+2/4IH54fvAc0KfvSRZQAVn24eVG987/lAWzL3x+RV++TT+EI9dMKW5oPXezL+8XdEbTjgInEc3
8XJZazOrYCK6SyccO5ItETH2otMAg8buoikwfmCpQ9fPRyemQNQzFx1r0xnfR4/ymgnId1G5vdgv
XTjhSFIGERAtKpgDVYYqiybhRYVipAclYKKDUu/DTS5uY6kVrNxpCNTaTeRJpp4mf9DbtwaSd6Uq
2BZnzkQ2DXBfFh/r+RIA7mrXnFFuU1z0ZRSnHusXu5K6aVUFU9wTRRSHZCtQjHNn5Yy8/SlRsK8v
nEh2OQQRbtFtQtWAE+1tEUPBLHfZe+BE5OVT4TJ2neDRn8k3IE0QmRefi8BZ7u7puoKVu3QnTpCP
b22DBMlt0eFe4ys+uEHpNBG3ZVk1LCXyqVndOfUoC1EwcKItPn0LMaC5sPXxLzKdRSel54cDZ4LZ
yEWtJQsCh6KSbz3H3w1L6Cp8i1tn6O/PNDWhCsbs+HPZ7kMpqkBsFo+EW7irHboKi3S3uncPTIdA
CBVdwk++m3IPygWtVUOFqbsCRhzNSqdpFmeT0t9K7TSKaYzztDO3Hycy3gpe5OmB51noJJ4f88j8
P/1DD4VFVoEP0ZvEVLksD9kbCgdV+D5d//ExcEttJ0m3Jw1K9melY0VeFX56mrWe548i7Bqz9vM/
NzZ0+6HAD0xqh/Mfvd2h47hylg4LFPvB//2v/yMZiW+deEnolBGcOPfR2MlXTbKHBJ3q0LUVH8Et
JG5x+YJyU8kqUnNqVysqFMPlUjDK1T35W8t3IkHU7Zc+ZuGjI4VcRaqHEsHiL9WiyUXEBN46I66R
vhzcIHNeow1C8aecO5lPeXUuaH12i5QN6fn8Z2/XjGsHDsDyg+c7dPDLcnlbz1Cw9j1u2gckK7BB
F84k9Xbcms3UvHhw/b7AklaByOivGFkK7gksSb62AuX5wC03jiWpL67tK0JKlIvF8lgFkLjo4U7k
e+Bn8uGuwKFs0JKTmmqR2Dlx45UL8+1OtEI0y1AweCfOJPNPBLS4WJpIknORVlDwSRUdbssVQTbJ
LApQYFGxp7G762ELrFVRse0kFXXxuSBhYE0F15jmyhW2WxKrYG5hj92dBAE5LToJx04cuYd8N1LT
xYXHTvjg5nLEBAuIdNEhd/x7EpKpHM1VcQHtwB4SJu4yH6IY8MvpkJctW8eNx04oi1UxD2TE5dkV
YLmis0uNKnUYkvpqggSoqNyTjBt4LE2CVlFgy06JdWCF8wGu3SRB3Fh0vKepE8ijFcC+olLP3HhH
wUC5KBDLtaXr0GUhF7WeBhUn0IWTzna0QUXS4MJPvWzXNVnTqBad4V4QzZzR7pAVzPGFj11P3ZDr
ki/Ps4q8xEW2cMnPZLHslqsIb3Sj4JE5kVTDUBDmJ5Lr7ABnDAVbhIuxaOa00YO1HquIUly6qefG
wlJI3tQasVpU5UhKzB3ZVqg4mqFs2jVsAlxadLTXpFCywc4NTQWQ6oaIxY4/RR1H8QGLHb2bbNYF
02jRmeASjNWM4TnPZQl1g8gi//r2O3xvAvwrF7ORqsBZ680cLnSCgPGP3aELSrnCMzF3H+XDY43k
Ly7WT0Eg7KrxGh9aVPbdKGaKJedSFzTcheVu0HTnJAweI/naqCKp/Qnn6gG9a8Ickg92rR9rUrg/
p597VSQTi8wB5Q5iWaFV3Gp6AEnkQ1U3Fcw2AVa3FH1nG0q7RYPgWkGgYpMt/smAtj3fOe1ZwRmn
DV80k2abGrUa3J35s95uQn78d7FvDl3NRDNYWtPZcGfCeg/f2suP+32htU2U/p8DJOl4wqbkS7f2
PRRY7eZyshPDURGC7oAoAPMb+xNpvKIwsKgJPOXanktZT4KmYC+eJrHjytluUSqhYKzTXMp6rKIC
rajQsyh+3JkCFeboPINfKc2Htx5tVcHMXrgEeWVcuaYiQ3WFOycNtq7AMfoIr0QsSbUVaEHPyR79
0ofY2T2jBMNvUW3oLXdCpboKkNQTal+MudQe++RQd2APgpm56NA/k9wrNQDn5aKE0lFbmH99++n0
1SXTn4tZS1UR6b2MSijdvySlXZeRYy5/2NvH3BEXqlIvu38EokAxg7QVa3pFhVm+zcL7Q2e2qOeC
+1yBcfpwn5W6WeLk87G2IxvpCuboP9+0e+2bT+3WfykJ5SEgWtrTf4pzK2syWHrwQcNRq4m2EM+r
6u/zP6gk/Usm9gaU40g6oMBcfBDQPEnoiwv7cvSbdtUJaCNJrKZCLjEB2QIpCD41gOqAtM3VWewt
FeClpuc8bstUcVG9cSfZfeA/iOsTsa1SUwArpYcoCHq2XBoOczbxmJefp0ADAam7cSQ7My9bl5eV
sEnXGwjmt6fHUBA3+Vkc913UxoU/50h6joLTtulM3NInN36U4h2iOvp5s/vyxLSGPlHnVNL4uoJz
hD6VE+l8VQGYbU+p3Yqwe0GpkxH8kWyK4CovOhvt2E93oOUqohxtOm9HE9lcqwA73bLtO5R1yJIt
BXeKDvgzybhaCnStQ5WTtGQvxy1eVuB9RaBytLgmNH/8r9QtPf7L6SzyZdQwbc2Kiz93w6U0FaKy
rbD6Xvj3u14BhOAK5LpJlHrS4UKQS4Fc/35nFmoKzvAuEMqBk1AzmY9w7SKrOEbIsUapDJfUlARu
AYPOJRsMz1c++rdfeEil7QhVsIu7HKQPu3k/BcrbdYDC0jVLOqShe1MxDULybm5KU3HMdaOVsL9U
9ufDXOuaCnjSpY+LL0lVcWSspcrnhSbI+4qenBszXIaRNXGyXNx6LmwFinzz4x9ZuNOGB6qw/Dlv
3yE33Exkrgq6mhYX23OXD54bBDshHRU4mk2V2oe1w5kPVMwz3ID517dPR09kj+TUsK4CTNMTNBhO
6cKlOjIf5XrQostlUdXrkXfeKSjTVUSse9lOEBhGouKjvY3kW5peVXBA9378e1SirdGPf6wRqdfx
j/8IH/yJPNei01/RuSa8RS9byXNZ9/spLNcJV7sGGvqf4gO+G+xtcBX4JeIEI/C+pWMnkdwiyMuK
jxkaHX/Hp6ftcHG5beIwqR/6uaT1DlRxwH7bu4PoKjA73/zxvXM/l7VYRRJiY0P397egryuqyQ3q
rm5x5qRUF52zikv+cL+UWQFMigGpqoYPz6SJF4b65fvU74vDwuUFDuE1eWBS8iGrsEeUw13wj8X5
e/QAYdALf/Me2LD2T2oRkd5Rs6dXfmXB2oeQHNqDwJHkctaOFqVp+ffcA/hFubuW/cCl9NcktrM4
kk+hTaVNodffoDoO8VGtCdUKyf4gilD2vAlK7gpO7ZPXts+hRR/PfQf51yb5SuwE+UyuVy1LNMqr
wRRoWlif/STrrz3jmrTtYLdaoi6q6Wihzb9Qk9MJ/NmAJPe6V4GY0BlnRxHrVtWq0csXgBfdaSl/
fDat+9oHNQCaEtfu7fGmmRUKV20LEnrej5aG9rMJ09c+rksQZUKB6VheKpJpdHW3dHi9oc6v0rlY
293F2R99SF/9MGfgxe59LknYBzo9m+IfCJahETY1/dm6+tc+6Cd3W+lPELYWrO7wWtdsmk6bFVzo
Z+Mlm8f+vlOKdf9LMkwdPDGMl8nJft9KCHLBv+RSHDphVKCZORa/R8HoCXywvfPhFNehUrTrcKfD
ncwp+WIY8Pet+0/ex9e4iluWcc8V3H4F4Q/Bq7r9ozYHYJrTukrPyn+T//A5VtIPcXYve2H5xOcu
2NYQX3kA4t75kP2tb/INJ74nDJELXd/Y8i9FnjDI/EDO9KvgQhGjhbIRI+6K2V2u3VIFUTqR52o4
HlSFkmgVMKymswRxdAixo6L0prmjHSqC+q1ozB1e9v1V3LZzuYez2CqIlKDw3WUGVgGIgtDzEWLd
TL5o7HvVv74TT4BrStESTQUvxhl6vLN+mgqwH6UsIrqzm4tQgXMQhQWJCOFKKX3tWb/4ldbumqLb
NBIksnIgTQXgb8PBfO6nabK2ppfuzJctiArWnc1TLrIH2bHXVdSL3lKd5D86j+vh30b3XMK2jauu
osTzlljmZn6a6GWUHDKGuor09GaiPvnUhEONLYobBG5pYxX2WL9UZIIbIqGYeKVPfjzwDxp5kIz5
fL79OL3rPfuEvWjPrxuiBqWWOzAEXQUXcpO7NkR/+RSs3QsVWcaeI3tFuqkgfA2HW1pq4z4TxJaz
xLqKDOZGO3FhUu/HPwJ3vNyeFUNNFowX6Do8QYZOi14GL3rkLyNhNi+wOQVK/3q85l74t+2XqHIB
fzEOfchHfsZzVkinfiholfvgTdGJ4cmLl+PAUox37xLwzN/+pu4IT3FLYNXOOJIcexUq1oBqYve+
oMDC9aIAAOVBC6qC1bUZiWPnX89dWOrDwb8dOoBUHAfrwLFAtIuiX6Boh56jojC+GUX5NVzyNlRU
xx/7Q8kjVcEYekzxr6g/yXtIrAsy/Yd4n8r42XYMr3T4jrkFPHglqtuXe1TJKjjtn+SvI+5isYWf
8TNjIpiqZQYA0UVrc1t9uwPADUSqFN6Ptv/6kX/iUuj9pKHrd+g+tPACgvxnkmaRVSn+FudQ2t1z
tuaS1rd3FaCBphdTcMPl/el15AcoGPmlOy81ncCFfFv2wTnw8oe9fXUv/R10lwpI8CcnBMuc5aNb
z7UKJ+kSFJ0sVcWeFRP8zQWkuEO0Y1XzF3j79F776QPO7cHDhVyPggc4E6Jp4hUOYIXVEDYGu5g3
BUrNIZVApHiYyHk/1fvrFmbjL564AVGZ/1T6kHArS8DYba6aYscSF4OMtJmFnuSnkIIrvii30Qje
JklT6emlQi40U7mY9X1GBTX8bQbzxs5gFWjmZ5bX31y9j7MU1l5p4CqChXtOpq6iyLEpeLpF2Cbf
tNvjNjC6pknOj+ZsVD3WDBVcOE/VsptcLa20wiguXWXQDuMvHnTj6KNco39izbBIfIh+eXY+xj+z
VL/v4rPBAPwFrzrxQHhWslqrMB4NGgjssJKpqM9vxM5Kxm2pwGaKq6ubK5+wSCoqJ5riQraDEVRB
Wd5+IJgu99xS0QzvySfn/N2pAFKBuDt2gpHwTA7ZAfPFbf9yXKWT0TxIMs3as9CJV96DehQlwDov
qYb2LPjjlYJFAwjyh8ttndNUXHOu3V3XUkHU6i7Odgerq9ghn4Cyr2i4KC0cMJR8Vt7fMXAITlX0
UNg+1MQbP58E3/7r9nZ+XGWU7wCW6//vW252/DqimL9kPoDnUv0dNyKLIKmTinYqN1myg3bTVSQZ
b3/8bxDqS8m6gNR7v9p/CHSXL8tbo7/b+vw+tP8Q2u8v+JYHoIZ/vbc8hGx8Z2+5vQFyWyf3sRZ/
8RAQa/z7/wMAAP//</cx:binary>
              </cx:geoCache>
            </cx:geography>
          </cx:layoutPr>
        </cx:series>
      </cx:plotAreaRegion>
    </cx:plotArea>
    <cx:legend pos="t" align="ctr" overlay="0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0</xdr:row>
      <xdr:rowOff>119253</xdr:rowOff>
    </xdr:from>
    <xdr:to>
      <xdr:col>15</xdr:col>
      <xdr:colOff>434340</xdr:colOff>
      <xdr:row>4</xdr:row>
      <xdr:rowOff>116967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25C71B1-65D8-41CE-943E-C50F640DC679}"/>
            </a:ext>
          </a:extLst>
        </xdr:cNvPr>
        <xdr:cNvSpPr/>
      </xdr:nvSpPr>
      <xdr:spPr>
        <a:xfrm>
          <a:off x="2303780" y="119253"/>
          <a:ext cx="7566660" cy="734314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3200" b="1">
              <a:solidFill>
                <a:srgbClr val="073673"/>
              </a:solidFill>
            </a:rPr>
            <a:t>Sales Dashboard for 2026</a:t>
          </a:r>
        </a:p>
      </xdr:txBody>
    </xdr:sp>
    <xdr:clientData/>
  </xdr:twoCellAnchor>
  <xdr:twoCellAnchor>
    <xdr:from>
      <xdr:col>16</xdr:col>
      <xdr:colOff>12212</xdr:colOff>
      <xdr:row>0</xdr:row>
      <xdr:rowOff>128008</xdr:rowOff>
    </xdr:from>
    <xdr:to>
      <xdr:col>22</xdr:col>
      <xdr:colOff>179852</xdr:colOff>
      <xdr:row>37</xdr:row>
      <xdr:rowOff>1107</xdr:rowOff>
    </xdr:to>
    <xdr:sp macro="" textlink="">
      <xdr:nvSpPr>
        <xdr:cNvPr id="3" name="Rectangle: Rounded Corners 6">
          <a:extLst>
            <a:ext uri="{FF2B5EF4-FFF2-40B4-BE49-F238E27FC236}">
              <a16:creationId xmlns:a16="http://schemas.microsoft.com/office/drawing/2014/main" id="{D35D3F95-8738-4AED-B843-2635A9E43970}"/>
            </a:ext>
          </a:extLst>
        </xdr:cNvPr>
        <xdr:cNvSpPr/>
      </xdr:nvSpPr>
      <xdr:spPr>
        <a:xfrm>
          <a:off x="10081498" y="128008"/>
          <a:ext cx="3868783" cy="6585956"/>
        </a:xfrm>
        <a:prstGeom prst="roundRect">
          <a:avLst>
            <a:gd name="adj" fmla="val 652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rgbClr val="073673"/>
              </a:solidFill>
            </a:rPr>
            <a:t>Revenue by Country</a:t>
          </a:r>
        </a:p>
      </xdr:txBody>
    </xdr:sp>
    <xdr:clientData/>
  </xdr:twoCellAnchor>
  <xdr:twoCellAnchor>
    <xdr:from>
      <xdr:col>3</xdr:col>
      <xdr:colOff>245166</xdr:colOff>
      <xdr:row>5</xdr:row>
      <xdr:rowOff>95435</xdr:rowOff>
    </xdr:from>
    <xdr:to>
      <xdr:col>6</xdr:col>
      <xdr:colOff>108006</xdr:colOff>
      <xdr:row>9</xdr:row>
      <xdr:rowOff>169458</xdr:rowOff>
    </xdr:to>
    <xdr:sp macro="" textlink="">
      <xdr:nvSpPr>
        <xdr:cNvPr id="4" name="Rectangle: Rounded Corners 7">
          <a:extLst>
            <a:ext uri="{FF2B5EF4-FFF2-40B4-BE49-F238E27FC236}">
              <a16:creationId xmlns:a16="http://schemas.microsoft.com/office/drawing/2014/main" id="{531F015B-9BFA-43DE-8DFC-89A4CFE55FB3}"/>
            </a:ext>
          </a:extLst>
        </xdr:cNvPr>
        <xdr:cNvSpPr/>
      </xdr:nvSpPr>
      <xdr:spPr>
        <a:xfrm>
          <a:off x="2289866" y="1016185"/>
          <a:ext cx="1710690" cy="810623"/>
        </a:xfrm>
        <a:prstGeom prst="roundRect">
          <a:avLst>
            <a:gd name="adj" fmla="val 1492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318826</xdr:colOff>
      <xdr:row>5</xdr:row>
      <xdr:rowOff>80195</xdr:rowOff>
    </xdr:from>
    <xdr:to>
      <xdr:col>9</xdr:col>
      <xdr:colOff>181666</xdr:colOff>
      <xdr:row>9</xdr:row>
      <xdr:rowOff>154218</xdr:rowOff>
    </xdr:to>
    <xdr:sp macro="" textlink="">
      <xdr:nvSpPr>
        <xdr:cNvPr id="5" name="Rectangle: Rounded Corners 8">
          <a:extLst>
            <a:ext uri="{FF2B5EF4-FFF2-40B4-BE49-F238E27FC236}">
              <a16:creationId xmlns:a16="http://schemas.microsoft.com/office/drawing/2014/main" id="{CE8C1FAE-B6A8-4847-9F86-BDCED0526EA3}"/>
            </a:ext>
          </a:extLst>
        </xdr:cNvPr>
        <xdr:cNvSpPr/>
      </xdr:nvSpPr>
      <xdr:spPr>
        <a:xfrm>
          <a:off x="4211376" y="1000945"/>
          <a:ext cx="1710690" cy="810623"/>
        </a:xfrm>
        <a:prstGeom prst="roundRect">
          <a:avLst>
            <a:gd name="adj" fmla="val 18660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392486</xdr:colOff>
      <xdr:row>5</xdr:row>
      <xdr:rowOff>80195</xdr:rowOff>
    </xdr:from>
    <xdr:to>
      <xdr:col>12</xdr:col>
      <xdr:colOff>255326</xdr:colOff>
      <xdr:row>9</xdr:row>
      <xdr:rowOff>154218</xdr:rowOff>
    </xdr:to>
    <xdr:sp macro="" textlink="">
      <xdr:nvSpPr>
        <xdr:cNvPr id="6" name="Rectangle: Rounded Corners 9">
          <a:extLst>
            <a:ext uri="{FF2B5EF4-FFF2-40B4-BE49-F238E27FC236}">
              <a16:creationId xmlns:a16="http://schemas.microsoft.com/office/drawing/2014/main" id="{E0B66BEA-33EE-4B0E-8D6F-3BBC5ABAAD12}"/>
            </a:ext>
          </a:extLst>
        </xdr:cNvPr>
        <xdr:cNvSpPr/>
      </xdr:nvSpPr>
      <xdr:spPr>
        <a:xfrm>
          <a:off x="6132886" y="1000945"/>
          <a:ext cx="1710690" cy="810623"/>
        </a:xfrm>
        <a:prstGeom prst="roundRect">
          <a:avLst>
            <a:gd name="adj" fmla="val 19593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542346</xdr:colOff>
      <xdr:row>5</xdr:row>
      <xdr:rowOff>80195</xdr:rowOff>
    </xdr:from>
    <xdr:to>
      <xdr:col>15</xdr:col>
      <xdr:colOff>405186</xdr:colOff>
      <xdr:row>9</xdr:row>
      <xdr:rowOff>154218</xdr:rowOff>
    </xdr:to>
    <xdr:sp macro="" textlink="">
      <xdr:nvSpPr>
        <xdr:cNvPr id="7" name="Rectangle: Rounded Corners 10">
          <a:extLst>
            <a:ext uri="{FF2B5EF4-FFF2-40B4-BE49-F238E27FC236}">
              <a16:creationId xmlns:a16="http://schemas.microsoft.com/office/drawing/2014/main" id="{31CE6F0C-5F03-45BF-A97C-74AC972CCC87}"/>
            </a:ext>
          </a:extLst>
        </xdr:cNvPr>
        <xdr:cNvSpPr/>
      </xdr:nvSpPr>
      <xdr:spPr>
        <a:xfrm>
          <a:off x="8130596" y="1000945"/>
          <a:ext cx="1710690" cy="810623"/>
        </a:xfrm>
        <a:prstGeom prst="roundRect">
          <a:avLst>
            <a:gd name="adj" fmla="val 17726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251460</xdr:colOff>
      <xdr:row>10</xdr:row>
      <xdr:rowOff>129540</xdr:rowOff>
    </xdr:from>
    <xdr:to>
      <xdr:col>15</xdr:col>
      <xdr:colOff>411480</xdr:colOff>
      <xdr:row>23</xdr:row>
      <xdr:rowOff>80657</xdr:rowOff>
    </xdr:to>
    <xdr:sp macro="" textlink="">
      <xdr:nvSpPr>
        <xdr:cNvPr id="8" name="Rectangle: Rounded Corners 11">
          <a:extLst>
            <a:ext uri="{FF2B5EF4-FFF2-40B4-BE49-F238E27FC236}">
              <a16:creationId xmlns:a16="http://schemas.microsoft.com/office/drawing/2014/main" id="{26C9D259-C28C-4EC4-A5FB-C77914FAA3B5}"/>
            </a:ext>
          </a:extLst>
        </xdr:cNvPr>
        <xdr:cNvSpPr/>
      </xdr:nvSpPr>
      <xdr:spPr>
        <a:xfrm>
          <a:off x="2296160" y="1971040"/>
          <a:ext cx="7551420" cy="2345067"/>
        </a:xfrm>
        <a:prstGeom prst="roundRect">
          <a:avLst>
            <a:gd name="adj" fmla="val 652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rgbClr val="073673"/>
              </a:solidFill>
            </a:rPr>
            <a:t>Revenue &amp;</a:t>
          </a:r>
          <a:r>
            <a:rPr lang="en-GB" sz="1800" b="1" baseline="0">
              <a:solidFill>
                <a:srgbClr val="073673"/>
              </a:solidFill>
            </a:rPr>
            <a:t> Gross Profit</a:t>
          </a:r>
          <a:endParaRPr lang="en-GB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3</xdr:col>
      <xdr:colOff>274320</xdr:colOff>
      <xdr:row>24</xdr:row>
      <xdr:rowOff>45720</xdr:rowOff>
    </xdr:from>
    <xdr:to>
      <xdr:col>9</xdr:col>
      <xdr:colOff>281940</xdr:colOff>
      <xdr:row>36</xdr:row>
      <xdr:rowOff>179717</xdr:rowOff>
    </xdr:to>
    <xdr:sp macro="" textlink="">
      <xdr:nvSpPr>
        <xdr:cNvPr id="9" name="Rectangle: Rounded Corners 12">
          <a:extLst>
            <a:ext uri="{FF2B5EF4-FFF2-40B4-BE49-F238E27FC236}">
              <a16:creationId xmlns:a16="http://schemas.microsoft.com/office/drawing/2014/main" id="{9F79953E-C785-46BA-B43B-D3EDBD332741}"/>
            </a:ext>
          </a:extLst>
        </xdr:cNvPr>
        <xdr:cNvSpPr/>
      </xdr:nvSpPr>
      <xdr:spPr>
        <a:xfrm>
          <a:off x="2306320" y="4479175"/>
          <a:ext cx="3679075" cy="2350724"/>
        </a:xfrm>
        <a:prstGeom prst="roundRect">
          <a:avLst>
            <a:gd name="adj" fmla="val 652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rgbClr val="073673"/>
              </a:solidFill>
            </a:rPr>
            <a:t>Revenue</a:t>
          </a:r>
          <a:r>
            <a:rPr lang="en-GB" sz="1800" b="1" baseline="0">
              <a:solidFill>
                <a:srgbClr val="073673"/>
              </a:solidFill>
            </a:rPr>
            <a:t> by Product Category</a:t>
          </a:r>
          <a:endParaRPr lang="en-GB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9</xdr:col>
      <xdr:colOff>601980</xdr:colOff>
      <xdr:row>24</xdr:row>
      <xdr:rowOff>45720</xdr:rowOff>
    </xdr:from>
    <xdr:to>
      <xdr:col>15</xdr:col>
      <xdr:colOff>434340</xdr:colOff>
      <xdr:row>36</xdr:row>
      <xdr:rowOff>179717</xdr:rowOff>
    </xdr:to>
    <xdr:sp macro="" textlink="">
      <xdr:nvSpPr>
        <xdr:cNvPr id="10" name="Rectangle: Rounded Corners 13">
          <a:extLst>
            <a:ext uri="{FF2B5EF4-FFF2-40B4-BE49-F238E27FC236}">
              <a16:creationId xmlns:a16="http://schemas.microsoft.com/office/drawing/2014/main" id="{92390EA0-1F17-4DCF-A02A-5E54E511078E}"/>
            </a:ext>
          </a:extLst>
        </xdr:cNvPr>
        <xdr:cNvSpPr/>
      </xdr:nvSpPr>
      <xdr:spPr>
        <a:xfrm>
          <a:off x="6342380" y="4465320"/>
          <a:ext cx="3528060" cy="2343797"/>
        </a:xfrm>
        <a:prstGeom prst="roundRect">
          <a:avLst>
            <a:gd name="adj" fmla="val 6522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 b="1">
              <a:solidFill>
                <a:srgbClr val="073673"/>
              </a:solidFill>
            </a:rPr>
            <a:t>Top 5 Bestsellers</a:t>
          </a:r>
        </a:p>
      </xdr:txBody>
    </xdr:sp>
    <xdr:clientData/>
  </xdr:twoCellAnchor>
  <xdr:twoCellAnchor>
    <xdr:from>
      <xdr:col>0</xdr:col>
      <xdr:colOff>164523</xdr:colOff>
      <xdr:row>0</xdr:row>
      <xdr:rowOff>137160</xdr:rowOff>
    </xdr:from>
    <xdr:to>
      <xdr:col>2</xdr:col>
      <xdr:colOff>618675</xdr:colOff>
      <xdr:row>9</xdr:row>
      <xdr:rowOff>61857</xdr:rowOff>
    </xdr:to>
    <xdr:sp macro="" textlink="">
      <xdr:nvSpPr>
        <xdr:cNvPr id="11" name="Rectangle: Rounded Corners 14">
          <a:extLst>
            <a:ext uri="{FF2B5EF4-FFF2-40B4-BE49-F238E27FC236}">
              <a16:creationId xmlns:a16="http://schemas.microsoft.com/office/drawing/2014/main" id="{2AEBB824-E918-4973-9726-B1411A42BFC7}"/>
            </a:ext>
          </a:extLst>
        </xdr:cNvPr>
        <xdr:cNvSpPr/>
      </xdr:nvSpPr>
      <xdr:spPr>
        <a:xfrm>
          <a:off x="164523" y="137160"/>
          <a:ext cx="1686052" cy="1582047"/>
        </a:xfrm>
        <a:prstGeom prst="roundRect">
          <a:avLst>
            <a:gd name="adj" fmla="val 1492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164523</xdr:colOff>
      <xdr:row>18</xdr:row>
      <xdr:rowOff>14373</xdr:rowOff>
    </xdr:from>
    <xdr:to>
      <xdr:col>2</xdr:col>
      <xdr:colOff>618675</xdr:colOff>
      <xdr:row>26</xdr:row>
      <xdr:rowOff>167640</xdr:rowOff>
    </xdr:to>
    <xdr:sp macro="" textlink="">
      <xdr:nvSpPr>
        <xdr:cNvPr id="12" name="Rectangle: Rounded Corners 15">
          <a:extLst>
            <a:ext uri="{FF2B5EF4-FFF2-40B4-BE49-F238E27FC236}">
              <a16:creationId xmlns:a16="http://schemas.microsoft.com/office/drawing/2014/main" id="{419A68A6-481F-480D-854C-6389D35EFC6F}"/>
            </a:ext>
          </a:extLst>
        </xdr:cNvPr>
        <xdr:cNvSpPr/>
      </xdr:nvSpPr>
      <xdr:spPr>
        <a:xfrm>
          <a:off x="164523" y="3329073"/>
          <a:ext cx="1686052" cy="1626467"/>
        </a:xfrm>
        <a:prstGeom prst="roundRect">
          <a:avLst>
            <a:gd name="adj" fmla="val 1492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164523</xdr:colOff>
      <xdr:row>10</xdr:row>
      <xdr:rowOff>37233</xdr:rowOff>
    </xdr:from>
    <xdr:to>
      <xdr:col>2</xdr:col>
      <xdr:colOff>618675</xdr:colOff>
      <xdr:row>17</xdr:row>
      <xdr:rowOff>55104</xdr:rowOff>
    </xdr:to>
    <xdr:sp macro="" textlink="">
      <xdr:nvSpPr>
        <xdr:cNvPr id="13" name="Rectangle: Rounded Corners 16">
          <a:extLst>
            <a:ext uri="{FF2B5EF4-FFF2-40B4-BE49-F238E27FC236}">
              <a16:creationId xmlns:a16="http://schemas.microsoft.com/office/drawing/2014/main" id="{1352F8C6-3ED7-4DF7-B736-C37A0AEDE73C}"/>
            </a:ext>
          </a:extLst>
        </xdr:cNvPr>
        <xdr:cNvSpPr/>
      </xdr:nvSpPr>
      <xdr:spPr>
        <a:xfrm>
          <a:off x="164523" y="1878733"/>
          <a:ext cx="1686052" cy="1306921"/>
        </a:xfrm>
        <a:prstGeom prst="roundRect">
          <a:avLst>
            <a:gd name="adj" fmla="val 1492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164523</xdr:colOff>
      <xdr:row>27</xdr:row>
      <xdr:rowOff>114300</xdr:rowOff>
    </xdr:from>
    <xdr:to>
      <xdr:col>2</xdr:col>
      <xdr:colOff>618675</xdr:colOff>
      <xdr:row>36</xdr:row>
      <xdr:rowOff>38997</xdr:rowOff>
    </xdr:to>
    <xdr:sp macro="" textlink="">
      <xdr:nvSpPr>
        <xdr:cNvPr id="14" name="Rectangle: Rounded Corners 17">
          <a:extLst>
            <a:ext uri="{FF2B5EF4-FFF2-40B4-BE49-F238E27FC236}">
              <a16:creationId xmlns:a16="http://schemas.microsoft.com/office/drawing/2014/main" id="{FBC06515-4F60-47DB-9C26-AC4621E1EC1F}"/>
            </a:ext>
          </a:extLst>
        </xdr:cNvPr>
        <xdr:cNvSpPr/>
      </xdr:nvSpPr>
      <xdr:spPr>
        <a:xfrm>
          <a:off x="164523" y="5086350"/>
          <a:ext cx="1686052" cy="1582047"/>
        </a:xfrm>
        <a:prstGeom prst="roundRect">
          <a:avLst>
            <a:gd name="adj" fmla="val 14925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283381</xdr:colOff>
      <xdr:row>5</xdr:row>
      <xdr:rowOff>139949</xdr:rowOff>
    </xdr:from>
    <xdr:to>
      <xdr:col>6</xdr:col>
      <xdr:colOff>97620</xdr:colOff>
      <xdr:row>7</xdr:row>
      <xdr:rowOff>58172</xdr:rowOff>
    </xdr:to>
    <xdr:sp macro="" textlink="">
      <xdr:nvSpPr>
        <xdr:cNvPr id="15" name="TextBox 18">
          <a:extLst>
            <a:ext uri="{FF2B5EF4-FFF2-40B4-BE49-F238E27FC236}">
              <a16:creationId xmlns:a16="http://schemas.microsoft.com/office/drawing/2014/main" id="{D1554FCB-CD78-45EF-B900-D85D96782077}"/>
            </a:ext>
          </a:extLst>
        </xdr:cNvPr>
        <xdr:cNvSpPr txBox="1"/>
      </xdr:nvSpPr>
      <xdr:spPr>
        <a:xfrm>
          <a:off x="2328081" y="1060699"/>
          <a:ext cx="1662089" cy="286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2">
                  <a:lumMod val="50000"/>
                </a:schemeClr>
              </a:solidFill>
            </a:rPr>
            <a:t>Total Revenue</a:t>
          </a:r>
        </a:p>
      </xdr:txBody>
    </xdr:sp>
    <xdr:clientData/>
  </xdr:twoCellAnchor>
  <xdr:twoCellAnchor>
    <xdr:from>
      <xdr:col>6</xdr:col>
      <xdr:colOff>556260</xdr:colOff>
      <xdr:row>5</xdr:row>
      <xdr:rowOff>139949</xdr:rowOff>
    </xdr:from>
    <xdr:to>
      <xdr:col>8</xdr:col>
      <xdr:colOff>571500</xdr:colOff>
      <xdr:row>7</xdr:row>
      <xdr:rowOff>58172</xdr:rowOff>
    </xdr:to>
    <xdr:sp macro="" textlink="">
      <xdr:nvSpPr>
        <xdr:cNvPr id="16" name="TextBox 19">
          <a:extLst>
            <a:ext uri="{FF2B5EF4-FFF2-40B4-BE49-F238E27FC236}">
              <a16:creationId xmlns:a16="http://schemas.microsoft.com/office/drawing/2014/main" id="{1B0E9752-0B57-47FD-BF9F-81022FF126E5}"/>
            </a:ext>
          </a:extLst>
        </xdr:cNvPr>
        <xdr:cNvSpPr txBox="1"/>
      </xdr:nvSpPr>
      <xdr:spPr>
        <a:xfrm>
          <a:off x="4448810" y="1060699"/>
          <a:ext cx="1247140" cy="286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2">
                  <a:lumMod val="50000"/>
                </a:schemeClr>
              </a:solidFill>
            </a:rPr>
            <a:t>Gross Profit</a:t>
          </a:r>
        </a:p>
      </xdr:txBody>
    </xdr:sp>
    <xdr:clientData/>
  </xdr:twoCellAnchor>
  <xdr:twoCellAnchor>
    <xdr:from>
      <xdr:col>10</xdr:col>
      <xdr:colOff>0</xdr:colOff>
      <xdr:row>5</xdr:row>
      <xdr:rowOff>139949</xdr:rowOff>
    </xdr:from>
    <xdr:to>
      <xdr:col>12</xdr:col>
      <xdr:colOff>15240</xdr:colOff>
      <xdr:row>7</xdr:row>
      <xdr:rowOff>58172</xdr:rowOff>
    </xdr:to>
    <xdr:sp macro="" textlink="">
      <xdr:nvSpPr>
        <xdr:cNvPr id="17" name="TextBox 20">
          <a:extLst>
            <a:ext uri="{FF2B5EF4-FFF2-40B4-BE49-F238E27FC236}">
              <a16:creationId xmlns:a16="http://schemas.microsoft.com/office/drawing/2014/main" id="{F7097182-4B25-4DF5-A2F2-5F3CB1009F77}"/>
            </a:ext>
          </a:extLst>
        </xdr:cNvPr>
        <xdr:cNvSpPr txBox="1"/>
      </xdr:nvSpPr>
      <xdr:spPr>
        <a:xfrm>
          <a:off x="6356350" y="1060699"/>
          <a:ext cx="1247140" cy="286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2">
                  <a:lumMod val="50000"/>
                </a:schemeClr>
              </a:solidFill>
            </a:rPr>
            <a:t>Avg.</a:t>
          </a:r>
          <a:r>
            <a:rPr lang="en-GB" sz="1400" b="1" baseline="0">
              <a:solidFill>
                <a:schemeClr val="bg2">
                  <a:lumMod val="50000"/>
                </a:schemeClr>
              </a:solidFill>
            </a:rPr>
            <a:t> Price</a:t>
          </a:r>
          <a:endParaRPr lang="en-GB" sz="14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167640</xdr:colOff>
      <xdr:row>5</xdr:row>
      <xdr:rowOff>139949</xdr:rowOff>
    </xdr:from>
    <xdr:to>
      <xdr:col>15</xdr:col>
      <xdr:colOff>182880</xdr:colOff>
      <xdr:row>7</xdr:row>
      <xdr:rowOff>58172</xdr:rowOff>
    </xdr:to>
    <xdr:sp macro="" textlink="">
      <xdr:nvSpPr>
        <xdr:cNvPr id="18" name="TextBox 21">
          <a:extLst>
            <a:ext uri="{FF2B5EF4-FFF2-40B4-BE49-F238E27FC236}">
              <a16:creationId xmlns:a16="http://schemas.microsoft.com/office/drawing/2014/main" id="{530F19FA-AA3C-4EF1-A04D-6D314C6AB938}"/>
            </a:ext>
          </a:extLst>
        </xdr:cNvPr>
        <xdr:cNvSpPr txBox="1"/>
      </xdr:nvSpPr>
      <xdr:spPr>
        <a:xfrm>
          <a:off x="8371840" y="1060699"/>
          <a:ext cx="1247140" cy="28652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400" b="1">
              <a:solidFill>
                <a:schemeClr val="bg2">
                  <a:lumMod val="50000"/>
                </a:schemeClr>
              </a:solidFill>
            </a:rPr>
            <a:t>Units</a:t>
          </a:r>
          <a:r>
            <a:rPr lang="en-GB" sz="1400" b="1" baseline="0">
              <a:solidFill>
                <a:schemeClr val="bg2">
                  <a:lumMod val="50000"/>
                </a:schemeClr>
              </a:solidFill>
            </a:rPr>
            <a:t> Sold</a:t>
          </a:r>
          <a:endParaRPr lang="en-GB" sz="14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260521</xdr:colOff>
      <xdr:row>6</xdr:row>
      <xdr:rowOff>173111</xdr:rowOff>
    </xdr:from>
    <xdr:to>
      <xdr:col>6</xdr:col>
      <xdr:colOff>74760</xdr:colOff>
      <xdr:row>9</xdr:row>
      <xdr:rowOff>40250</xdr:rowOff>
    </xdr:to>
    <xdr:sp macro="" textlink="Analyze!B3">
      <xdr:nvSpPr>
        <xdr:cNvPr id="19" name="TextBox 22">
          <a:extLst>
            <a:ext uri="{FF2B5EF4-FFF2-40B4-BE49-F238E27FC236}">
              <a16:creationId xmlns:a16="http://schemas.microsoft.com/office/drawing/2014/main" id="{006A61B7-B81B-4F12-99E3-97F02838B10E}"/>
            </a:ext>
          </a:extLst>
        </xdr:cNvPr>
        <xdr:cNvSpPr txBox="1"/>
      </xdr:nvSpPr>
      <xdr:spPr>
        <a:xfrm>
          <a:off x="2305221" y="1278011"/>
          <a:ext cx="1662089" cy="41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D0216A1-E87E-45F8-AE0E-973F5E5D0B92}" type="TxLink">
            <a:rPr lang="en-US" sz="2600" b="0" i="0" u="none" strike="noStrike">
              <a:solidFill>
                <a:srgbClr val="073673"/>
              </a:solidFill>
              <a:latin typeface="Aptos Narrow"/>
              <a:ea typeface="+mn-ea"/>
              <a:cs typeface="+mn-cs"/>
            </a:rPr>
            <a:pPr marL="0" indent="0" algn="ctr"/>
            <a:t>$645,223</a:t>
          </a:fld>
          <a:endParaRPr lang="en-US" sz="2600" b="1" i="0" u="none" strike="noStrike">
            <a:solidFill>
              <a:srgbClr val="073673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329101</xdr:colOff>
      <xdr:row>6</xdr:row>
      <xdr:rowOff>173111</xdr:rowOff>
    </xdr:from>
    <xdr:to>
      <xdr:col>9</xdr:col>
      <xdr:colOff>143340</xdr:colOff>
      <xdr:row>9</xdr:row>
      <xdr:rowOff>40250</xdr:rowOff>
    </xdr:to>
    <xdr:sp macro="" textlink="Analyze!B6">
      <xdr:nvSpPr>
        <xdr:cNvPr id="20" name="TextBox 23">
          <a:extLst>
            <a:ext uri="{FF2B5EF4-FFF2-40B4-BE49-F238E27FC236}">
              <a16:creationId xmlns:a16="http://schemas.microsoft.com/office/drawing/2014/main" id="{32CF999F-EB5D-4C87-AC12-5A497CFA8932}"/>
            </a:ext>
          </a:extLst>
        </xdr:cNvPr>
        <xdr:cNvSpPr txBox="1"/>
      </xdr:nvSpPr>
      <xdr:spPr>
        <a:xfrm>
          <a:off x="4221651" y="1278011"/>
          <a:ext cx="1662089" cy="41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CE87822-3F80-4D03-A716-B06B0606CE0B}" type="TxLink">
            <a:rPr lang="en-US" sz="2600" b="0" i="0" u="none" strike="noStrike">
              <a:solidFill>
                <a:srgbClr val="073673"/>
              </a:solidFill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$296,384</a:t>
          </a:fld>
          <a:endParaRPr lang="pl-PL" sz="2600" b="0" i="0" u="none" strike="noStrike">
            <a:solidFill>
              <a:srgbClr val="07367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382441</xdr:colOff>
      <xdr:row>6</xdr:row>
      <xdr:rowOff>173111</xdr:rowOff>
    </xdr:from>
    <xdr:to>
      <xdr:col>12</xdr:col>
      <xdr:colOff>196680</xdr:colOff>
      <xdr:row>9</xdr:row>
      <xdr:rowOff>40250</xdr:rowOff>
    </xdr:to>
    <xdr:sp macro="" textlink="Analyze!B12">
      <xdr:nvSpPr>
        <xdr:cNvPr id="21" name="TextBox 24">
          <a:extLst>
            <a:ext uri="{FF2B5EF4-FFF2-40B4-BE49-F238E27FC236}">
              <a16:creationId xmlns:a16="http://schemas.microsoft.com/office/drawing/2014/main" id="{98956CA2-9D6F-43B7-B62C-0F268FFDE379}"/>
            </a:ext>
          </a:extLst>
        </xdr:cNvPr>
        <xdr:cNvSpPr txBox="1"/>
      </xdr:nvSpPr>
      <xdr:spPr>
        <a:xfrm>
          <a:off x="6122841" y="1278011"/>
          <a:ext cx="1662089" cy="41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E14357E-77EE-420C-A46C-39A1F3272863}" type="TxLink">
            <a:rPr lang="en-US" sz="2600" b="0" i="0" u="none" strike="noStrike">
              <a:solidFill>
                <a:srgbClr val="073673"/>
              </a:solidFill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$238.35</a:t>
          </a:fld>
          <a:endParaRPr lang="en-US" sz="2600" b="0" i="0" u="none" strike="noStrike">
            <a:solidFill>
              <a:srgbClr val="07367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548696</xdr:colOff>
      <xdr:row>6</xdr:row>
      <xdr:rowOff>175445</xdr:rowOff>
    </xdr:from>
    <xdr:to>
      <xdr:col>15</xdr:col>
      <xdr:colOff>362935</xdr:colOff>
      <xdr:row>9</xdr:row>
      <xdr:rowOff>42584</xdr:rowOff>
    </xdr:to>
    <xdr:sp macro="" textlink="Analyze!B9">
      <xdr:nvSpPr>
        <xdr:cNvPr id="36" name="TextBox 24">
          <a:extLst>
            <a:ext uri="{FF2B5EF4-FFF2-40B4-BE49-F238E27FC236}">
              <a16:creationId xmlns:a16="http://schemas.microsoft.com/office/drawing/2014/main" id="{DB1094AE-07B6-192F-4738-36A6B1EB9EEC}"/>
            </a:ext>
          </a:extLst>
        </xdr:cNvPr>
        <xdr:cNvSpPr txBox="1"/>
      </xdr:nvSpPr>
      <xdr:spPr>
        <a:xfrm>
          <a:off x="8136946" y="1280345"/>
          <a:ext cx="1662089" cy="41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97D0F42A-04C1-46D9-B0F0-95E84F80F9B8}" type="TxLink">
            <a:rPr lang="en-US" sz="2600" b="0" i="0" u="none" strike="noStrike">
              <a:solidFill>
                <a:srgbClr val="073673"/>
              </a:solidFill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6698</a:t>
          </a:fld>
          <a:endParaRPr lang="en-US" sz="2600" b="0" i="0" u="none" strike="noStrike">
            <a:solidFill>
              <a:srgbClr val="073673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323273</xdr:colOff>
      <xdr:row>12</xdr:row>
      <xdr:rowOff>138547</xdr:rowOff>
    </xdr:from>
    <xdr:to>
      <xdr:col>15</xdr:col>
      <xdr:colOff>311727</xdr:colOff>
      <xdr:row>22</xdr:row>
      <xdr:rowOff>138546</xdr:rowOff>
    </xdr:to>
    <xdr:graphicFrame macro="">
      <xdr:nvGraphicFramePr>
        <xdr:cNvPr id="37" name="Wykres 36">
          <a:extLst>
            <a:ext uri="{FF2B5EF4-FFF2-40B4-BE49-F238E27FC236}">
              <a16:creationId xmlns:a16="http://schemas.microsoft.com/office/drawing/2014/main" id="{F4EC17E8-39F5-4666-8487-0AC1E3486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380999</xdr:colOff>
      <xdr:row>26</xdr:row>
      <xdr:rowOff>23091</xdr:rowOff>
    </xdr:from>
    <xdr:to>
      <xdr:col>9</xdr:col>
      <xdr:colOff>253999</xdr:colOff>
      <xdr:row>36</xdr:row>
      <xdr:rowOff>103909</xdr:rowOff>
    </xdr:to>
    <xdr:graphicFrame macro="">
      <xdr:nvGraphicFramePr>
        <xdr:cNvPr id="40" name="Wykres 39">
          <a:extLst>
            <a:ext uri="{FF2B5EF4-FFF2-40B4-BE49-F238E27FC236}">
              <a16:creationId xmlns:a16="http://schemas.microsoft.com/office/drawing/2014/main" id="{0294C459-7935-4235-B803-EBE82CD41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117929</xdr:colOff>
      <xdr:row>2</xdr:row>
      <xdr:rowOff>154214</xdr:rowOff>
    </xdr:from>
    <xdr:to>
      <xdr:col>22</xdr:col>
      <xdr:colOff>172357</xdr:colOff>
      <xdr:row>36</xdr:row>
      <xdr:rowOff>172357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" name="Wykres 21">
              <a:extLst>
                <a:ext uri="{FF2B5EF4-FFF2-40B4-BE49-F238E27FC236}">
                  <a16:creationId xmlns:a16="http://schemas.microsoft.com/office/drawing/2014/main" id="{5805D07D-D3F3-4A4F-8831-A0CFCCC9B0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38079" y="522514"/>
              <a:ext cx="4982028" cy="62792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10</xdr:col>
      <xdr:colOff>46181</xdr:colOff>
      <xdr:row>26</xdr:row>
      <xdr:rowOff>57729</xdr:rowOff>
    </xdr:from>
    <xdr:to>
      <xdr:col>15</xdr:col>
      <xdr:colOff>381000</xdr:colOff>
      <xdr:row>36</xdr:row>
      <xdr:rowOff>150092</xdr:rowOff>
    </xdr:to>
    <xdr:graphicFrame macro="">
      <xdr:nvGraphicFramePr>
        <xdr:cNvPr id="41" name="Wykres 40">
          <a:extLst>
            <a:ext uri="{FF2B5EF4-FFF2-40B4-BE49-F238E27FC236}">
              <a16:creationId xmlns:a16="http://schemas.microsoft.com/office/drawing/2014/main" id="{C910E778-3FA5-4533-8583-D834A1295A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241300</xdr:colOff>
      <xdr:row>10</xdr:row>
      <xdr:rowOff>88900</xdr:rowOff>
    </xdr:from>
    <xdr:to>
      <xdr:col>2</xdr:col>
      <xdr:colOff>552450</xdr:colOff>
      <xdr:row>17</xdr:row>
      <xdr:rowOff>12700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Region">
              <a:extLst>
                <a:ext uri="{FF2B5EF4-FFF2-40B4-BE49-F238E27FC236}">
                  <a16:creationId xmlns:a16="http://schemas.microsoft.com/office/drawing/2014/main" id="{3838F7D0-0E70-4128-9567-6E88CA7875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300" y="1936173"/>
              <a:ext cx="1534968" cy="12168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247650</xdr:colOff>
      <xdr:row>18</xdr:row>
      <xdr:rowOff>82550</xdr:rowOff>
    </xdr:from>
    <xdr:to>
      <xdr:col>2</xdr:col>
      <xdr:colOff>520700</xdr:colOff>
      <xdr:row>26</xdr:row>
      <xdr:rowOff>101600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Sales Channel">
              <a:extLst>
                <a:ext uri="{FF2B5EF4-FFF2-40B4-BE49-F238E27FC236}">
                  <a16:creationId xmlns:a16="http://schemas.microsoft.com/office/drawing/2014/main" id="{22678855-2B73-4765-9A47-B3F75B7BBB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 Channe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" y="3407641"/>
              <a:ext cx="1496868" cy="1496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247651</xdr:colOff>
      <xdr:row>27</xdr:row>
      <xdr:rowOff>177800</xdr:rowOff>
    </xdr:from>
    <xdr:to>
      <xdr:col>2</xdr:col>
      <xdr:colOff>527050</xdr:colOff>
      <xdr:row>35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Customer Type">
              <a:extLst>
                <a:ext uri="{FF2B5EF4-FFF2-40B4-BE49-F238E27FC236}">
                  <a16:creationId xmlns:a16="http://schemas.microsoft.com/office/drawing/2014/main" id="{5958EEDF-A119-49AE-891F-59781D6761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1" y="5165436"/>
              <a:ext cx="1503217" cy="145876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234951</xdr:colOff>
      <xdr:row>1</xdr:row>
      <xdr:rowOff>31750</xdr:rowOff>
    </xdr:from>
    <xdr:to>
      <xdr:col>2</xdr:col>
      <xdr:colOff>539751</xdr:colOff>
      <xdr:row>9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6" name="Order Date">
              <a:extLst>
                <a:ext uri="{FF2B5EF4-FFF2-40B4-BE49-F238E27FC236}">
                  <a16:creationId xmlns:a16="http://schemas.microsoft.com/office/drawing/2014/main" id="{62388753-03AB-4C2D-BF55-804C01CE13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951" y="216477"/>
              <a:ext cx="1528618" cy="14460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eusz Pompa" refreshedDate="46287.542861111113" createdVersion="8" refreshedVersion="8" minRefreshableVersion="3" recordCount="2707" xr:uid="{4C8CBCD3-991A-41EB-827F-6DF24D05A461}">
  <cacheSource type="worksheet">
    <worksheetSource name="SalesDataTable"/>
  </cacheSource>
  <cacheFields count="20">
    <cacheField name="ID" numFmtId="0">
      <sharedItems/>
    </cacheField>
    <cacheField name="Order Date" numFmtId="164">
      <sharedItems containsSemiMixedTypes="0" containsNonDate="0" containsDate="1" containsString="0" minDate="2026-01-01T00:00:00" maxDate="2026-12-31T00:00:00" count="364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</cacheField>
    <cacheField name="Region" numFmtId="0">
      <sharedItems count="4">
        <s v="Southern Europe"/>
        <s v="Central Europe"/>
        <s v="Northern Europe"/>
        <s v="Western Europe"/>
      </sharedItems>
    </cacheField>
    <cacheField name="Country" numFmtId="0">
      <sharedItems count="17">
        <s v="Spain"/>
        <s v="Czechia"/>
        <s v="Sweden"/>
        <s v="Ireland"/>
        <s v="Belgium"/>
        <s v="Denmark"/>
        <s v="Austria"/>
        <s v="Netherlands"/>
        <s v="United Kingdom"/>
        <s v="Portugal"/>
        <s v="Finland"/>
        <s v="Switzerland"/>
        <s v="Germany"/>
        <s v="France"/>
        <s v="Poland"/>
        <s v="Italy"/>
        <s v="Norway"/>
      </sharedItems>
    </cacheField>
    <cacheField name="Sales Channel" numFmtId="0">
      <sharedItems count="4">
        <s v="Online Store"/>
        <s v="Corporate"/>
        <s v="Retail Partners"/>
        <s v="Marketplace"/>
      </sharedItems>
    </cacheField>
    <cacheField name="Customer Type" numFmtId="0">
      <sharedItems count="3">
        <s v="Returning"/>
        <s v="New"/>
        <s v="Business"/>
      </sharedItems>
    </cacheField>
    <cacheField name="Product Category" numFmtId="0">
      <sharedItems count="5">
        <s v="Cycling"/>
        <s v="Hiking"/>
        <s v="Travel"/>
        <s v="Camping"/>
        <s v="Fitness"/>
      </sharedItems>
    </cacheField>
    <cacheField name="Product" numFmtId="0">
      <sharedItems count="20">
        <s v="Commuter Helmet"/>
        <s v="Hiking Daypack 20L"/>
        <s v="Insulated Bottle"/>
        <s v="Trail Boots"/>
        <s v="Trail Bike Light"/>
        <s v="Alpine Tent 4P"/>
        <s v="Compact Repair Kit"/>
        <s v="Trail Tent 2P"/>
        <s v="Cycling Pack 12L"/>
        <s v="Packing Cube Set"/>
        <s v="Resistance Band Set"/>
        <s v="Summit Backpack 45L"/>
        <s v="Weighted Vest"/>
        <s v="Portable Camp Stove"/>
        <s v="Recovery Roller"/>
        <s v="Carry-On Duffel"/>
        <s v="Training Mat"/>
        <s v="Trekking Poles"/>
        <s v="Travel Backpack 35L"/>
        <s v="Compact Sleeping Bag"/>
      </sharedItems>
    </cacheField>
    <cacheField name="Units Sold" numFmtId="1">
      <sharedItems containsSemiMixedTypes="0" containsString="0" containsNumber="1" containsInteger="1" minValue="1" maxValue="15"/>
    </cacheField>
    <cacheField name="Unit Price" numFmtId="165">
      <sharedItems containsSemiMixedTypes="0" containsString="0" containsNumber="1" minValue="35.33" maxValue="348.96"/>
    </cacheField>
    <cacheField name="Discount %" numFmtId="9">
      <sharedItems containsSemiMixedTypes="0" containsString="0" containsNumber="1" minValue="0" maxValue="0.2"/>
    </cacheField>
    <cacheField name="Unit Cost" numFmtId="165">
      <sharedItems containsSemiMixedTypes="0" containsString="0" containsNumber="1" minValue="13.16" maxValue="200.3"/>
    </cacheField>
    <cacheField name="Revenue" numFmtId="165">
      <sharedItems containsSemiMixedTypes="0" containsString="0" containsNumber="1" minValue="28.327999999999999" maxValue="3655.2599999999998"/>
    </cacheField>
    <cacheField name="COGS" numFmtId="165">
      <sharedItems containsSemiMixedTypes="0" containsString="0" containsNumber="1" minValue="13.18" maxValue="2361.36"/>
    </cacheField>
    <cacheField name="Gross Profit" numFmtId="165">
      <sharedItems containsSemiMixedTypes="0" containsString="0" containsNumber="1" minValue="14.254" maxValue="1293.8999999999996"/>
    </cacheField>
    <cacheField name="Gross Margin %" numFmtId="166">
      <sharedItems containsSemiMixedTypes="0" containsString="0" containsNumber="1" minValue="0.25073461065635211" maxValue="0.65365025466893034"/>
    </cacheField>
    <cacheField name="Year" numFmtId="1">
      <sharedItems containsSemiMixedTypes="0" containsString="0" containsNumber="1" containsInteger="1" minValue="2026" maxValue="2026"/>
    </cacheField>
    <cacheField name="Quarter" numFmtId="166">
      <sharedItems/>
    </cacheField>
    <cacheField name="MonthNo" numFmtId="1">
      <sharedItems containsSemiMixedTypes="0" containsString="0" containsNumber="1" containsInteger="1" minValue="1" maxValue="12"/>
    </cacheField>
    <cacheField name="Month" numFmtId="166">
      <sharedItems count="12">
        <s v="sty"/>
        <s v="lut"/>
        <s v="mar"/>
        <s v="kwi"/>
        <s v="maj"/>
        <s v="cze"/>
        <s v="lip"/>
        <s v="sie"/>
        <s v="wrz"/>
        <s v="paź"/>
        <s v="lis"/>
        <s v="gru"/>
      </sharedItems>
    </cacheField>
  </cacheFields>
  <extLst>
    <ext xmlns:x14="http://schemas.microsoft.com/office/spreadsheetml/2009/9/main" uri="{725AE2AE-9491-48be-B2B4-4EB974FC3084}">
      <x14:pivotCacheDefinition pivotCacheId="12879545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7">
  <r>
    <s v="03392"/>
    <x v="0"/>
    <x v="0"/>
    <x v="0"/>
    <x v="0"/>
    <x v="0"/>
    <x v="0"/>
    <x v="0"/>
    <n v="2"/>
    <n v="82.06"/>
    <n v="0"/>
    <n v="42.94"/>
    <n v="164.12"/>
    <n v="85.88"/>
    <n v="78.240000000000009"/>
    <n v="0.476724348038021"/>
    <n v="2026"/>
    <s v="Q1"/>
    <n v="1"/>
    <x v="0"/>
  </r>
  <r>
    <s v="04836"/>
    <x v="1"/>
    <x v="1"/>
    <x v="1"/>
    <x v="1"/>
    <x v="0"/>
    <x v="1"/>
    <x v="1"/>
    <n v="4"/>
    <n v="94.18"/>
    <n v="0.15"/>
    <n v="45.03"/>
    <n v="320.21199999999999"/>
    <n v="180.12"/>
    <n v="140.09199999999998"/>
    <n v="0.43749765780170635"/>
    <n v="2026"/>
    <s v="Q1"/>
    <n v="1"/>
    <x v="0"/>
  </r>
  <r>
    <s v="00163"/>
    <x v="2"/>
    <x v="2"/>
    <x v="2"/>
    <x v="0"/>
    <x v="1"/>
    <x v="2"/>
    <x v="2"/>
    <n v="2"/>
    <n v="36.72"/>
    <n v="0.05"/>
    <n v="13.76"/>
    <n v="69.768000000000001"/>
    <n v="27.52"/>
    <n v="42.248000000000005"/>
    <n v="0.60554982226808862"/>
    <n v="2026"/>
    <s v="Q1"/>
    <n v="1"/>
    <x v="0"/>
  </r>
  <r>
    <s v="00542"/>
    <x v="2"/>
    <x v="0"/>
    <x v="0"/>
    <x v="1"/>
    <x v="2"/>
    <x v="1"/>
    <x v="3"/>
    <n v="4"/>
    <n v="143.66999999999999"/>
    <n v="0.1"/>
    <n v="81.22"/>
    <n v="517.21199999999999"/>
    <n v="324.88"/>
    <n v="192.33199999999999"/>
    <n v="0.37186298848441257"/>
    <n v="2026"/>
    <s v="Q1"/>
    <n v="1"/>
    <x v="0"/>
  </r>
  <r>
    <s v="02002"/>
    <x v="2"/>
    <x v="0"/>
    <x v="0"/>
    <x v="1"/>
    <x v="2"/>
    <x v="2"/>
    <x v="2"/>
    <n v="3"/>
    <n v="36.53"/>
    <n v="0.15"/>
    <n v="13.67"/>
    <n v="93.151499999999999"/>
    <n v="41.01"/>
    <n v="52.141500000000001"/>
    <n v="0.55974944042769037"/>
    <n v="2026"/>
    <s v="Q1"/>
    <n v="1"/>
    <x v="0"/>
  </r>
  <r>
    <s v="02005"/>
    <x v="2"/>
    <x v="2"/>
    <x v="3"/>
    <x v="2"/>
    <x v="1"/>
    <x v="2"/>
    <x v="2"/>
    <n v="1"/>
    <n v="35.340000000000003"/>
    <n v="0"/>
    <n v="13.37"/>
    <n v="35.340000000000003"/>
    <n v="13.37"/>
    <n v="21.970000000000006"/>
    <n v="0.62167515563101317"/>
    <n v="2026"/>
    <s v="Q1"/>
    <n v="1"/>
    <x v="0"/>
  </r>
  <r>
    <s v="02937"/>
    <x v="2"/>
    <x v="3"/>
    <x v="4"/>
    <x v="1"/>
    <x v="0"/>
    <x v="0"/>
    <x v="4"/>
    <n v="8"/>
    <n v="49.6"/>
    <n v="0.1"/>
    <n v="23.05"/>
    <n v="357.12"/>
    <n v="184.4"/>
    <n v="172.72"/>
    <n v="0.4836469534050179"/>
    <n v="2026"/>
    <s v="Q1"/>
    <n v="1"/>
    <x v="0"/>
  </r>
  <r>
    <s v="03326"/>
    <x v="2"/>
    <x v="0"/>
    <x v="0"/>
    <x v="2"/>
    <x v="1"/>
    <x v="3"/>
    <x v="5"/>
    <n v="2"/>
    <n v="347.51"/>
    <n v="0"/>
    <n v="190.16"/>
    <n v="695.02"/>
    <n v="380.32"/>
    <n v="314.7"/>
    <n v="0.4527927253891974"/>
    <n v="2026"/>
    <s v="Q1"/>
    <n v="1"/>
    <x v="0"/>
  </r>
  <r>
    <s v="03863"/>
    <x v="2"/>
    <x v="2"/>
    <x v="5"/>
    <x v="1"/>
    <x v="0"/>
    <x v="0"/>
    <x v="6"/>
    <n v="12"/>
    <n v="41.22"/>
    <n v="0.1"/>
    <n v="16.64"/>
    <n v="445.17599999999999"/>
    <n v="199.68"/>
    <n v="245.49599999999998"/>
    <n v="0.55145829963879456"/>
    <n v="2026"/>
    <s v="Q1"/>
    <n v="1"/>
    <x v="0"/>
  </r>
  <r>
    <s v="04910"/>
    <x v="2"/>
    <x v="2"/>
    <x v="3"/>
    <x v="2"/>
    <x v="2"/>
    <x v="3"/>
    <x v="5"/>
    <n v="1"/>
    <n v="332.18"/>
    <n v="0"/>
    <n v="195.33"/>
    <n v="332.18"/>
    <n v="195.33"/>
    <n v="136.85"/>
    <n v="0.41197543500511768"/>
    <n v="2026"/>
    <s v="Q1"/>
    <n v="1"/>
    <x v="0"/>
  </r>
  <r>
    <s v="05188"/>
    <x v="2"/>
    <x v="1"/>
    <x v="6"/>
    <x v="3"/>
    <x v="0"/>
    <x v="0"/>
    <x v="4"/>
    <n v="1"/>
    <n v="49.71"/>
    <n v="0"/>
    <n v="23.15"/>
    <n v="49.71"/>
    <n v="23.15"/>
    <n v="26.560000000000002"/>
    <n v="0.53429893381613358"/>
    <n v="2026"/>
    <s v="Q1"/>
    <n v="1"/>
    <x v="0"/>
  </r>
  <r>
    <s v="00845"/>
    <x v="3"/>
    <x v="2"/>
    <x v="3"/>
    <x v="0"/>
    <x v="1"/>
    <x v="3"/>
    <x v="7"/>
    <n v="2"/>
    <n v="194.35"/>
    <n v="0"/>
    <n v="104.22"/>
    <n v="388.7"/>
    <n v="208.44"/>
    <n v="180.26"/>
    <n v="0.46375096475430921"/>
    <n v="2026"/>
    <s v="Q1"/>
    <n v="1"/>
    <x v="0"/>
  </r>
  <r>
    <s v="01077"/>
    <x v="3"/>
    <x v="1"/>
    <x v="6"/>
    <x v="0"/>
    <x v="1"/>
    <x v="0"/>
    <x v="8"/>
    <n v="3"/>
    <n v="102.12"/>
    <n v="0.1"/>
    <n v="51.28"/>
    <n v="275.72400000000005"/>
    <n v="153.84"/>
    <n v="121.88400000000004"/>
    <n v="0.44205074639857256"/>
    <n v="2026"/>
    <s v="Q1"/>
    <n v="1"/>
    <x v="0"/>
  </r>
  <r>
    <s v="01237"/>
    <x v="3"/>
    <x v="3"/>
    <x v="7"/>
    <x v="2"/>
    <x v="2"/>
    <x v="2"/>
    <x v="9"/>
    <n v="1"/>
    <n v="46.99"/>
    <n v="0.05"/>
    <n v="18.11"/>
    <n v="44.640500000000003"/>
    <n v="18.11"/>
    <n v="26.530500000000004"/>
    <n v="0.59431457980981395"/>
    <n v="2026"/>
    <s v="Q1"/>
    <n v="1"/>
    <x v="0"/>
  </r>
  <r>
    <s v="01908"/>
    <x v="3"/>
    <x v="3"/>
    <x v="8"/>
    <x v="0"/>
    <x v="1"/>
    <x v="4"/>
    <x v="10"/>
    <n v="1"/>
    <n v="40"/>
    <n v="0"/>
    <n v="15.04"/>
    <n v="40"/>
    <n v="15.04"/>
    <n v="24.96"/>
    <n v="0.624"/>
    <n v="2026"/>
    <s v="Q1"/>
    <n v="1"/>
    <x v="0"/>
  </r>
  <r>
    <s v="02245"/>
    <x v="3"/>
    <x v="0"/>
    <x v="9"/>
    <x v="0"/>
    <x v="1"/>
    <x v="1"/>
    <x v="11"/>
    <n v="1"/>
    <n v="153.38999999999999"/>
    <n v="0"/>
    <n v="78.59"/>
    <n v="153.38999999999999"/>
    <n v="78.59"/>
    <n v="74.799999999999983"/>
    <n v="0.48764587000456344"/>
    <n v="2026"/>
    <s v="Q1"/>
    <n v="1"/>
    <x v="0"/>
  </r>
  <r>
    <s v="02928"/>
    <x v="3"/>
    <x v="1"/>
    <x v="6"/>
    <x v="0"/>
    <x v="0"/>
    <x v="4"/>
    <x v="12"/>
    <n v="2"/>
    <n v="124.97"/>
    <n v="0.1"/>
    <n v="67.36"/>
    <n v="224.946"/>
    <n v="134.72"/>
    <n v="90.225999999999999"/>
    <n v="0.40110070861451191"/>
    <n v="2026"/>
    <s v="Q1"/>
    <n v="1"/>
    <x v="0"/>
  </r>
  <r>
    <s v="04249"/>
    <x v="3"/>
    <x v="3"/>
    <x v="4"/>
    <x v="3"/>
    <x v="1"/>
    <x v="0"/>
    <x v="8"/>
    <n v="2"/>
    <n v="100.12"/>
    <n v="0.1"/>
    <n v="49.67"/>
    <n v="180.21600000000001"/>
    <n v="99.34"/>
    <n v="80.876000000000005"/>
    <n v="0.44877258401029874"/>
    <n v="2026"/>
    <s v="Q1"/>
    <n v="1"/>
    <x v="0"/>
  </r>
  <r>
    <s v="01734"/>
    <x v="4"/>
    <x v="3"/>
    <x v="8"/>
    <x v="3"/>
    <x v="0"/>
    <x v="4"/>
    <x v="10"/>
    <n v="1"/>
    <n v="40.6"/>
    <n v="0.15"/>
    <n v="14.61"/>
    <n v="34.51"/>
    <n v="14.61"/>
    <n v="19.899999999999999"/>
    <n v="0.57664445088380178"/>
    <n v="2026"/>
    <s v="Q1"/>
    <n v="1"/>
    <x v="0"/>
  </r>
  <r>
    <s v="02331"/>
    <x v="4"/>
    <x v="3"/>
    <x v="8"/>
    <x v="0"/>
    <x v="1"/>
    <x v="0"/>
    <x v="8"/>
    <n v="1"/>
    <n v="104.23"/>
    <n v="0.1"/>
    <n v="51.6"/>
    <n v="93.807000000000002"/>
    <n v="51.6"/>
    <n v="42.207000000000001"/>
    <n v="0.44993443986056475"/>
    <n v="2026"/>
    <s v="Q1"/>
    <n v="1"/>
    <x v="0"/>
  </r>
  <r>
    <s v="02475"/>
    <x v="4"/>
    <x v="1"/>
    <x v="1"/>
    <x v="2"/>
    <x v="0"/>
    <x v="4"/>
    <x v="12"/>
    <n v="5"/>
    <n v="122.87"/>
    <n v="0.05"/>
    <n v="69.67"/>
    <n v="583.63250000000005"/>
    <n v="348.35"/>
    <n v="235.28250000000003"/>
    <n v="0.40313467807224584"/>
    <n v="2026"/>
    <s v="Q1"/>
    <n v="1"/>
    <x v="0"/>
  </r>
  <r>
    <s v="01433"/>
    <x v="5"/>
    <x v="2"/>
    <x v="10"/>
    <x v="0"/>
    <x v="1"/>
    <x v="2"/>
    <x v="2"/>
    <n v="2"/>
    <n v="36.619999999999997"/>
    <n v="0.05"/>
    <n v="13.87"/>
    <n v="69.577999999999989"/>
    <n v="27.74"/>
    <n v="41.837999999999994"/>
    <n v="0.60131075914800658"/>
    <n v="2026"/>
    <s v="Q1"/>
    <n v="1"/>
    <x v="0"/>
  </r>
  <r>
    <s v="03624"/>
    <x v="5"/>
    <x v="3"/>
    <x v="7"/>
    <x v="0"/>
    <x v="1"/>
    <x v="1"/>
    <x v="1"/>
    <n v="1"/>
    <n v="93.4"/>
    <n v="0"/>
    <n v="46.11"/>
    <n v="93.4"/>
    <n v="46.11"/>
    <n v="47.290000000000006"/>
    <n v="0.50631691648822275"/>
    <n v="2026"/>
    <s v="Q1"/>
    <n v="1"/>
    <x v="0"/>
  </r>
  <r>
    <s v="04680"/>
    <x v="5"/>
    <x v="1"/>
    <x v="1"/>
    <x v="3"/>
    <x v="1"/>
    <x v="3"/>
    <x v="13"/>
    <n v="2"/>
    <n v="81.260000000000005"/>
    <n v="0"/>
    <n v="39.119999999999997"/>
    <n v="162.52000000000001"/>
    <n v="78.239999999999995"/>
    <n v="84.280000000000015"/>
    <n v="0.51858232832882112"/>
    <n v="2026"/>
    <s v="Q1"/>
    <n v="1"/>
    <x v="0"/>
  </r>
  <r>
    <s v="04803"/>
    <x v="5"/>
    <x v="1"/>
    <x v="11"/>
    <x v="3"/>
    <x v="1"/>
    <x v="4"/>
    <x v="14"/>
    <n v="2"/>
    <n v="35.78"/>
    <n v="0"/>
    <n v="13.84"/>
    <n v="71.56"/>
    <n v="27.68"/>
    <n v="43.88"/>
    <n v="0.61319172722191173"/>
    <n v="2026"/>
    <s v="Q1"/>
    <n v="1"/>
    <x v="0"/>
  </r>
  <r>
    <s v="00248"/>
    <x v="6"/>
    <x v="1"/>
    <x v="12"/>
    <x v="3"/>
    <x v="1"/>
    <x v="0"/>
    <x v="0"/>
    <n v="3"/>
    <n v="81.64"/>
    <n v="0"/>
    <n v="43.84"/>
    <n v="244.92000000000002"/>
    <n v="131.52000000000001"/>
    <n v="113.4"/>
    <n v="0.46300832925036745"/>
    <n v="2026"/>
    <s v="Q1"/>
    <n v="1"/>
    <x v="0"/>
  </r>
  <r>
    <s v="01118"/>
    <x v="6"/>
    <x v="1"/>
    <x v="12"/>
    <x v="0"/>
    <x v="0"/>
    <x v="2"/>
    <x v="15"/>
    <n v="2"/>
    <n v="131.63999999999999"/>
    <n v="0.05"/>
    <n v="69.02"/>
    <n v="250.11599999999996"/>
    <n v="138.04"/>
    <n v="112.07599999999996"/>
    <n v="0.44809608341729429"/>
    <n v="2026"/>
    <s v="Q1"/>
    <n v="1"/>
    <x v="0"/>
  </r>
  <r>
    <s v="03023"/>
    <x v="6"/>
    <x v="2"/>
    <x v="3"/>
    <x v="3"/>
    <x v="1"/>
    <x v="1"/>
    <x v="11"/>
    <n v="2"/>
    <n v="155.35"/>
    <n v="0"/>
    <n v="80.790000000000006"/>
    <n v="310.7"/>
    <n v="161.58000000000001"/>
    <n v="149.11999999999998"/>
    <n v="0.47994850337946565"/>
    <n v="2026"/>
    <s v="Q1"/>
    <n v="1"/>
    <x v="0"/>
  </r>
  <r>
    <s v="03903"/>
    <x v="6"/>
    <x v="3"/>
    <x v="8"/>
    <x v="0"/>
    <x v="0"/>
    <x v="4"/>
    <x v="16"/>
    <n v="2"/>
    <n v="51.56"/>
    <n v="0.05"/>
    <n v="22.26"/>
    <n v="97.963999999999999"/>
    <n v="44.52"/>
    <n v="53.443999999999996"/>
    <n v="0.54554734392225712"/>
    <n v="2026"/>
    <s v="Q1"/>
    <n v="1"/>
    <x v="0"/>
  </r>
  <r>
    <s v="00062"/>
    <x v="7"/>
    <x v="1"/>
    <x v="12"/>
    <x v="0"/>
    <x v="1"/>
    <x v="0"/>
    <x v="4"/>
    <n v="2"/>
    <n v="51.63"/>
    <n v="0"/>
    <n v="22.54"/>
    <n v="103.26"/>
    <n v="45.08"/>
    <n v="58.180000000000007"/>
    <n v="0.5634321131125315"/>
    <n v="2026"/>
    <s v="Q1"/>
    <n v="1"/>
    <x v="0"/>
  </r>
  <r>
    <s v="00142"/>
    <x v="7"/>
    <x v="0"/>
    <x v="9"/>
    <x v="1"/>
    <x v="2"/>
    <x v="3"/>
    <x v="5"/>
    <n v="5"/>
    <n v="344.88"/>
    <n v="0.15"/>
    <n v="190.66"/>
    <n v="1465.74"/>
    <n v="953.3"/>
    <n v="512.44000000000005"/>
    <n v="0.34961180018284282"/>
    <n v="2026"/>
    <s v="Q1"/>
    <n v="1"/>
    <x v="0"/>
  </r>
  <r>
    <s v="00450"/>
    <x v="7"/>
    <x v="2"/>
    <x v="3"/>
    <x v="2"/>
    <x v="1"/>
    <x v="1"/>
    <x v="1"/>
    <n v="2"/>
    <n v="94.06"/>
    <n v="0.15"/>
    <n v="46.33"/>
    <n v="159.90199999999999"/>
    <n v="92.66"/>
    <n v="67.24199999999999"/>
    <n v="0.42052006854198193"/>
    <n v="2026"/>
    <s v="Q1"/>
    <n v="1"/>
    <x v="0"/>
  </r>
  <r>
    <s v="04397"/>
    <x v="7"/>
    <x v="0"/>
    <x v="0"/>
    <x v="0"/>
    <x v="2"/>
    <x v="1"/>
    <x v="17"/>
    <n v="1"/>
    <n v="72.38"/>
    <n v="0"/>
    <n v="31.65"/>
    <n v="72.38"/>
    <n v="31.65"/>
    <n v="40.729999999999997"/>
    <n v="0.56272450953302011"/>
    <n v="2026"/>
    <s v="Q1"/>
    <n v="1"/>
    <x v="0"/>
  </r>
  <r>
    <s v="04798"/>
    <x v="7"/>
    <x v="1"/>
    <x v="6"/>
    <x v="0"/>
    <x v="1"/>
    <x v="1"/>
    <x v="11"/>
    <n v="1"/>
    <n v="153.69"/>
    <n v="0"/>
    <n v="77.47"/>
    <n v="153.69"/>
    <n v="77.47"/>
    <n v="76.22"/>
    <n v="0.49593337237295854"/>
    <n v="2026"/>
    <s v="Q1"/>
    <n v="1"/>
    <x v="0"/>
  </r>
  <r>
    <s v="00136"/>
    <x v="8"/>
    <x v="3"/>
    <x v="13"/>
    <x v="1"/>
    <x v="2"/>
    <x v="2"/>
    <x v="18"/>
    <n v="15"/>
    <n v="168.62"/>
    <n v="0.05"/>
    <n v="86.09"/>
    <n v="2402.835"/>
    <n v="1291.3500000000001"/>
    <n v="1111.4849999999999"/>
    <n v="0.46257233642759488"/>
    <n v="2026"/>
    <s v="Q1"/>
    <n v="1"/>
    <x v="0"/>
  </r>
  <r>
    <s v="02782"/>
    <x v="8"/>
    <x v="3"/>
    <x v="4"/>
    <x v="0"/>
    <x v="1"/>
    <x v="1"/>
    <x v="11"/>
    <n v="1"/>
    <n v="152.75"/>
    <n v="0.05"/>
    <n v="79.88"/>
    <n v="145.11249999999998"/>
    <n v="79.88"/>
    <n v="65.232499999999987"/>
    <n v="0.44953053665259707"/>
    <n v="2026"/>
    <s v="Q1"/>
    <n v="1"/>
    <x v="0"/>
  </r>
  <r>
    <s v="04704"/>
    <x v="8"/>
    <x v="1"/>
    <x v="14"/>
    <x v="3"/>
    <x v="1"/>
    <x v="4"/>
    <x v="14"/>
    <n v="2"/>
    <n v="36.72"/>
    <n v="0.05"/>
    <n v="14.15"/>
    <n v="69.768000000000001"/>
    <n v="28.3"/>
    <n v="41.468000000000004"/>
    <n v="0.59436991170737308"/>
    <n v="2026"/>
    <s v="Q1"/>
    <n v="1"/>
    <x v="0"/>
  </r>
  <r>
    <s v="00069"/>
    <x v="9"/>
    <x v="0"/>
    <x v="15"/>
    <x v="0"/>
    <x v="0"/>
    <x v="1"/>
    <x v="3"/>
    <n v="6"/>
    <n v="141.31"/>
    <n v="0.05"/>
    <n v="79.349999999999994"/>
    <n v="805.46699999999998"/>
    <n v="476.09999999999997"/>
    <n v="329.36700000000002"/>
    <n v="0.4089143316858419"/>
    <n v="2026"/>
    <s v="Q1"/>
    <n v="1"/>
    <x v="0"/>
  </r>
  <r>
    <s v="00490"/>
    <x v="9"/>
    <x v="2"/>
    <x v="10"/>
    <x v="0"/>
    <x v="2"/>
    <x v="3"/>
    <x v="19"/>
    <n v="2"/>
    <n v="121.23"/>
    <n v="0"/>
    <n v="59.66"/>
    <n v="242.46"/>
    <n v="119.32"/>
    <n v="123.14000000000001"/>
    <n v="0.50787758805576178"/>
    <n v="2026"/>
    <s v="Q1"/>
    <n v="1"/>
    <x v="0"/>
  </r>
  <r>
    <s v="03685"/>
    <x v="9"/>
    <x v="3"/>
    <x v="8"/>
    <x v="0"/>
    <x v="1"/>
    <x v="2"/>
    <x v="18"/>
    <n v="3"/>
    <n v="161.58000000000001"/>
    <n v="0"/>
    <n v="85.58"/>
    <n v="484.74"/>
    <n v="256.74"/>
    <n v="228"/>
    <n v="0.47035524198539425"/>
    <n v="2026"/>
    <s v="Q1"/>
    <n v="1"/>
    <x v="0"/>
  </r>
  <r>
    <s v="03796"/>
    <x v="9"/>
    <x v="3"/>
    <x v="8"/>
    <x v="2"/>
    <x v="0"/>
    <x v="2"/>
    <x v="18"/>
    <n v="2"/>
    <n v="166.84"/>
    <n v="0"/>
    <n v="88.67"/>
    <n v="333.68"/>
    <n v="177.34"/>
    <n v="156.34"/>
    <n v="0.4685327259649964"/>
    <n v="2026"/>
    <s v="Q1"/>
    <n v="1"/>
    <x v="0"/>
  </r>
  <r>
    <s v="00387"/>
    <x v="10"/>
    <x v="2"/>
    <x v="5"/>
    <x v="0"/>
    <x v="0"/>
    <x v="1"/>
    <x v="11"/>
    <n v="1"/>
    <n v="150.96"/>
    <n v="0"/>
    <n v="77.5"/>
    <n v="150.96"/>
    <n v="77.5"/>
    <n v="73.460000000000008"/>
    <n v="0.48661897191308956"/>
    <n v="2026"/>
    <s v="Q1"/>
    <n v="1"/>
    <x v="0"/>
  </r>
  <r>
    <s v="02796"/>
    <x v="10"/>
    <x v="3"/>
    <x v="7"/>
    <x v="2"/>
    <x v="0"/>
    <x v="2"/>
    <x v="2"/>
    <n v="3"/>
    <n v="36.33"/>
    <n v="0.05"/>
    <n v="13.27"/>
    <n v="103.54049999999999"/>
    <n v="39.81"/>
    <n v="63.730499999999992"/>
    <n v="0.61551277036521934"/>
    <n v="2026"/>
    <s v="Q1"/>
    <n v="1"/>
    <x v="0"/>
  </r>
  <r>
    <s v="03703"/>
    <x v="10"/>
    <x v="3"/>
    <x v="8"/>
    <x v="0"/>
    <x v="0"/>
    <x v="2"/>
    <x v="2"/>
    <n v="1"/>
    <n v="35.340000000000003"/>
    <n v="0.1"/>
    <n v="13.36"/>
    <n v="31.806000000000004"/>
    <n v="13.36"/>
    <n v="18.446000000000005"/>
    <n v="0.5799534678991386"/>
    <n v="2026"/>
    <s v="Q1"/>
    <n v="1"/>
    <x v="0"/>
  </r>
  <r>
    <s v="04674"/>
    <x v="10"/>
    <x v="3"/>
    <x v="8"/>
    <x v="0"/>
    <x v="0"/>
    <x v="2"/>
    <x v="9"/>
    <n v="2"/>
    <n v="46.27"/>
    <n v="0"/>
    <n v="18.23"/>
    <n v="92.54"/>
    <n v="36.46"/>
    <n v="56.080000000000005"/>
    <n v="0.60600821266479366"/>
    <n v="2026"/>
    <s v="Q1"/>
    <n v="1"/>
    <x v="0"/>
  </r>
  <r>
    <s v="04789"/>
    <x v="10"/>
    <x v="3"/>
    <x v="7"/>
    <x v="0"/>
    <x v="0"/>
    <x v="0"/>
    <x v="0"/>
    <n v="1"/>
    <n v="79.930000000000007"/>
    <n v="0.05"/>
    <n v="43.73"/>
    <n v="75.933500000000009"/>
    <n v="43.73"/>
    <n v="32.203500000000012"/>
    <n v="0.42410135184075554"/>
    <n v="2026"/>
    <s v="Q1"/>
    <n v="1"/>
    <x v="0"/>
  </r>
  <r>
    <s v="00804"/>
    <x v="11"/>
    <x v="1"/>
    <x v="12"/>
    <x v="2"/>
    <x v="1"/>
    <x v="1"/>
    <x v="3"/>
    <n v="1"/>
    <n v="141.25"/>
    <n v="0"/>
    <n v="78.72"/>
    <n v="141.25"/>
    <n v="78.72"/>
    <n v="62.53"/>
    <n v="0.44269026548672569"/>
    <n v="2026"/>
    <s v="Q1"/>
    <n v="1"/>
    <x v="0"/>
  </r>
  <r>
    <s v="01780"/>
    <x v="11"/>
    <x v="3"/>
    <x v="8"/>
    <x v="0"/>
    <x v="0"/>
    <x v="0"/>
    <x v="8"/>
    <n v="2"/>
    <n v="103.64"/>
    <n v="0.1"/>
    <n v="50.96"/>
    <n v="186.55199999999999"/>
    <n v="101.92"/>
    <n v="84.631999999999991"/>
    <n v="0.45366439384193147"/>
    <n v="2026"/>
    <s v="Q1"/>
    <n v="1"/>
    <x v="0"/>
  </r>
  <r>
    <s v="02844"/>
    <x v="11"/>
    <x v="0"/>
    <x v="0"/>
    <x v="0"/>
    <x v="1"/>
    <x v="2"/>
    <x v="15"/>
    <n v="1"/>
    <n v="136.18"/>
    <n v="0"/>
    <n v="68.34"/>
    <n v="136.18"/>
    <n v="68.34"/>
    <n v="67.84"/>
    <n v="0.498164194448524"/>
    <n v="2026"/>
    <s v="Q1"/>
    <n v="1"/>
    <x v="0"/>
  </r>
  <r>
    <s v="03068"/>
    <x v="11"/>
    <x v="2"/>
    <x v="2"/>
    <x v="3"/>
    <x v="1"/>
    <x v="4"/>
    <x v="14"/>
    <n v="1"/>
    <n v="36.43"/>
    <n v="0"/>
    <n v="14.33"/>
    <n v="36.43"/>
    <n v="14.33"/>
    <n v="22.1"/>
    <n v="0.60664287674993145"/>
    <n v="2026"/>
    <s v="Q1"/>
    <n v="1"/>
    <x v="0"/>
  </r>
  <r>
    <s v="03096"/>
    <x v="11"/>
    <x v="3"/>
    <x v="7"/>
    <x v="0"/>
    <x v="1"/>
    <x v="4"/>
    <x v="16"/>
    <n v="2"/>
    <n v="50.51"/>
    <n v="0.1"/>
    <n v="21.84"/>
    <n v="90.917999999999992"/>
    <n v="43.68"/>
    <n v="47.237999999999992"/>
    <n v="0.5195670824259222"/>
    <n v="2026"/>
    <s v="Q1"/>
    <n v="1"/>
    <x v="0"/>
  </r>
  <r>
    <s v="03129"/>
    <x v="11"/>
    <x v="3"/>
    <x v="13"/>
    <x v="2"/>
    <x v="0"/>
    <x v="4"/>
    <x v="12"/>
    <n v="1"/>
    <n v="123"/>
    <n v="0"/>
    <n v="67.3"/>
    <n v="123"/>
    <n v="67.3"/>
    <n v="55.7"/>
    <n v="0.45284552845528458"/>
    <n v="2026"/>
    <s v="Q1"/>
    <n v="1"/>
    <x v="0"/>
  </r>
  <r>
    <s v="03948"/>
    <x v="11"/>
    <x v="1"/>
    <x v="14"/>
    <x v="0"/>
    <x v="1"/>
    <x v="1"/>
    <x v="17"/>
    <n v="2"/>
    <n v="72.239999999999995"/>
    <n v="0"/>
    <n v="32.94"/>
    <n v="144.47999999999999"/>
    <n v="65.88"/>
    <n v="78.599999999999994"/>
    <n v="0.54401993355481726"/>
    <n v="2026"/>
    <s v="Q1"/>
    <n v="1"/>
    <x v="0"/>
  </r>
  <r>
    <s v="05036"/>
    <x v="11"/>
    <x v="2"/>
    <x v="3"/>
    <x v="2"/>
    <x v="0"/>
    <x v="1"/>
    <x v="11"/>
    <n v="1"/>
    <n v="151.11000000000001"/>
    <n v="0.15"/>
    <n v="79.650000000000006"/>
    <n v="128.4435"/>
    <n v="79.650000000000006"/>
    <n v="48.793499999999995"/>
    <n v="0.37988298356865075"/>
    <n v="2026"/>
    <s v="Q1"/>
    <n v="1"/>
    <x v="0"/>
  </r>
  <r>
    <s v="02681"/>
    <x v="12"/>
    <x v="3"/>
    <x v="4"/>
    <x v="0"/>
    <x v="1"/>
    <x v="1"/>
    <x v="1"/>
    <n v="1"/>
    <n v="94.32"/>
    <n v="0"/>
    <n v="45.93"/>
    <n v="94.32"/>
    <n v="45.93"/>
    <n v="48.389999999999993"/>
    <n v="0.51304071246819338"/>
    <n v="2026"/>
    <s v="Q1"/>
    <n v="1"/>
    <x v="0"/>
  </r>
  <r>
    <s v="05101"/>
    <x v="12"/>
    <x v="1"/>
    <x v="12"/>
    <x v="0"/>
    <x v="0"/>
    <x v="0"/>
    <x v="4"/>
    <n v="3"/>
    <n v="51.52"/>
    <n v="0"/>
    <n v="21.92"/>
    <n v="154.56"/>
    <n v="65.760000000000005"/>
    <n v="88.8"/>
    <n v="0.57453416149068315"/>
    <n v="2026"/>
    <s v="Q1"/>
    <n v="1"/>
    <x v="0"/>
  </r>
  <r>
    <s v="03871"/>
    <x v="13"/>
    <x v="0"/>
    <x v="15"/>
    <x v="0"/>
    <x v="1"/>
    <x v="1"/>
    <x v="3"/>
    <n v="2"/>
    <n v="146.4"/>
    <n v="0.05"/>
    <n v="81.72"/>
    <n v="278.16000000000003"/>
    <n v="163.44"/>
    <n v="114.72000000000003"/>
    <n v="0.4124245038826575"/>
    <n v="2026"/>
    <s v="Q1"/>
    <n v="1"/>
    <x v="0"/>
  </r>
  <r>
    <s v="04643"/>
    <x v="13"/>
    <x v="0"/>
    <x v="0"/>
    <x v="1"/>
    <x v="2"/>
    <x v="2"/>
    <x v="9"/>
    <n v="3"/>
    <n v="47.32"/>
    <n v="0.1"/>
    <n v="18.420000000000002"/>
    <n v="127.76400000000001"/>
    <n v="55.260000000000005"/>
    <n v="72.504000000000005"/>
    <n v="0.56748379825302897"/>
    <n v="2026"/>
    <s v="Q1"/>
    <n v="1"/>
    <x v="0"/>
  </r>
  <r>
    <s v="04703"/>
    <x v="13"/>
    <x v="3"/>
    <x v="13"/>
    <x v="2"/>
    <x v="2"/>
    <x v="4"/>
    <x v="10"/>
    <n v="2"/>
    <n v="40.450000000000003"/>
    <n v="0.05"/>
    <n v="15.14"/>
    <n v="76.855000000000004"/>
    <n v="30.28"/>
    <n v="46.575000000000003"/>
    <n v="0.60601132001821612"/>
    <n v="2026"/>
    <s v="Q1"/>
    <n v="1"/>
    <x v="0"/>
  </r>
  <r>
    <s v="05068"/>
    <x v="13"/>
    <x v="0"/>
    <x v="0"/>
    <x v="0"/>
    <x v="0"/>
    <x v="2"/>
    <x v="9"/>
    <n v="2"/>
    <n v="47.05"/>
    <n v="0.1"/>
    <n v="18.8"/>
    <n v="84.69"/>
    <n v="37.6"/>
    <n v="47.089999999999996"/>
    <n v="0.55602786633604906"/>
    <n v="2026"/>
    <s v="Q1"/>
    <n v="1"/>
    <x v="0"/>
  </r>
  <r>
    <s v="01539"/>
    <x v="14"/>
    <x v="3"/>
    <x v="8"/>
    <x v="2"/>
    <x v="2"/>
    <x v="4"/>
    <x v="12"/>
    <n v="3"/>
    <n v="123.14"/>
    <n v="0.05"/>
    <n v="70.67"/>
    <n v="350.94900000000001"/>
    <n v="212.01"/>
    <n v="138.93900000000002"/>
    <n v="0.39589513006163296"/>
    <n v="2026"/>
    <s v="Q1"/>
    <n v="1"/>
    <x v="0"/>
  </r>
  <r>
    <s v="01709"/>
    <x v="14"/>
    <x v="3"/>
    <x v="13"/>
    <x v="0"/>
    <x v="0"/>
    <x v="1"/>
    <x v="11"/>
    <n v="2"/>
    <n v="151.33000000000001"/>
    <n v="0.1"/>
    <n v="78.44"/>
    <n v="272.39400000000001"/>
    <n v="156.88"/>
    <n v="115.51400000000001"/>
    <n v="0.42406954631893512"/>
    <n v="2026"/>
    <s v="Q1"/>
    <n v="1"/>
    <x v="0"/>
  </r>
  <r>
    <s v="02702"/>
    <x v="14"/>
    <x v="1"/>
    <x v="14"/>
    <x v="0"/>
    <x v="0"/>
    <x v="1"/>
    <x v="3"/>
    <n v="5"/>
    <n v="144.01"/>
    <n v="0.05"/>
    <n v="79.64"/>
    <n v="684.0474999999999"/>
    <n v="398.2"/>
    <n v="285.84749999999991"/>
    <n v="0.41787668254032062"/>
    <n v="2026"/>
    <s v="Q1"/>
    <n v="1"/>
    <x v="0"/>
  </r>
  <r>
    <s v="03176"/>
    <x v="14"/>
    <x v="3"/>
    <x v="8"/>
    <x v="0"/>
    <x v="0"/>
    <x v="1"/>
    <x v="1"/>
    <n v="3"/>
    <n v="91.19"/>
    <n v="0"/>
    <n v="44.47"/>
    <n v="273.57"/>
    <n v="133.41"/>
    <n v="140.16"/>
    <n v="0.5123368790437548"/>
    <n v="2026"/>
    <s v="Q1"/>
    <n v="1"/>
    <x v="0"/>
  </r>
  <r>
    <s v="03705"/>
    <x v="14"/>
    <x v="3"/>
    <x v="7"/>
    <x v="2"/>
    <x v="1"/>
    <x v="2"/>
    <x v="9"/>
    <n v="2"/>
    <n v="45.45"/>
    <n v="0"/>
    <n v="18.190000000000001"/>
    <n v="90.9"/>
    <n v="36.380000000000003"/>
    <n v="54.52"/>
    <n v="0.59977997799779981"/>
    <n v="2026"/>
    <s v="Q1"/>
    <n v="1"/>
    <x v="0"/>
  </r>
  <r>
    <s v="03736"/>
    <x v="14"/>
    <x v="1"/>
    <x v="1"/>
    <x v="3"/>
    <x v="1"/>
    <x v="4"/>
    <x v="10"/>
    <n v="1"/>
    <n v="40.72"/>
    <n v="0"/>
    <n v="14.94"/>
    <n v="40.72"/>
    <n v="14.94"/>
    <n v="25.78"/>
    <n v="0.6331041257367388"/>
    <n v="2026"/>
    <s v="Q1"/>
    <n v="1"/>
    <x v="0"/>
  </r>
  <r>
    <s v="03967"/>
    <x v="14"/>
    <x v="1"/>
    <x v="12"/>
    <x v="0"/>
    <x v="2"/>
    <x v="2"/>
    <x v="2"/>
    <n v="2"/>
    <n v="37.090000000000003"/>
    <n v="0"/>
    <n v="13.29"/>
    <n v="74.180000000000007"/>
    <n v="26.58"/>
    <n v="47.600000000000009"/>
    <n v="0.64168239417632789"/>
    <n v="2026"/>
    <s v="Q1"/>
    <n v="1"/>
    <x v="0"/>
  </r>
  <r>
    <s v="00170"/>
    <x v="15"/>
    <x v="2"/>
    <x v="10"/>
    <x v="0"/>
    <x v="1"/>
    <x v="3"/>
    <x v="19"/>
    <n v="1"/>
    <n v="124.45"/>
    <n v="0.15"/>
    <n v="59.77"/>
    <n v="105.7825"/>
    <n v="59.77"/>
    <n v="46.012499999999996"/>
    <n v="0.43497270342447941"/>
    <n v="2026"/>
    <s v="Q1"/>
    <n v="1"/>
    <x v="0"/>
  </r>
  <r>
    <s v="01040"/>
    <x v="15"/>
    <x v="0"/>
    <x v="0"/>
    <x v="2"/>
    <x v="1"/>
    <x v="2"/>
    <x v="2"/>
    <n v="1"/>
    <n v="35.93"/>
    <n v="0.05"/>
    <n v="13.33"/>
    <n v="34.133499999999998"/>
    <n v="13.33"/>
    <n v="20.8035"/>
    <n v="0.60947456311248482"/>
    <n v="2026"/>
    <s v="Q1"/>
    <n v="1"/>
    <x v="0"/>
  </r>
  <r>
    <s v="02380"/>
    <x v="15"/>
    <x v="3"/>
    <x v="13"/>
    <x v="0"/>
    <x v="0"/>
    <x v="3"/>
    <x v="19"/>
    <n v="4"/>
    <n v="121.8"/>
    <n v="0.05"/>
    <n v="59.57"/>
    <n v="462.84"/>
    <n v="238.28"/>
    <n v="224.55999999999997"/>
    <n v="0.48517846339987897"/>
    <n v="2026"/>
    <s v="Q1"/>
    <n v="1"/>
    <x v="0"/>
  </r>
  <r>
    <s v="03219"/>
    <x v="15"/>
    <x v="1"/>
    <x v="11"/>
    <x v="2"/>
    <x v="0"/>
    <x v="1"/>
    <x v="1"/>
    <n v="1"/>
    <n v="92.6"/>
    <n v="0.05"/>
    <n v="44.15"/>
    <n v="87.969999999999985"/>
    <n v="44.15"/>
    <n v="43.819999999999986"/>
    <n v="0.4981243605774695"/>
    <n v="2026"/>
    <s v="Q1"/>
    <n v="1"/>
    <x v="0"/>
  </r>
  <r>
    <s v="04425"/>
    <x v="15"/>
    <x v="1"/>
    <x v="12"/>
    <x v="1"/>
    <x v="2"/>
    <x v="0"/>
    <x v="8"/>
    <n v="10"/>
    <n v="102.68"/>
    <n v="0.15"/>
    <n v="51.07"/>
    <n v="872.78000000000009"/>
    <n v="510.7"/>
    <n v="362.0800000000001"/>
    <n v="0.41485826897958256"/>
    <n v="2026"/>
    <s v="Q1"/>
    <n v="1"/>
    <x v="0"/>
  </r>
  <r>
    <s v="04508"/>
    <x v="15"/>
    <x v="3"/>
    <x v="13"/>
    <x v="3"/>
    <x v="1"/>
    <x v="0"/>
    <x v="6"/>
    <n v="3"/>
    <n v="40.92"/>
    <n v="0.15"/>
    <n v="16.71"/>
    <n v="104.346"/>
    <n v="50.13"/>
    <n v="54.216000000000001"/>
    <n v="0.51957909263412105"/>
    <n v="2026"/>
    <s v="Q1"/>
    <n v="1"/>
    <x v="0"/>
  </r>
  <r>
    <s v="04806"/>
    <x v="15"/>
    <x v="2"/>
    <x v="16"/>
    <x v="2"/>
    <x v="1"/>
    <x v="0"/>
    <x v="8"/>
    <n v="4"/>
    <n v="102.68"/>
    <n v="0"/>
    <n v="50.83"/>
    <n v="410.72"/>
    <n v="203.32"/>
    <n v="207.40000000000003"/>
    <n v="0.50496688741721862"/>
    <n v="2026"/>
    <s v="Q1"/>
    <n v="1"/>
    <x v="0"/>
  </r>
  <r>
    <s v="00755"/>
    <x v="16"/>
    <x v="0"/>
    <x v="9"/>
    <x v="3"/>
    <x v="1"/>
    <x v="2"/>
    <x v="18"/>
    <n v="2"/>
    <n v="164.38"/>
    <n v="0.05"/>
    <n v="85.93"/>
    <n v="312.322"/>
    <n v="171.86"/>
    <n v="140.46199999999999"/>
    <n v="0.44973456881039436"/>
    <n v="2026"/>
    <s v="Q1"/>
    <n v="1"/>
    <x v="0"/>
  </r>
  <r>
    <s v="03171"/>
    <x v="16"/>
    <x v="0"/>
    <x v="15"/>
    <x v="2"/>
    <x v="0"/>
    <x v="0"/>
    <x v="4"/>
    <n v="1"/>
    <n v="51.78"/>
    <n v="0"/>
    <n v="22.64"/>
    <n v="51.78"/>
    <n v="22.64"/>
    <n v="29.14"/>
    <n v="0.56276554654306687"/>
    <n v="2026"/>
    <s v="Q1"/>
    <n v="1"/>
    <x v="0"/>
  </r>
  <r>
    <s v="04277"/>
    <x v="16"/>
    <x v="1"/>
    <x v="11"/>
    <x v="2"/>
    <x v="0"/>
    <x v="4"/>
    <x v="16"/>
    <n v="1"/>
    <n v="50.52"/>
    <n v="0.05"/>
    <n v="22.37"/>
    <n v="47.994"/>
    <n v="22.37"/>
    <n v="25.623999999999999"/>
    <n v="0.5339000708421886"/>
    <n v="2026"/>
    <s v="Q1"/>
    <n v="1"/>
    <x v="0"/>
  </r>
  <r>
    <s v="04648"/>
    <x v="16"/>
    <x v="1"/>
    <x v="14"/>
    <x v="3"/>
    <x v="1"/>
    <x v="3"/>
    <x v="7"/>
    <n v="1"/>
    <n v="199.02"/>
    <n v="0"/>
    <n v="106.49"/>
    <n v="199.02"/>
    <n v="106.49"/>
    <n v="92.530000000000015"/>
    <n v="0.46492814792483173"/>
    <n v="2026"/>
    <s v="Q1"/>
    <n v="1"/>
    <x v="0"/>
  </r>
  <r>
    <s v="00157"/>
    <x v="17"/>
    <x v="3"/>
    <x v="8"/>
    <x v="2"/>
    <x v="0"/>
    <x v="3"/>
    <x v="13"/>
    <n v="3"/>
    <n v="80.27"/>
    <n v="0.1"/>
    <n v="39.26"/>
    <n v="216.72900000000001"/>
    <n v="117.78"/>
    <n v="98.949000000000012"/>
    <n v="0.45655634455933447"/>
    <n v="2026"/>
    <s v="Q1"/>
    <n v="1"/>
    <x v="0"/>
  </r>
  <r>
    <s v="02271"/>
    <x v="17"/>
    <x v="1"/>
    <x v="1"/>
    <x v="2"/>
    <x v="1"/>
    <x v="3"/>
    <x v="5"/>
    <n v="4"/>
    <n v="333.28"/>
    <n v="0"/>
    <n v="195.76"/>
    <n v="1333.12"/>
    <n v="783.04"/>
    <n v="550.07999999999993"/>
    <n v="0.41262602016322608"/>
    <n v="2026"/>
    <s v="Q1"/>
    <n v="1"/>
    <x v="0"/>
  </r>
  <r>
    <s v="03330"/>
    <x v="17"/>
    <x v="3"/>
    <x v="13"/>
    <x v="3"/>
    <x v="1"/>
    <x v="0"/>
    <x v="8"/>
    <n v="1"/>
    <n v="104.36"/>
    <n v="0"/>
    <n v="51.63"/>
    <n v="104.36"/>
    <n v="51.63"/>
    <n v="52.73"/>
    <n v="0.50527021847451126"/>
    <n v="2026"/>
    <s v="Q1"/>
    <n v="1"/>
    <x v="0"/>
  </r>
  <r>
    <s v="04547"/>
    <x v="17"/>
    <x v="2"/>
    <x v="5"/>
    <x v="3"/>
    <x v="1"/>
    <x v="0"/>
    <x v="0"/>
    <n v="1"/>
    <n v="83.52"/>
    <n v="0.05"/>
    <n v="42.97"/>
    <n v="79.343999999999994"/>
    <n v="42.97"/>
    <n v="36.373999999999995"/>
    <n v="0.45843416011292598"/>
    <n v="2026"/>
    <s v="Q1"/>
    <n v="1"/>
    <x v="0"/>
  </r>
  <r>
    <s v="01840"/>
    <x v="18"/>
    <x v="2"/>
    <x v="10"/>
    <x v="0"/>
    <x v="1"/>
    <x v="4"/>
    <x v="12"/>
    <n v="2"/>
    <n v="125.93"/>
    <n v="0"/>
    <n v="69.150000000000006"/>
    <n v="251.86"/>
    <n v="138.30000000000001"/>
    <n v="113.56"/>
    <n v="0.45088541253077102"/>
    <n v="2026"/>
    <s v="Q1"/>
    <n v="1"/>
    <x v="0"/>
  </r>
  <r>
    <s v="01850"/>
    <x v="18"/>
    <x v="1"/>
    <x v="6"/>
    <x v="0"/>
    <x v="2"/>
    <x v="0"/>
    <x v="4"/>
    <n v="1"/>
    <n v="49.85"/>
    <n v="0"/>
    <n v="23.07"/>
    <n v="49.85"/>
    <n v="23.07"/>
    <n v="26.78"/>
    <n v="0.53721163490471413"/>
    <n v="2026"/>
    <s v="Q1"/>
    <n v="1"/>
    <x v="0"/>
  </r>
  <r>
    <s v="01858"/>
    <x v="18"/>
    <x v="1"/>
    <x v="1"/>
    <x v="0"/>
    <x v="0"/>
    <x v="2"/>
    <x v="2"/>
    <n v="1"/>
    <n v="36.130000000000003"/>
    <n v="0"/>
    <n v="13.39"/>
    <n v="36.130000000000003"/>
    <n v="13.39"/>
    <n v="22.740000000000002"/>
    <n v="0.62939385552172711"/>
    <n v="2026"/>
    <s v="Q1"/>
    <n v="1"/>
    <x v="0"/>
  </r>
  <r>
    <s v="02910"/>
    <x v="18"/>
    <x v="3"/>
    <x v="13"/>
    <x v="2"/>
    <x v="0"/>
    <x v="0"/>
    <x v="8"/>
    <n v="1"/>
    <n v="104.83"/>
    <n v="0.05"/>
    <n v="51.06"/>
    <n v="99.588499999999996"/>
    <n v="51.06"/>
    <n v="48.528499999999994"/>
    <n v="0.48729019916958277"/>
    <n v="2026"/>
    <s v="Q1"/>
    <n v="1"/>
    <x v="0"/>
  </r>
  <r>
    <s v="03694"/>
    <x v="18"/>
    <x v="0"/>
    <x v="0"/>
    <x v="2"/>
    <x v="0"/>
    <x v="2"/>
    <x v="2"/>
    <n v="1"/>
    <n v="35.46"/>
    <n v="0.05"/>
    <n v="13.81"/>
    <n v="33.686999999999998"/>
    <n v="13.81"/>
    <n v="19.876999999999995"/>
    <n v="0.59004957401965141"/>
    <n v="2026"/>
    <s v="Q1"/>
    <n v="1"/>
    <x v="0"/>
  </r>
  <r>
    <s v="00631"/>
    <x v="19"/>
    <x v="3"/>
    <x v="8"/>
    <x v="3"/>
    <x v="0"/>
    <x v="2"/>
    <x v="18"/>
    <n v="1"/>
    <n v="165.42"/>
    <n v="0"/>
    <n v="85.69"/>
    <n v="165.42"/>
    <n v="85.69"/>
    <n v="79.72999999999999"/>
    <n v="0.48198524966751299"/>
    <n v="2026"/>
    <s v="Q1"/>
    <n v="1"/>
    <x v="0"/>
  </r>
  <r>
    <s v="01113"/>
    <x v="19"/>
    <x v="2"/>
    <x v="5"/>
    <x v="0"/>
    <x v="0"/>
    <x v="3"/>
    <x v="19"/>
    <n v="1"/>
    <n v="122.86"/>
    <n v="0.05"/>
    <n v="60.36"/>
    <n v="116.717"/>
    <n v="60.36"/>
    <n v="56.356999999999999"/>
    <n v="0.48285168398776529"/>
    <n v="2026"/>
    <s v="Q1"/>
    <n v="1"/>
    <x v="0"/>
  </r>
  <r>
    <s v="01525"/>
    <x v="19"/>
    <x v="0"/>
    <x v="0"/>
    <x v="2"/>
    <x v="0"/>
    <x v="4"/>
    <x v="14"/>
    <n v="2"/>
    <n v="35.82"/>
    <n v="0"/>
    <n v="14.09"/>
    <n v="71.64"/>
    <n v="28.18"/>
    <n v="43.46"/>
    <n v="0.60664433277498608"/>
    <n v="2026"/>
    <s v="Q1"/>
    <n v="1"/>
    <x v="0"/>
  </r>
  <r>
    <s v="03233"/>
    <x v="19"/>
    <x v="0"/>
    <x v="0"/>
    <x v="0"/>
    <x v="1"/>
    <x v="3"/>
    <x v="19"/>
    <n v="3"/>
    <n v="120.29"/>
    <n v="0.1"/>
    <n v="62.41"/>
    <n v="324.78300000000002"/>
    <n v="187.23"/>
    <n v="137.55300000000003"/>
    <n v="0.42352278290427769"/>
    <n v="2026"/>
    <s v="Q1"/>
    <n v="1"/>
    <x v="0"/>
  </r>
  <r>
    <s v="04455"/>
    <x v="19"/>
    <x v="1"/>
    <x v="11"/>
    <x v="3"/>
    <x v="0"/>
    <x v="3"/>
    <x v="13"/>
    <n v="1"/>
    <n v="80.239999999999995"/>
    <n v="0.1"/>
    <n v="39.950000000000003"/>
    <n v="72.215999999999994"/>
    <n v="39.950000000000003"/>
    <n v="32.265999999999991"/>
    <n v="0.44679849340866279"/>
    <n v="2026"/>
    <s v="Q1"/>
    <n v="1"/>
    <x v="0"/>
  </r>
  <r>
    <s v="01769"/>
    <x v="20"/>
    <x v="0"/>
    <x v="15"/>
    <x v="2"/>
    <x v="1"/>
    <x v="4"/>
    <x v="14"/>
    <n v="2"/>
    <n v="35.97"/>
    <n v="0"/>
    <n v="13.55"/>
    <n v="71.94"/>
    <n v="27.1"/>
    <n v="44.839999999999996"/>
    <n v="0.62329719210453149"/>
    <n v="2026"/>
    <s v="Q1"/>
    <n v="1"/>
    <x v="0"/>
  </r>
  <r>
    <s v="03467"/>
    <x v="20"/>
    <x v="1"/>
    <x v="11"/>
    <x v="0"/>
    <x v="1"/>
    <x v="1"/>
    <x v="17"/>
    <n v="1"/>
    <n v="72.239999999999995"/>
    <n v="0"/>
    <n v="33.26"/>
    <n v="72.239999999999995"/>
    <n v="33.26"/>
    <n v="38.979999999999997"/>
    <n v="0.53959025470653377"/>
    <n v="2026"/>
    <s v="Q1"/>
    <n v="1"/>
    <x v="0"/>
  </r>
  <r>
    <s v="03911"/>
    <x v="20"/>
    <x v="0"/>
    <x v="15"/>
    <x v="0"/>
    <x v="0"/>
    <x v="1"/>
    <x v="11"/>
    <n v="5"/>
    <n v="152.81"/>
    <n v="0"/>
    <n v="78.989999999999995"/>
    <n v="764.05"/>
    <n v="394.95"/>
    <n v="369.09999999999997"/>
    <n v="0.48308356782933054"/>
    <n v="2026"/>
    <s v="Q1"/>
    <n v="1"/>
    <x v="0"/>
  </r>
  <r>
    <s v="04401"/>
    <x v="20"/>
    <x v="0"/>
    <x v="15"/>
    <x v="0"/>
    <x v="1"/>
    <x v="0"/>
    <x v="0"/>
    <n v="3"/>
    <n v="83.34"/>
    <n v="0"/>
    <n v="41.44"/>
    <n v="250.02"/>
    <n v="124.32"/>
    <n v="125.70000000000002"/>
    <n v="0.50275977921766268"/>
    <n v="2026"/>
    <s v="Q1"/>
    <n v="1"/>
    <x v="0"/>
  </r>
  <r>
    <s v="04864"/>
    <x v="20"/>
    <x v="3"/>
    <x v="13"/>
    <x v="0"/>
    <x v="0"/>
    <x v="4"/>
    <x v="14"/>
    <n v="1"/>
    <n v="35.869999999999997"/>
    <n v="0"/>
    <n v="13.64"/>
    <n v="35.869999999999997"/>
    <n v="13.64"/>
    <n v="22.229999999999997"/>
    <n v="0.61973794257039305"/>
    <n v="2026"/>
    <s v="Q1"/>
    <n v="1"/>
    <x v="0"/>
  </r>
  <r>
    <s v="00347"/>
    <x v="21"/>
    <x v="3"/>
    <x v="4"/>
    <x v="3"/>
    <x v="1"/>
    <x v="3"/>
    <x v="7"/>
    <n v="1"/>
    <n v="199.42"/>
    <n v="0.05"/>
    <n v="101.82"/>
    <n v="189.44899999999998"/>
    <n v="101.82"/>
    <n v="87.628999999999991"/>
    <n v="0.46254664843836601"/>
    <n v="2026"/>
    <s v="Q1"/>
    <n v="1"/>
    <x v="0"/>
  </r>
  <r>
    <s v="02051"/>
    <x v="21"/>
    <x v="2"/>
    <x v="5"/>
    <x v="0"/>
    <x v="1"/>
    <x v="3"/>
    <x v="5"/>
    <n v="3"/>
    <n v="347.41"/>
    <n v="0.1"/>
    <n v="192.13"/>
    <n v="938.00700000000006"/>
    <n v="576.39"/>
    <n v="361.61700000000008"/>
    <n v="0.38551631277804971"/>
    <n v="2026"/>
    <s v="Q1"/>
    <n v="1"/>
    <x v="0"/>
  </r>
  <r>
    <s v="02314"/>
    <x v="21"/>
    <x v="0"/>
    <x v="9"/>
    <x v="0"/>
    <x v="1"/>
    <x v="0"/>
    <x v="6"/>
    <n v="1"/>
    <n v="40.28"/>
    <n v="0"/>
    <n v="16.79"/>
    <n v="40.28"/>
    <n v="16.79"/>
    <n v="23.490000000000002"/>
    <n v="0.58316782522343602"/>
    <n v="2026"/>
    <s v="Q1"/>
    <n v="1"/>
    <x v="0"/>
  </r>
  <r>
    <s v="03861"/>
    <x v="21"/>
    <x v="3"/>
    <x v="13"/>
    <x v="0"/>
    <x v="0"/>
    <x v="3"/>
    <x v="7"/>
    <n v="3"/>
    <n v="195.49"/>
    <n v="0.05"/>
    <n v="106.38"/>
    <n v="557.14649999999995"/>
    <n v="319.14"/>
    <n v="238.00649999999996"/>
    <n v="0.42718836069148775"/>
    <n v="2026"/>
    <s v="Q1"/>
    <n v="1"/>
    <x v="0"/>
  </r>
  <r>
    <s v="00843"/>
    <x v="22"/>
    <x v="1"/>
    <x v="11"/>
    <x v="0"/>
    <x v="0"/>
    <x v="4"/>
    <x v="14"/>
    <n v="2"/>
    <n v="35.75"/>
    <n v="0"/>
    <n v="13.94"/>
    <n v="71.5"/>
    <n v="27.88"/>
    <n v="43.620000000000005"/>
    <n v="0.61006993006993016"/>
    <n v="2026"/>
    <s v="Q1"/>
    <n v="1"/>
    <x v="0"/>
  </r>
  <r>
    <s v="00868"/>
    <x v="22"/>
    <x v="0"/>
    <x v="15"/>
    <x v="0"/>
    <x v="0"/>
    <x v="0"/>
    <x v="8"/>
    <n v="1"/>
    <n v="103.39"/>
    <n v="0"/>
    <n v="51.32"/>
    <n v="103.39"/>
    <n v="51.32"/>
    <n v="52.07"/>
    <n v="0.50362704323435536"/>
    <n v="2026"/>
    <s v="Q1"/>
    <n v="1"/>
    <x v="0"/>
  </r>
  <r>
    <s v="00890"/>
    <x v="22"/>
    <x v="0"/>
    <x v="15"/>
    <x v="0"/>
    <x v="1"/>
    <x v="3"/>
    <x v="13"/>
    <n v="3"/>
    <n v="81.98"/>
    <n v="0.1"/>
    <n v="40.229999999999997"/>
    <n v="221.346"/>
    <n v="120.69"/>
    <n v="100.65600000000001"/>
    <n v="0.45474505977067581"/>
    <n v="2026"/>
    <s v="Q1"/>
    <n v="1"/>
    <x v="0"/>
  </r>
  <r>
    <s v="02185"/>
    <x v="22"/>
    <x v="2"/>
    <x v="2"/>
    <x v="1"/>
    <x v="2"/>
    <x v="3"/>
    <x v="5"/>
    <n v="10"/>
    <n v="337.69"/>
    <n v="0.1"/>
    <n v="200.27"/>
    <n v="3039.21"/>
    <n v="2002.7"/>
    <n v="1036.51"/>
    <n v="0.34104586389226149"/>
    <n v="2026"/>
    <s v="Q1"/>
    <n v="1"/>
    <x v="0"/>
  </r>
  <r>
    <s v="02335"/>
    <x v="22"/>
    <x v="3"/>
    <x v="8"/>
    <x v="0"/>
    <x v="1"/>
    <x v="3"/>
    <x v="5"/>
    <n v="2"/>
    <n v="333.29"/>
    <n v="0"/>
    <n v="197.18"/>
    <n v="666.58"/>
    <n v="394.36"/>
    <n v="272.22000000000003"/>
    <n v="0.40838308980167426"/>
    <n v="2026"/>
    <s v="Q1"/>
    <n v="1"/>
    <x v="0"/>
  </r>
  <r>
    <s v="02784"/>
    <x v="22"/>
    <x v="0"/>
    <x v="15"/>
    <x v="2"/>
    <x v="1"/>
    <x v="0"/>
    <x v="0"/>
    <n v="1"/>
    <n v="80.11"/>
    <n v="0.05"/>
    <n v="43.54"/>
    <n v="76.104500000000002"/>
    <n v="43.54"/>
    <n v="32.564500000000002"/>
    <n v="0.42789191177919839"/>
    <n v="2026"/>
    <s v="Q1"/>
    <n v="1"/>
    <x v="0"/>
  </r>
  <r>
    <s v="03820"/>
    <x v="22"/>
    <x v="3"/>
    <x v="13"/>
    <x v="2"/>
    <x v="1"/>
    <x v="3"/>
    <x v="13"/>
    <n v="1"/>
    <n v="82.6"/>
    <n v="0.05"/>
    <n v="38.299999999999997"/>
    <n v="78.469999999999985"/>
    <n v="38.299999999999997"/>
    <n v="40.169999999999987"/>
    <n v="0.51191538167452522"/>
    <n v="2026"/>
    <s v="Q1"/>
    <n v="1"/>
    <x v="0"/>
  </r>
  <r>
    <s v="00994"/>
    <x v="23"/>
    <x v="0"/>
    <x v="15"/>
    <x v="0"/>
    <x v="0"/>
    <x v="1"/>
    <x v="1"/>
    <n v="1"/>
    <n v="94.07"/>
    <n v="0"/>
    <n v="46.28"/>
    <n v="94.07"/>
    <n v="46.28"/>
    <n v="47.789999999999992"/>
    <n v="0.50802593813117891"/>
    <n v="2026"/>
    <s v="Q1"/>
    <n v="1"/>
    <x v="0"/>
  </r>
  <r>
    <s v="01643"/>
    <x v="23"/>
    <x v="0"/>
    <x v="15"/>
    <x v="0"/>
    <x v="0"/>
    <x v="2"/>
    <x v="18"/>
    <n v="1"/>
    <n v="163.71"/>
    <n v="0"/>
    <n v="90.06"/>
    <n v="163.71"/>
    <n v="90.06"/>
    <n v="73.650000000000006"/>
    <n v="0.44988088693421296"/>
    <n v="2026"/>
    <s v="Q1"/>
    <n v="1"/>
    <x v="0"/>
  </r>
  <r>
    <s v="01971"/>
    <x v="23"/>
    <x v="3"/>
    <x v="8"/>
    <x v="2"/>
    <x v="0"/>
    <x v="3"/>
    <x v="7"/>
    <n v="4"/>
    <n v="191.43"/>
    <n v="0"/>
    <n v="106.82"/>
    <n v="765.72"/>
    <n v="427.28"/>
    <n v="338.44000000000005"/>
    <n v="0.441989238886277"/>
    <n v="2026"/>
    <s v="Q1"/>
    <n v="1"/>
    <x v="0"/>
  </r>
  <r>
    <s v="02828"/>
    <x v="23"/>
    <x v="1"/>
    <x v="11"/>
    <x v="1"/>
    <x v="2"/>
    <x v="2"/>
    <x v="9"/>
    <n v="3"/>
    <n v="46.94"/>
    <n v="0.05"/>
    <n v="18.18"/>
    <n v="133.779"/>
    <n v="54.54"/>
    <n v="79.239000000000004"/>
    <n v="0.59231269481757232"/>
    <n v="2026"/>
    <s v="Q1"/>
    <n v="1"/>
    <x v="0"/>
  </r>
  <r>
    <s v="05175"/>
    <x v="23"/>
    <x v="3"/>
    <x v="7"/>
    <x v="0"/>
    <x v="0"/>
    <x v="1"/>
    <x v="3"/>
    <n v="1"/>
    <n v="147.21"/>
    <n v="0"/>
    <n v="79.510000000000005"/>
    <n v="147.21"/>
    <n v="79.510000000000005"/>
    <n v="67.7"/>
    <n v="0.45988723592147274"/>
    <n v="2026"/>
    <s v="Q1"/>
    <n v="1"/>
    <x v="0"/>
  </r>
  <r>
    <s v="01874"/>
    <x v="24"/>
    <x v="0"/>
    <x v="0"/>
    <x v="0"/>
    <x v="2"/>
    <x v="2"/>
    <x v="2"/>
    <n v="1"/>
    <n v="35.729999999999997"/>
    <n v="0"/>
    <n v="13.57"/>
    <n v="35.729999999999997"/>
    <n v="13.57"/>
    <n v="22.159999999999997"/>
    <n v="0.62020710887209629"/>
    <n v="2026"/>
    <s v="Q1"/>
    <n v="1"/>
    <x v="0"/>
  </r>
  <r>
    <s v="02490"/>
    <x v="24"/>
    <x v="1"/>
    <x v="14"/>
    <x v="0"/>
    <x v="1"/>
    <x v="0"/>
    <x v="8"/>
    <n v="2"/>
    <n v="103.99"/>
    <n v="0.15"/>
    <n v="51.94"/>
    <n v="176.78299999999999"/>
    <n v="103.88"/>
    <n v="72.902999999999992"/>
    <n v="0.41238693765803269"/>
    <n v="2026"/>
    <s v="Q1"/>
    <n v="1"/>
    <x v="0"/>
  </r>
  <r>
    <s v="05078"/>
    <x v="24"/>
    <x v="1"/>
    <x v="12"/>
    <x v="0"/>
    <x v="0"/>
    <x v="1"/>
    <x v="17"/>
    <n v="2"/>
    <n v="72.739999999999995"/>
    <n v="0"/>
    <n v="31.96"/>
    <n v="145.47999999999999"/>
    <n v="63.92"/>
    <n v="81.559999999999988"/>
    <n v="0.56062689029419843"/>
    <n v="2026"/>
    <s v="Q1"/>
    <n v="1"/>
    <x v="0"/>
  </r>
  <r>
    <s v="00230"/>
    <x v="25"/>
    <x v="2"/>
    <x v="10"/>
    <x v="2"/>
    <x v="0"/>
    <x v="0"/>
    <x v="8"/>
    <n v="1"/>
    <n v="100.01"/>
    <n v="0.05"/>
    <n v="49.41"/>
    <n v="95.009500000000003"/>
    <n v="49.41"/>
    <n v="45.599500000000006"/>
    <n v="0.47994674216788852"/>
    <n v="2026"/>
    <s v="Q1"/>
    <n v="1"/>
    <x v="0"/>
  </r>
  <r>
    <s v="01757"/>
    <x v="25"/>
    <x v="3"/>
    <x v="7"/>
    <x v="0"/>
    <x v="2"/>
    <x v="2"/>
    <x v="9"/>
    <n v="2"/>
    <n v="45.73"/>
    <n v="0"/>
    <n v="18.11"/>
    <n v="91.46"/>
    <n v="36.22"/>
    <n v="55.239999999999995"/>
    <n v="0.60397988191559149"/>
    <n v="2026"/>
    <s v="Q1"/>
    <n v="1"/>
    <x v="0"/>
  </r>
  <r>
    <s v="01944"/>
    <x v="25"/>
    <x v="2"/>
    <x v="16"/>
    <x v="0"/>
    <x v="0"/>
    <x v="1"/>
    <x v="3"/>
    <n v="2"/>
    <n v="143.66"/>
    <n v="0.15"/>
    <n v="78.14"/>
    <n v="244.22199999999998"/>
    <n v="156.28"/>
    <n v="87.941999999999979"/>
    <n v="0.36009040954541355"/>
    <n v="2026"/>
    <s v="Q1"/>
    <n v="1"/>
    <x v="0"/>
  </r>
  <r>
    <s v="03485"/>
    <x v="25"/>
    <x v="2"/>
    <x v="10"/>
    <x v="0"/>
    <x v="2"/>
    <x v="3"/>
    <x v="19"/>
    <n v="2"/>
    <n v="121.88"/>
    <n v="0.05"/>
    <n v="62.17"/>
    <n v="231.57199999999997"/>
    <n v="124.34"/>
    <n v="107.23199999999997"/>
    <n v="0.46306116456220953"/>
    <n v="2026"/>
    <s v="Q1"/>
    <n v="1"/>
    <x v="0"/>
  </r>
  <r>
    <s v="04002"/>
    <x v="25"/>
    <x v="0"/>
    <x v="15"/>
    <x v="0"/>
    <x v="0"/>
    <x v="4"/>
    <x v="16"/>
    <n v="3"/>
    <n v="50.92"/>
    <n v="0.05"/>
    <n v="21.87"/>
    <n v="145.12199999999999"/>
    <n v="65.61"/>
    <n v="79.511999999999986"/>
    <n v="0.54789763095877941"/>
    <n v="2026"/>
    <s v="Q1"/>
    <n v="1"/>
    <x v="0"/>
  </r>
  <r>
    <s v="00818"/>
    <x v="26"/>
    <x v="0"/>
    <x v="0"/>
    <x v="0"/>
    <x v="0"/>
    <x v="0"/>
    <x v="8"/>
    <n v="1"/>
    <n v="103.78"/>
    <n v="0"/>
    <n v="49.36"/>
    <n v="103.78"/>
    <n v="49.36"/>
    <n v="54.42"/>
    <n v="0.52437849296588934"/>
    <n v="2026"/>
    <s v="Q1"/>
    <n v="1"/>
    <x v="0"/>
  </r>
  <r>
    <s v="01439"/>
    <x v="26"/>
    <x v="1"/>
    <x v="6"/>
    <x v="3"/>
    <x v="1"/>
    <x v="1"/>
    <x v="11"/>
    <n v="2"/>
    <n v="157.16999999999999"/>
    <n v="0"/>
    <n v="81.260000000000005"/>
    <n v="314.33999999999997"/>
    <n v="162.52000000000001"/>
    <n v="151.81999999999996"/>
    <n v="0.4829802125087484"/>
    <n v="2026"/>
    <s v="Q1"/>
    <n v="1"/>
    <x v="0"/>
  </r>
  <r>
    <s v="01616"/>
    <x v="26"/>
    <x v="1"/>
    <x v="12"/>
    <x v="0"/>
    <x v="2"/>
    <x v="2"/>
    <x v="15"/>
    <n v="2"/>
    <n v="132.91999999999999"/>
    <n v="0"/>
    <n v="69.02"/>
    <n v="265.83999999999997"/>
    <n v="138.04"/>
    <n v="127.79999999999998"/>
    <n v="0.48074029491423409"/>
    <n v="2026"/>
    <s v="Q1"/>
    <n v="1"/>
    <x v="0"/>
  </r>
  <r>
    <s v="01798"/>
    <x v="26"/>
    <x v="3"/>
    <x v="8"/>
    <x v="2"/>
    <x v="0"/>
    <x v="1"/>
    <x v="17"/>
    <n v="1"/>
    <n v="71.41"/>
    <n v="0.05"/>
    <n v="32.28"/>
    <n v="67.839499999999987"/>
    <n v="32.28"/>
    <n v="35.559499999999986"/>
    <n v="0.52417102130764515"/>
    <n v="2026"/>
    <s v="Q1"/>
    <n v="1"/>
    <x v="0"/>
  </r>
  <r>
    <s v="04449"/>
    <x v="26"/>
    <x v="3"/>
    <x v="8"/>
    <x v="0"/>
    <x v="1"/>
    <x v="3"/>
    <x v="7"/>
    <n v="1"/>
    <n v="199.67"/>
    <n v="0"/>
    <n v="103.81"/>
    <n v="199.67"/>
    <n v="103.81"/>
    <n v="95.859999999999985"/>
    <n v="0.4800921520508839"/>
    <n v="2026"/>
    <s v="Q1"/>
    <n v="1"/>
    <x v="0"/>
  </r>
  <r>
    <s v="04473"/>
    <x v="26"/>
    <x v="0"/>
    <x v="0"/>
    <x v="2"/>
    <x v="0"/>
    <x v="3"/>
    <x v="7"/>
    <n v="1"/>
    <n v="196.88"/>
    <n v="0"/>
    <n v="102.76"/>
    <n v="196.88"/>
    <n v="102.76"/>
    <n v="94.11999999999999"/>
    <n v="0.47805770012190163"/>
    <n v="2026"/>
    <s v="Q1"/>
    <n v="1"/>
    <x v="0"/>
  </r>
  <r>
    <s v="00203"/>
    <x v="27"/>
    <x v="3"/>
    <x v="7"/>
    <x v="0"/>
    <x v="0"/>
    <x v="0"/>
    <x v="4"/>
    <n v="3"/>
    <n v="49.95"/>
    <n v="0"/>
    <n v="22.55"/>
    <n v="149.85000000000002"/>
    <n v="67.650000000000006"/>
    <n v="82.200000000000017"/>
    <n v="0.54854854854854862"/>
    <n v="2026"/>
    <s v="Q1"/>
    <n v="1"/>
    <x v="0"/>
  </r>
  <r>
    <s v="01654"/>
    <x v="27"/>
    <x v="1"/>
    <x v="6"/>
    <x v="3"/>
    <x v="2"/>
    <x v="1"/>
    <x v="17"/>
    <n v="1"/>
    <n v="70.41"/>
    <n v="0"/>
    <n v="32.74"/>
    <n v="70.41"/>
    <n v="32.74"/>
    <n v="37.669999999999995"/>
    <n v="0.53500923164323244"/>
    <n v="2026"/>
    <s v="Q1"/>
    <n v="1"/>
    <x v="0"/>
  </r>
  <r>
    <s v="02203"/>
    <x v="27"/>
    <x v="2"/>
    <x v="16"/>
    <x v="3"/>
    <x v="0"/>
    <x v="1"/>
    <x v="17"/>
    <n v="2"/>
    <n v="70.290000000000006"/>
    <n v="0.15"/>
    <n v="31.84"/>
    <n v="119.49300000000001"/>
    <n v="63.68"/>
    <n v="55.813000000000009"/>
    <n v="0.46708175374289712"/>
    <n v="2026"/>
    <s v="Q1"/>
    <n v="1"/>
    <x v="0"/>
  </r>
  <r>
    <s v="03352"/>
    <x v="27"/>
    <x v="2"/>
    <x v="16"/>
    <x v="0"/>
    <x v="2"/>
    <x v="1"/>
    <x v="1"/>
    <n v="4"/>
    <n v="91.46"/>
    <n v="0"/>
    <n v="44.04"/>
    <n v="365.84"/>
    <n v="176.16"/>
    <n v="189.67999999999998"/>
    <n v="0.51847802317953207"/>
    <n v="2026"/>
    <s v="Q1"/>
    <n v="1"/>
    <x v="0"/>
  </r>
  <r>
    <s v="00183"/>
    <x v="28"/>
    <x v="1"/>
    <x v="12"/>
    <x v="0"/>
    <x v="1"/>
    <x v="3"/>
    <x v="19"/>
    <n v="2"/>
    <n v="123.27"/>
    <n v="0"/>
    <n v="60.26"/>
    <n v="246.54"/>
    <n v="120.52"/>
    <n v="126.02"/>
    <n v="0.51115437657175311"/>
    <n v="2026"/>
    <s v="Q1"/>
    <n v="1"/>
    <x v="0"/>
  </r>
  <r>
    <s v="03525"/>
    <x v="28"/>
    <x v="2"/>
    <x v="5"/>
    <x v="1"/>
    <x v="2"/>
    <x v="4"/>
    <x v="16"/>
    <n v="3"/>
    <n v="49.63"/>
    <n v="0.1"/>
    <n v="22.06"/>
    <n v="134.001"/>
    <n v="66.179999999999993"/>
    <n v="67.821000000000012"/>
    <n v="0.50612308863366695"/>
    <n v="2026"/>
    <s v="Q1"/>
    <n v="1"/>
    <x v="0"/>
  </r>
  <r>
    <s v="04299"/>
    <x v="28"/>
    <x v="0"/>
    <x v="9"/>
    <x v="1"/>
    <x v="2"/>
    <x v="2"/>
    <x v="15"/>
    <n v="12"/>
    <n v="132.21"/>
    <n v="0.1"/>
    <n v="68.95"/>
    <n v="1427.8679999999999"/>
    <n v="827.40000000000009"/>
    <n v="600.46799999999985"/>
    <n v="0.42053467127213429"/>
    <n v="2026"/>
    <s v="Q1"/>
    <n v="1"/>
    <x v="0"/>
  </r>
  <r>
    <s v="00748"/>
    <x v="29"/>
    <x v="1"/>
    <x v="1"/>
    <x v="2"/>
    <x v="2"/>
    <x v="0"/>
    <x v="6"/>
    <n v="1"/>
    <n v="39.549999999999997"/>
    <n v="0"/>
    <n v="17.059999999999999"/>
    <n v="39.549999999999997"/>
    <n v="17.059999999999999"/>
    <n v="22.49"/>
    <n v="0.56864728192161818"/>
    <n v="2026"/>
    <s v="Q1"/>
    <n v="1"/>
    <x v="0"/>
  </r>
  <r>
    <s v="03117"/>
    <x v="29"/>
    <x v="1"/>
    <x v="12"/>
    <x v="0"/>
    <x v="1"/>
    <x v="3"/>
    <x v="13"/>
    <n v="3"/>
    <n v="80.08"/>
    <n v="0"/>
    <n v="39.450000000000003"/>
    <n v="240.24"/>
    <n v="118.35000000000001"/>
    <n v="121.89"/>
    <n v="0.50736763236763238"/>
    <n v="2026"/>
    <s v="Q1"/>
    <n v="1"/>
    <x v="0"/>
  </r>
  <r>
    <s v="03328"/>
    <x v="29"/>
    <x v="2"/>
    <x v="5"/>
    <x v="2"/>
    <x v="0"/>
    <x v="4"/>
    <x v="12"/>
    <n v="1"/>
    <n v="120.48"/>
    <n v="0"/>
    <n v="69.55"/>
    <n v="120.48"/>
    <n v="69.55"/>
    <n v="50.930000000000007"/>
    <n v="0.42272576361221786"/>
    <n v="2026"/>
    <s v="Q1"/>
    <n v="1"/>
    <x v="0"/>
  </r>
  <r>
    <s v="03822"/>
    <x v="29"/>
    <x v="3"/>
    <x v="7"/>
    <x v="0"/>
    <x v="0"/>
    <x v="4"/>
    <x v="10"/>
    <n v="1"/>
    <n v="39.369999999999997"/>
    <n v="0.05"/>
    <n v="14.66"/>
    <n v="37.401499999999999"/>
    <n v="14.66"/>
    <n v="22.741499999999998"/>
    <n v="0.60803711081106371"/>
    <n v="2026"/>
    <s v="Q1"/>
    <n v="1"/>
    <x v="0"/>
  </r>
  <r>
    <s v="04125"/>
    <x v="29"/>
    <x v="1"/>
    <x v="12"/>
    <x v="1"/>
    <x v="2"/>
    <x v="3"/>
    <x v="13"/>
    <n v="8"/>
    <n v="81.06"/>
    <n v="0.15"/>
    <n v="39.549999999999997"/>
    <n v="551.20799999999997"/>
    <n v="316.39999999999998"/>
    <n v="234.80799999999999"/>
    <n v="0.42598801178502488"/>
    <n v="2026"/>
    <s v="Q1"/>
    <n v="1"/>
    <x v="0"/>
  </r>
  <r>
    <s v="04592"/>
    <x v="29"/>
    <x v="1"/>
    <x v="12"/>
    <x v="3"/>
    <x v="0"/>
    <x v="4"/>
    <x v="12"/>
    <n v="5"/>
    <n v="120.4"/>
    <n v="0"/>
    <n v="69.510000000000005"/>
    <n v="602"/>
    <n v="347.55"/>
    <n v="254.45"/>
    <n v="0.42267441860465116"/>
    <n v="2026"/>
    <s v="Q1"/>
    <n v="1"/>
    <x v="0"/>
  </r>
  <r>
    <s v="00373"/>
    <x v="30"/>
    <x v="2"/>
    <x v="10"/>
    <x v="1"/>
    <x v="2"/>
    <x v="2"/>
    <x v="9"/>
    <n v="10"/>
    <n v="47.71"/>
    <n v="0.1"/>
    <n v="18.649999999999999"/>
    <n v="429.39000000000004"/>
    <n v="186.5"/>
    <n v="242.89000000000004"/>
    <n v="0.56566291716155481"/>
    <n v="2026"/>
    <s v="Q1"/>
    <n v="1"/>
    <x v="0"/>
  </r>
  <r>
    <s v="00672"/>
    <x v="30"/>
    <x v="0"/>
    <x v="9"/>
    <x v="0"/>
    <x v="2"/>
    <x v="0"/>
    <x v="8"/>
    <n v="1"/>
    <n v="102.92"/>
    <n v="0.05"/>
    <n v="50.92"/>
    <n v="97.774000000000001"/>
    <n v="50.92"/>
    <n v="46.853999999999999"/>
    <n v="0.4792071511853867"/>
    <n v="2026"/>
    <s v="Q1"/>
    <n v="1"/>
    <x v="0"/>
  </r>
  <r>
    <s v="01125"/>
    <x v="30"/>
    <x v="1"/>
    <x v="1"/>
    <x v="0"/>
    <x v="0"/>
    <x v="1"/>
    <x v="17"/>
    <n v="1"/>
    <n v="72.69"/>
    <n v="0.1"/>
    <n v="32.67"/>
    <n v="65.421000000000006"/>
    <n v="32.67"/>
    <n v="32.751000000000005"/>
    <n v="0.50061906727197691"/>
    <n v="2026"/>
    <s v="Q1"/>
    <n v="1"/>
    <x v="0"/>
  </r>
  <r>
    <s v="01164"/>
    <x v="30"/>
    <x v="0"/>
    <x v="0"/>
    <x v="0"/>
    <x v="1"/>
    <x v="0"/>
    <x v="0"/>
    <n v="1"/>
    <n v="79.989999999999995"/>
    <n v="0.05"/>
    <n v="43.02"/>
    <n v="75.990499999999997"/>
    <n v="43.02"/>
    <n v="32.970499999999994"/>
    <n v="0.43387660299642711"/>
    <n v="2026"/>
    <s v="Q1"/>
    <n v="1"/>
    <x v="0"/>
  </r>
  <r>
    <s v="01613"/>
    <x v="30"/>
    <x v="1"/>
    <x v="6"/>
    <x v="1"/>
    <x v="2"/>
    <x v="4"/>
    <x v="16"/>
    <n v="4"/>
    <n v="51.11"/>
    <n v="0.15"/>
    <n v="22.25"/>
    <n v="173.774"/>
    <n v="89"/>
    <n v="84.774000000000001"/>
    <n v="0.48784052850253778"/>
    <n v="2026"/>
    <s v="Q1"/>
    <n v="1"/>
    <x v="0"/>
  </r>
  <r>
    <s v="02149"/>
    <x v="30"/>
    <x v="0"/>
    <x v="15"/>
    <x v="0"/>
    <x v="0"/>
    <x v="4"/>
    <x v="12"/>
    <n v="2"/>
    <n v="124.83"/>
    <n v="0"/>
    <n v="70.91"/>
    <n v="249.66"/>
    <n v="141.82"/>
    <n v="107.84"/>
    <n v="0.43194744853000083"/>
    <n v="2026"/>
    <s v="Q1"/>
    <n v="1"/>
    <x v="0"/>
  </r>
  <r>
    <s v="02593"/>
    <x v="30"/>
    <x v="1"/>
    <x v="11"/>
    <x v="2"/>
    <x v="1"/>
    <x v="0"/>
    <x v="6"/>
    <n v="6"/>
    <n v="41.07"/>
    <n v="0.1"/>
    <n v="16.29"/>
    <n v="221.77800000000002"/>
    <n v="97.74"/>
    <n v="124.03800000000003"/>
    <n v="0.55928901874847825"/>
    <n v="2026"/>
    <s v="Q1"/>
    <n v="1"/>
    <x v="0"/>
  </r>
  <r>
    <s v="02659"/>
    <x v="30"/>
    <x v="0"/>
    <x v="15"/>
    <x v="0"/>
    <x v="1"/>
    <x v="2"/>
    <x v="2"/>
    <n v="1"/>
    <n v="36.020000000000003"/>
    <n v="0"/>
    <n v="13.34"/>
    <n v="36.020000000000003"/>
    <n v="13.34"/>
    <n v="22.680000000000003"/>
    <n v="0.62965019433647973"/>
    <n v="2026"/>
    <s v="Q1"/>
    <n v="1"/>
    <x v="0"/>
  </r>
  <r>
    <s v="03496"/>
    <x v="30"/>
    <x v="0"/>
    <x v="0"/>
    <x v="2"/>
    <x v="0"/>
    <x v="4"/>
    <x v="14"/>
    <n v="1"/>
    <n v="35.82"/>
    <n v="0.05"/>
    <n v="14.32"/>
    <n v="34.028999999999996"/>
    <n v="14.32"/>
    <n v="19.708999999999996"/>
    <n v="0.57918246201769075"/>
    <n v="2026"/>
    <s v="Q1"/>
    <n v="1"/>
    <x v="0"/>
  </r>
  <r>
    <s v="03889"/>
    <x v="30"/>
    <x v="2"/>
    <x v="3"/>
    <x v="2"/>
    <x v="0"/>
    <x v="0"/>
    <x v="8"/>
    <n v="3"/>
    <n v="103.94"/>
    <n v="0.1"/>
    <n v="50.67"/>
    <n v="280.63799999999998"/>
    <n v="152.01"/>
    <n v="128.62799999999999"/>
    <n v="0.45834135077929572"/>
    <n v="2026"/>
    <s v="Q1"/>
    <n v="1"/>
    <x v="0"/>
  </r>
  <r>
    <s v="01432"/>
    <x v="31"/>
    <x v="0"/>
    <x v="0"/>
    <x v="0"/>
    <x v="0"/>
    <x v="1"/>
    <x v="3"/>
    <n v="1"/>
    <n v="140.53"/>
    <n v="0"/>
    <n v="77.36"/>
    <n v="140.53"/>
    <n v="77.36"/>
    <n v="63.17"/>
    <n v="0.44951255959581587"/>
    <n v="2026"/>
    <s v="Q1"/>
    <n v="2"/>
    <x v="1"/>
  </r>
  <r>
    <s v="01778"/>
    <x v="31"/>
    <x v="3"/>
    <x v="7"/>
    <x v="2"/>
    <x v="0"/>
    <x v="1"/>
    <x v="3"/>
    <n v="1"/>
    <n v="142.03"/>
    <n v="0.05"/>
    <n v="77.069999999999993"/>
    <n v="134.92849999999999"/>
    <n v="77.069999999999993"/>
    <n v="57.858499999999992"/>
    <n v="0.42880859121682963"/>
    <n v="2026"/>
    <s v="Q1"/>
    <n v="2"/>
    <x v="1"/>
  </r>
  <r>
    <s v="02047"/>
    <x v="31"/>
    <x v="2"/>
    <x v="5"/>
    <x v="1"/>
    <x v="2"/>
    <x v="3"/>
    <x v="19"/>
    <n v="12"/>
    <n v="124.84"/>
    <n v="0.1"/>
    <n v="59.47"/>
    <n v="1348.2719999999999"/>
    <n v="713.64"/>
    <n v="634.63199999999995"/>
    <n v="0.47070027412866244"/>
    <n v="2026"/>
    <s v="Q1"/>
    <n v="2"/>
    <x v="1"/>
  </r>
  <r>
    <s v="02668"/>
    <x v="31"/>
    <x v="1"/>
    <x v="12"/>
    <x v="0"/>
    <x v="0"/>
    <x v="4"/>
    <x v="14"/>
    <n v="3"/>
    <n v="35.36"/>
    <n v="0"/>
    <n v="13.7"/>
    <n v="106.08"/>
    <n v="41.099999999999994"/>
    <n v="64.98"/>
    <n v="0.61255656108597289"/>
    <n v="2026"/>
    <s v="Q1"/>
    <n v="2"/>
    <x v="1"/>
  </r>
  <r>
    <s v="02706"/>
    <x v="31"/>
    <x v="3"/>
    <x v="13"/>
    <x v="3"/>
    <x v="0"/>
    <x v="4"/>
    <x v="12"/>
    <n v="2"/>
    <n v="122.43"/>
    <n v="0"/>
    <n v="69.08"/>
    <n v="244.86"/>
    <n v="138.16"/>
    <n v="106.70000000000002"/>
    <n v="0.43575920934411505"/>
    <n v="2026"/>
    <s v="Q1"/>
    <n v="2"/>
    <x v="1"/>
  </r>
  <r>
    <s v="02940"/>
    <x v="31"/>
    <x v="0"/>
    <x v="15"/>
    <x v="3"/>
    <x v="1"/>
    <x v="1"/>
    <x v="3"/>
    <n v="2"/>
    <n v="140.47"/>
    <n v="0.05"/>
    <n v="78.39"/>
    <n v="266.89299999999997"/>
    <n v="156.78"/>
    <n v="110.11299999999997"/>
    <n v="0.41257357817552348"/>
    <n v="2026"/>
    <s v="Q1"/>
    <n v="2"/>
    <x v="1"/>
  </r>
  <r>
    <s v="01263"/>
    <x v="32"/>
    <x v="1"/>
    <x v="14"/>
    <x v="0"/>
    <x v="0"/>
    <x v="2"/>
    <x v="9"/>
    <n v="1"/>
    <n v="45.43"/>
    <n v="0.05"/>
    <n v="18.670000000000002"/>
    <n v="43.158499999999997"/>
    <n v="18.670000000000002"/>
    <n v="24.488499999999995"/>
    <n v="0.56740850585632019"/>
    <n v="2026"/>
    <s v="Q1"/>
    <n v="2"/>
    <x v="1"/>
  </r>
  <r>
    <s v="01641"/>
    <x v="32"/>
    <x v="3"/>
    <x v="13"/>
    <x v="1"/>
    <x v="2"/>
    <x v="0"/>
    <x v="8"/>
    <n v="8"/>
    <n v="102.78"/>
    <n v="0.15"/>
    <n v="50.39"/>
    <n v="698.904"/>
    <n v="403.12"/>
    <n v="295.78399999999999"/>
    <n v="0.42321119924911005"/>
    <n v="2026"/>
    <s v="Q1"/>
    <n v="2"/>
    <x v="1"/>
  </r>
  <r>
    <s v="02014"/>
    <x v="32"/>
    <x v="1"/>
    <x v="11"/>
    <x v="3"/>
    <x v="1"/>
    <x v="3"/>
    <x v="19"/>
    <n v="1"/>
    <n v="123.95"/>
    <n v="0"/>
    <n v="61.32"/>
    <n v="123.95"/>
    <n v="61.32"/>
    <n v="62.63"/>
    <n v="0.50528438886647842"/>
    <n v="2026"/>
    <s v="Q1"/>
    <n v="2"/>
    <x v="1"/>
  </r>
  <r>
    <s v="02642"/>
    <x v="32"/>
    <x v="1"/>
    <x v="11"/>
    <x v="3"/>
    <x v="0"/>
    <x v="3"/>
    <x v="7"/>
    <n v="3"/>
    <n v="199.9"/>
    <n v="0"/>
    <n v="104.18"/>
    <n v="599.70000000000005"/>
    <n v="312.54000000000002"/>
    <n v="287.16000000000003"/>
    <n v="0.47883941970985494"/>
    <n v="2026"/>
    <s v="Q1"/>
    <n v="2"/>
    <x v="1"/>
  </r>
  <r>
    <s v="02929"/>
    <x v="32"/>
    <x v="1"/>
    <x v="12"/>
    <x v="3"/>
    <x v="0"/>
    <x v="1"/>
    <x v="1"/>
    <n v="1"/>
    <n v="93.78"/>
    <n v="0"/>
    <n v="44.21"/>
    <n v="93.78"/>
    <n v="44.21"/>
    <n v="49.57"/>
    <n v="0.52857752185967155"/>
    <n v="2026"/>
    <s v="Q1"/>
    <n v="2"/>
    <x v="1"/>
  </r>
  <r>
    <s v="03855"/>
    <x v="32"/>
    <x v="0"/>
    <x v="0"/>
    <x v="0"/>
    <x v="2"/>
    <x v="4"/>
    <x v="10"/>
    <n v="1"/>
    <n v="39.39"/>
    <n v="0.1"/>
    <n v="15.09"/>
    <n v="35.451000000000001"/>
    <n v="15.09"/>
    <n v="20.361000000000001"/>
    <n v="0.57434204958957435"/>
    <n v="2026"/>
    <s v="Q1"/>
    <n v="2"/>
    <x v="1"/>
  </r>
  <r>
    <s v="04031"/>
    <x v="32"/>
    <x v="0"/>
    <x v="0"/>
    <x v="0"/>
    <x v="1"/>
    <x v="0"/>
    <x v="8"/>
    <n v="6"/>
    <n v="101.64"/>
    <n v="0"/>
    <n v="51.06"/>
    <n v="609.84"/>
    <n v="306.36"/>
    <n v="303.48"/>
    <n v="0.49763872491145217"/>
    <n v="2026"/>
    <s v="Q1"/>
    <n v="2"/>
    <x v="1"/>
  </r>
  <r>
    <s v="00002"/>
    <x v="33"/>
    <x v="0"/>
    <x v="0"/>
    <x v="1"/>
    <x v="2"/>
    <x v="4"/>
    <x v="14"/>
    <n v="12"/>
    <n v="36.74"/>
    <n v="0.2"/>
    <n v="13.53"/>
    <n v="352.70400000000001"/>
    <n v="162.35999999999999"/>
    <n v="190.34400000000002"/>
    <n v="0.53967065868263475"/>
    <n v="2026"/>
    <s v="Q1"/>
    <n v="2"/>
    <x v="1"/>
  </r>
  <r>
    <s v="04228"/>
    <x v="33"/>
    <x v="3"/>
    <x v="8"/>
    <x v="2"/>
    <x v="1"/>
    <x v="1"/>
    <x v="11"/>
    <n v="2"/>
    <n v="154.62"/>
    <n v="0"/>
    <n v="78.209999999999994"/>
    <n v="309.24"/>
    <n v="156.41999999999999"/>
    <n v="152.82000000000002"/>
    <n v="0.49417927823050062"/>
    <n v="2026"/>
    <s v="Q1"/>
    <n v="2"/>
    <x v="1"/>
  </r>
  <r>
    <s v="00928"/>
    <x v="34"/>
    <x v="0"/>
    <x v="0"/>
    <x v="3"/>
    <x v="1"/>
    <x v="3"/>
    <x v="19"/>
    <n v="1"/>
    <n v="125.63"/>
    <n v="0.1"/>
    <n v="60.38"/>
    <n v="113.06699999999999"/>
    <n v="60.38"/>
    <n v="52.686999999999991"/>
    <n v="0.46598034793529497"/>
    <n v="2026"/>
    <s v="Q1"/>
    <n v="2"/>
    <x v="1"/>
  </r>
  <r>
    <s v="00933"/>
    <x v="34"/>
    <x v="1"/>
    <x v="11"/>
    <x v="0"/>
    <x v="1"/>
    <x v="3"/>
    <x v="13"/>
    <n v="2"/>
    <n v="81.59"/>
    <n v="0.1"/>
    <n v="38.64"/>
    <n v="146.86200000000002"/>
    <n v="77.28"/>
    <n v="69.582000000000022"/>
    <n v="0.47379172284185161"/>
    <n v="2026"/>
    <s v="Q1"/>
    <n v="2"/>
    <x v="1"/>
  </r>
  <r>
    <s v="01646"/>
    <x v="34"/>
    <x v="2"/>
    <x v="5"/>
    <x v="0"/>
    <x v="1"/>
    <x v="2"/>
    <x v="9"/>
    <n v="2"/>
    <n v="45.81"/>
    <n v="0.1"/>
    <n v="18.420000000000002"/>
    <n v="82.458000000000013"/>
    <n v="36.840000000000003"/>
    <n v="45.618000000000009"/>
    <n v="0.55322709743141962"/>
    <n v="2026"/>
    <s v="Q1"/>
    <n v="2"/>
    <x v="1"/>
  </r>
  <r>
    <s v="00380"/>
    <x v="35"/>
    <x v="1"/>
    <x v="12"/>
    <x v="0"/>
    <x v="0"/>
    <x v="4"/>
    <x v="12"/>
    <n v="3"/>
    <n v="125.63"/>
    <n v="0"/>
    <n v="71.05"/>
    <n v="376.89"/>
    <n v="213.14999999999998"/>
    <n v="163.74"/>
    <n v="0.43445037013452203"/>
    <n v="2026"/>
    <s v="Q1"/>
    <n v="2"/>
    <x v="1"/>
  </r>
  <r>
    <s v="01723"/>
    <x v="35"/>
    <x v="3"/>
    <x v="8"/>
    <x v="0"/>
    <x v="0"/>
    <x v="0"/>
    <x v="8"/>
    <n v="2"/>
    <n v="101.01"/>
    <n v="0"/>
    <n v="50.26"/>
    <n v="202.02"/>
    <n v="100.52"/>
    <n v="101.50000000000001"/>
    <n v="0.50242550242550243"/>
    <n v="2026"/>
    <s v="Q1"/>
    <n v="2"/>
    <x v="1"/>
  </r>
  <r>
    <s v="02529"/>
    <x v="35"/>
    <x v="3"/>
    <x v="13"/>
    <x v="0"/>
    <x v="0"/>
    <x v="1"/>
    <x v="11"/>
    <n v="6"/>
    <n v="154.22"/>
    <n v="0"/>
    <n v="79.599999999999994"/>
    <n v="925.31999999999994"/>
    <n v="477.59999999999997"/>
    <n v="447.71999999999997"/>
    <n v="0.4838542342108676"/>
    <n v="2026"/>
    <s v="Q1"/>
    <n v="2"/>
    <x v="1"/>
  </r>
  <r>
    <s v="02685"/>
    <x v="35"/>
    <x v="1"/>
    <x v="14"/>
    <x v="0"/>
    <x v="1"/>
    <x v="1"/>
    <x v="17"/>
    <n v="1"/>
    <n v="72.78"/>
    <n v="0.05"/>
    <n v="33.26"/>
    <n v="69.140999999999991"/>
    <n v="33.26"/>
    <n v="35.880999999999993"/>
    <n v="0.51895402149231273"/>
    <n v="2026"/>
    <s v="Q1"/>
    <n v="2"/>
    <x v="1"/>
  </r>
  <r>
    <s v="02793"/>
    <x v="35"/>
    <x v="1"/>
    <x v="14"/>
    <x v="1"/>
    <x v="2"/>
    <x v="3"/>
    <x v="19"/>
    <n v="3"/>
    <n v="122.69"/>
    <n v="0.05"/>
    <n v="62.08"/>
    <n v="349.66649999999998"/>
    <n v="186.24"/>
    <n v="163.42649999999998"/>
    <n v="0.46737820180085876"/>
    <n v="2026"/>
    <s v="Q1"/>
    <n v="2"/>
    <x v="1"/>
  </r>
  <r>
    <s v="00346"/>
    <x v="36"/>
    <x v="1"/>
    <x v="1"/>
    <x v="0"/>
    <x v="2"/>
    <x v="0"/>
    <x v="8"/>
    <n v="3"/>
    <n v="103.22"/>
    <n v="0"/>
    <n v="50.74"/>
    <n v="309.65999999999997"/>
    <n v="152.22"/>
    <n v="157.43999999999997"/>
    <n v="0.50842859910869986"/>
    <n v="2026"/>
    <s v="Q1"/>
    <n v="2"/>
    <x v="1"/>
  </r>
  <r>
    <s v="00539"/>
    <x v="36"/>
    <x v="0"/>
    <x v="15"/>
    <x v="3"/>
    <x v="1"/>
    <x v="1"/>
    <x v="1"/>
    <n v="3"/>
    <n v="92.96"/>
    <n v="0.15"/>
    <n v="44.56"/>
    <n v="237.048"/>
    <n v="133.68"/>
    <n v="103.36799999999999"/>
    <n v="0.43606358205932971"/>
    <n v="2026"/>
    <s v="Q1"/>
    <n v="2"/>
    <x v="1"/>
  </r>
  <r>
    <s v="01368"/>
    <x v="36"/>
    <x v="1"/>
    <x v="12"/>
    <x v="2"/>
    <x v="1"/>
    <x v="2"/>
    <x v="2"/>
    <n v="1"/>
    <n v="36.520000000000003"/>
    <n v="0"/>
    <n v="13.94"/>
    <n v="36.520000000000003"/>
    <n v="13.94"/>
    <n v="22.580000000000005"/>
    <n v="0.61829134720700996"/>
    <n v="2026"/>
    <s v="Q1"/>
    <n v="2"/>
    <x v="1"/>
  </r>
  <r>
    <s v="03506"/>
    <x v="36"/>
    <x v="0"/>
    <x v="0"/>
    <x v="2"/>
    <x v="0"/>
    <x v="4"/>
    <x v="16"/>
    <n v="3"/>
    <n v="50.65"/>
    <n v="0"/>
    <n v="21.49"/>
    <n v="151.94999999999999"/>
    <n v="64.47"/>
    <n v="87.47999999999999"/>
    <n v="0.57571569595261596"/>
    <n v="2026"/>
    <s v="Q1"/>
    <n v="2"/>
    <x v="1"/>
  </r>
  <r>
    <s v="01314"/>
    <x v="37"/>
    <x v="3"/>
    <x v="4"/>
    <x v="0"/>
    <x v="0"/>
    <x v="2"/>
    <x v="2"/>
    <n v="2"/>
    <n v="37.03"/>
    <n v="0.15"/>
    <n v="13.87"/>
    <n v="62.951000000000001"/>
    <n v="27.74"/>
    <n v="35.210999999999999"/>
    <n v="0.55933980397451988"/>
    <n v="2026"/>
    <s v="Q1"/>
    <n v="2"/>
    <x v="1"/>
  </r>
  <r>
    <s v="02092"/>
    <x v="37"/>
    <x v="2"/>
    <x v="2"/>
    <x v="0"/>
    <x v="1"/>
    <x v="4"/>
    <x v="14"/>
    <n v="1"/>
    <n v="36.619999999999997"/>
    <n v="0"/>
    <n v="13.55"/>
    <n v="36.619999999999997"/>
    <n v="13.55"/>
    <n v="23.069999999999997"/>
    <n v="0.62998361551064985"/>
    <n v="2026"/>
    <s v="Q1"/>
    <n v="2"/>
    <x v="1"/>
  </r>
  <r>
    <s v="05083"/>
    <x v="37"/>
    <x v="2"/>
    <x v="16"/>
    <x v="2"/>
    <x v="0"/>
    <x v="3"/>
    <x v="13"/>
    <n v="1"/>
    <n v="81.47"/>
    <n v="0"/>
    <n v="39.18"/>
    <n v="81.47"/>
    <n v="39.18"/>
    <n v="42.29"/>
    <n v="0.51908678040996681"/>
    <n v="2026"/>
    <s v="Q1"/>
    <n v="2"/>
    <x v="1"/>
  </r>
  <r>
    <s v="00582"/>
    <x v="38"/>
    <x v="1"/>
    <x v="1"/>
    <x v="1"/>
    <x v="0"/>
    <x v="3"/>
    <x v="19"/>
    <n v="12"/>
    <n v="122.75"/>
    <n v="0.15"/>
    <n v="62.51"/>
    <n v="1252.05"/>
    <n v="750.12"/>
    <n v="501.92999999999995"/>
    <n v="0.40088654606445429"/>
    <n v="2026"/>
    <s v="Q1"/>
    <n v="2"/>
    <x v="1"/>
  </r>
  <r>
    <s v="00902"/>
    <x v="38"/>
    <x v="0"/>
    <x v="9"/>
    <x v="0"/>
    <x v="2"/>
    <x v="4"/>
    <x v="16"/>
    <n v="1"/>
    <n v="50.38"/>
    <n v="0.05"/>
    <n v="21.95"/>
    <n v="47.860999999999997"/>
    <n v="21.95"/>
    <n v="25.910999999999998"/>
    <n v="0.54138024696516995"/>
    <n v="2026"/>
    <s v="Q1"/>
    <n v="2"/>
    <x v="1"/>
  </r>
  <r>
    <s v="02396"/>
    <x v="38"/>
    <x v="3"/>
    <x v="7"/>
    <x v="0"/>
    <x v="2"/>
    <x v="4"/>
    <x v="16"/>
    <n v="2"/>
    <n v="50.4"/>
    <n v="0"/>
    <n v="21.43"/>
    <n v="100.8"/>
    <n v="42.86"/>
    <n v="57.94"/>
    <n v="0.57480158730158726"/>
    <n v="2026"/>
    <s v="Q1"/>
    <n v="2"/>
    <x v="1"/>
  </r>
  <r>
    <s v="02494"/>
    <x v="38"/>
    <x v="2"/>
    <x v="5"/>
    <x v="0"/>
    <x v="1"/>
    <x v="1"/>
    <x v="17"/>
    <n v="1"/>
    <n v="69.98"/>
    <n v="0"/>
    <n v="33.21"/>
    <n v="69.98"/>
    <n v="33.21"/>
    <n v="36.770000000000003"/>
    <n v="0.52543583881108891"/>
    <n v="2026"/>
    <s v="Q1"/>
    <n v="2"/>
    <x v="1"/>
  </r>
  <r>
    <s v="02925"/>
    <x v="38"/>
    <x v="0"/>
    <x v="0"/>
    <x v="2"/>
    <x v="1"/>
    <x v="1"/>
    <x v="1"/>
    <n v="3"/>
    <n v="90.04"/>
    <n v="0.05"/>
    <n v="45.25"/>
    <n v="256.61399999999998"/>
    <n v="135.75"/>
    <n v="120.86399999999998"/>
    <n v="0.47099534709719654"/>
    <n v="2026"/>
    <s v="Q1"/>
    <n v="2"/>
    <x v="1"/>
  </r>
  <r>
    <s v="03614"/>
    <x v="38"/>
    <x v="1"/>
    <x v="14"/>
    <x v="0"/>
    <x v="1"/>
    <x v="4"/>
    <x v="16"/>
    <n v="3"/>
    <n v="51.18"/>
    <n v="0"/>
    <n v="21.95"/>
    <n v="153.54"/>
    <n v="65.849999999999994"/>
    <n v="87.69"/>
    <n v="0.57112153184837833"/>
    <n v="2026"/>
    <s v="Q1"/>
    <n v="2"/>
    <x v="1"/>
  </r>
  <r>
    <s v="04360"/>
    <x v="38"/>
    <x v="0"/>
    <x v="15"/>
    <x v="0"/>
    <x v="1"/>
    <x v="2"/>
    <x v="2"/>
    <n v="1"/>
    <n v="35.69"/>
    <n v="0"/>
    <n v="13.38"/>
    <n v="35.69"/>
    <n v="13.38"/>
    <n v="22.309999999999995"/>
    <n v="0.62510507144858496"/>
    <n v="2026"/>
    <s v="Q1"/>
    <n v="2"/>
    <x v="1"/>
  </r>
  <r>
    <s v="04582"/>
    <x v="38"/>
    <x v="3"/>
    <x v="7"/>
    <x v="0"/>
    <x v="1"/>
    <x v="0"/>
    <x v="4"/>
    <n v="3"/>
    <n v="50.29"/>
    <n v="0.05"/>
    <n v="22.87"/>
    <n v="143.32650000000001"/>
    <n v="68.61"/>
    <n v="74.716500000000011"/>
    <n v="0.52130275978273388"/>
    <n v="2026"/>
    <s v="Q1"/>
    <n v="2"/>
    <x v="1"/>
  </r>
  <r>
    <s v="04381"/>
    <x v="39"/>
    <x v="1"/>
    <x v="12"/>
    <x v="3"/>
    <x v="0"/>
    <x v="3"/>
    <x v="7"/>
    <n v="1"/>
    <n v="194.32"/>
    <n v="0.05"/>
    <n v="102.52"/>
    <n v="184.60399999999998"/>
    <n v="102.52"/>
    <n v="82.083999999999989"/>
    <n v="0.44464908669367942"/>
    <n v="2026"/>
    <s v="Q1"/>
    <n v="2"/>
    <x v="1"/>
  </r>
  <r>
    <s v="04964"/>
    <x v="39"/>
    <x v="3"/>
    <x v="13"/>
    <x v="2"/>
    <x v="1"/>
    <x v="4"/>
    <x v="10"/>
    <n v="4"/>
    <n v="40.44"/>
    <n v="0"/>
    <n v="14.75"/>
    <n v="161.76"/>
    <n v="59"/>
    <n v="102.75999999999999"/>
    <n v="0.63526211671612265"/>
    <n v="2026"/>
    <s v="Q1"/>
    <n v="2"/>
    <x v="1"/>
  </r>
  <r>
    <s v="00255"/>
    <x v="40"/>
    <x v="3"/>
    <x v="7"/>
    <x v="0"/>
    <x v="1"/>
    <x v="2"/>
    <x v="15"/>
    <n v="3"/>
    <n v="134.53"/>
    <n v="0.1"/>
    <n v="69.12"/>
    <n v="363.23100000000005"/>
    <n v="207.36"/>
    <n v="155.87100000000004"/>
    <n v="0.42912361555043488"/>
    <n v="2026"/>
    <s v="Q1"/>
    <n v="2"/>
    <x v="1"/>
  </r>
  <r>
    <s v="02178"/>
    <x v="40"/>
    <x v="2"/>
    <x v="2"/>
    <x v="3"/>
    <x v="1"/>
    <x v="1"/>
    <x v="11"/>
    <n v="6"/>
    <n v="154.05000000000001"/>
    <n v="0"/>
    <n v="79.25"/>
    <n v="924.30000000000007"/>
    <n v="475.5"/>
    <n v="448.80000000000007"/>
    <n v="0.4855566374553717"/>
    <n v="2026"/>
    <s v="Q1"/>
    <n v="2"/>
    <x v="1"/>
  </r>
  <r>
    <s v="03416"/>
    <x v="40"/>
    <x v="2"/>
    <x v="2"/>
    <x v="0"/>
    <x v="1"/>
    <x v="2"/>
    <x v="15"/>
    <n v="1"/>
    <n v="135.4"/>
    <n v="0"/>
    <n v="67.56"/>
    <n v="135.4"/>
    <n v="67.56"/>
    <n v="67.84"/>
    <n v="0.50103397341211231"/>
    <n v="2026"/>
    <s v="Q1"/>
    <n v="2"/>
    <x v="1"/>
  </r>
  <r>
    <s v="03854"/>
    <x v="40"/>
    <x v="0"/>
    <x v="0"/>
    <x v="0"/>
    <x v="1"/>
    <x v="0"/>
    <x v="6"/>
    <n v="2"/>
    <n v="41.03"/>
    <n v="0"/>
    <n v="16.260000000000002"/>
    <n v="82.06"/>
    <n v="32.520000000000003"/>
    <n v="49.54"/>
    <n v="0.60370460638557155"/>
    <n v="2026"/>
    <s v="Q1"/>
    <n v="2"/>
    <x v="1"/>
  </r>
  <r>
    <s v="03952"/>
    <x v="40"/>
    <x v="3"/>
    <x v="8"/>
    <x v="3"/>
    <x v="1"/>
    <x v="0"/>
    <x v="0"/>
    <n v="1"/>
    <n v="81.44"/>
    <n v="0.05"/>
    <n v="43.9"/>
    <n v="77.367999999999995"/>
    <n v="43.9"/>
    <n v="33.467999999999996"/>
    <n v="0.43258194602419603"/>
    <n v="2026"/>
    <s v="Q1"/>
    <n v="2"/>
    <x v="1"/>
  </r>
  <r>
    <s v="04076"/>
    <x v="40"/>
    <x v="0"/>
    <x v="0"/>
    <x v="1"/>
    <x v="2"/>
    <x v="3"/>
    <x v="19"/>
    <n v="8"/>
    <n v="122.19"/>
    <n v="0.1"/>
    <n v="60"/>
    <n v="879.76800000000003"/>
    <n v="480"/>
    <n v="399.76800000000003"/>
    <n v="0.45440161497121973"/>
    <n v="2026"/>
    <s v="Q1"/>
    <n v="2"/>
    <x v="1"/>
  </r>
  <r>
    <s v="04156"/>
    <x v="40"/>
    <x v="2"/>
    <x v="16"/>
    <x v="2"/>
    <x v="0"/>
    <x v="1"/>
    <x v="3"/>
    <n v="2"/>
    <n v="146.33000000000001"/>
    <n v="0.1"/>
    <n v="81.34"/>
    <n v="263.39400000000001"/>
    <n v="162.68"/>
    <n v="100.714"/>
    <n v="0.38237013751262366"/>
    <n v="2026"/>
    <s v="Q1"/>
    <n v="2"/>
    <x v="1"/>
  </r>
  <r>
    <s v="04260"/>
    <x v="40"/>
    <x v="2"/>
    <x v="16"/>
    <x v="3"/>
    <x v="0"/>
    <x v="2"/>
    <x v="15"/>
    <n v="1"/>
    <n v="131.24"/>
    <n v="0.05"/>
    <n v="66.14"/>
    <n v="124.678"/>
    <n v="66.14"/>
    <n v="58.537999999999997"/>
    <n v="0.46951346669019395"/>
    <n v="2026"/>
    <s v="Q1"/>
    <n v="2"/>
    <x v="1"/>
  </r>
  <r>
    <s v="04294"/>
    <x v="40"/>
    <x v="1"/>
    <x v="1"/>
    <x v="1"/>
    <x v="1"/>
    <x v="4"/>
    <x v="16"/>
    <n v="5"/>
    <n v="51.37"/>
    <n v="0.05"/>
    <n v="21.81"/>
    <n v="244.00749999999996"/>
    <n v="109.05"/>
    <n v="134.95749999999998"/>
    <n v="0.55308750755612024"/>
    <n v="2026"/>
    <s v="Q1"/>
    <n v="2"/>
    <x v="1"/>
  </r>
  <r>
    <s v="01019"/>
    <x v="41"/>
    <x v="1"/>
    <x v="12"/>
    <x v="2"/>
    <x v="1"/>
    <x v="3"/>
    <x v="19"/>
    <n v="5"/>
    <n v="121.94"/>
    <n v="0"/>
    <n v="62.3"/>
    <n v="609.70000000000005"/>
    <n v="311.5"/>
    <n v="298.20000000000005"/>
    <n v="0.48909299655568317"/>
    <n v="2026"/>
    <s v="Q1"/>
    <n v="2"/>
    <x v="1"/>
  </r>
  <r>
    <s v="01471"/>
    <x v="41"/>
    <x v="0"/>
    <x v="0"/>
    <x v="0"/>
    <x v="0"/>
    <x v="3"/>
    <x v="19"/>
    <n v="4"/>
    <n v="124.55"/>
    <n v="0"/>
    <n v="60.41"/>
    <n v="498.2"/>
    <n v="241.64"/>
    <n v="256.56"/>
    <n v="0.51497390606182258"/>
    <n v="2026"/>
    <s v="Q1"/>
    <n v="2"/>
    <x v="1"/>
  </r>
  <r>
    <s v="02520"/>
    <x v="41"/>
    <x v="1"/>
    <x v="14"/>
    <x v="1"/>
    <x v="2"/>
    <x v="3"/>
    <x v="5"/>
    <n v="10"/>
    <n v="343.77"/>
    <n v="0.15"/>
    <n v="195.29"/>
    <n v="2922.0449999999996"/>
    <n v="1952.8999999999999"/>
    <n v="969.14499999999975"/>
    <n v="0.33166669233362245"/>
    <n v="2026"/>
    <s v="Q1"/>
    <n v="2"/>
    <x v="1"/>
  </r>
  <r>
    <s v="04649"/>
    <x v="41"/>
    <x v="1"/>
    <x v="1"/>
    <x v="3"/>
    <x v="0"/>
    <x v="0"/>
    <x v="0"/>
    <n v="1"/>
    <n v="81.819999999999993"/>
    <n v="0.05"/>
    <n v="43.83"/>
    <n v="77.728999999999985"/>
    <n v="43.83"/>
    <n v="33.898999999999987"/>
    <n v="0.43611779387358635"/>
    <n v="2026"/>
    <s v="Q1"/>
    <n v="2"/>
    <x v="1"/>
  </r>
  <r>
    <s v="04545"/>
    <x v="42"/>
    <x v="0"/>
    <x v="9"/>
    <x v="2"/>
    <x v="1"/>
    <x v="2"/>
    <x v="2"/>
    <n v="1"/>
    <n v="36.58"/>
    <n v="0.1"/>
    <n v="13.76"/>
    <n v="32.921999999999997"/>
    <n v="13.76"/>
    <n v="19.161999999999999"/>
    <n v="0.58204240325618128"/>
    <n v="2026"/>
    <s v="Q1"/>
    <n v="2"/>
    <x v="1"/>
  </r>
  <r>
    <s v="00285"/>
    <x v="43"/>
    <x v="3"/>
    <x v="8"/>
    <x v="2"/>
    <x v="1"/>
    <x v="1"/>
    <x v="1"/>
    <n v="4"/>
    <n v="92.87"/>
    <n v="0"/>
    <n v="44.95"/>
    <n v="371.48"/>
    <n v="179.8"/>
    <n v="191.68"/>
    <n v="0.51599009367933668"/>
    <n v="2026"/>
    <s v="Q1"/>
    <n v="2"/>
    <x v="1"/>
  </r>
  <r>
    <s v="01499"/>
    <x v="43"/>
    <x v="3"/>
    <x v="8"/>
    <x v="0"/>
    <x v="1"/>
    <x v="0"/>
    <x v="6"/>
    <n v="2"/>
    <n v="41.21"/>
    <n v="0"/>
    <n v="16.64"/>
    <n v="82.42"/>
    <n v="33.28"/>
    <n v="49.14"/>
    <n v="0.59621451104100942"/>
    <n v="2026"/>
    <s v="Q1"/>
    <n v="2"/>
    <x v="1"/>
  </r>
  <r>
    <s v="02615"/>
    <x v="43"/>
    <x v="0"/>
    <x v="15"/>
    <x v="0"/>
    <x v="0"/>
    <x v="1"/>
    <x v="11"/>
    <n v="6"/>
    <n v="155.79"/>
    <n v="0"/>
    <n v="77.48"/>
    <n v="934.74"/>
    <n v="464.88"/>
    <n v="469.86"/>
    <n v="0.50266384235188399"/>
    <n v="2026"/>
    <s v="Q1"/>
    <n v="2"/>
    <x v="1"/>
  </r>
  <r>
    <s v="00479"/>
    <x v="44"/>
    <x v="0"/>
    <x v="0"/>
    <x v="0"/>
    <x v="0"/>
    <x v="4"/>
    <x v="16"/>
    <n v="2"/>
    <n v="50.16"/>
    <n v="0.1"/>
    <n v="21.48"/>
    <n v="90.287999999999997"/>
    <n v="42.96"/>
    <n v="47.327999999999996"/>
    <n v="0.52418926103136632"/>
    <n v="2026"/>
    <s v="Q1"/>
    <n v="2"/>
    <x v="1"/>
  </r>
  <r>
    <s v="04069"/>
    <x v="44"/>
    <x v="3"/>
    <x v="8"/>
    <x v="0"/>
    <x v="1"/>
    <x v="1"/>
    <x v="3"/>
    <n v="4"/>
    <n v="140.63999999999999"/>
    <n v="0"/>
    <n v="77.510000000000005"/>
    <n v="562.55999999999995"/>
    <n v="310.04000000000002"/>
    <n v="252.51999999999992"/>
    <n v="0.4488765642775881"/>
    <n v="2026"/>
    <s v="Q1"/>
    <n v="2"/>
    <x v="1"/>
  </r>
  <r>
    <s v="04588"/>
    <x v="44"/>
    <x v="0"/>
    <x v="0"/>
    <x v="3"/>
    <x v="1"/>
    <x v="3"/>
    <x v="13"/>
    <n v="1"/>
    <n v="80.680000000000007"/>
    <n v="0"/>
    <n v="39.630000000000003"/>
    <n v="80.680000000000007"/>
    <n v="39.630000000000003"/>
    <n v="41.050000000000004"/>
    <n v="0.50880019831432821"/>
    <n v="2026"/>
    <s v="Q1"/>
    <n v="2"/>
    <x v="1"/>
  </r>
  <r>
    <s v="00014"/>
    <x v="45"/>
    <x v="0"/>
    <x v="0"/>
    <x v="1"/>
    <x v="2"/>
    <x v="2"/>
    <x v="18"/>
    <n v="3"/>
    <n v="162.44999999999999"/>
    <n v="0.05"/>
    <n v="86.43"/>
    <n v="462.98249999999996"/>
    <n v="259.29000000000002"/>
    <n v="203.69249999999994"/>
    <n v="0.43995723380473334"/>
    <n v="2026"/>
    <s v="Q1"/>
    <n v="2"/>
    <x v="1"/>
  </r>
  <r>
    <s v="00303"/>
    <x v="45"/>
    <x v="1"/>
    <x v="6"/>
    <x v="3"/>
    <x v="0"/>
    <x v="0"/>
    <x v="8"/>
    <n v="2"/>
    <n v="102.12"/>
    <n v="0.15"/>
    <n v="51.03"/>
    <n v="173.60400000000001"/>
    <n v="102.06"/>
    <n v="71.544000000000011"/>
    <n v="0.41211032003870884"/>
    <n v="2026"/>
    <s v="Q1"/>
    <n v="2"/>
    <x v="1"/>
  </r>
  <r>
    <s v="01197"/>
    <x v="46"/>
    <x v="2"/>
    <x v="3"/>
    <x v="0"/>
    <x v="1"/>
    <x v="0"/>
    <x v="8"/>
    <n v="2"/>
    <n v="101.77"/>
    <n v="0"/>
    <n v="51.34"/>
    <n v="203.54"/>
    <n v="102.68"/>
    <n v="100.85999999999999"/>
    <n v="0.49552913432249185"/>
    <n v="2026"/>
    <s v="Q1"/>
    <n v="2"/>
    <x v="1"/>
  </r>
  <r>
    <s v="02714"/>
    <x v="46"/>
    <x v="0"/>
    <x v="15"/>
    <x v="0"/>
    <x v="2"/>
    <x v="1"/>
    <x v="11"/>
    <n v="3"/>
    <n v="153.24"/>
    <n v="0.15"/>
    <n v="77.61"/>
    <n v="390.762"/>
    <n v="232.82999999999998"/>
    <n v="157.93200000000002"/>
    <n v="0.40416417154175693"/>
    <n v="2026"/>
    <s v="Q1"/>
    <n v="2"/>
    <x v="1"/>
  </r>
  <r>
    <s v="02753"/>
    <x v="46"/>
    <x v="3"/>
    <x v="4"/>
    <x v="3"/>
    <x v="0"/>
    <x v="1"/>
    <x v="3"/>
    <n v="1"/>
    <n v="140.47"/>
    <n v="0"/>
    <n v="79.66"/>
    <n v="140.47"/>
    <n v="79.66"/>
    <n v="60.81"/>
    <n v="0.43290382288033036"/>
    <n v="2026"/>
    <s v="Q1"/>
    <n v="2"/>
    <x v="1"/>
  </r>
  <r>
    <s v="03901"/>
    <x v="46"/>
    <x v="3"/>
    <x v="7"/>
    <x v="2"/>
    <x v="1"/>
    <x v="1"/>
    <x v="17"/>
    <n v="4"/>
    <n v="70.67"/>
    <n v="0.05"/>
    <n v="32.96"/>
    <n v="268.54599999999999"/>
    <n v="131.84"/>
    <n v="136.70599999999999"/>
    <n v="0.50905990035226734"/>
    <n v="2026"/>
    <s v="Q1"/>
    <n v="2"/>
    <x v="1"/>
  </r>
  <r>
    <s v="00594"/>
    <x v="47"/>
    <x v="0"/>
    <x v="15"/>
    <x v="2"/>
    <x v="2"/>
    <x v="2"/>
    <x v="15"/>
    <n v="3"/>
    <n v="134.91"/>
    <n v="0"/>
    <n v="67.69"/>
    <n v="404.73"/>
    <n v="203.07"/>
    <n v="201.66000000000003"/>
    <n v="0.49825809799125348"/>
    <n v="2026"/>
    <s v="Q1"/>
    <n v="2"/>
    <x v="1"/>
  </r>
  <r>
    <s v="00624"/>
    <x v="47"/>
    <x v="2"/>
    <x v="2"/>
    <x v="0"/>
    <x v="2"/>
    <x v="1"/>
    <x v="17"/>
    <n v="1"/>
    <n v="70.86"/>
    <n v="0.1"/>
    <n v="33.299999999999997"/>
    <n v="63.774000000000001"/>
    <n v="33.299999999999997"/>
    <n v="30.474000000000004"/>
    <n v="0.47784363533728486"/>
    <n v="2026"/>
    <s v="Q1"/>
    <n v="2"/>
    <x v="1"/>
  </r>
  <r>
    <s v="01013"/>
    <x v="47"/>
    <x v="1"/>
    <x v="12"/>
    <x v="2"/>
    <x v="1"/>
    <x v="0"/>
    <x v="8"/>
    <n v="1"/>
    <n v="104.35"/>
    <n v="0"/>
    <n v="51.49"/>
    <n v="104.35"/>
    <n v="51.49"/>
    <n v="52.859999999999992"/>
    <n v="0.50656444657402966"/>
    <n v="2026"/>
    <s v="Q1"/>
    <n v="2"/>
    <x v="1"/>
  </r>
  <r>
    <s v="01100"/>
    <x v="47"/>
    <x v="3"/>
    <x v="8"/>
    <x v="0"/>
    <x v="0"/>
    <x v="4"/>
    <x v="12"/>
    <n v="2"/>
    <n v="120.48"/>
    <n v="0"/>
    <n v="70.680000000000007"/>
    <n v="240.96"/>
    <n v="141.36000000000001"/>
    <n v="99.6"/>
    <n v="0.4133466135458167"/>
    <n v="2026"/>
    <s v="Q1"/>
    <n v="2"/>
    <x v="1"/>
  </r>
  <r>
    <s v="02353"/>
    <x v="47"/>
    <x v="1"/>
    <x v="12"/>
    <x v="0"/>
    <x v="0"/>
    <x v="3"/>
    <x v="5"/>
    <n v="1"/>
    <n v="339.52"/>
    <n v="0.1"/>
    <n v="191.19"/>
    <n v="305.56799999999998"/>
    <n v="191.19"/>
    <n v="114.37799999999999"/>
    <n v="0.3743127552623311"/>
    <n v="2026"/>
    <s v="Q1"/>
    <n v="2"/>
    <x v="1"/>
  </r>
  <r>
    <s v="03020"/>
    <x v="47"/>
    <x v="1"/>
    <x v="14"/>
    <x v="1"/>
    <x v="2"/>
    <x v="1"/>
    <x v="11"/>
    <n v="5"/>
    <n v="154.72999999999999"/>
    <n v="0.1"/>
    <n v="77.42"/>
    <n v="696.28499999999997"/>
    <n v="387.1"/>
    <n v="309.18499999999995"/>
    <n v="0.44404949122844806"/>
    <n v="2026"/>
    <s v="Q1"/>
    <n v="2"/>
    <x v="1"/>
  </r>
  <r>
    <s v="03227"/>
    <x v="47"/>
    <x v="2"/>
    <x v="5"/>
    <x v="2"/>
    <x v="2"/>
    <x v="1"/>
    <x v="1"/>
    <n v="4"/>
    <n v="93.98"/>
    <n v="0.05"/>
    <n v="44.6"/>
    <n v="357.12400000000002"/>
    <n v="178.4"/>
    <n v="178.72400000000002"/>
    <n v="0.50045362395134463"/>
    <n v="2026"/>
    <s v="Q1"/>
    <n v="2"/>
    <x v="1"/>
  </r>
  <r>
    <s v="03530"/>
    <x v="47"/>
    <x v="0"/>
    <x v="0"/>
    <x v="0"/>
    <x v="1"/>
    <x v="3"/>
    <x v="5"/>
    <n v="2"/>
    <n v="336.83"/>
    <n v="0"/>
    <n v="194.42"/>
    <n v="673.66"/>
    <n v="388.84"/>
    <n v="284.82"/>
    <n v="0.42279488169106078"/>
    <n v="2026"/>
    <s v="Q1"/>
    <n v="2"/>
    <x v="1"/>
  </r>
  <r>
    <s v="00006"/>
    <x v="48"/>
    <x v="3"/>
    <x v="8"/>
    <x v="2"/>
    <x v="0"/>
    <x v="3"/>
    <x v="5"/>
    <n v="1"/>
    <n v="338.93"/>
    <n v="0"/>
    <n v="197.92"/>
    <n v="338.93"/>
    <n v="197.92"/>
    <n v="141.01000000000002"/>
    <n v="0.41604461098161866"/>
    <n v="2026"/>
    <s v="Q1"/>
    <n v="2"/>
    <x v="1"/>
  </r>
  <r>
    <s v="02038"/>
    <x v="48"/>
    <x v="0"/>
    <x v="9"/>
    <x v="0"/>
    <x v="1"/>
    <x v="3"/>
    <x v="19"/>
    <n v="5"/>
    <n v="122.72"/>
    <n v="0"/>
    <n v="62.41"/>
    <n v="613.6"/>
    <n v="312.04999999999995"/>
    <n v="301.55000000000007"/>
    <n v="0.49144393741851378"/>
    <n v="2026"/>
    <s v="Q1"/>
    <n v="2"/>
    <x v="1"/>
  </r>
  <r>
    <s v="04104"/>
    <x v="48"/>
    <x v="3"/>
    <x v="4"/>
    <x v="0"/>
    <x v="1"/>
    <x v="2"/>
    <x v="15"/>
    <n v="4"/>
    <n v="135.63"/>
    <n v="0.05"/>
    <n v="65.900000000000006"/>
    <n v="515.39400000000001"/>
    <n v="263.60000000000002"/>
    <n v="251.79399999999998"/>
    <n v="0.4885466264644136"/>
    <n v="2026"/>
    <s v="Q1"/>
    <n v="2"/>
    <x v="1"/>
  </r>
  <r>
    <s v="01072"/>
    <x v="49"/>
    <x v="2"/>
    <x v="16"/>
    <x v="0"/>
    <x v="0"/>
    <x v="3"/>
    <x v="13"/>
    <n v="2"/>
    <n v="81.34"/>
    <n v="0.05"/>
    <n v="40.64"/>
    <n v="154.54599999999999"/>
    <n v="81.28"/>
    <n v="73.265999999999991"/>
    <n v="0.47407244445019603"/>
    <n v="2026"/>
    <s v="Q1"/>
    <n v="2"/>
    <x v="1"/>
  </r>
  <r>
    <s v="02435"/>
    <x v="49"/>
    <x v="2"/>
    <x v="3"/>
    <x v="0"/>
    <x v="1"/>
    <x v="0"/>
    <x v="6"/>
    <n v="1"/>
    <n v="41.01"/>
    <n v="0.05"/>
    <n v="16.489999999999998"/>
    <n v="38.959499999999998"/>
    <n v="16.489999999999998"/>
    <n v="22.4695"/>
    <n v="0.57673994789460847"/>
    <n v="2026"/>
    <s v="Q1"/>
    <n v="2"/>
    <x v="1"/>
  </r>
  <r>
    <s v="04476"/>
    <x v="49"/>
    <x v="1"/>
    <x v="11"/>
    <x v="3"/>
    <x v="2"/>
    <x v="1"/>
    <x v="11"/>
    <n v="2"/>
    <n v="153.03"/>
    <n v="0"/>
    <n v="81.02"/>
    <n v="306.06"/>
    <n v="162.04"/>
    <n v="144.02000000000001"/>
    <n v="0.47056132784421356"/>
    <n v="2026"/>
    <s v="Q1"/>
    <n v="2"/>
    <x v="1"/>
  </r>
  <r>
    <s v="00174"/>
    <x v="50"/>
    <x v="1"/>
    <x v="11"/>
    <x v="0"/>
    <x v="1"/>
    <x v="4"/>
    <x v="12"/>
    <n v="2"/>
    <n v="124.92"/>
    <n v="0"/>
    <n v="69.98"/>
    <n v="249.84"/>
    <n v="139.96"/>
    <n v="109.88"/>
    <n v="0.43980147294268329"/>
    <n v="2026"/>
    <s v="Q1"/>
    <n v="2"/>
    <x v="1"/>
  </r>
  <r>
    <s v="00304"/>
    <x v="50"/>
    <x v="1"/>
    <x v="12"/>
    <x v="0"/>
    <x v="2"/>
    <x v="2"/>
    <x v="15"/>
    <n v="2"/>
    <n v="136.55000000000001"/>
    <n v="0"/>
    <n v="68.84"/>
    <n v="273.10000000000002"/>
    <n v="137.68"/>
    <n v="135.42000000000002"/>
    <n v="0.49586232149395826"/>
    <n v="2026"/>
    <s v="Q1"/>
    <n v="2"/>
    <x v="1"/>
  </r>
  <r>
    <s v="00404"/>
    <x v="50"/>
    <x v="2"/>
    <x v="5"/>
    <x v="1"/>
    <x v="2"/>
    <x v="3"/>
    <x v="19"/>
    <n v="15"/>
    <n v="121.98"/>
    <n v="0.1"/>
    <n v="59.86"/>
    <n v="1646.73"/>
    <n v="897.9"/>
    <n v="748.83"/>
    <n v="0.45473757082217486"/>
    <n v="2026"/>
    <s v="Q1"/>
    <n v="2"/>
    <x v="1"/>
  </r>
  <r>
    <s v="00675"/>
    <x v="50"/>
    <x v="1"/>
    <x v="12"/>
    <x v="0"/>
    <x v="1"/>
    <x v="2"/>
    <x v="9"/>
    <n v="1"/>
    <n v="45.54"/>
    <n v="0"/>
    <n v="18.29"/>
    <n v="45.54"/>
    <n v="18.29"/>
    <n v="27.25"/>
    <n v="0.59837505489679399"/>
    <n v="2026"/>
    <s v="Q1"/>
    <n v="2"/>
    <x v="1"/>
  </r>
  <r>
    <s v="00940"/>
    <x v="50"/>
    <x v="2"/>
    <x v="3"/>
    <x v="3"/>
    <x v="0"/>
    <x v="4"/>
    <x v="16"/>
    <n v="1"/>
    <n v="51.73"/>
    <n v="0"/>
    <n v="21.83"/>
    <n v="51.73"/>
    <n v="21.83"/>
    <n v="29.9"/>
    <n v="0.57800115986854828"/>
    <n v="2026"/>
    <s v="Q1"/>
    <n v="2"/>
    <x v="1"/>
  </r>
  <r>
    <s v="02375"/>
    <x v="50"/>
    <x v="1"/>
    <x v="12"/>
    <x v="3"/>
    <x v="0"/>
    <x v="3"/>
    <x v="13"/>
    <n v="2"/>
    <n v="80.510000000000005"/>
    <n v="0.05"/>
    <n v="38.630000000000003"/>
    <n v="152.96899999999999"/>
    <n v="77.260000000000005"/>
    <n v="75.708999999999989"/>
    <n v="0.4949303453640933"/>
    <n v="2026"/>
    <s v="Q1"/>
    <n v="2"/>
    <x v="1"/>
  </r>
  <r>
    <s v="04184"/>
    <x v="50"/>
    <x v="3"/>
    <x v="7"/>
    <x v="0"/>
    <x v="1"/>
    <x v="4"/>
    <x v="14"/>
    <n v="1"/>
    <n v="36.31"/>
    <n v="0"/>
    <n v="14"/>
    <n v="36.31"/>
    <n v="14"/>
    <n v="22.310000000000002"/>
    <n v="0.61443128614706699"/>
    <n v="2026"/>
    <s v="Q1"/>
    <n v="2"/>
    <x v="1"/>
  </r>
  <r>
    <s v="04390"/>
    <x v="50"/>
    <x v="2"/>
    <x v="16"/>
    <x v="0"/>
    <x v="0"/>
    <x v="0"/>
    <x v="0"/>
    <n v="1"/>
    <n v="82.86"/>
    <n v="0.05"/>
    <n v="42.3"/>
    <n v="78.716999999999999"/>
    <n v="42.3"/>
    <n v="36.417000000000002"/>
    <n v="0.46263196005945351"/>
    <n v="2026"/>
    <s v="Q1"/>
    <n v="2"/>
    <x v="1"/>
  </r>
  <r>
    <s v="01475"/>
    <x v="51"/>
    <x v="0"/>
    <x v="0"/>
    <x v="2"/>
    <x v="1"/>
    <x v="0"/>
    <x v="8"/>
    <n v="2"/>
    <n v="103.03"/>
    <n v="0.05"/>
    <n v="50.73"/>
    <n v="195.75700000000001"/>
    <n v="101.46"/>
    <n v="94.297000000000011"/>
    <n v="0.48170435795399402"/>
    <n v="2026"/>
    <s v="Q1"/>
    <n v="2"/>
    <x v="1"/>
  </r>
  <r>
    <s v="03504"/>
    <x v="51"/>
    <x v="1"/>
    <x v="14"/>
    <x v="0"/>
    <x v="2"/>
    <x v="2"/>
    <x v="2"/>
    <n v="1"/>
    <n v="36.39"/>
    <n v="0"/>
    <n v="13.49"/>
    <n v="36.39"/>
    <n v="13.49"/>
    <n v="22.9"/>
    <n v="0.62929376202253362"/>
    <n v="2026"/>
    <s v="Q1"/>
    <n v="2"/>
    <x v="1"/>
  </r>
  <r>
    <s v="01649"/>
    <x v="52"/>
    <x v="2"/>
    <x v="5"/>
    <x v="0"/>
    <x v="0"/>
    <x v="3"/>
    <x v="19"/>
    <n v="1"/>
    <n v="124.93"/>
    <n v="0.1"/>
    <n v="59.74"/>
    <n v="112.43700000000001"/>
    <n v="59.74"/>
    <n v="52.69700000000001"/>
    <n v="0.46868023871145625"/>
    <n v="2026"/>
    <s v="Q1"/>
    <n v="2"/>
    <x v="1"/>
  </r>
  <r>
    <s v="02170"/>
    <x v="52"/>
    <x v="1"/>
    <x v="11"/>
    <x v="3"/>
    <x v="0"/>
    <x v="0"/>
    <x v="8"/>
    <n v="1"/>
    <n v="101.19"/>
    <n v="0.05"/>
    <n v="49.14"/>
    <n v="96.130499999999998"/>
    <n v="49.14"/>
    <n v="46.990499999999997"/>
    <n v="0.48881988546819166"/>
    <n v="2026"/>
    <s v="Q1"/>
    <n v="2"/>
    <x v="1"/>
  </r>
  <r>
    <s v="03402"/>
    <x v="52"/>
    <x v="3"/>
    <x v="8"/>
    <x v="0"/>
    <x v="0"/>
    <x v="4"/>
    <x v="16"/>
    <n v="2"/>
    <n v="51.2"/>
    <n v="0"/>
    <n v="21.38"/>
    <n v="102.4"/>
    <n v="42.76"/>
    <n v="59.640000000000008"/>
    <n v="0.58242187500000009"/>
    <n v="2026"/>
    <s v="Q1"/>
    <n v="2"/>
    <x v="1"/>
  </r>
  <r>
    <s v="03773"/>
    <x v="52"/>
    <x v="3"/>
    <x v="4"/>
    <x v="0"/>
    <x v="0"/>
    <x v="3"/>
    <x v="13"/>
    <n v="1"/>
    <n v="81.81"/>
    <n v="0"/>
    <n v="40.32"/>
    <n v="81.81"/>
    <n v="40.32"/>
    <n v="41.49"/>
    <n v="0.50715071507150711"/>
    <n v="2026"/>
    <s v="Q1"/>
    <n v="2"/>
    <x v="1"/>
  </r>
  <r>
    <s v="04670"/>
    <x v="52"/>
    <x v="0"/>
    <x v="15"/>
    <x v="2"/>
    <x v="2"/>
    <x v="1"/>
    <x v="11"/>
    <n v="1"/>
    <n v="152.96"/>
    <n v="0"/>
    <n v="79.510000000000005"/>
    <n v="152.96"/>
    <n v="79.510000000000005"/>
    <n v="73.45"/>
    <n v="0.48019089958158995"/>
    <n v="2026"/>
    <s v="Q1"/>
    <n v="2"/>
    <x v="1"/>
  </r>
  <r>
    <s v="00587"/>
    <x v="53"/>
    <x v="3"/>
    <x v="7"/>
    <x v="3"/>
    <x v="2"/>
    <x v="2"/>
    <x v="18"/>
    <n v="1"/>
    <n v="166.13"/>
    <n v="0.05"/>
    <n v="85.7"/>
    <n v="157.8235"/>
    <n v="85.7"/>
    <n v="72.123499999999993"/>
    <n v="0.45698834457479398"/>
    <n v="2026"/>
    <s v="Q1"/>
    <n v="2"/>
    <x v="1"/>
  </r>
  <r>
    <s v="01085"/>
    <x v="53"/>
    <x v="0"/>
    <x v="15"/>
    <x v="0"/>
    <x v="1"/>
    <x v="3"/>
    <x v="7"/>
    <n v="3"/>
    <n v="193.18"/>
    <n v="0.05"/>
    <n v="106.19"/>
    <n v="550.56299999999999"/>
    <n v="318.57"/>
    <n v="231.99299999999999"/>
    <n v="0.42137412067283853"/>
    <n v="2026"/>
    <s v="Q1"/>
    <n v="2"/>
    <x v="1"/>
  </r>
  <r>
    <s v="01635"/>
    <x v="53"/>
    <x v="2"/>
    <x v="10"/>
    <x v="0"/>
    <x v="0"/>
    <x v="0"/>
    <x v="0"/>
    <n v="1"/>
    <n v="80.42"/>
    <n v="0"/>
    <n v="41.72"/>
    <n v="80.42"/>
    <n v="41.72"/>
    <n v="38.700000000000003"/>
    <n v="0.4812235762248197"/>
    <n v="2026"/>
    <s v="Q1"/>
    <n v="2"/>
    <x v="1"/>
  </r>
  <r>
    <s v="04067"/>
    <x v="53"/>
    <x v="3"/>
    <x v="13"/>
    <x v="0"/>
    <x v="0"/>
    <x v="3"/>
    <x v="19"/>
    <n v="2"/>
    <n v="122.17"/>
    <n v="0"/>
    <n v="60.62"/>
    <n v="244.34"/>
    <n v="121.24"/>
    <n v="123.10000000000001"/>
    <n v="0.50380617172792019"/>
    <n v="2026"/>
    <s v="Q1"/>
    <n v="2"/>
    <x v="1"/>
  </r>
  <r>
    <s v="00287"/>
    <x v="54"/>
    <x v="1"/>
    <x v="6"/>
    <x v="3"/>
    <x v="1"/>
    <x v="2"/>
    <x v="18"/>
    <n v="1"/>
    <n v="164.6"/>
    <n v="0"/>
    <n v="85.07"/>
    <n v="164.6"/>
    <n v="85.07"/>
    <n v="79.53"/>
    <n v="0.48317132442284327"/>
    <n v="2026"/>
    <s v="Q1"/>
    <n v="2"/>
    <x v="1"/>
  </r>
  <r>
    <s v="00794"/>
    <x v="54"/>
    <x v="1"/>
    <x v="14"/>
    <x v="0"/>
    <x v="1"/>
    <x v="2"/>
    <x v="15"/>
    <n v="1"/>
    <n v="132.19999999999999"/>
    <n v="0"/>
    <n v="67.180000000000007"/>
    <n v="132.19999999999999"/>
    <n v="67.180000000000007"/>
    <n v="65.019999999999982"/>
    <n v="0.49183055975794243"/>
    <n v="2026"/>
    <s v="Q1"/>
    <n v="2"/>
    <x v="1"/>
  </r>
  <r>
    <s v="01609"/>
    <x v="54"/>
    <x v="3"/>
    <x v="4"/>
    <x v="0"/>
    <x v="0"/>
    <x v="0"/>
    <x v="6"/>
    <n v="2"/>
    <n v="40.700000000000003"/>
    <n v="0"/>
    <n v="16.63"/>
    <n v="81.400000000000006"/>
    <n v="33.26"/>
    <n v="48.140000000000008"/>
    <n v="0.59140049140049145"/>
    <n v="2026"/>
    <s v="Q1"/>
    <n v="2"/>
    <x v="1"/>
  </r>
  <r>
    <s v="04921"/>
    <x v="54"/>
    <x v="1"/>
    <x v="12"/>
    <x v="0"/>
    <x v="0"/>
    <x v="2"/>
    <x v="2"/>
    <n v="1"/>
    <n v="35.39"/>
    <n v="0"/>
    <n v="13.93"/>
    <n v="35.39"/>
    <n v="13.93"/>
    <n v="21.46"/>
    <n v="0.60638598474145244"/>
    <n v="2026"/>
    <s v="Q1"/>
    <n v="2"/>
    <x v="1"/>
  </r>
  <r>
    <s v="02209"/>
    <x v="55"/>
    <x v="0"/>
    <x v="0"/>
    <x v="0"/>
    <x v="2"/>
    <x v="0"/>
    <x v="4"/>
    <n v="5"/>
    <n v="50.58"/>
    <n v="0.1"/>
    <n v="22.42"/>
    <n v="227.60999999999999"/>
    <n v="112.10000000000001"/>
    <n v="115.50999999999998"/>
    <n v="0.50749088352884308"/>
    <n v="2026"/>
    <s v="Q1"/>
    <n v="2"/>
    <x v="1"/>
  </r>
  <r>
    <s v="04757"/>
    <x v="55"/>
    <x v="1"/>
    <x v="11"/>
    <x v="3"/>
    <x v="2"/>
    <x v="4"/>
    <x v="16"/>
    <n v="2"/>
    <n v="49.48"/>
    <n v="0"/>
    <n v="21.37"/>
    <n v="98.96"/>
    <n v="42.74"/>
    <n v="56.219999999999992"/>
    <n v="0.5681083265966046"/>
    <n v="2026"/>
    <s v="Q1"/>
    <n v="2"/>
    <x v="1"/>
  </r>
  <r>
    <s v="05155"/>
    <x v="55"/>
    <x v="3"/>
    <x v="13"/>
    <x v="2"/>
    <x v="1"/>
    <x v="4"/>
    <x v="16"/>
    <n v="1"/>
    <n v="50.51"/>
    <n v="0"/>
    <n v="21.4"/>
    <n v="50.51"/>
    <n v="21.4"/>
    <n v="29.11"/>
    <n v="0.57632152049099195"/>
    <n v="2026"/>
    <s v="Q1"/>
    <n v="2"/>
    <x v="1"/>
  </r>
  <r>
    <s v="01737"/>
    <x v="56"/>
    <x v="0"/>
    <x v="15"/>
    <x v="0"/>
    <x v="1"/>
    <x v="3"/>
    <x v="19"/>
    <n v="2"/>
    <n v="122.16"/>
    <n v="0"/>
    <n v="61.31"/>
    <n v="244.32"/>
    <n v="122.62"/>
    <n v="121.69999999999999"/>
    <n v="0.49811722331368691"/>
    <n v="2026"/>
    <s v="Q1"/>
    <n v="2"/>
    <x v="1"/>
  </r>
  <r>
    <s v="01905"/>
    <x v="56"/>
    <x v="3"/>
    <x v="7"/>
    <x v="2"/>
    <x v="0"/>
    <x v="0"/>
    <x v="4"/>
    <n v="3"/>
    <n v="51.32"/>
    <n v="0.1"/>
    <n v="22.62"/>
    <n v="138.56400000000002"/>
    <n v="67.86"/>
    <n v="70.704000000000022"/>
    <n v="0.51026240581969351"/>
    <n v="2026"/>
    <s v="Q1"/>
    <n v="2"/>
    <x v="1"/>
  </r>
  <r>
    <s v="02359"/>
    <x v="56"/>
    <x v="2"/>
    <x v="10"/>
    <x v="0"/>
    <x v="0"/>
    <x v="3"/>
    <x v="7"/>
    <n v="2"/>
    <n v="195.92"/>
    <n v="0.05"/>
    <n v="104.13"/>
    <n v="372.24799999999993"/>
    <n v="208.26"/>
    <n v="163.98799999999994"/>
    <n v="0.4405342674775955"/>
    <n v="2026"/>
    <s v="Q1"/>
    <n v="2"/>
    <x v="1"/>
  </r>
  <r>
    <s v="03666"/>
    <x v="56"/>
    <x v="0"/>
    <x v="15"/>
    <x v="0"/>
    <x v="0"/>
    <x v="2"/>
    <x v="2"/>
    <n v="1"/>
    <n v="36.19"/>
    <n v="0.1"/>
    <n v="13.62"/>
    <n v="32.570999999999998"/>
    <n v="13.62"/>
    <n v="18.951000000000001"/>
    <n v="0.58183660311319896"/>
    <n v="2026"/>
    <s v="Q1"/>
    <n v="2"/>
    <x v="1"/>
  </r>
  <r>
    <s v="00518"/>
    <x v="57"/>
    <x v="2"/>
    <x v="2"/>
    <x v="0"/>
    <x v="1"/>
    <x v="1"/>
    <x v="17"/>
    <n v="1"/>
    <n v="72.97"/>
    <n v="0"/>
    <n v="32.43"/>
    <n v="72.97"/>
    <n v="32.43"/>
    <n v="40.54"/>
    <n v="0.55557078251336167"/>
    <n v="2026"/>
    <s v="Q1"/>
    <n v="2"/>
    <x v="1"/>
  </r>
  <r>
    <s v="00892"/>
    <x v="57"/>
    <x v="3"/>
    <x v="7"/>
    <x v="1"/>
    <x v="2"/>
    <x v="2"/>
    <x v="9"/>
    <n v="12"/>
    <n v="47.15"/>
    <n v="0.1"/>
    <n v="17.829999999999998"/>
    <n v="509.21999999999997"/>
    <n v="213.95999999999998"/>
    <n v="295.26"/>
    <n v="0.57982797219276538"/>
    <n v="2026"/>
    <s v="Q1"/>
    <n v="2"/>
    <x v="1"/>
  </r>
  <r>
    <s v="01115"/>
    <x v="57"/>
    <x v="0"/>
    <x v="0"/>
    <x v="2"/>
    <x v="2"/>
    <x v="2"/>
    <x v="18"/>
    <n v="3"/>
    <n v="161.19999999999999"/>
    <n v="0.1"/>
    <n v="87.37"/>
    <n v="435.23999999999995"/>
    <n v="262.11"/>
    <n v="173.12999999999994"/>
    <n v="0.39778053487730897"/>
    <n v="2026"/>
    <s v="Q1"/>
    <n v="2"/>
    <x v="1"/>
  </r>
  <r>
    <s v="01186"/>
    <x v="57"/>
    <x v="0"/>
    <x v="9"/>
    <x v="2"/>
    <x v="2"/>
    <x v="0"/>
    <x v="4"/>
    <n v="1"/>
    <n v="49.73"/>
    <n v="0"/>
    <n v="22"/>
    <n v="49.73"/>
    <n v="22"/>
    <n v="27.729999999999997"/>
    <n v="0.55761109993967417"/>
    <n v="2026"/>
    <s v="Q1"/>
    <n v="2"/>
    <x v="1"/>
  </r>
  <r>
    <s v="02093"/>
    <x v="57"/>
    <x v="2"/>
    <x v="16"/>
    <x v="0"/>
    <x v="0"/>
    <x v="3"/>
    <x v="19"/>
    <n v="2"/>
    <n v="126.19"/>
    <n v="0"/>
    <n v="58.99"/>
    <n v="252.38"/>
    <n v="117.98"/>
    <n v="134.39999999999998"/>
    <n v="0.5325303114351374"/>
    <n v="2026"/>
    <s v="Q1"/>
    <n v="2"/>
    <x v="1"/>
  </r>
  <r>
    <s v="02136"/>
    <x v="57"/>
    <x v="1"/>
    <x v="12"/>
    <x v="0"/>
    <x v="0"/>
    <x v="2"/>
    <x v="15"/>
    <n v="2"/>
    <n v="135.38999999999999"/>
    <n v="0.05"/>
    <n v="65.69"/>
    <n v="257.24099999999999"/>
    <n v="131.38"/>
    <n v="125.86099999999999"/>
    <n v="0.48927270536189799"/>
    <n v="2026"/>
    <s v="Q1"/>
    <n v="2"/>
    <x v="1"/>
  </r>
  <r>
    <s v="03538"/>
    <x v="57"/>
    <x v="1"/>
    <x v="14"/>
    <x v="1"/>
    <x v="2"/>
    <x v="4"/>
    <x v="10"/>
    <n v="12"/>
    <n v="41.27"/>
    <n v="0.1"/>
    <n v="14.71"/>
    <n v="445.71600000000001"/>
    <n v="176.52"/>
    <n v="269.19600000000003"/>
    <n v="0.60396306168053204"/>
    <n v="2026"/>
    <s v="Q1"/>
    <n v="2"/>
    <x v="1"/>
  </r>
  <r>
    <s v="03891"/>
    <x v="57"/>
    <x v="0"/>
    <x v="0"/>
    <x v="2"/>
    <x v="0"/>
    <x v="0"/>
    <x v="0"/>
    <n v="1"/>
    <n v="82.04"/>
    <n v="0.1"/>
    <n v="41.46"/>
    <n v="73.836000000000013"/>
    <n v="41.46"/>
    <n v="32.376000000000012"/>
    <n v="0.43848529172761264"/>
    <n v="2026"/>
    <s v="Q1"/>
    <n v="2"/>
    <x v="1"/>
  </r>
  <r>
    <s v="03917"/>
    <x v="57"/>
    <x v="3"/>
    <x v="4"/>
    <x v="0"/>
    <x v="0"/>
    <x v="2"/>
    <x v="2"/>
    <n v="3"/>
    <n v="36.630000000000003"/>
    <n v="0"/>
    <n v="13.26"/>
    <n v="109.89000000000001"/>
    <n v="39.78"/>
    <n v="70.110000000000014"/>
    <n v="0.63800163800163801"/>
    <n v="2026"/>
    <s v="Q1"/>
    <n v="2"/>
    <x v="1"/>
  </r>
  <r>
    <s v="04594"/>
    <x v="57"/>
    <x v="3"/>
    <x v="7"/>
    <x v="2"/>
    <x v="0"/>
    <x v="1"/>
    <x v="1"/>
    <n v="5"/>
    <n v="92.94"/>
    <n v="0.05"/>
    <n v="46.47"/>
    <n v="441.46499999999997"/>
    <n v="232.35"/>
    <n v="209.11499999999998"/>
    <n v="0.47368421052631576"/>
    <n v="2026"/>
    <s v="Q1"/>
    <n v="2"/>
    <x v="1"/>
  </r>
  <r>
    <s v="04750"/>
    <x v="57"/>
    <x v="1"/>
    <x v="12"/>
    <x v="2"/>
    <x v="0"/>
    <x v="4"/>
    <x v="12"/>
    <n v="2"/>
    <n v="120.44"/>
    <n v="0.05"/>
    <n v="68.98"/>
    <n v="228.83599999999998"/>
    <n v="137.96"/>
    <n v="90.875999999999976"/>
    <n v="0.3971228303239"/>
    <n v="2026"/>
    <s v="Q1"/>
    <n v="2"/>
    <x v="1"/>
  </r>
  <r>
    <s v="04960"/>
    <x v="57"/>
    <x v="1"/>
    <x v="6"/>
    <x v="3"/>
    <x v="1"/>
    <x v="2"/>
    <x v="2"/>
    <n v="2"/>
    <n v="36.130000000000003"/>
    <n v="0"/>
    <n v="13.72"/>
    <n v="72.260000000000005"/>
    <n v="27.44"/>
    <n v="44.820000000000007"/>
    <n v="0.62026017160254643"/>
    <n v="2026"/>
    <s v="Q1"/>
    <n v="2"/>
    <x v="1"/>
  </r>
  <r>
    <s v="04245"/>
    <x v="58"/>
    <x v="1"/>
    <x v="1"/>
    <x v="2"/>
    <x v="0"/>
    <x v="4"/>
    <x v="12"/>
    <n v="1"/>
    <n v="124.97"/>
    <n v="0.1"/>
    <n v="69.790000000000006"/>
    <n v="112.473"/>
    <n v="69.790000000000006"/>
    <n v="42.682999999999993"/>
    <n v="0.37949552337005321"/>
    <n v="2026"/>
    <s v="Q1"/>
    <n v="2"/>
    <x v="1"/>
  </r>
  <r>
    <s v="04664"/>
    <x v="58"/>
    <x v="3"/>
    <x v="13"/>
    <x v="0"/>
    <x v="0"/>
    <x v="2"/>
    <x v="18"/>
    <n v="1"/>
    <n v="163.31"/>
    <n v="0.05"/>
    <n v="87.22"/>
    <n v="155.14449999999999"/>
    <n v="87.22"/>
    <n v="67.924499999999995"/>
    <n v="0.43781442461705056"/>
    <n v="2026"/>
    <s v="Q1"/>
    <n v="2"/>
    <x v="1"/>
  </r>
  <r>
    <s v="00383"/>
    <x v="59"/>
    <x v="2"/>
    <x v="2"/>
    <x v="2"/>
    <x v="0"/>
    <x v="1"/>
    <x v="1"/>
    <n v="3"/>
    <n v="92.76"/>
    <n v="0"/>
    <n v="45.84"/>
    <n v="278.28000000000003"/>
    <n v="137.52000000000001"/>
    <n v="140.76000000000002"/>
    <n v="0.50582147477360928"/>
    <n v="2026"/>
    <s v="Q1"/>
    <n v="3"/>
    <x v="2"/>
  </r>
  <r>
    <s v="00730"/>
    <x v="59"/>
    <x v="0"/>
    <x v="15"/>
    <x v="1"/>
    <x v="2"/>
    <x v="4"/>
    <x v="10"/>
    <n v="5"/>
    <n v="41.31"/>
    <n v="0.1"/>
    <n v="15.14"/>
    <n v="185.89500000000001"/>
    <n v="75.7"/>
    <n v="110.19500000000001"/>
    <n v="0.59278087092175691"/>
    <n v="2026"/>
    <s v="Q1"/>
    <n v="3"/>
    <x v="2"/>
  </r>
  <r>
    <s v="00985"/>
    <x v="59"/>
    <x v="1"/>
    <x v="14"/>
    <x v="3"/>
    <x v="1"/>
    <x v="4"/>
    <x v="10"/>
    <n v="2"/>
    <n v="41.23"/>
    <n v="0"/>
    <n v="14.28"/>
    <n v="82.46"/>
    <n v="28.56"/>
    <n v="53.899999999999991"/>
    <n v="0.65365025466893034"/>
    <n v="2026"/>
    <s v="Q1"/>
    <n v="3"/>
    <x v="2"/>
  </r>
  <r>
    <s v="01457"/>
    <x v="59"/>
    <x v="1"/>
    <x v="1"/>
    <x v="0"/>
    <x v="1"/>
    <x v="2"/>
    <x v="2"/>
    <n v="1"/>
    <n v="36.47"/>
    <n v="0.05"/>
    <n v="13.21"/>
    <n v="34.646499999999996"/>
    <n v="13.21"/>
    <n v="21.436499999999995"/>
    <n v="0.61872050567878423"/>
    <n v="2026"/>
    <s v="Q1"/>
    <n v="3"/>
    <x v="2"/>
  </r>
  <r>
    <s v="02558"/>
    <x v="59"/>
    <x v="0"/>
    <x v="15"/>
    <x v="3"/>
    <x v="1"/>
    <x v="4"/>
    <x v="14"/>
    <n v="1"/>
    <n v="36.67"/>
    <n v="0"/>
    <n v="13.97"/>
    <n v="36.67"/>
    <n v="13.97"/>
    <n v="22.700000000000003"/>
    <n v="0.61903463321516228"/>
    <n v="2026"/>
    <s v="Q1"/>
    <n v="3"/>
    <x v="2"/>
  </r>
  <r>
    <s v="03024"/>
    <x v="59"/>
    <x v="1"/>
    <x v="11"/>
    <x v="0"/>
    <x v="2"/>
    <x v="0"/>
    <x v="4"/>
    <n v="2"/>
    <n v="51.87"/>
    <n v="0.1"/>
    <n v="22.95"/>
    <n v="93.366"/>
    <n v="45.9"/>
    <n v="47.466000000000001"/>
    <n v="0.50838635049161363"/>
    <n v="2026"/>
    <s v="Q1"/>
    <n v="3"/>
    <x v="2"/>
  </r>
  <r>
    <s v="03225"/>
    <x v="59"/>
    <x v="2"/>
    <x v="2"/>
    <x v="2"/>
    <x v="2"/>
    <x v="3"/>
    <x v="7"/>
    <n v="1"/>
    <n v="195.06"/>
    <n v="0.1"/>
    <n v="106.68"/>
    <n v="175.554"/>
    <n v="106.68"/>
    <n v="68.873999999999995"/>
    <n v="0.39232372945076727"/>
    <n v="2026"/>
    <s v="Q1"/>
    <n v="3"/>
    <x v="2"/>
  </r>
  <r>
    <s v="03551"/>
    <x v="59"/>
    <x v="1"/>
    <x v="11"/>
    <x v="3"/>
    <x v="0"/>
    <x v="0"/>
    <x v="8"/>
    <n v="2"/>
    <n v="100.79"/>
    <n v="0.05"/>
    <n v="49"/>
    <n v="191.501"/>
    <n v="98"/>
    <n v="93.501000000000005"/>
    <n v="0.48825332504791097"/>
    <n v="2026"/>
    <s v="Q1"/>
    <n v="3"/>
    <x v="2"/>
  </r>
  <r>
    <s v="04157"/>
    <x v="59"/>
    <x v="3"/>
    <x v="8"/>
    <x v="0"/>
    <x v="1"/>
    <x v="0"/>
    <x v="4"/>
    <n v="5"/>
    <n v="51.92"/>
    <n v="0.15"/>
    <n v="22.24"/>
    <n v="220.66000000000003"/>
    <n v="111.19999999999999"/>
    <n v="109.46000000000004"/>
    <n v="0.49605728269736254"/>
    <n v="2026"/>
    <s v="Q1"/>
    <n v="3"/>
    <x v="2"/>
  </r>
  <r>
    <s v="04398"/>
    <x v="59"/>
    <x v="3"/>
    <x v="7"/>
    <x v="0"/>
    <x v="1"/>
    <x v="3"/>
    <x v="19"/>
    <n v="1"/>
    <n v="123.99"/>
    <n v="0.05"/>
    <n v="61.67"/>
    <n v="117.79049999999999"/>
    <n v="61.67"/>
    <n v="56.120499999999993"/>
    <n v="0.47644334644984099"/>
    <n v="2026"/>
    <s v="Q1"/>
    <n v="3"/>
    <x v="2"/>
  </r>
  <r>
    <s v="04951"/>
    <x v="59"/>
    <x v="1"/>
    <x v="14"/>
    <x v="0"/>
    <x v="1"/>
    <x v="3"/>
    <x v="5"/>
    <n v="1"/>
    <n v="344.8"/>
    <n v="0.05"/>
    <n v="196.14"/>
    <n v="327.56"/>
    <n v="196.14"/>
    <n v="131.42000000000002"/>
    <n v="0.40120893882036884"/>
    <n v="2026"/>
    <s v="Q1"/>
    <n v="3"/>
    <x v="2"/>
  </r>
  <r>
    <s v="01354"/>
    <x v="60"/>
    <x v="3"/>
    <x v="8"/>
    <x v="3"/>
    <x v="0"/>
    <x v="2"/>
    <x v="15"/>
    <n v="3"/>
    <n v="131.91999999999999"/>
    <n v="0.05"/>
    <n v="67.47"/>
    <n v="375.97199999999998"/>
    <n v="202.41"/>
    <n v="173.56199999999998"/>
    <n v="0.46163544093709102"/>
    <n v="2026"/>
    <s v="Q1"/>
    <n v="3"/>
    <x v="2"/>
  </r>
  <r>
    <s v="02042"/>
    <x v="60"/>
    <x v="2"/>
    <x v="16"/>
    <x v="0"/>
    <x v="2"/>
    <x v="1"/>
    <x v="3"/>
    <n v="3"/>
    <n v="146.99"/>
    <n v="0"/>
    <n v="80.069999999999993"/>
    <n v="440.97"/>
    <n v="240.20999999999998"/>
    <n v="200.76000000000005"/>
    <n v="0.45526906592285199"/>
    <n v="2026"/>
    <s v="Q1"/>
    <n v="3"/>
    <x v="2"/>
  </r>
  <r>
    <s v="03895"/>
    <x v="60"/>
    <x v="3"/>
    <x v="7"/>
    <x v="0"/>
    <x v="2"/>
    <x v="2"/>
    <x v="18"/>
    <n v="2"/>
    <n v="164.74"/>
    <n v="0.05"/>
    <n v="89.9"/>
    <n v="313.00600000000003"/>
    <n v="179.8"/>
    <n v="133.20600000000002"/>
    <n v="0.42557011686676932"/>
    <n v="2026"/>
    <s v="Q1"/>
    <n v="3"/>
    <x v="2"/>
  </r>
  <r>
    <s v="05074"/>
    <x v="60"/>
    <x v="3"/>
    <x v="7"/>
    <x v="0"/>
    <x v="0"/>
    <x v="1"/>
    <x v="1"/>
    <n v="2"/>
    <n v="89.81"/>
    <n v="0"/>
    <n v="46.44"/>
    <n v="179.62"/>
    <n v="92.88"/>
    <n v="86.740000000000009"/>
    <n v="0.482908362097762"/>
    <n v="2026"/>
    <s v="Q1"/>
    <n v="3"/>
    <x v="2"/>
  </r>
  <r>
    <s v="00179"/>
    <x v="61"/>
    <x v="2"/>
    <x v="16"/>
    <x v="2"/>
    <x v="0"/>
    <x v="4"/>
    <x v="14"/>
    <n v="1"/>
    <n v="35.369999999999997"/>
    <n v="0"/>
    <n v="13.88"/>
    <n v="35.369999999999997"/>
    <n v="13.88"/>
    <n v="21.489999999999995"/>
    <n v="0.60757704269154644"/>
    <n v="2026"/>
    <s v="Q1"/>
    <n v="3"/>
    <x v="2"/>
  </r>
  <r>
    <s v="00459"/>
    <x v="61"/>
    <x v="1"/>
    <x v="12"/>
    <x v="3"/>
    <x v="1"/>
    <x v="0"/>
    <x v="4"/>
    <n v="4"/>
    <n v="50.64"/>
    <n v="0"/>
    <n v="23.09"/>
    <n v="202.56"/>
    <n v="92.36"/>
    <n v="110.2"/>
    <n v="0.54403633491311221"/>
    <n v="2026"/>
    <s v="Q1"/>
    <n v="3"/>
    <x v="2"/>
  </r>
  <r>
    <s v="00525"/>
    <x v="61"/>
    <x v="3"/>
    <x v="7"/>
    <x v="2"/>
    <x v="0"/>
    <x v="1"/>
    <x v="3"/>
    <n v="1"/>
    <n v="146.37"/>
    <n v="0"/>
    <n v="78.3"/>
    <n v="146.37"/>
    <n v="78.3"/>
    <n v="68.070000000000007"/>
    <n v="0.46505431440869033"/>
    <n v="2026"/>
    <s v="Q1"/>
    <n v="3"/>
    <x v="2"/>
  </r>
  <r>
    <s v="03374"/>
    <x v="61"/>
    <x v="2"/>
    <x v="2"/>
    <x v="0"/>
    <x v="0"/>
    <x v="1"/>
    <x v="3"/>
    <n v="3"/>
    <n v="143.74"/>
    <n v="0"/>
    <n v="81.58"/>
    <n v="431.22"/>
    <n v="244.74"/>
    <n v="186.48000000000002"/>
    <n v="0.43244747460692917"/>
    <n v="2026"/>
    <s v="Q1"/>
    <n v="3"/>
    <x v="2"/>
  </r>
  <r>
    <s v="03850"/>
    <x v="61"/>
    <x v="3"/>
    <x v="7"/>
    <x v="3"/>
    <x v="1"/>
    <x v="3"/>
    <x v="13"/>
    <n v="2"/>
    <n v="81.94"/>
    <n v="0.1"/>
    <n v="39.9"/>
    <n v="147.49199999999999"/>
    <n v="79.8"/>
    <n v="67.691999999999993"/>
    <n v="0.45895370596371327"/>
    <n v="2026"/>
    <s v="Q1"/>
    <n v="3"/>
    <x v="2"/>
  </r>
  <r>
    <s v="04004"/>
    <x v="61"/>
    <x v="2"/>
    <x v="5"/>
    <x v="0"/>
    <x v="1"/>
    <x v="2"/>
    <x v="9"/>
    <n v="1"/>
    <n v="46.46"/>
    <n v="0.1"/>
    <n v="17.989999999999998"/>
    <n v="41.814"/>
    <n v="17.989999999999998"/>
    <n v="23.824000000000002"/>
    <n v="0.56976132395848289"/>
    <n v="2026"/>
    <s v="Q1"/>
    <n v="3"/>
    <x v="2"/>
  </r>
  <r>
    <s v="00788"/>
    <x v="62"/>
    <x v="1"/>
    <x v="11"/>
    <x v="0"/>
    <x v="1"/>
    <x v="0"/>
    <x v="6"/>
    <n v="3"/>
    <n v="39.49"/>
    <n v="0"/>
    <n v="16.420000000000002"/>
    <n v="118.47"/>
    <n v="49.260000000000005"/>
    <n v="69.209999999999994"/>
    <n v="0.58419853127374011"/>
    <n v="2026"/>
    <s v="Q1"/>
    <n v="3"/>
    <x v="2"/>
  </r>
  <r>
    <s v="01717"/>
    <x v="62"/>
    <x v="3"/>
    <x v="13"/>
    <x v="0"/>
    <x v="0"/>
    <x v="4"/>
    <x v="10"/>
    <n v="1"/>
    <n v="40.909999999999997"/>
    <n v="0"/>
    <n v="14.89"/>
    <n v="40.909999999999997"/>
    <n v="14.89"/>
    <n v="26.019999999999996"/>
    <n v="0.63603031043754577"/>
    <n v="2026"/>
    <s v="Q1"/>
    <n v="3"/>
    <x v="2"/>
  </r>
  <r>
    <s v="01819"/>
    <x v="62"/>
    <x v="3"/>
    <x v="8"/>
    <x v="3"/>
    <x v="1"/>
    <x v="0"/>
    <x v="4"/>
    <n v="1"/>
    <n v="49.94"/>
    <n v="0.1"/>
    <n v="21.84"/>
    <n v="44.945999999999998"/>
    <n v="21.84"/>
    <n v="23.105999999999998"/>
    <n v="0.51408356694700308"/>
    <n v="2026"/>
    <s v="Q1"/>
    <n v="3"/>
    <x v="2"/>
  </r>
  <r>
    <s v="01992"/>
    <x v="62"/>
    <x v="2"/>
    <x v="5"/>
    <x v="0"/>
    <x v="2"/>
    <x v="2"/>
    <x v="2"/>
    <n v="1"/>
    <n v="35.520000000000003"/>
    <n v="0"/>
    <n v="13.21"/>
    <n v="35.520000000000003"/>
    <n v="13.21"/>
    <n v="22.310000000000002"/>
    <n v="0.62809684684684686"/>
    <n v="2026"/>
    <s v="Q1"/>
    <n v="3"/>
    <x v="2"/>
  </r>
  <r>
    <s v="02499"/>
    <x v="62"/>
    <x v="3"/>
    <x v="7"/>
    <x v="2"/>
    <x v="1"/>
    <x v="3"/>
    <x v="5"/>
    <n v="2"/>
    <n v="341.1"/>
    <n v="0"/>
    <n v="200.19"/>
    <n v="682.2"/>
    <n v="400.38"/>
    <n v="281.82000000000005"/>
    <n v="0.41310466138962187"/>
    <n v="2026"/>
    <s v="Q1"/>
    <n v="3"/>
    <x v="2"/>
  </r>
  <r>
    <s v="02698"/>
    <x v="62"/>
    <x v="2"/>
    <x v="16"/>
    <x v="3"/>
    <x v="1"/>
    <x v="4"/>
    <x v="14"/>
    <n v="4"/>
    <n v="36.08"/>
    <n v="0"/>
    <n v="13.89"/>
    <n v="144.32"/>
    <n v="55.56"/>
    <n v="88.759999999999991"/>
    <n v="0.61502217294900219"/>
    <n v="2026"/>
    <s v="Q1"/>
    <n v="3"/>
    <x v="2"/>
  </r>
  <r>
    <s v="04416"/>
    <x v="62"/>
    <x v="3"/>
    <x v="4"/>
    <x v="0"/>
    <x v="2"/>
    <x v="1"/>
    <x v="11"/>
    <n v="2"/>
    <n v="151.69999999999999"/>
    <n v="0"/>
    <n v="80.44"/>
    <n v="303.39999999999998"/>
    <n v="160.88"/>
    <n v="142.51999999999998"/>
    <n v="0.46974291364535264"/>
    <n v="2026"/>
    <s v="Q1"/>
    <n v="3"/>
    <x v="2"/>
  </r>
  <r>
    <s v="04434"/>
    <x v="62"/>
    <x v="1"/>
    <x v="6"/>
    <x v="3"/>
    <x v="1"/>
    <x v="1"/>
    <x v="11"/>
    <n v="2"/>
    <n v="151.55000000000001"/>
    <n v="0.1"/>
    <n v="80.680000000000007"/>
    <n v="272.79000000000002"/>
    <n v="161.36000000000001"/>
    <n v="111.43"/>
    <n v="0.40848271564206901"/>
    <n v="2026"/>
    <s v="Q1"/>
    <n v="3"/>
    <x v="2"/>
  </r>
  <r>
    <s v="04992"/>
    <x v="62"/>
    <x v="2"/>
    <x v="2"/>
    <x v="1"/>
    <x v="2"/>
    <x v="0"/>
    <x v="0"/>
    <n v="5"/>
    <n v="82.44"/>
    <n v="0.1"/>
    <n v="41.57"/>
    <n v="370.98"/>
    <n v="207.85"/>
    <n v="163.13000000000002"/>
    <n v="0.43972720901396306"/>
    <n v="2026"/>
    <s v="Q1"/>
    <n v="3"/>
    <x v="2"/>
  </r>
  <r>
    <s v="00388"/>
    <x v="63"/>
    <x v="3"/>
    <x v="8"/>
    <x v="0"/>
    <x v="0"/>
    <x v="4"/>
    <x v="14"/>
    <n v="1"/>
    <n v="35.61"/>
    <n v="0.05"/>
    <n v="13.8"/>
    <n v="33.829499999999996"/>
    <n v="13.8"/>
    <n v="20.029499999999995"/>
    <n v="0.59207200815855976"/>
    <n v="2026"/>
    <s v="Q1"/>
    <n v="3"/>
    <x v="2"/>
  </r>
  <r>
    <s v="00977"/>
    <x v="63"/>
    <x v="0"/>
    <x v="0"/>
    <x v="3"/>
    <x v="1"/>
    <x v="1"/>
    <x v="11"/>
    <n v="5"/>
    <n v="156.13"/>
    <n v="0"/>
    <n v="77.03"/>
    <n v="780.65"/>
    <n v="385.15"/>
    <n v="395.5"/>
    <n v="0.50662909114199706"/>
    <n v="2026"/>
    <s v="Q1"/>
    <n v="3"/>
    <x v="2"/>
  </r>
  <r>
    <s v="00996"/>
    <x v="63"/>
    <x v="0"/>
    <x v="15"/>
    <x v="0"/>
    <x v="0"/>
    <x v="3"/>
    <x v="19"/>
    <n v="1"/>
    <n v="124.31"/>
    <n v="0"/>
    <n v="61.16"/>
    <n v="124.31"/>
    <n v="61.16"/>
    <n v="63.150000000000006"/>
    <n v="0.50800418309066053"/>
    <n v="2026"/>
    <s v="Q1"/>
    <n v="3"/>
    <x v="2"/>
  </r>
  <r>
    <s v="01923"/>
    <x v="63"/>
    <x v="1"/>
    <x v="14"/>
    <x v="2"/>
    <x v="2"/>
    <x v="3"/>
    <x v="13"/>
    <n v="3"/>
    <n v="82.9"/>
    <n v="0.1"/>
    <n v="38.31"/>
    <n v="223.83"/>
    <n v="114.93"/>
    <n v="108.9"/>
    <n v="0.48652995577000402"/>
    <n v="2026"/>
    <s v="Q1"/>
    <n v="3"/>
    <x v="2"/>
  </r>
  <r>
    <s v="04904"/>
    <x v="63"/>
    <x v="1"/>
    <x v="11"/>
    <x v="2"/>
    <x v="2"/>
    <x v="0"/>
    <x v="6"/>
    <n v="1"/>
    <n v="41.1"/>
    <n v="0"/>
    <n v="16.34"/>
    <n v="41.1"/>
    <n v="16.34"/>
    <n v="24.76"/>
    <n v="0.60243309002433088"/>
    <n v="2026"/>
    <s v="Q1"/>
    <n v="3"/>
    <x v="2"/>
  </r>
  <r>
    <s v="01036"/>
    <x v="64"/>
    <x v="0"/>
    <x v="0"/>
    <x v="0"/>
    <x v="2"/>
    <x v="0"/>
    <x v="6"/>
    <n v="1"/>
    <n v="40.380000000000003"/>
    <n v="0"/>
    <n v="16.41"/>
    <n v="40.380000000000003"/>
    <n v="16.41"/>
    <n v="23.970000000000002"/>
    <n v="0.59361069836552749"/>
    <n v="2026"/>
    <s v="Q1"/>
    <n v="3"/>
    <x v="2"/>
  </r>
  <r>
    <s v="01470"/>
    <x v="64"/>
    <x v="2"/>
    <x v="2"/>
    <x v="0"/>
    <x v="0"/>
    <x v="0"/>
    <x v="0"/>
    <n v="1"/>
    <n v="80.349999999999994"/>
    <n v="0.1"/>
    <n v="42.43"/>
    <n v="72.314999999999998"/>
    <n v="42.43"/>
    <n v="29.884999999999998"/>
    <n v="0.41326142570697638"/>
    <n v="2026"/>
    <s v="Q1"/>
    <n v="3"/>
    <x v="2"/>
  </r>
  <r>
    <s v="02907"/>
    <x v="64"/>
    <x v="3"/>
    <x v="13"/>
    <x v="0"/>
    <x v="0"/>
    <x v="0"/>
    <x v="6"/>
    <n v="1"/>
    <n v="40.44"/>
    <n v="0.05"/>
    <n v="16.829999999999998"/>
    <n v="38.417999999999999"/>
    <n v="16.829999999999998"/>
    <n v="21.588000000000001"/>
    <n v="0.56192409807902555"/>
    <n v="2026"/>
    <s v="Q1"/>
    <n v="3"/>
    <x v="2"/>
  </r>
  <r>
    <s v="02997"/>
    <x v="64"/>
    <x v="2"/>
    <x v="16"/>
    <x v="0"/>
    <x v="0"/>
    <x v="2"/>
    <x v="2"/>
    <n v="3"/>
    <n v="35.89"/>
    <n v="0"/>
    <n v="13.25"/>
    <n v="107.67"/>
    <n v="39.75"/>
    <n v="67.92"/>
    <n v="0.63081638339370294"/>
    <n v="2026"/>
    <s v="Q1"/>
    <n v="3"/>
    <x v="2"/>
  </r>
  <r>
    <s v="03056"/>
    <x v="64"/>
    <x v="1"/>
    <x v="12"/>
    <x v="3"/>
    <x v="0"/>
    <x v="2"/>
    <x v="18"/>
    <n v="3"/>
    <n v="163.44999999999999"/>
    <n v="0"/>
    <n v="86.88"/>
    <n v="490.34999999999997"/>
    <n v="260.64"/>
    <n v="229.70999999999998"/>
    <n v="0.46846130315081064"/>
    <n v="2026"/>
    <s v="Q1"/>
    <n v="3"/>
    <x v="2"/>
  </r>
  <r>
    <s v="00471"/>
    <x v="65"/>
    <x v="1"/>
    <x v="1"/>
    <x v="2"/>
    <x v="0"/>
    <x v="4"/>
    <x v="10"/>
    <n v="2"/>
    <n v="40.020000000000003"/>
    <n v="0"/>
    <n v="14.38"/>
    <n v="80.040000000000006"/>
    <n v="28.76"/>
    <n v="51.28"/>
    <n v="0.64067966016991496"/>
    <n v="2026"/>
    <s v="Q1"/>
    <n v="3"/>
    <x v="2"/>
  </r>
  <r>
    <s v="00842"/>
    <x v="65"/>
    <x v="0"/>
    <x v="15"/>
    <x v="0"/>
    <x v="1"/>
    <x v="4"/>
    <x v="10"/>
    <n v="1"/>
    <n v="40.01"/>
    <n v="0.05"/>
    <n v="14.35"/>
    <n v="38.009499999999996"/>
    <n v="14.35"/>
    <n v="23.659499999999994"/>
    <n v="0.62246280535129372"/>
    <n v="2026"/>
    <s v="Q1"/>
    <n v="3"/>
    <x v="2"/>
  </r>
  <r>
    <s v="03386"/>
    <x v="65"/>
    <x v="1"/>
    <x v="12"/>
    <x v="0"/>
    <x v="0"/>
    <x v="1"/>
    <x v="11"/>
    <n v="3"/>
    <n v="155.16"/>
    <n v="0"/>
    <n v="76.849999999999994"/>
    <n v="465.48"/>
    <n v="230.54999999999998"/>
    <n v="234.93000000000004"/>
    <n v="0.50470482083011092"/>
    <n v="2026"/>
    <s v="Q1"/>
    <n v="3"/>
    <x v="2"/>
  </r>
  <r>
    <s v="04505"/>
    <x v="65"/>
    <x v="1"/>
    <x v="14"/>
    <x v="3"/>
    <x v="1"/>
    <x v="4"/>
    <x v="10"/>
    <n v="1"/>
    <n v="39.96"/>
    <n v="0"/>
    <n v="14.5"/>
    <n v="39.96"/>
    <n v="14.5"/>
    <n v="25.46"/>
    <n v="0.63713713713713716"/>
    <n v="2026"/>
    <s v="Q1"/>
    <n v="3"/>
    <x v="2"/>
  </r>
  <r>
    <s v="01286"/>
    <x v="66"/>
    <x v="1"/>
    <x v="1"/>
    <x v="0"/>
    <x v="1"/>
    <x v="1"/>
    <x v="3"/>
    <n v="1"/>
    <n v="146.6"/>
    <n v="0"/>
    <n v="78.92"/>
    <n v="146.6"/>
    <n v="78.92"/>
    <n v="67.679999999999993"/>
    <n v="0.46166439290586625"/>
    <n v="2026"/>
    <s v="Q1"/>
    <n v="3"/>
    <x v="2"/>
  </r>
  <r>
    <s v="02653"/>
    <x v="66"/>
    <x v="1"/>
    <x v="14"/>
    <x v="2"/>
    <x v="0"/>
    <x v="1"/>
    <x v="1"/>
    <n v="1"/>
    <n v="94.38"/>
    <n v="0"/>
    <n v="44.78"/>
    <n v="94.38"/>
    <n v="44.78"/>
    <n v="49.599999999999994"/>
    <n v="0.52553507098961638"/>
    <n v="2026"/>
    <s v="Q1"/>
    <n v="3"/>
    <x v="2"/>
  </r>
  <r>
    <s v="04465"/>
    <x v="66"/>
    <x v="1"/>
    <x v="12"/>
    <x v="2"/>
    <x v="0"/>
    <x v="4"/>
    <x v="12"/>
    <n v="1"/>
    <n v="121.77"/>
    <n v="0"/>
    <n v="67.52"/>
    <n v="121.77"/>
    <n v="67.52"/>
    <n v="54.25"/>
    <n v="0.44551203087788455"/>
    <n v="2026"/>
    <s v="Q1"/>
    <n v="3"/>
    <x v="2"/>
  </r>
  <r>
    <s v="04576"/>
    <x v="66"/>
    <x v="3"/>
    <x v="8"/>
    <x v="3"/>
    <x v="0"/>
    <x v="3"/>
    <x v="19"/>
    <n v="5"/>
    <n v="123.29"/>
    <n v="0"/>
    <n v="61.34"/>
    <n v="616.45000000000005"/>
    <n v="306.70000000000005"/>
    <n v="309.75"/>
    <n v="0.50247384216075919"/>
    <n v="2026"/>
    <s v="Q1"/>
    <n v="3"/>
    <x v="2"/>
  </r>
  <r>
    <s v="00718"/>
    <x v="67"/>
    <x v="1"/>
    <x v="12"/>
    <x v="0"/>
    <x v="1"/>
    <x v="4"/>
    <x v="10"/>
    <n v="1"/>
    <n v="41.15"/>
    <n v="0.05"/>
    <n v="14.4"/>
    <n v="39.092499999999994"/>
    <n v="14.4"/>
    <n v="24.692499999999995"/>
    <n v="0.63164289825414077"/>
    <n v="2026"/>
    <s v="Q1"/>
    <n v="3"/>
    <x v="2"/>
  </r>
  <r>
    <s v="01527"/>
    <x v="67"/>
    <x v="3"/>
    <x v="4"/>
    <x v="3"/>
    <x v="1"/>
    <x v="2"/>
    <x v="2"/>
    <n v="4"/>
    <n v="35.42"/>
    <n v="0"/>
    <n v="13.31"/>
    <n v="141.68"/>
    <n v="53.24"/>
    <n v="88.44"/>
    <n v="0.62422360248447195"/>
    <n v="2026"/>
    <s v="Q1"/>
    <n v="3"/>
    <x v="2"/>
  </r>
  <r>
    <s v="01797"/>
    <x v="67"/>
    <x v="1"/>
    <x v="12"/>
    <x v="0"/>
    <x v="2"/>
    <x v="0"/>
    <x v="8"/>
    <n v="1"/>
    <n v="103.74"/>
    <n v="0.1"/>
    <n v="51.32"/>
    <n v="93.366"/>
    <n v="51.32"/>
    <n v="42.045999999999999"/>
    <n v="0.45033523980892404"/>
    <n v="2026"/>
    <s v="Q1"/>
    <n v="3"/>
    <x v="2"/>
  </r>
  <r>
    <s v="02917"/>
    <x v="67"/>
    <x v="2"/>
    <x v="16"/>
    <x v="3"/>
    <x v="2"/>
    <x v="2"/>
    <x v="18"/>
    <n v="2"/>
    <n v="165.49"/>
    <n v="0.05"/>
    <n v="89.82"/>
    <n v="314.43099999999998"/>
    <n v="179.64"/>
    <n v="134.791"/>
    <n v="0.4286822864157796"/>
    <n v="2026"/>
    <s v="Q1"/>
    <n v="3"/>
    <x v="2"/>
  </r>
  <r>
    <s v="04095"/>
    <x v="67"/>
    <x v="1"/>
    <x v="6"/>
    <x v="3"/>
    <x v="1"/>
    <x v="1"/>
    <x v="17"/>
    <n v="1"/>
    <n v="72.87"/>
    <n v="0.05"/>
    <n v="32"/>
    <n v="69.226500000000001"/>
    <n v="32"/>
    <n v="37.226500000000001"/>
    <n v="0.53774927231623726"/>
    <n v="2026"/>
    <s v="Q1"/>
    <n v="3"/>
    <x v="2"/>
  </r>
  <r>
    <s v="05050"/>
    <x v="67"/>
    <x v="3"/>
    <x v="13"/>
    <x v="2"/>
    <x v="0"/>
    <x v="2"/>
    <x v="18"/>
    <n v="1"/>
    <n v="161.04"/>
    <n v="0"/>
    <n v="85.83"/>
    <n v="161.04"/>
    <n v="85.83"/>
    <n v="75.209999999999994"/>
    <n v="0.46702682563338299"/>
    <n v="2026"/>
    <s v="Q1"/>
    <n v="3"/>
    <x v="2"/>
  </r>
  <r>
    <s v="00709"/>
    <x v="68"/>
    <x v="0"/>
    <x v="0"/>
    <x v="0"/>
    <x v="1"/>
    <x v="2"/>
    <x v="15"/>
    <n v="3"/>
    <n v="130.6"/>
    <n v="0.05"/>
    <n v="65.62"/>
    <n v="372.20999999999992"/>
    <n v="196.86"/>
    <n v="175.34999999999991"/>
    <n v="0.47110502135891014"/>
    <n v="2026"/>
    <s v="Q1"/>
    <n v="3"/>
    <x v="2"/>
  </r>
  <r>
    <s v="01073"/>
    <x v="68"/>
    <x v="2"/>
    <x v="10"/>
    <x v="3"/>
    <x v="0"/>
    <x v="0"/>
    <x v="0"/>
    <n v="2"/>
    <n v="81.290000000000006"/>
    <n v="0"/>
    <n v="43.9"/>
    <n v="162.58000000000001"/>
    <n v="87.8"/>
    <n v="74.780000000000015"/>
    <n v="0.45995817443720022"/>
    <n v="2026"/>
    <s v="Q1"/>
    <n v="3"/>
    <x v="2"/>
  </r>
  <r>
    <s v="02623"/>
    <x v="68"/>
    <x v="1"/>
    <x v="12"/>
    <x v="3"/>
    <x v="1"/>
    <x v="0"/>
    <x v="8"/>
    <n v="2"/>
    <n v="103.33"/>
    <n v="0.05"/>
    <n v="51.58"/>
    <n v="196.327"/>
    <n v="103.16"/>
    <n v="93.167000000000002"/>
    <n v="0.47455011282197557"/>
    <n v="2026"/>
    <s v="Q1"/>
    <n v="3"/>
    <x v="2"/>
  </r>
  <r>
    <s v="02625"/>
    <x v="68"/>
    <x v="3"/>
    <x v="7"/>
    <x v="2"/>
    <x v="2"/>
    <x v="4"/>
    <x v="16"/>
    <n v="2"/>
    <n v="51.14"/>
    <n v="0"/>
    <n v="21.58"/>
    <n v="102.28"/>
    <n v="43.16"/>
    <n v="59.120000000000005"/>
    <n v="0.57802111849824012"/>
    <n v="2026"/>
    <s v="Q1"/>
    <n v="3"/>
    <x v="2"/>
  </r>
  <r>
    <s v="03304"/>
    <x v="68"/>
    <x v="1"/>
    <x v="12"/>
    <x v="3"/>
    <x v="0"/>
    <x v="0"/>
    <x v="4"/>
    <n v="2"/>
    <n v="49.7"/>
    <n v="0"/>
    <n v="23.14"/>
    <n v="99.4"/>
    <n v="46.28"/>
    <n v="53.120000000000005"/>
    <n v="0.53440643863179071"/>
    <n v="2026"/>
    <s v="Q1"/>
    <n v="3"/>
    <x v="2"/>
  </r>
  <r>
    <s v="04876"/>
    <x v="68"/>
    <x v="3"/>
    <x v="4"/>
    <x v="0"/>
    <x v="0"/>
    <x v="0"/>
    <x v="6"/>
    <n v="1"/>
    <n v="39.659999999999997"/>
    <n v="0.05"/>
    <n v="16.93"/>
    <n v="37.676999999999992"/>
    <n v="16.93"/>
    <n v="20.746999999999993"/>
    <n v="0.5506542452955383"/>
    <n v="2026"/>
    <s v="Q1"/>
    <n v="3"/>
    <x v="2"/>
  </r>
  <r>
    <s v="00083"/>
    <x v="69"/>
    <x v="1"/>
    <x v="12"/>
    <x v="1"/>
    <x v="2"/>
    <x v="4"/>
    <x v="16"/>
    <n v="4"/>
    <n v="50.65"/>
    <n v="0.15"/>
    <n v="22"/>
    <n v="172.20999999999998"/>
    <n v="88"/>
    <n v="84.20999999999998"/>
    <n v="0.48899599326403803"/>
    <n v="2026"/>
    <s v="Q1"/>
    <n v="3"/>
    <x v="2"/>
  </r>
  <r>
    <s v="00863"/>
    <x v="69"/>
    <x v="2"/>
    <x v="2"/>
    <x v="3"/>
    <x v="0"/>
    <x v="4"/>
    <x v="16"/>
    <n v="2"/>
    <n v="50.72"/>
    <n v="0"/>
    <n v="21.88"/>
    <n v="101.44"/>
    <n v="43.76"/>
    <n v="57.68"/>
    <n v="0.56861198738170349"/>
    <n v="2026"/>
    <s v="Q1"/>
    <n v="3"/>
    <x v="2"/>
  </r>
  <r>
    <s v="02323"/>
    <x v="69"/>
    <x v="1"/>
    <x v="12"/>
    <x v="2"/>
    <x v="1"/>
    <x v="2"/>
    <x v="2"/>
    <n v="2"/>
    <n v="36.08"/>
    <n v="0.05"/>
    <n v="13.19"/>
    <n v="68.551999999999992"/>
    <n v="26.38"/>
    <n v="42.171999999999997"/>
    <n v="0.61518263507993931"/>
    <n v="2026"/>
    <s v="Q1"/>
    <n v="3"/>
    <x v="2"/>
  </r>
  <r>
    <s v="03064"/>
    <x v="69"/>
    <x v="3"/>
    <x v="8"/>
    <x v="0"/>
    <x v="0"/>
    <x v="3"/>
    <x v="19"/>
    <n v="6"/>
    <n v="124.04"/>
    <n v="0.05"/>
    <n v="61.17"/>
    <n v="707.02800000000002"/>
    <n v="367.02"/>
    <n v="340.00800000000004"/>
    <n v="0.48089750335205966"/>
    <n v="2026"/>
    <s v="Q1"/>
    <n v="3"/>
    <x v="2"/>
  </r>
  <r>
    <s v="04995"/>
    <x v="69"/>
    <x v="1"/>
    <x v="12"/>
    <x v="3"/>
    <x v="1"/>
    <x v="1"/>
    <x v="1"/>
    <n v="3"/>
    <n v="90.31"/>
    <n v="0"/>
    <n v="44.58"/>
    <n v="270.93"/>
    <n v="133.74"/>
    <n v="137.19"/>
    <n v="0.50636695825489975"/>
    <n v="2026"/>
    <s v="Q1"/>
    <n v="3"/>
    <x v="2"/>
  </r>
  <r>
    <s v="00046"/>
    <x v="70"/>
    <x v="3"/>
    <x v="7"/>
    <x v="0"/>
    <x v="0"/>
    <x v="1"/>
    <x v="17"/>
    <n v="4"/>
    <n v="72.63"/>
    <n v="0.1"/>
    <n v="31.45"/>
    <n v="261.46800000000002"/>
    <n v="125.8"/>
    <n v="135.66800000000001"/>
    <n v="0.51887037801948999"/>
    <n v="2026"/>
    <s v="Q1"/>
    <n v="3"/>
    <x v="2"/>
  </r>
  <r>
    <s v="00443"/>
    <x v="70"/>
    <x v="1"/>
    <x v="14"/>
    <x v="0"/>
    <x v="0"/>
    <x v="4"/>
    <x v="10"/>
    <n v="3"/>
    <n v="39.9"/>
    <n v="0"/>
    <n v="14.49"/>
    <n v="119.69999999999999"/>
    <n v="43.47"/>
    <n v="76.22999999999999"/>
    <n v="0.63684210526315788"/>
    <n v="2026"/>
    <s v="Q1"/>
    <n v="3"/>
    <x v="2"/>
  </r>
  <r>
    <s v="00759"/>
    <x v="70"/>
    <x v="1"/>
    <x v="12"/>
    <x v="0"/>
    <x v="1"/>
    <x v="4"/>
    <x v="16"/>
    <n v="1"/>
    <n v="49.79"/>
    <n v="0.1"/>
    <n v="22.29"/>
    <n v="44.811"/>
    <n v="22.29"/>
    <n v="22.521000000000001"/>
    <n v="0.5025774921336279"/>
    <n v="2026"/>
    <s v="Q1"/>
    <n v="3"/>
    <x v="2"/>
  </r>
  <r>
    <s v="01097"/>
    <x v="70"/>
    <x v="2"/>
    <x v="2"/>
    <x v="3"/>
    <x v="1"/>
    <x v="0"/>
    <x v="6"/>
    <n v="1"/>
    <n v="41.24"/>
    <n v="0.05"/>
    <n v="16.64"/>
    <n v="39.177999999999997"/>
    <n v="16.64"/>
    <n v="22.537999999999997"/>
    <n v="0.57527183623462141"/>
    <n v="2026"/>
    <s v="Q1"/>
    <n v="3"/>
    <x v="2"/>
  </r>
  <r>
    <s v="02152"/>
    <x v="70"/>
    <x v="0"/>
    <x v="9"/>
    <x v="0"/>
    <x v="1"/>
    <x v="1"/>
    <x v="3"/>
    <n v="1"/>
    <n v="142.88999999999999"/>
    <n v="0"/>
    <n v="81.099999999999994"/>
    <n v="142.88999999999999"/>
    <n v="81.099999999999994"/>
    <n v="61.789999999999992"/>
    <n v="0.43243054097557559"/>
    <n v="2026"/>
    <s v="Q1"/>
    <n v="3"/>
    <x v="2"/>
  </r>
  <r>
    <s v="02512"/>
    <x v="70"/>
    <x v="1"/>
    <x v="1"/>
    <x v="0"/>
    <x v="1"/>
    <x v="3"/>
    <x v="7"/>
    <n v="2"/>
    <n v="192.76"/>
    <n v="0"/>
    <n v="103.08"/>
    <n v="385.52"/>
    <n v="206.16"/>
    <n v="179.35999999999999"/>
    <n v="0.46524175140070551"/>
    <n v="2026"/>
    <s v="Q1"/>
    <n v="3"/>
    <x v="2"/>
  </r>
  <r>
    <s v="02578"/>
    <x v="70"/>
    <x v="2"/>
    <x v="5"/>
    <x v="0"/>
    <x v="1"/>
    <x v="2"/>
    <x v="18"/>
    <n v="1"/>
    <n v="165.72"/>
    <n v="0"/>
    <n v="89.31"/>
    <n v="165.72"/>
    <n v="89.31"/>
    <n v="76.41"/>
    <n v="0.46107892831281677"/>
    <n v="2026"/>
    <s v="Q1"/>
    <n v="3"/>
    <x v="2"/>
  </r>
  <r>
    <s v="03302"/>
    <x v="70"/>
    <x v="3"/>
    <x v="7"/>
    <x v="2"/>
    <x v="2"/>
    <x v="2"/>
    <x v="18"/>
    <n v="2"/>
    <n v="164.33"/>
    <n v="0"/>
    <n v="86.07"/>
    <n v="328.66"/>
    <n v="172.14"/>
    <n v="156.52000000000004"/>
    <n v="0.47623684050386428"/>
    <n v="2026"/>
    <s v="Q1"/>
    <n v="3"/>
    <x v="2"/>
  </r>
  <r>
    <s v="03752"/>
    <x v="70"/>
    <x v="3"/>
    <x v="8"/>
    <x v="1"/>
    <x v="2"/>
    <x v="2"/>
    <x v="9"/>
    <n v="3"/>
    <n v="45.8"/>
    <n v="0.15"/>
    <n v="18.47"/>
    <n v="116.78999999999998"/>
    <n v="55.41"/>
    <n v="61.379999999999981"/>
    <n v="0.52555869509375797"/>
    <n v="2026"/>
    <s v="Q1"/>
    <n v="3"/>
    <x v="2"/>
  </r>
  <r>
    <s v="04839"/>
    <x v="70"/>
    <x v="1"/>
    <x v="1"/>
    <x v="0"/>
    <x v="1"/>
    <x v="0"/>
    <x v="8"/>
    <n v="2"/>
    <n v="103.08"/>
    <n v="0.05"/>
    <n v="49.27"/>
    <n v="195.85199999999998"/>
    <n v="98.54"/>
    <n v="97.311999999999969"/>
    <n v="0.49686497967853266"/>
    <n v="2026"/>
    <s v="Q1"/>
    <n v="3"/>
    <x v="2"/>
  </r>
  <r>
    <s v="00264"/>
    <x v="71"/>
    <x v="0"/>
    <x v="0"/>
    <x v="0"/>
    <x v="2"/>
    <x v="2"/>
    <x v="9"/>
    <n v="4"/>
    <n v="47.33"/>
    <n v="0"/>
    <n v="18.739999999999998"/>
    <n v="189.32"/>
    <n v="74.959999999999994"/>
    <n v="114.36"/>
    <n v="0.60405662370589475"/>
    <n v="2026"/>
    <s v="Q1"/>
    <n v="3"/>
    <x v="2"/>
  </r>
  <r>
    <s v="02498"/>
    <x v="71"/>
    <x v="2"/>
    <x v="3"/>
    <x v="2"/>
    <x v="1"/>
    <x v="0"/>
    <x v="4"/>
    <n v="1"/>
    <n v="50.04"/>
    <n v="0"/>
    <n v="22.64"/>
    <n v="50.04"/>
    <n v="22.64"/>
    <n v="27.4"/>
    <n v="0.54756195043964828"/>
    <n v="2026"/>
    <s v="Q1"/>
    <n v="3"/>
    <x v="2"/>
  </r>
  <r>
    <s v="03929"/>
    <x v="71"/>
    <x v="3"/>
    <x v="13"/>
    <x v="0"/>
    <x v="1"/>
    <x v="4"/>
    <x v="12"/>
    <n v="1"/>
    <n v="125.69"/>
    <n v="0"/>
    <n v="67.150000000000006"/>
    <n v="125.69"/>
    <n v="67.150000000000006"/>
    <n v="58.539999999999992"/>
    <n v="0.465749065160315"/>
    <n v="2026"/>
    <s v="Q1"/>
    <n v="3"/>
    <x v="2"/>
  </r>
  <r>
    <s v="04195"/>
    <x v="71"/>
    <x v="3"/>
    <x v="13"/>
    <x v="3"/>
    <x v="1"/>
    <x v="1"/>
    <x v="3"/>
    <n v="2"/>
    <n v="142.72999999999999"/>
    <n v="0.1"/>
    <n v="77.28"/>
    <n v="256.91399999999999"/>
    <n v="154.56"/>
    <n v="102.35399999999998"/>
    <n v="0.39839790747098247"/>
    <n v="2026"/>
    <s v="Q1"/>
    <n v="3"/>
    <x v="2"/>
  </r>
  <r>
    <s v="04684"/>
    <x v="71"/>
    <x v="1"/>
    <x v="12"/>
    <x v="0"/>
    <x v="0"/>
    <x v="4"/>
    <x v="12"/>
    <n v="4"/>
    <n v="124.36"/>
    <n v="0"/>
    <n v="68.790000000000006"/>
    <n v="497.44"/>
    <n v="275.16000000000003"/>
    <n v="222.27999999999997"/>
    <n v="0.44684786104856861"/>
    <n v="2026"/>
    <s v="Q1"/>
    <n v="3"/>
    <x v="2"/>
  </r>
  <r>
    <s v="00313"/>
    <x v="72"/>
    <x v="3"/>
    <x v="8"/>
    <x v="0"/>
    <x v="1"/>
    <x v="0"/>
    <x v="6"/>
    <n v="4"/>
    <n v="40.42"/>
    <n v="0.1"/>
    <n v="16.25"/>
    <n v="145.512"/>
    <n v="65"/>
    <n v="80.512"/>
    <n v="0.5533014459288581"/>
    <n v="2026"/>
    <s v="Q1"/>
    <n v="3"/>
    <x v="2"/>
  </r>
  <r>
    <s v="01056"/>
    <x v="72"/>
    <x v="0"/>
    <x v="15"/>
    <x v="0"/>
    <x v="0"/>
    <x v="3"/>
    <x v="7"/>
    <n v="1"/>
    <n v="192.86"/>
    <n v="0"/>
    <n v="101.13"/>
    <n v="192.86"/>
    <n v="101.13"/>
    <n v="91.730000000000018"/>
    <n v="0.475629990666805"/>
    <n v="2026"/>
    <s v="Q1"/>
    <n v="3"/>
    <x v="2"/>
  </r>
  <r>
    <s v="02189"/>
    <x v="72"/>
    <x v="3"/>
    <x v="4"/>
    <x v="3"/>
    <x v="1"/>
    <x v="1"/>
    <x v="17"/>
    <n v="2"/>
    <n v="72.34"/>
    <n v="0"/>
    <n v="33.29"/>
    <n v="144.68"/>
    <n v="66.58"/>
    <n v="78.100000000000009"/>
    <n v="0.53981199889411113"/>
    <n v="2026"/>
    <s v="Q1"/>
    <n v="3"/>
    <x v="2"/>
  </r>
  <r>
    <s v="02617"/>
    <x v="72"/>
    <x v="3"/>
    <x v="13"/>
    <x v="0"/>
    <x v="1"/>
    <x v="2"/>
    <x v="2"/>
    <n v="2"/>
    <n v="35.409999999999997"/>
    <n v="0"/>
    <n v="13.89"/>
    <n v="70.819999999999993"/>
    <n v="27.78"/>
    <n v="43.039999999999992"/>
    <n v="0.60773792713922614"/>
    <n v="2026"/>
    <s v="Q1"/>
    <n v="3"/>
    <x v="2"/>
  </r>
  <r>
    <s v="02901"/>
    <x v="72"/>
    <x v="3"/>
    <x v="8"/>
    <x v="1"/>
    <x v="2"/>
    <x v="0"/>
    <x v="8"/>
    <n v="12"/>
    <n v="102.25"/>
    <n v="0.1"/>
    <n v="51.07"/>
    <n v="1104.3"/>
    <n v="612.84"/>
    <n v="491.45999999999992"/>
    <n v="0.44504210812279266"/>
    <n v="2026"/>
    <s v="Q1"/>
    <n v="3"/>
    <x v="2"/>
  </r>
  <r>
    <s v="02952"/>
    <x v="72"/>
    <x v="1"/>
    <x v="1"/>
    <x v="0"/>
    <x v="1"/>
    <x v="0"/>
    <x v="4"/>
    <n v="1"/>
    <n v="51.86"/>
    <n v="0.1"/>
    <n v="22.34"/>
    <n v="46.673999999999999"/>
    <n v="22.34"/>
    <n v="24.334"/>
    <n v="0.52136092899687192"/>
    <n v="2026"/>
    <s v="Q1"/>
    <n v="3"/>
    <x v="2"/>
  </r>
  <r>
    <s v="03421"/>
    <x v="72"/>
    <x v="3"/>
    <x v="8"/>
    <x v="0"/>
    <x v="0"/>
    <x v="2"/>
    <x v="2"/>
    <n v="1"/>
    <n v="36.520000000000003"/>
    <n v="0.05"/>
    <n v="13.23"/>
    <n v="34.694000000000003"/>
    <n v="13.23"/>
    <n v="21.464000000000002"/>
    <n v="0.61866605176687617"/>
    <n v="2026"/>
    <s v="Q1"/>
    <n v="3"/>
    <x v="2"/>
  </r>
  <r>
    <s v="03536"/>
    <x v="72"/>
    <x v="2"/>
    <x v="10"/>
    <x v="0"/>
    <x v="1"/>
    <x v="1"/>
    <x v="11"/>
    <n v="2"/>
    <n v="153.66"/>
    <n v="0.1"/>
    <n v="78.430000000000007"/>
    <n v="276.58800000000002"/>
    <n v="156.86000000000001"/>
    <n v="119.72800000000001"/>
    <n v="0.43287488972768162"/>
    <n v="2026"/>
    <s v="Q1"/>
    <n v="3"/>
    <x v="2"/>
  </r>
  <r>
    <s v="03878"/>
    <x v="72"/>
    <x v="1"/>
    <x v="14"/>
    <x v="3"/>
    <x v="0"/>
    <x v="4"/>
    <x v="10"/>
    <n v="1"/>
    <n v="41.05"/>
    <n v="0.1"/>
    <n v="14.94"/>
    <n v="36.945"/>
    <n v="14.94"/>
    <n v="22.005000000000003"/>
    <n v="0.59561510353227776"/>
    <n v="2026"/>
    <s v="Q1"/>
    <n v="3"/>
    <x v="2"/>
  </r>
  <r>
    <s v="02027"/>
    <x v="73"/>
    <x v="2"/>
    <x v="2"/>
    <x v="0"/>
    <x v="0"/>
    <x v="2"/>
    <x v="15"/>
    <n v="4"/>
    <n v="136.21"/>
    <n v="0.05"/>
    <n v="68.55"/>
    <n v="517.59799999999996"/>
    <n v="274.2"/>
    <n v="243.39799999999997"/>
    <n v="0.4702452482428448"/>
    <n v="2026"/>
    <s v="Q1"/>
    <n v="3"/>
    <x v="2"/>
  </r>
  <r>
    <s v="03280"/>
    <x v="73"/>
    <x v="3"/>
    <x v="4"/>
    <x v="0"/>
    <x v="0"/>
    <x v="2"/>
    <x v="9"/>
    <n v="3"/>
    <n v="46.68"/>
    <n v="0"/>
    <n v="18.760000000000002"/>
    <n v="140.04"/>
    <n v="56.28"/>
    <n v="83.759999999999991"/>
    <n v="0.59811482433590402"/>
    <n v="2026"/>
    <s v="Q1"/>
    <n v="3"/>
    <x v="2"/>
  </r>
  <r>
    <s v="05149"/>
    <x v="73"/>
    <x v="1"/>
    <x v="12"/>
    <x v="2"/>
    <x v="1"/>
    <x v="2"/>
    <x v="2"/>
    <n v="1"/>
    <n v="35.340000000000003"/>
    <n v="0.05"/>
    <n v="13.37"/>
    <n v="33.573"/>
    <n v="13.37"/>
    <n v="20.203000000000003"/>
    <n v="0.60176332171685587"/>
    <n v="2026"/>
    <s v="Q1"/>
    <n v="3"/>
    <x v="2"/>
  </r>
  <r>
    <s v="00412"/>
    <x v="74"/>
    <x v="3"/>
    <x v="7"/>
    <x v="2"/>
    <x v="0"/>
    <x v="4"/>
    <x v="10"/>
    <n v="2"/>
    <n v="40.19"/>
    <n v="0"/>
    <n v="14.92"/>
    <n v="80.38"/>
    <n v="29.84"/>
    <n v="50.539999999999992"/>
    <n v="0.62876337397362525"/>
    <n v="2026"/>
    <s v="Q1"/>
    <n v="3"/>
    <x v="2"/>
  </r>
  <r>
    <s v="01161"/>
    <x v="74"/>
    <x v="1"/>
    <x v="12"/>
    <x v="0"/>
    <x v="1"/>
    <x v="0"/>
    <x v="8"/>
    <n v="2"/>
    <n v="101.73"/>
    <n v="0.05"/>
    <n v="51.56"/>
    <n v="193.28700000000001"/>
    <n v="103.12"/>
    <n v="90.167000000000002"/>
    <n v="0.46649283190281809"/>
    <n v="2026"/>
    <s v="Q1"/>
    <n v="3"/>
    <x v="2"/>
  </r>
  <r>
    <s v="01320"/>
    <x v="74"/>
    <x v="2"/>
    <x v="3"/>
    <x v="2"/>
    <x v="2"/>
    <x v="3"/>
    <x v="7"/>
    <n v="1"/>
    <n v="200.05"/>
    <n v="0"/>
    <n v="102.69"/>
    <n v="200.05"/>
    <n v="102.69"/>
    <n v="97.360000000000014"/>
    <n v="0.48667833041739567"/>
    <n v="2026"/>
    <s v="Q1"/>
    <n v="3"/>
    <x v="2"/>
  </r>
  <r>
    <s v="02528"/>
    <x v="74"/>
    <x v="3"/>
    <x v="7"/>
    <x v="0"/>
    <x v="1"/>
    <x v="1"/>
    <x v="1"/>
    <n v="1"/>
    <n v="90.06"/>
    <n v="0"/>
    <n v="44.49"/>
    <n v="90.06"/>
    <n v="44.49"/>
    <n v="45.57"/>
    <n v="0.50599600266489009"/>
    <n v="2026"/>
    <s v="Q1"/>
    <n v="3"/>
    <x v="2"/>
  </r>
  <r>
    <s v="02956"/>
    <x v="74"/>
    <x v="1"/>
    <x v="11"/>
    <x v="0"/>
    <x v="1"/>
    <x v="2"/>
    <x v="2"/>
    <n v="1"/>
    <n v="37.119999999999997"/>
    <n v="0.1"/>
    <n v="13.39"/>
    <n v="33.408000000000001"/>
    <n v="13.39"/>
    <n v="20.018000000000001"/>
    <n v="0.59919779693486586"/>
    <n v="2026"/>
    <s v="Q1"/>
    <n v="3"/>
    <x v="2"/>
  </r>
  <r>
    <s v="02973"/>
    <x v="74"/>
    <x v="0"/>
    <x v="0"/>
    <x v="2"/>
    <x v="0"/>
    <x v="1"/>
    <x v="11"/>
    <n v="2"/>
    <n v="156.09"/>
    <n v="0.1"/>
    <n v="79.72"/>
    <n v="280.96199999999999"/>
    <n v="159.44"/>
    <n v="121.52199999999999"/>
    <n v="0.43252112385304775"/>
    <n v="2026"/>
    <s v="Q1"/>
    <n v="3"/>
    <x v="2"/>
  </r>
  <r>
    <s v="03358"/>
    <x v="74"/>
    <x v="0"/>
    <x v="0"/>
    <x v="1"/>
    <x v="2"/>
    <x v="4"/>
    <x v="14"/>
    <n v="12"/>
    <n v="36.44"/>
    <n v="0.05"/>
    <n v="13.65"/>
    <n v="415.41599999999994"/>
    <n v="163.80000000000001"/>
    <n v="251.61599999999993"/>
    <n v="0.60569645848980291"/>
    <n v="2026"/>
    <s v="Q1"/>
    <n v="3"/>
    <x v="2"/>
  </r>
  <r>
    <s v="00164"/>
    <x v="75"/>
    <x v="0"/>
    <x v="15"/>
    <x v="3"/>
    <x v="2"/>
    <x v="3"/>
    <x v="19"/>
    <n v="5"/>
    <n v="123.95"/>
    <n v="0.05"/>
    <n v="59.23"/>
    <n v="588.76249999999993"/>
    <n v="296.14999999999998"/>
    <n v="292.61249999999995"/>
    <n v="0.49699581749856692"/>
    <n v="2026"/>
    <s v="Q1"/>
    <n v="3"/>
    <x v="2"/>
  </r>
  <r>
    <s v="00995"/>
    <x v="75"/>
    <x v="2"/>
    <x v="16"/>
    <x v="3"/>
    <x v="2"/>
    <x v="3"/>
    <x v="7"/>
    <n v="1"/>
    <n v="192.84"/>
    <n v="0.15"/>
    <n v="101.42"/>
    <n v="163.91399999999999"/>
    <n v="101.42"/>
    <n v="62.493999999999986"/>
    <n v="0.38126090510877647"/>
    <n v="2026"/>
    <s v="Q1"/>
    <n v="3"/>
    <x v="2"/>
  </r>
  <r>
    <s v="04912"/>
    <x v="75"/>
    <x v="1"/>
    <x v="11"/>
    <x v="0"/>
    <x v="1"/>
    <x v="1"/>
    <x v="11"/>
    <n v="1"/>
    <n v="152.57"/>
    <n v="0.1"/>
    <n v="80.319999999999993"/>
    <n v="137.31299999999999"/>
    <n v="80.319999999999993"/>
    <n v="56.992999999999995"/>
    <n v="0.41505902572953762"/>
    <n v="2026"/>
    <s v="Q1"/>
    <n v="3"/>
    <x v="2"/>
  </r>
  <r>
    <s v="00029"/>
    <x v="76"/>
    <x v="3"/>
    <x v="4"/>
    <x v="0"/>
    <x v="2"/>
    <x v="2"/>
    <x v="15"/>
    <n v="2"/>
    <n v="130.4"/>
    <n v="0"/>
    <n v="67.599999999999994"/>
    <n v="260.8"/>
    <n v="135.19999999999999"/>
    <n v="125.60000000000002"/>
    <n v="0.48159509202453993"/>
    <n v="2026"/>
    <s v="Q1"/>
    <n v="3"/>
    <x v="2"/>
  </r>
  <r>
    <s v="00891"/>
    <x v="76"/>
    <x v="2"/>
    <x v="3"/>
    <x v="0"/>
    <x v="1"/>
    <x v="1"/>
    <x v="1"/>
    <n v="2"/>
    <n v="94.25"/>
    <n v="0.1"/>
    <n v="44.99"/>
    <n v="169.65"/>
    <n v="89.98"/>
    <n v="79.67"/>
    <n v="0.46961391099322131"/>
    <n v="2026"/>
    <s v="Q1"/>
    <n v="3"/>
    <x v="2"/>
  </r>
  <r>
    <s v="01143"/>
    <x v="76"/>
    <x v="1"/>
    <x v="12"/>
    <x v="0"/>
    <x v="2"/>
    <x v="3"/>
    <x v="19"/>
    <n v="5"/>
    <n v="125.91"/>
    <n v="0"/>
    <n v="59.36"/>
    <n v="629.54999999999995"/>
    <n v="296.8"/>
    <n v="332.74999999999994"/>
    <n v="0.52855214041775866"/>
    <n v="2026"/>
    <s v="Q1"/>
    <n v="3"/>
    <x v="2"/>
  </r>
  <r>
    <s v="02478"/>
    <x v="76"/>
    <x v="3"/>
    <x v="7"/>
    <x v="2"/>
    <x v="0"/>
    <x v="4"/>
    <x v="10"/>
    <n v="2"/>
    <n v="39.619999999999997"/>
    <n v="0"/>
    <n v="14.78"/>
    <n v="79.239999999999995"/>
    <n v="29.56"/>
    <n v="49.679999999999993"/>
    <n v="0.62695608278647141"/>
    <n v="2026"/>
    <s v="Q1"/>
    <n v="3"/>
    <x v="2"/>
  </r>
  <r>
    <s v="03961"/>
    <x v="76"/>
    <x v="0"/>
    <x v="9"/>
    <x v="0"/>
    <x v="2"/>
    <x v="4"/>
    <x v="14"/>
    <n v="3"/>
    <n v="36.32"/>
    <n v="0"/>
    <n v="14.18"/>
    <n v="108.96000000000001"/>
    <n v="42.54"/>
    <n v="66.420000000000016"/>
    <n v="0.60958149779735693"/>
    <n v="2026"/>
    <s v="Q1"/>
    <n v="3"/>
    <x v="2"/>
  </r>
  <r>
    <s v="04724"/>
    <x v="76"/>
    <x v="0"/>
    <x v="15"/>
    <x v="2"/>
    <x v="1"/>
    <x v="4"/>
    <x v="16"/>
    <n v="1"/>
    <n v="51.16"/>
    <n v="0"/>
    <n v="22.39"/>
    <n v="51.16"/>
    <n v="22.39"/>
    <n v="28.769999999999996"/>
    <n v="0.56235340109460508"/>
    <n v="2026"/>
    <s v="Q1"/>
    <n v="3"/>
    <x v="2"/>
  </r>
  <r>
    <s v="02171"/>
    <x v="77"/>
    <x v="3"/>
    <x v="13"/>
    <x v="1"/>
    <x v="2"/>
    <x v="4"/>
    <x v="14"/>
    <n v="5"/>
    <n v="35.65"/>
    <n v="0.1"/>
    <n v="13.64"/>
    <n v="160.42500000000001"/>
    <n v="68.2"/>
    <n v="92.225000000000009"/>
    <n v="0.5748792270531401"/>
    <n v="2026"/>
    <s v="Q1"/>
    <n v="3"/>
    <x v="2"/>
  </r>
  <r>
    <s v="02311"/>
    <x v="77"/>
    <x v="3"/>
    <x v="8"/>
    <x v="0"/>
    <x v="1"/>
    <x v="1"/>
    <x v="3"/>
    <n v="1"/>
    <n v="145.19"/>
    <n v="0"/>
    <n v="80.67"/>
    <n v="145.19"/>
    <n v="80.67"/>
    <n v="64.52"/>
    <n v="0.44438322198498514"/>
    <n v="2026"/>
    <s v="Q1"/>
    <n v="3"/>
    <x v="2"/>
  </r>
  <r>
    <s v="03563"/>
    <x v="77"/>
    <x v="3"/>
    <x v="8"/>
    <x v="0"/>
    <x v="0"/>
    <x v="0"/>
    <x v="6"/>
    <n v="2"/>
    <n v="40.090000000000003"/>
    <n v="0"/>
    <n v="17.2"/>
    <n v="80.180000000000007"/>
    <n v="34.4"/>
    <n v="45.780000000000008"/>
    <n v="0.57096532801197308"/>
    <n v="2026"/>
    <s v="Q1"/>
    <n v="3"/>
    <x v="2"/>
  </r>
  <r>
    <s v="03587"/>
    <x v="77"/>
    <x v="3"/>
    <x v="7"/>
    <x v="0"/>
    <x v="0"/>
    <x v="4"/>
    <x v="10"/>
    <n v="1"/>
    <n v="39.47"/>
    <n v="0"/>
    <n v="15.02"/>
    <n v="39.47"/>
    <n v="15.02"/>
    <n v="24.45"/>
    <n v="0.61945781606283257"/>
    <n v="2026"/>
    <s v="Q1"/>
    <n v="3"/>
    <x v="2"/>
  </r>
  <r>
    <s v="03706"/>
    <x v="77"/>
    <x v="0"/>
    <x v="0"/>
    <x v="0"/>
    <x v="0"/>
    <x v="0"/>
    <x v="8"/>
    <n v="2"/>
    <n v="103.42"/>
    <n v="0"/>
    <n v="49.51"/>
    <n v="206.84"/>
    <n v="99.02"/>
    <n v="107.82000000000001"/>
    <n v="0.52127248114484626"/>
    <n v="2026"/>
    <s v="Q1"/>
    <n v="3"/>
    <x v="2"/>
  </r>
  <r>
    <s v="04121"/>
    <x v="77"/>
    <x v="0"/>
    <x v="0"/>
    <x v="0"/>
    <x v="0"/>
    <x v="2"/>
    <x v="18"/>
    <n v="4"/>
    <n v="161.93"/>
    <n v="0.15"/>
    <n v="88"/>
    <n v="550.56200000000001"/>
    <n v="352"/>
    <n v="198.56200000000001"/>
    <n v="0.36065329608654428"/>
    <n v="2026"/>
    <s v="Q1"/>
    <n v="3"/>
    <x v="2"/>
  </r>
  <r>
    <s v="01047"/>
    <x v="78"/>
    <x v="0"/>
    <x v="0"/>
    <x v="0"/>
    <x v="0"/>
    <x v="2"/>
    <x v="9"/>
    <n v="2"/>
    <n v="46.21"/>
    <n v="0.05"/>
    <n v="18.37"/>
    <n v="87.798999999999992"/>
    <n v="36.74"/>
    <n v="51.05899999999999"/>
    <n v="0.58154420893176451"/>
    <n v="2026"/>
    <s v="Q1"/>
    <n v="3"/>
    <x v="2"/>
  </r>
  <r>
    <s v="01142"/>
    <x v="78"/>
    <x v="1"/>
    <x v="11"/>
    <x v="0"/>
    <x v="1"/>
    <x v="3"/>
    <x v="19"/>
    <n v="3"/>
    <n v="125.85"/>
    <n v="0"/>
    <n v="59.19"/>
    <n v="377.54999999999995"/>
    <n v="177.57"/>
    <n v="199.97999999999996"/>
    <n v="0.52967818831942781"/>
    <n v="2026"/>
    <s v="Q1"/>
    <n v="3"/>
    <x v="2"/>
  </r>
  <r>
    <s v="02232"/>
    <x v="78"/>
    <x v="3"/>
    <x v="13"/>
    <x v="2"/>
    <x v="1"/>
    <x v="2"/>
    <x v="2"/>
    <n v="2"/>
    <n v="36.340000000000003"/>
    <n v="0"/>
    <n v="13.8"/>
    <n v="72.680000000000007"/>
    <n v="27.6"/>
    <n v="45.080000000000005"/>
    <n v="0.620253164556962"/>
    <n v="2026"/>
    <s v="Q1"/>
    <n v="3"/>
    <x v="2"/>
  </r>
  <r>
    <s v="02339"/>
    <x v="78"/>
    <x v="1"/>
    <x v="12"/>
    <x v="3"/>
    <x v="1"/>
    <x v="0"/>
    <x v="4"/>
    <n v="2"/>
    <n v="51.29"/>
    <n v="0"/>
    <n v="23.15"/>
    <n v="102.58"/>
    <n v="46.3"/>
    <n v="56.28"/>
    <n v="0.54864496003119523"/>
    <n v="2026"/>
    <s v="Q1"/>
    <n v="3"/>
    <x v="2"/>
  </r>
  <r>
    <s v="03611"/>
    <x v="78"/>
    <x v="1"/>
    <x v="1"/>
    <x v="1"/>
    <x v="2"/>
    <x v="0"/>
    <x v="6"/>
    <n v="6"/>
    <n v="40.89"/>
    <n v="0.1"/>
    <n v="16.84"/>
    <n v="220.80600000000001"/>
    <n v="101.03999999999999"/>
    <n v="119.76600000000002"/>
    <n v="0.54240373902883077"/>
    <n v="2026"/>
    <s v="Q1"/>
    <n v="3"/>
    <x v="2"/>
  </r>
  <r>
    <s v="03953"/>
    <x v="78"/>
    <x v="1"/>
    <x v="14"/>
    <x v="0"/>
    <x v="1"/>
    <x v="4"/>
    <x v="12"/>
    <n v="1"/>
    <n v="120.63"/>
    <n v="0"/>
    <n v="70.28"/>
    <n v="120.63"/>
    <n v="70.28"/>
    <n v="50.349999999999994"/>
    <n v="0.41739202520102792"/>
    <n v="2026"/>
    <s v="Q1"/>
    <n v="3"/>
    <x v="2"/>
  </r>
  <r>
    <s v="04253"/>
    <x v="78"/>
    <x v="3"/>
    <x v="13"/>
    <x v="1"/>
    <x v="1"/>
    <x v="0"/>
    <x v="0"/>
    <n v="5"/>
    <n v="82.64"/>
    <n v="0.1"/>
    <n v="43.52"/>
    <n v="371.88"/>
    <n v="217.60000000000002"/>
    <n v="154.27999999999997"/>
    <n v="0.41486501021834993"/>
    <n v="2026"/>
    <s v="Q1"/>
    <n v="3"/>
    <x v="2"/>
  </r>
  <r>
    <s v="04952"/>
    <x v="78"/>
    <x v="1"/>
    <x v="6"/>
    <x v="0"/>
    <x v="2"/>
    <x v="1"/>
    <x v="17"/>
    <n v="2"/>
    <n v="72.459999999999994"/>
    <n v="0"/>
    <n v="33.31"/>
    <n v="144.91999999999999"/>
    <n v="66.62"/>
    <n v="78.299999999999983"/>
    <n v="0.54029809550096597"/>
    <n v="2026"/>
    <s v="Q1"/>
    <n v="3"/>
    <x v="2"/>
  </r>
  <r>
    <s v="05016"/>
    <x v="78"/>
    <x v="1"/>
    <x v="12"/>
    <x v="3"/>
    <x v="1"/>
    <x v="4"/>
    <x v="10"/>
    <n v="2"/>
    <n v="40.659999999999997"/>
    <n v="0.1"/>
    <n v="14.63"/>
    <n v="73.188000000000002"/>
    <n v="29.26"/>
    <n v="43.927999999999997"/>
    <n v="0.60020768431983385"/>
    <n v="2026"/>
    <s v="Q1"/>
    <n v="3"/>
    <x v="2"/>
  </r>
  <r>
    <s v="00839"/>
    <x v="79"/>
    <x v="1"/>
    <x v="12"/>
    <x v="3"/>
    <x v="1"/>
    <x v="0"/>
    <x v="6"/>
    <n v="1"/>
    <n v="40.5"/>
    <n v="0.05"/>
    <n v="17.16"/>
    <n v="38.475000000000001"/>
    <n v="17.16"/>
    <n v="21.315000000000001"/>
    <n v="0.55399610136452238"/>
    <n v="2026"/>
    <s v="Q1"/>
    <n v="3"/>
    <x v="2"/>
  </r>
  <r>
    <s v="01382"/>
    <x v="79"/>
    <x v="2"/>
    <x v="2"/>
    <x v="0"/>
    <x v="2"/>
    <x v="1"/>
    <x v="17"/>
    <n v="1"/>
    <n v="72.16"/>
    <n v="0"/>
    <n v="33.11"/>
    <n v="72.16"/>
    <n v="33.11"/>
    <n v="39.049999999999997"/>
    <n v="0.54115853658536583"/>
    <n v="2026"/>
    <s v="Q1"/>
    <n v="3"/>
    <x v="2"/>
  </r>
  <r>
    <s v="01452"/>
    <x v="79"/>
    <x v="2"/>
    <x v="5"/>
    <x v="3"/>
    <x v="2"/>
    <x v="2"/>
    <x v="18"/>
    <n v="1"/>
    <n v="161.93"/>
    <n v="0.15"/>
    <n v="87.5"/>
    <n v="137.6405"/>
    <n v="87.5"/>
    <n v="50.140500000000003"/>
    <n v="0.36428594781332529"/>
    <n v="2026"/>
    <s v="Q1"/>
    <n v="3"/>
    <x v="2"/>
  </r>
  <r>
    <s v="01845"/>
    <x v="79"/>
    <x v="0"/>
    <x v="9"/>
    <x v="0"/>
    <x v="0"/>
    <x v="3"/>
    <x v="5"/>
    <n v="3"/>
    <n v="348.54"/>
    <n v="0.1"/>
    <n v="200.3"/>
    <n v="941.05800000000011"/>
    <n v="600.90000000000009"/>
    <n v="340.15800000000002"/>
    <n v="0.36146337420222768"/>
    <n v="2026"/>
    <s v="Q1"/>
    <n v="3"/>
    <x v="2"/>
  </r>
  <r>
    <s v="03560"/>
    <x v="79"/>
    <x v="2"/>
    <x v="16"/>
    <x v="0"/>
    <x v="0"/>
    <x v="4"/>
    <x v="16"/>
    <n v="3"/>
    <n v="50.46"/>
    <n v="0.1"/>
    <n v="21.9"/>
    <n v="136.24199999999999"/>
    <n v="65.699999999999989"/>
    <n v="70.542000000000002"/>
    <n v="0.51776985070683057"/>
    <n v="2026"/>
    <s v="Q1"/>
    <n v="3"/>
    <x v="2"/>
  </r>
  <r>
    <s v="04059"/>
    <x v="79"/>
    <x v="3"/>
    <x v="13"/>
    <x v="3"/>
    <x v="1"/>
    <x v="3"/>
    <x v="13"/>
    <n v="1"/>
    <n v="83.62"/>
    <n v="0"/>
    <n v="39.15"/>
    <n v="83.62"/>
    <n v="39.15"/>
    <n v="44.470000000000006"/>
    <n v="0.53181057163358048"/>
    <n v="2026"/>
    <s v="Q1"/>
    <n v="3"/>
    <x v="2"/>
  </r>
  <r>
    <s v="04731"/>
    <x v="79"/>
    <x v="1"/>
    <x v="12"/>
    <x v="1"/>
    <x v="2"/>
    <x v="0"/>
    <x v="4"/>
    <n v="6"/>
    <n v="51.07"/>
    <n v="0.1"/>
    <n v="22.68"/>
    <n v="275.77800000000002"/>
    <n v="136.07999999999998"/>
    <n v="139.69800000000004"/>
    <n v="0.50655962404542798"/>
    <n v="2026"/>
    <s v="Q1"/>
    <n v="3"/>
    <x v="2"/>
  </r>
  <r>
    <s v="00693"/>
    <x v="80"/>
    <x v="1"/>
    <x v="11"/>
    <x v="0"/>
    <x v="1"/>
    <x v="2"/>
    <x v="9"/>
    <n v="3"/>
    <n v="47.02"/>
    <n v="0.1"/>
    <n v="17.989999999999998"/>
    <n v="126.95400000000001"/>
    <n v="53.97"/>
    <n v="72.984000000000009"/>
    <n v="0.57488539155914742"/>
    <n v="2026"/>
    <s v="Q1"/>
    <n v="3"/>
    <x v="2"/>
  </r>
  <r>
    <s v="01672"/>
    <x v="80"/>
    <x v="2"/>
    <x v="5"/>
    <x v="3"/>
    <x v="0"/>
    <x v="2"/>
    <x v="9"/>
    <n v="1"/>
    <n v="47.1"/>
    <n v="0.05"/>
    <n v="18.48"/>
    <n v="44.744999999999997"/>
    <n v="18.48"/>
    <n v="26.264999999999997"/>
    <n v="0.58699296010727453"/>
    <n v="2026"/>
    <s v="Q1"/>
    <n v="3"/>
    <x v="2"/>
  </r>
  <r>
    <s v="02347"/>
    <x v="80"/>
    <x v="3"/>
    <x v="13"/>
    <x v="0"/>
    <x v="0"/>
    <x v="2"/>
    <x v="15"/>
    <n v="2"/>
    <n v="131.38999999999999"/>
    <n v="0"/>
    <n v="66.91"/>
    <n v="262.77999999999997"/>
    <n v="133.82"/>
    <n v="128.95999999999998"/>
    <n v="0.49075272090722277"/>
    <n v="2026"/>
    <s v="Q1"/>
    <n v="3"/>
    <x v="2"/>
  </r>
  <r>
    <s v="02582"/>
    <x v="80"/>
    <x v="1"/>
    <x v="1"/>
    <x v="3"/>
    <x v="1"/>
    <x v="4"/>
    <x v="12"/>
    <n v="1"/>
    <n v="120.16"/>
    <n v="0.15"/>
    <n v="68.33"/>
    <n v="102.136"/>
    <n v="68.33"/>
    <n v="33.805999999999997"/>
    <n v="0.33099005247904756"/>
    <n v="2026"/>
    <s v="Q1"/>
    <n v="3"/>
    <x v="2"/>
  </r>
  <r>
    <s v="02762"/>
    <x v="80"/>
    <x v="3"/>
    <x v="8"/>
    <x v="2"/>
    <x v="0"/>
    <x v="3"/>
    <x v="7"/>
    <n v="1"/>
    <n v="196.48"/>
    <n v="0"/>
    <n v="101.29"/>
    <n v="196.48"/>
    <n v="101.29"/>
    <n v="95.189999999999984"/>
    <n v="0.48447679153094458"/>
    <n v="2026"/>
    <s v="Q1"/>
    <n v="3"/>
    <x v="2"/>
  </r>
  <r>
    <s v="04090"/>
    <x v="80"/>
    <x v="1"/>
    <x v="11"/>
    <x v="3"/>
    <x v="2"/>
    <x v="2"/>
    <x v="2"/>
    <n v="1"/>
    <n v="36.520000000000003"/>
    <n v="0"/>
    <n v="13.96"/>
    <n v="36.520000000000003"/>
    <n v="13.96"/>
    <n v="22.560000000000002"/>
    <n v="0.61774370208105145"/>
    <n v="2026"/>
    <s v="Q1"/>
    <n v="3"/>
    <x v="2"/>
  </r>
  <r>
    <s v="04491"/>
    <x v="80"/>
    <x v="1"/>
    <x v="12"/>
    <x v="2"/>
    <x v="2"/>
    <x v="4"/>
    <x v="16"/>
    <n v="4"/>
    <n v="49.71"/>
    <n v="0.1"/>
    <n v="22.46"/>
    <n v="178.95600000000002"/>
    <n v="89.84"/>
    <n v="89.116000000000014"/>
    <n v="0.49797715639598561"/>
    <n v="2026"/>
    <s v="Q1"/>
    <n v="3"/>
    <x v="2"/>
  </r>
  <r>
    <s v="04678"/>
    <x v="80"/>
    <x v="0"/>
    <x v="0"/>
    <x v="0"/>
    <x v="0"/>
    <x v="3"/>
    <x v="13"/>
    <n v="1"/>
    <n v="81.209999999999994"/>
    <n v="0.05"/>
    <n v="40.44"/>
    <n v="77.149499999999989"/>
    <n v="40.44"/>
    <n v="36.709499999999991"/>
    <n v="0.47582291524896464"/>
    <n v="2026"/>
    <s v="Q1"/>
    <n v="3"/>
    <x v="2"/>
  </r>
  <r>
    <s v="01189"/>
    <x v="81"/>
    <x v="3"/>
    <x v="13"/>
    <x v="0"/>
    <x v="1"/>
    <x v="0"/>
    <x v="8"/>
    <n v="2"/>
    <n v="103.22"/>
    <n v="0"/>
    <n v="51.33"/>
    <n v="206.44"/>
    <n v="102.66"/>
    <n v="103.78"/>
    <n v="0.50271265258670805"/>
    <n v="2026"/>
    <s v="Q1"/>
    <n v="3"/>
    <x v="2"/>
  </r>
  <r>
    <s v="01590"/>
    <x v="81"/>
    <x v="0"/>
    <x v="15"/>
    <x v="3"/>
    <x v="1"/>
    <x v="1"/>
    <x v="11"/>
    <n v="1"/>
    <n v="153.47"/>
    <n v="0"/>
    <n v="78.19"/>
    <n v="153.47"/>
    <n v="78.19"/>
    <n v="75.28"/>
    <n v="0.49051931973675639"/>
    <n v="2026"/>
    <s v="Q1"/>
    <n v="3"/>
    <x v="2"/>
  </r>
  <r>
    <s v="02309"/>
    <x v="81"/>
    <x v="3"/>
    <x v="7"/>
    <x v="0"/>
    <x v="0"/>
    <x v="3"/>
    <x v="7"/>
    <n v="6"/>
    <n v="199.75"/>
    <n v="0"/>
    <n v="105.84"/>
    <n v="1198.5"/>
    <n v="635.04"/>
    <n v="563.46"/>
    <n v="0.47013767209011265"/>
    <n v="2026"/>
    <s v="Q1"/>
    <n v="3"/>
    <x v="2"/>
  </r>
  <r>
    <s v="03628"/>
    <x v="81"/>
    <x v="1"/>
    <x v="12"/>
    <x v="3"/>
    <x v="1"/>
    <x v="2"/>
    <x v="9"/>
    <n v="1"/>
    <n v="45.84"/>
    <n v="0"/>
    <n v="18.079999999999998"/>
    <n v="45.84"/>
    <n v="18.079999999999998"/>
    <n v="27.760000000000005"/>
    <n v="0.605584642233857"/>
    <n v="2026"/>
    <s v="Q1"/>
    <n v="3"/>
    <x v="2"/>
  </r>
  <r>
    <s v="03718"/>
    <x v="81"/>
    <x v="1"/>
    <x v="12"/>
    <x v="3"/>
    <x v="1"/>
    <x v="3"/>
    <x v="19"/>
    <n v="2"/>
    <n v="122.07"/>
    <n v="0.05"/>
    <n v="59.16"/>
    <n v="231.93299999999996"/>
    <n v="118.32"/>
    <n v="113.61299999999997"/>
    <n v="0.48985267297021118"/>
    <n v="2026"/>
    <s v="Q1"/>
    <n v="3"/>
    <x v="2"/>
  </r>
  <r>
    <s v="04198"/>
    <x v="81"/>
    <x v="1"/>
    <x v="14"/>
    <x v="3"/>
    <x v="1"/>
    <x v="4"/>
    <x v="12"/>
    <n v="3"/>
    <n v="122.4"/>
    <n v="0.15"/>
    <n v="71.150000000000006"/>
    <n v="312.12"/>
    <n v="213.45000000000002"/>
    <n v="98.669999999999987"/>
    <n v="0.31612841214917337"/>
    <n v="2026"/>
    <s v="Q1"/>
    <n v="3"/>
    <x v="2"/>
  </r>
  <r>
    <s v="04784"/>
    <x v="81"/>
    <x v="0"/>
    <x v="15"/>
    <x v="0"/>
    <x v="1"/>
    <x v="0"/>
    <x v="8"/>
    <n v="1"/>
    <n v="101.43"/>
    <n v="0"/>
    <n v="51.78"/>
    <n v="101.43"/>
    <n v="51.78"/>
    <n v="49.650000000000006"/>
    <n v="0.4895001478852411"/>
    <n v="2026"/>
    <s v="Q1"/>
    <n v="3"/>
    <x v="2"/>
  </r>
  <r>
    <s v="00086"/>
    <x v="82"/>
    <x v="1"/>
    <x v="12"/>
    <x v="1"/>
    <x v="2"/>
    <x v="0"/>
    <x v="8"/>
    <n v="8"/>
    <n v="104.7"/>
    <n v="0.05"/>
    <n v="49.91"/>
    <n v="795.72"/>
    <n v="399.28"/>
    <n v="396.44000000000005"/>
    <n v="0.49821545267179412"/>
    <n v="2026"/>
    <s v="Q1"/>
    <n v="3"/>
    <x v="2"/>
  </r>
  <r>
    <s v="01813"/>
    <x v="82"/>
    <x v="0"/>
    <x v="0"/>
    <x v="2"/>
    <x v="0"/>
    <x v="1"/>
    <x v="3"/>
    <n v="4"/>
    <n v="146.34"/>
    <n v="0"/>
    <n v="79.37"/>
    <n v="585.36"/>
    <n v="317.48"/>
    <n v="267.88"/>
    <n v="0.45763290966242992"/>
    <n v="2026"/>
    <s v="Q1"/>
    <n v="3"/>
    <x v="2"/>
  </r>
  <r>
    <s v="02212"/>
    <x v="82"/>
    <x v="1"/>
    <x v="6"/>
    <x v="0"/>
    <x v="0"/>
    <x v="4"/>
    <x v="12"/>
    <n v="2"/>
    <n v="122.92"/>
    <n v="0.05"/>
    <n v="70.31"/>
    <n v="233.548"/>
    <n v="140.62"/>
    <n v="92.927999999999997"/>
    <n v="0.39789679209413054"/>
    <n v="2026"/>
    <s v="Q1"/>
    <n v="3"/>
    <x v="2"/>
  </r>
  <r>
    <s v="04466"/>
    <x v="82"/>
    <x v="2"/>
    <x v="2"/>
    <x v="0"/>
    <x v="1"/>
    <x v="1"/>
    <x v="1"/>
    <n v="1"/>
    <n v="91.35"/>
    <n v="0.05"/>
    <n v="45.24"/>
    <n v="86.782499999999985"/>
    <n v="45.24"/>
    <n v="41.542499999999983"/>
    <n v="0.47869674185463645"/>
    <n v="2026"/>
    <s v="Q1"/>
    <n v="3"/>
    <x v="2"/>
  </r>
  <r>
    <s v="04483"/>
    <x v="82"/>
    <x v="1"/>
    <x v="12"/>
    <x v="0"/>
    <x v="1"/>
    <x v="0"/>
    <x v="4"/>
    <n v="3"/>
    <n v="51.01"/>
    <n v="0.15"/>
    <n v="22.84"/>
    <n v="130.07550000000001"/>
    <n v="68.52"/>
    <n v="61.555500000000009"/>
    <n v="0.47322900930613382"/>
    <n v="2026"/>
    <s v="Q1"/>
    <n v="3"/>
    <x v="2"/>
  </r>
  <r>
    <s v="00273"/>
    <x v="83"/>
    <x v="3"/>
    <x v="8"/>
    <x v="0"/>
    <x v="1"/>
    <x v="4"/>
    <x v="12"/>
    <n v="2"/>
    <n v="125.04"/>
    <n v="0.05"/>
    <n v="67.680000000000007"/>
    <n v="237.57599999999999"/>
    <n v="135.36000000000001"/>
    <n v="102.21599999999998"/>
    <n v="0.43024547934134755"/>
    <n v="2026"/>
    <s v="Q1"/>
    <n v="3"/>
    <x v="2"/>
  </r>
  <r>
    <s v="00578"/>
    <x v="83"/>
    <x v="2"/>
    <x v="5"/>
    <x v="3"/>
    <x v="0"/>
    <x v="0"/>
    <x v="4"/>
    <n v="2"/>
    <n v="50.22"/>
    <n v="0.05"/>
    <n v="23.16"/>
    <n v="95.417999999999992"/>
    <n v="46.32"/>
    <n v="49.097999999999992"/>
    <n v="0.51455700182355524"/>
    <n v="2026"/>
    <s v="Q1"/>
    <n v="3"/>
    <x v="2"/>
  </r>
  <r>
    <s v="01290"/>
    <x v="83"/>
    <x v="1"/>
    <x v="1"/>
    <x v="0"/>
    <x v="2"/>
    <x v="4"/>
    <x v="14"/>
    <n v="5"/>
    <n v="36.369999999999997"/>
    <n v="0.05"/>
    <n v="13.81"/>
    <n v="172.75749999999999"/>
    <n v="69.05"/>
    <n v="103.7075"/>
    <n v="0.60030678841729013"/>
    <n v="2026"/>
    <s v="Q1"/>
    <n v="3"/>
    <x v="2"/>
  </r>
  <r>
    <s v="01501"/>
    <x v="83"/>
    <x v="3"/>
    <x v="7"/>
    <x v="1"/>
    <x v="1"/>
    <x v="2"/>
    <x v="2"/>
    <n v="3"/>
    <n v="36.43"/>
    <n v="0.1"/>
    <n v="13.23"/>
    <n v="98.36099999999999"/>
    <n v="39.69"/>
    <n v="58.670999999999992"/>
    <n v="0.59648641229755694"/>
    <n v="2026"/>
    <s v="Q1"/>
    <n v="3"/>
    <x v="2"/>
  </r>
  <r>
    <s v="01540"/>
    <x v="83"/>
    <x v="1"/>
    <x v="12"/>
    <x v="1"/>
    <x v="2"/>
    <x v="0"/>
    <x v="4"/>
    <n v="10"/>
    <n v="49.7"/>
    <n v="0.1"/>
    <n v="21.96"/>
    <n v="447.3"/>
    <n v="219.60000000000002"/>
    <n v="227.7"/>
    <n v="0.50905432595573441"/>
    <n v="2026"/>
    <s v="Q1"/>
    <n v="3"/>
    <x v="2"/>
  </r>
  <r>
    <s v="02541"/>
    <x v="83"/>
    <x v="1"/>
    <x v="12"/>
    <x v="0"/>
    <x v="0"/>
    <x v="2"/>
    <x v="9"/>
    <n v="2"/>
    <n v="46.61"/>
    <n v="0"/>
    <n v="17.97"/>
    <n v="93.22"/>
    <n v="35.94"/>
    <n v="57.28"/>
    <n v="0.61446041621969538"/>
    <n v="2026"/>
    <s v="Q1"/>
    <n v="3"/>
    <x v="2"/>
  </r>
  <r>
    <s v="04264"/>
    <x v="83"/>
    <x v="2"/>
    <x v="5"/>
    <x v="0"/>
    <x v="1"/>
    <x v="2"/>
    <x v="9"/>
    <n v="1"/>
    <n v="47.61"/>
    <n v="0"/>
    <n v="18.89"/>
    <n v="47.61"/>
    <n v="18.89"/>
    <n v="28.72"/>
    <n v="0.60323461457676952"/>
    <n v="2026"/>
    <s v="Q1"/>
    <n v="3"/>
    <x v="2"/>
  </r>
  <r>
    <s v="04311"/>
    <x v="83"/>
    <x v="2"/>
    <x v="2"/>
    <x v="0"/>
    <x v="1"/>
    <x v="0"/>
    <x v="6"/>
    <n v="2"/>
    <n v="40.880000000000003"/>
    <n v="0.05"/>
    <n v="16.39"/>
    <n v="77.671999999999997"/>
    <n v="32.78"/>
    <n v="44.891999999999996"/>
    <n v="0.57796889483983926"/>
    <n v="2026"/>
    <s v="Q1"/>
    <n v="3"/>
    <x v="2"/>
  </r>
  <r>
    <s v="04796"/>
    <x v="83"/>
    <x v="1"/>
    <x v="12"/>
    <x v="0"/>
    <x v="1"/>
    <x v="4"/>
    <x v="10"/>
    <n v="2"/>
    <n v="39.409999999999997"/>
    <n v="0.15"/>
    <n v="14.91"/>
    <n v="66.996999999999986"/>
    <n v="29.82"/>
    <n v="37.176999999999985"/>
    <n v="0.55490544352732207"/>
    <n v="2026"/>
    <s v="Q1"/>
    <n v="3"/>
    <x v="2"/>
  </r>
  <r>
    <s v="00089"/>
    <x v="84"/>
    <x v="2"/>
    <x v="10"/>
    <x v="0"/>
    <x v="0"/>
    <x v="0"/>
    <x v="6"/>
    <n v="1"/>
    <n v="40.82"/>
    <n v="0.05"/>
    <n v="16.940000000000001"/>
    <n v="38.778999999999996"/>
    <n v="16.940000000000001"/>
    <n v="21.838999999999995"/>
    <n v="0.56316563088269411"/>
    <n v="2026"/>
    <s v="Q1"/>
    <n v="3"/>
    <x v="2"/>
  </r>
  <r>
    <s v="00487"/>
    <x v="84"/>
    <x v="3"/>
    <x v="8"/>
    <x v="2"/>
    <x v="2"/>
    <x v="2"/>
    <x v="2"/>
    <n v="3"/>
    <n v="36.979999999999997"/>
    <n v="0.1"/>
    <n v="13.65"/>
    <n v="99.846000000000004"/>
    <n v="40.950000000000003"/>
    <n v="58.896000000000001"/>
    <n v="0.58986839733189111"/>
    <n v="2026"/>
    <s v="Q1"/>
    <n v="3"/>
    <x v="2"/>
  </r>
  <r>
    <s v="01476"/>
    <x v="84"/>
    <x v="1"/>
    <x v="12"/>
    <x v="3"/>
    <x v="1"/>
    <x v="2"/>
    <x v="2"/>
    <n v="1"/>
    <n v="35.700000000000003"/>
    <n v="0.05"/>
    <n v="13.91"/>
    <n v="33.914999999999999"/>
    <n v="13.91"/>
    <n v="20.004999999999999"/>
    <n v="0.58985699542975079"/>
    <n v="2026"/>
    <s v="Q1"/>
    <n v="3"/>
    <x v="2"/>
  </r>
  <r>
    <s v="02145"/>
    <x v="84"/>
    <x v="3"/>
    <x v="8"/>
    <x v="2"/>
    <x v="0"/>
    <x v="0"/>
    <x v="6"/>
    <n v="1"/>
    <n v="39.53"/>
    <n v="0.05"/>
    <n v="17.170000000000002"/>
    <n v="37.5535"/>
    <n v="17.170000000000002"/>
    <n v="20.383499999999998"/>
    <n v="0.54278562584046752"/>
    <n v="2026"/>
    <s v="Q1"/>
    <n v="3"/>
    <x v="2"/>
  </r>
  <r>
    <s v="02999"/>
    <x v="84"/>
    <x v="2"/>
    <x v="3"/>
    <x v="2"/>
    <x v="0"/>
    <x v="2"/>
    <x v="2"/>
    <n v="2"/>
    <n v="35.75"/>
    <n v="0"/>
    <n v="13.28"/>
    <n v="71.5"/>
    <n v="26.56"/>
    <n v="44.94"/>
    <n v="0.62853146853146846"/>
    <n v="2026"/>
    <s v="Q1"/>
    <n v="3"/>
    <x v="2"/>
  </r>
  <r>
    <s v="04464"/>
    <x v="84"/>
    <x v="2"/>
    <x v="2"/>
    <x v="0"/>
    <x v="2"/>
    <x v="4"/>
    <x v="16"/>
    <n v="2"/>
    <n v="50.17"/>
    <n v="0"/>
    <n v="22.37"/>
    <n v="100.34"/>
    <n v="44.74"/>
    <n v="55.6"/>
    <n v="0.55411600558102447"/>
    <n v="2026"/>
    <s v="Q1"/>
    <n v="3"/>
    <x v="2"/>
  </r>
  <r>
    <s v="04978"/>
    <x v="84"/>
    <x v="0"/>
    <x v="9"/>
    <x v="0"/>
    <x v="1"/>
    <x v="4"/>
    <x v="10"/>
    <n v="5"/>
    <n v="41.32"/>
    <n v="0"/>
    <n v="15.09"/>
    <n v="206.6"/>
    <n v="75.45"/>
    <n v="131.14999999999998"/>
    <n v="0.63480154888673757"/>
    <n v="2026"/>
    <s v="Q1"/>
    <n v="3"/>
    <x v="2"/>
  </r>
  <r>
    <s v="00130"/>
    <x v="85"/>
    <x v="3"/>
    <x v="7"/>
    <x v="3"/>
    <x v="1"/>
    <x v="1"/>
    <x v="11"/>
    <n v="3"/>
    <n v="152.4"/>
    <n v="0.05"/>
    <n v="79.97"/>
    <n v="434.34000000000003"/>
    <n v="239.91"/>
    <n v="194.43000000000004"/>
    <n v="0.44764470230694853"/>
    <n v="2026"/>
    <s v="Q1"/>
    <n v="3"/>
    <x v="2"/>
  </r>
  <r>
    <s v="00848"/>
    <x v="85"/>
    <x v="0"/>
    <x v="0"/>
    <x v="0"/>
    <x v="1"/>
    <x v="4"/>
    <x v="14"/>
    <n v="1"/>
    <n v="36.299999999999997"/>
    <n v="0"/>
    <n v="14.1"/>
    <n v="36.299999999999997"/>
    <n v="14.1"/>
    <n v="22.199999999999996"/>
    <n v="0.61157024793388426"/>
    <n v="2026"/>
    <s v="Q1"/>
    <n v="3"/>
    <x v="2"/>
  </r>
  <r>
    <s v="01359"/>
    <x v="85"/>
    <x v="2"/>
    <x v="5"/>
    <x v="0"/>
    <x v="0"/>
    <x v="2"/>
    <x v="9"/>
    <n v="3"/>
    <n v="46.24"/>
    <n v="0.1"/>
    <n v="18.2"/>
    <n v="124.848"/>
    <n v="54.599999999999994"/>
    <n v="70.248000000000005"/>
    <n v="0.56266820453671673"/>
    <n v="2026"/>
    <s v="Q1"/>
    <n v="3"/>
    <x v="2"/>
  </r>
  <r>
    <s v="02379"/>
    <x v="85"/>
    <x v="0"/>
    <x v="0"/>
    <x v="2"/>
    <x v="0"/>
    <x v="2"/>
    <x v="18"/>
    <n v="2"/>
    <n v="165.58"/>
    <n v="0"/>
    <n v="86.16"/>
    <n v="331.16"/>
    <n v="172.32"/>
    <n v="158.84000000000003"/>
    <n v="0.47964730039859893"/>
    <n v="2026"/>
    <s v="Q1"/>
    <n v="3"/>
    <x v="2"/>
  </r>
  <r>
    <s v="02987"/>
    <x v="85"/>
    <x v="0"/>
    <x v="9"/>
    <x v="0"/>
    <x v="0"/>
    <x v="3"/>
    <x v="19"/>
    <n v="4"/>
    <n v="121.49"/>
    <n v="0"/>
    <n v="62.01"/>
    <n v="485.96"/>
    <n v="248.04"/>
    <n v="237.92"/>
    <n v="0.4895876203802782"/>
    <n v="2026"/>
    <s v="Q1"/>
    <n v="3"/>
    <x v="2"/>
  </r>
  <r>
    <s v="03121"/>
    <x v="85"/>
    <x v="1"/>
    <x v="12"/>
    <x v="2"/>
    <x v="1"/>
    <x v="0"/>
    <x v="0"/>
    <n v="5"/>
    <n v="81.84"/>
    <n v="0.1"/>
    <n v="42.7"/>
    <n v="368.28000000000003"/>
    <n v="213.5"/>
    <n v="154.78000000000003"/>
    <n v="0.42027804931030743"/>
    <n v="2026"/>
    <s v="Q1"/>
    <n v="3"/>
    <x v="2"/>
  </r>
  <r>
    <s v="04445"/>
    <x v="85"/>
    <x v="1"/>
    <x v="11"/>
    <x v="0"/>
    <x v="1"/>
    <x v="1"/>
    <x v="11"/>
    <n v="1"/>
    <n v="151.47999999999999"/>
    <n v="0"/>
    <n v="79.41"/>
    <n v="151.47999999999999"/>
    <n v="79.41"/>
    <n v="72.069999999999993"/>
    <n v="0.47577237919197252"/>
    <n v="2026"/>
    <s v="Q1"/>
    <n v="3"/>
    <x v="2"/>
  </r>
  <r>
    <s v="00441"/>
    <x v="86"/>
    <x v="0"/>
    <x v="15"/>
    <x v="2"/>
    <x v="1"/>
    <x v="4"/>
    <x v="16"/>
    <n v="1"/>
    <n v="51.02"/>
    <n v="0.05"/>
    <n v="21.94"/>
    <n v="48.469000000000001"/>
    <n v="21.94"/>
    <n v="26.529"/>
    <n v="0.54733953661102974"/>
    <n v="2026"/>
    <s v="Q1"/>
    <n v="3"/>
    <x v="2"/>
  </r>
  <r>
    <s v="04608"/>
    <x v="86"/>
    <x v="2"/>
    <x v="2"/>
    <x v="1"/>
    <x v="2"/>
    <x v="0"/>
    <x v="6"/>
    <n v="8"/>
    <n v="40.86"/>
    <n v="0.1"/>
    <n v="16.34"/>
    <n v="294.19200000000001"/>
    <n v="130.72"/>
    <n v="163.47200000000001"/>
    <n v="0.55566432805786703"/>
    <n v="2026"/>
    <s v="Q1"/>
    <n v="3"/>
    <x v="2"/>
  </r>
  <r>
    <s v="04914"/>
    <x v="86"/>
    <x v="0"/>
    <x v="9"/>
    <x v="0"/>
    <x v="1"/>
    <x v="2"/>
    <x v="18"/>
    <n v="5"/>
    <n v="163.33000000000001"/>
    <n v="0"/>
    <n v="87.05"/>
    <n v="816.65000000000009"/>
    <n v="435.25"/>
    <n v="381.40000000000009"/>
    <n v="0.46702993938651816"/>
    <n v="2026"/>
    <s v="Q1"/>
    <n v="3"/>
    <x v="2"/>
  </r>
  <r>
    <s v="00860"/>
    <x v="87"/>
    <x v="1"/>
    <x v="14"/>
    <x v="3"/>
    <x v="1"/>
    <x v="1"/>
    <x v="1"/>
    <n v="1"/>
    <n v="90.27"/>
    <n v="0"/>
    <n v="46.38"/>
    <n v="90.27"/>
    <n v="46.38"/>
    <n v="43.889999999999993"/>
    <n v="0.48620804253904948"/>
    <n v="2026"/>
    <s v="Q1"/>
    <n v="3"/>
    <x v="2"/>
  </r>
  <r>
    <s v="00920"/>
    <x v="87"/>
    <x v="0"/>
    <x v="9"/>
    <x v="1"/>
    <x v="2"/>
    <x v="2"/>
    <x v="15"/>
    <n v="12"/>
    <n v="131.31"/>
    <n v="0.05"/>
    <n v="68.459999999999994"/>
    <n v="1496.934"/>
    <n v="821.52"/>
    <n v="675.41399999999999"/>
    <n v="0.45119824922140855"/>
    <n v="2026"/>
    <s v="Q1"/>
    <n v="3"/>
    <x v="2"/>
  </r>
  <r>
    <s v="01700"/>
    <x v="87"/>
    <x v="1"/>
    <x v="12"/>
    <x v="3"/>
    <x v="1"/>
    <x v="2"/>
    <x v="18"/>
    <n v="1"/>
    <n v="167.27"/>
    <n v="0.05"/>
    <n v="88.19"/>
    <n v="158.90649999999999"/>
    <n v="88.19"/>
    <n v="70.716499999999996"/>
    <n v="0.44501955552478972"/>
    <n v="2026"/>
    <s v="Q1"/>
    <n v="3"/>
    <x v="2"/>
  </r>
  <r>
    <s v="01768"/>
    <x v="87"/>
    <x v="1"/>
    <x v="12"/>
    <x v="3"/>
    <x v="0"/>
    <x v="1"/>
    <x v="17"/>
    <n v="4"/>
    <n v="70.510000000000005"/>
    <n v="0"/>
    <n v="31.93"/>
    <n v="282.04000000000002"/>
    <n v="127.72"/>
    <n v="154.32000000000002"/>
    <n v="0.54715643171181394"/>
    <n v="2026"/>
    <s v="Q1"/>
    <n v="3"/>
    <x v="2"/>
  </r>
  <r>
    <s v="01876"/>
    <x v="87"/>
    <x v="1"/>
    <x v="6"/>
    <x v="1"/>
    <x v="1"/>
    <x v="0"/>
    <x v="8"/>
    <n v="12"/>
    <n v="101.06"/>
    <n v="0.1"/>
    <n v="50.59"/>
    <n v="1091.4480000000001"/>
    <n v="607.08000000000004"/>
    <n v="484.36800000000005"/>
    <n v="0.4437847703234602"/>
    <n v="2026"/>
    <s v="Q1"/>
    <n v="3"/>
    <x v="2"/>
  </r>
  <r>
    <s v="02453"/>
    <x v="87"/>
    <x v="3"/>
    <x v="8"/>
    <x v="0"/>
    <x v="2"/>
    <x v="0"/>
    <x v="0"/>
    <n v="2"/>
    <n v="79.849999999999994"/>
    <n v="0.05"/>
    <n v="43.78"/>
    <n v="151.71499999999997"/>
    <n v="87.56"/>
    <n v="64.154999999999973"/>
    <n v="0.42286524074745402"/>
    <n v="2026"/>
    <s v="Q1"/>
    <n v="3"/>
    <x v="2"/>
  </r>
  <r>
    <s v="02676"/>
    <x v="87"/>
    <x v="2"/>
    <x v="5"/>
    <x v="2"/>
    <x v="1"/>
    <x v="3"/>
    <x v="7"/>
    <n v="4"/>
    <n v="191.99"/>
    <n v="0"/>
    <n v="104.44"/>
    <n v="767.96"/>
    <n v="417.76"/>
    <n v="350.20000000000005"/>
    <n v="0.45601333402781397"/>
    <n v="2026"/>
    <s v="Q1"/>
    <n v="3"/>
    <x v="2"/>
  </r>
  <r>
    <s v="02800"/>
    <x v="87"/>
    <x v="1"/>
    <x v="11"/>
    <x v="0"/>
    <x v="1"/>
    <x v="0"/>
    <x v="4"/>
    <n v="1"/>
    <n v="49.81"/>
    <n v="0.05"/>
    <n v="23.12"/>
    <n v="47.319499999999998"/>
    <n v="23.12"/>
    <n v="24.199499999999997"/>
    <n v="0.51140650260463438"/>
    <n v="2026"/>
    <s v="Q1"/>
    <n v="3"/>
    <x v="2"/>
  </r>
  <r>
    <s v="02857"/>
    <x v="87"/>
    <x v="0"/>
    <x v="15"/>
    <x v="2"/>
    <x v="1"/>
    <x v="4"/>
    <x v="10"/>
    <n v="1"/>
    <n v="40.39"/>
    <n v="0.1"/>
    <n v="14.97"/>
    <n v="36.350999999999999"/>
    <n v="14.97"/>
    <n v="21.381"/>
    <n v="0.58818189320788972"/>
    <n v="2026"/>
    <s v="Q1"/>
    <n v="3"/>
    <x v="2"/>
  </r>
  <r>
    <s v="03584"/>
    <x v="87"/>
    <x v="0"/>
    <x v="0"/>
    <x v="0"/>
    <x v="0"/>
    <x v="2"/>
    <x v="2"/>
    <n v="1"/>
    <n v="35.700000000000003"/>
    <n v="0.05"/>
    <n v="13.85"/>
    <n v="33.914999999999999"/>
    <n v="13.85"/>
    <n v="20.064999999999998"/>
    <n v="0.59162612413386406"/>
    <n v="2026"/>
    <s v="Q1"/>
    <n v="3"/>
    <x v="2"/>
  </r>
  <r>
    <s v="03669"/>
    <x v="87"/>
    <x v="2"/>
    <x v="10"/>
    <x v="3"/>
    <x v="0"/>
    <x v="3"/>
    <x v="13"/>
    <n v="1"/>
    <n v="80.09"/>
    <n v="0"/>
    <n v="40.61"/>
    <n v="80.09"/>
    <n v="40.61"/>
    <n v="39.480000000000004"/>
    <n v="0.49294543638406796"/>
    <n v="2026"/>
    <s v="Q1"/>
    <n v="3"/>
    <x v="2"/>
  </r>
  <r>
    <s v="04787"/>
    <x v="87"/>
    <x v="3"/>
    <x v="13"/>
    <x v="3"/>
    <x v="1"/>
    <x v="1"/>
    <x v="3"/>
    <n v="1"/>
    <n v="142.87"/>
    <n v="0.1"/>
    <n v="77.33"/>
    <n v="128.583"/>
    <n v="77.33"/>
    <n v="51.253"/>
    <n v="0.39859857057309289"/>
    <n v="2026"/>
    <s v="Q1"/>
    <n v="3"/>
    <x v="2"/>
  </r>
  <r>
    <s v="00769"/>
    <x v="88"/>
    <x v="3"/>
    <x v="8"/>
    <x v="0"/>
    <x v="0"/>
    <x v="4"/>
    <x v="10"/>
    <n v="1"/>
    <n v="40.53"/>
    <n v="0"/>
    <n v="14.32"/>
    <n v="40.53"/>
    <n v="14.32"/>
    <n v="26.21"/>
    <n v="0.64668147051566738"/>
    <n v="2026"/>
    <s v="Q1"/>
    <n v="3"/>
    <x v="2"/>
  </r>
  <r>
    <s v="01184"/>
    <x v="88"/>
    <x v="3"/>
    <x v="8"/>
    <x v="0"/>
    <x v="0"/>
    <x v="0"/>
    <x v="4"/>
    <n v="1"/>
    <n v="49.46"/>
    <n v="0"/>
    <n v="23.04"/>
    <n v="49.46"/>
    <n v="23.04"/>
    <n v="26.42"/>
    <n v="0.53416902547513145"/>
    <n v="2026"/>
    <s v="Q1"/>
    <n v="3"/>
    <x v="2"/>
  </r>
  <r>
    <s v="01498"/>
    <x v="88"/>
    <x v="1"/>
    <x v="14"/>
    <x v="3"/>
    <x v="2"/>
    <x v="1"/>
    <x v="3"/>
    <n v="3"/>
    <n v="142.46"/>
    <n v="0"/>
    <n v="79.650000000000006"/>
    <n v="427.38"/>
    <n v="238.95000000000002"/>
    <n v="188.42999999999998"/>
    <n v="0.44089569001825069"/>
    <n v="2026"/>
    <s v="Q1"/>
    <n v="3"/>
    <x v="2"/>
  </r>
  <r>
    <s v="02054"/>
    <x v="88"/>
    <x v="3"/>
    <x v="13"/>
    <x v="1"/>
    <x v="2"/>
    <x v="1"/>
    <x v="3"/>
    <n v="6"/>
    <n v="142.18"/>
    <n v="0.05"/>
    <n v="80.94"/>
    <n v="810.42600000000004"/>
    <n v="485.64"/>
    <n v="324.78600000000006"/>
    <n v="0.40075960050640036"/>
    <n v="2026"/>
    <s v="Q1"/>
    <n v="3"/>
    <x v="2"/>
  </r>
  <r>
    <s v="02294"/>
    <x v="88"/>
    <x v="1"/>
    <x v="14"/>
    <x v="0"/>
    <x v="1"/>
    <x v="4"/>
    <x v="10"/>
    <n v="2"/>
    <n v="41.04"/>
    <n v="0"/>
    <n v="15.03"/>
    <n v="82.08"/>
    <n v="30.06"/>
    <n v="52.019999999999996"/>
    <n v="0.63377192982456132"/>
    <n v="2026"/>
    <s v="Q1"/>
    <n v="3"/>
    <x v="2"/>
  </r>
  <r>
    <s v="02892"/>
    <x v="88"/>
    <x v="1"/>
    <x v="12"/>
    <x v="0"/>
    <x v="0"/>
    <x v="1"/>
    <x v="3"/>
    <n v="2"/>
    <n v="145.06"/>
    <n v="0.15"/>
    <n v="77.08"/>
    <n v="246.602"/>
    <n v="154.16"/>
    <n v="92.442000000000007"/>
    <n v="0.37486313979610875"/>
    <n v="2026"/>
    <s v="Q1"/>
    <n v="3"/>
    <x v="2"/>
  </r>
  <r>
    <s v="03145"/>
    <x v="88"/>
    <x v="1"/>
    <x v="11"/>
    <x v="0"/>
    <x v="0"/>
    <x v="2"/>
    <x v="15"/>
    <n v="1"/>
    <n v="130.72999999999999"/>
    <n v="0"/>
    <n v="66.17"/>
    <n v="130.72999999999999"/>
    <n v="66.17"/>
    <n v="64.559999999999988"/>
    <n v="0.4938422703281572"/>
    <n v="2026"/>
    <s v="Q1"/>
    <n v="3"/>
    <x v="2"/>
  </r>
  <r>
    <s v="03925"/>
    <x v="88"/>
    <x v="3"/>
    <x v="13"/>
    <x v="0"/>
    <x v="2"/>
    <x v="4"/>
    <x v="14"/>
    <n v="2"/>
    <n v="36.630000000000003"/>
    <n v="0"/>
    <n v="14.31"/>
    <n v="73.260000000000005"/>
    <n v="28.62"/>
    <n v="44.64"/>
    <n v="0.60933660933660927"/>
    <n v="2026"/>
    <s v="Q1"/>
    <n v="3"/>
    <x v="2"/>
  </r>
  <r>
    <s v="02722"/>
    <x v="89"/>
    <x v="3"/>
    <x v="13"/>
    <x v="3"/>
    <x v="1"/>
    <x v="0"/>
    <x v="4"/>
    <n v="1"/>
    <n v="50.99"/>
    <n v="0.1"/>
    <n v="21.86"/>
    <n v="45.891000000000005"/>
    <n v="21.86"/>
    <n v="24.031000000000006"/>
    <n v="0.52365387548756848"/>
    <n v="2026"/>
    <s v="Q1"/>
    <n v="3"/>
    <x v="2"/>
  </r>
  <r>
    <s v="02767"/>
    <x v="89"/>
    <x v="1"/>
    <x v="6"/>
    <x v="0"/>
    <x v="0"/>
    <x v="2"/>
    <x v="15"/>
    <n v="4"/>
    <n v="134.18"/>
    <n v="0"/>
    <n v="66.430000000000007"/>
    <n v="536.72"/>
    <n v="265.72000000000003"/>
    <n v="271"/>
    <n v="0.5049187658369354"/>
    <n v="2026"/>
    <s v="Q1"/>
    <n v="3"/>
    <x v="2"/>
  </r>
  <r>
    <s v="03794"/>
    <x v="89"/>
    <x v="1"/>
    <x v="12"/>
    <x v="2"/>
    <x v="2"/>
    <x v="4"/>
    <x v="16"/>
    <n v="2"/>
    <n v="50.86"/>
    <n v="0.1"/>
    <n v="21.76"/>
    <n v="91.548000000000002"/>
    <n v="43.52"/>
    <n v="48.027999999999999"/>
    <n v="0.52462096386595003"/>
    <n v="2026"/>
    <s v="Q1"/>
    <n v="3"/>
    <x v="2"/>
  </r>
  <r>
    <s v="03880"/>
    <x v="89"/>
    <x v="1"/>
    <x v="12"/>
    <x v="1"/>
    <x v="2"/>
    <x v="3"/>
    <x v="19"/>
    <n v="12"/>
    <n v="124.86"/>
    <n v="0.1"/>
    <n v="60.82"/>
    <n v="1348.4880000000001"/>
    <n v="729.84"/>
    <n v="618.64800000000002"/>
    <n v="0.45877160197198641"/>
    <n v="2026"/>
    <s v="Q1"/>
    <n v="3"/>
    <x v="2"/>
  </r>
  <r>
    <s v="00422"/>
    <x v="90"/>
    <x v="3"/>
    <x v="4"/>
    <x v="0"/>
    <x v="2"/>
    <x v="0"/>
    <x v="0"/>
    <n v="1"/>
    <n v="81.760000000000005"/>
    <n v="0.1"/>
    <n v="42.78"/>
    <n v="73.584000000000003"/>
    <n v="42.78"/>
    <n v="30.804000000000002"/>
    <n v="0.4186236138290933"/>
    <n v="2026"/>
    <s v="Q2"/>
    <n v="4"/>
    <x v="3"/>
  </r>
  <r>
    <s v="00495"/>
    <x v="90"/>
    <x v="1"/>
    <x v="14"/>
    <x v="2"/>
    <x v="2"/>
    <x v="2"/>
    <x v="15"/>
    <n v="1"/>
    <n v="134.65"/>
    <n v="0"/>
    <n v="68.19"/>
    <n v="134.65"/>
    <n v="68.19"/>
    <n v="66.460000000000008"/>
    <n v="0.49357593761604163"/>
    <n v="2026"/>
    <s v="Q2"/>
    <n v="4"/>
    <x v="3"/>
  </r>
  <r>
    <s v="01517"/>
    <x v="90"/>
    <x v="2"/>
    <x v="16"/>
    <x v="0"/>
    <x v="2"/>
    <x v="0"/>
    <x v="6"/>
    <n v="1"/>
    <n v="41.21"/>
    <n v="0"/>
    <n v="16.34"/>
    <n v="41.21"/>
    <n v="16.34"/>
    <n v="24.87"/>
    <n v="0.60349429750060668"/>
    <n v="2026"/>
    <s v="Q2"/>
    <n v="4"/>
    <x v="3"/>
  </r>
  <r>
    <s v="02391"/>
    <x v="90"/>
    <x v="1"/>
    <x v="12"/>
    <x v="0"/>
    <x v="0"/>
    <x v="4"/>
    <x v="10"/>
    <n v="2"/>
    <n v="40.590000000000003"/>
    <n v="0"/>
    <n v="15.01"/>
    <n v="81.180000000000007"/>
    <n v="30.02"/>
    <n v="51.160000000000011"/>
    <n v="0.63020448386302053"/>
    <n v="2026"/>
    <s v="Q2"/>
    <n v="4"/>
    <x v="3"/>
  </r>
  <r>
    <s v="03809"/>
    <x v="90"/>
    <x v="0"/>
    <x v="15"/>
    <x v="0"/>
    <x v="1"/>
    <x v="3"/>
    <x v="19"/>
    <n v="3"/>
    <n v="124.08"/>
    <n v="0.05"/>
    <n v="62.41"/>
    <n v="353.62799999999999"/>
    <n v="187.23"/>
    <n v="166.398"/>
    <n v="0.47054531880959655"/>
    <n v="2026"/>
    <s v="Q2"/>
    <n v="4"/>
    <x v="3"/>
  </r>
  <r>
    <s v="03958"/>
    <x v="90"/>
    <x v="1"/>
    <x v="1"/>
    <x v="0"/>
    <x v="0"/>
    <x v="3"/>
    <x v="19"/>
    <n v="2"/>
    <n v="125.35"/>
    <n v="0.15"/>
    <n v="60.73"/>
    <n v="213.095"/>
    <n v="121.46"/>
    <n v="91.635000000000005"/>
    <n v="0.43001947488209485"/>
    <n v="2026"/>
    <s v="Q2"/>
    <n v="4"/>
    <x v="3"/>
  </r>
  <r>
    <s v="04418"/>
    <x v="90"/>
    <x v="1"/>
    <x v="14"/>
    <x v="3"/>
    <x v="1"/>
    <x v="4"/>
    <x v="14"/>
    <n v="3"/>
    <n v="36.090000000000003"/>
    <n v="0"/>
    <n v="14.03"/>
    <n v="108.27000000000001"/>
    <n v="42.089999999999996"/>
    <n v="66.180000000000007"/>
    <n v="0.61124965364366857"/>
    <n v="2026"/>
    <s v="Q2"/>
    <n v="4"/>
    <x v="3"/>
  </r>
  <r>
    <s v="04693"/>
    <x v="90"/>
    <x v="1"/>
    <x v="12"/>
    <x v="1"/>
    <x v="2"/>
    <x v="1"/>
    <x v="1"/>
    <n v="15"/>
    <n v="94.33"/>
    <n v="0.1"/>
    <n v="44.38"/>
    <n v="1273.4550000000002"/>
    <n v="665.7"/>
    <n v="607.75500000000011"/>
    <n v="0.47724890161018652"/>
    <n v="2026"/>
    <s v="Q2"/>
    <n v="4"/>
    <x v="3"/>
  </r>
  <r>
    <s v="00193"/>
    <x v="91"/>
    <x v="3"/>
    <x v="4"/>
    <x v="2"/>
    <x v="0"/>
    <x v="2"/>
    <x v="2"/>
    <n v="1"/>
    <n v="35.6"/>
    <n v="0.1"/>
    <n v="13.39"/>
    <n v="32.04"/>
    <n v="13.39"/>
    <n v="18.649999999999999"/>
    <n v="0.58208489388264661"/>
    <n v="2026"/>
    <s v="Q2"/>
    <n v="4"/>
    <x v="3"/>
  </r>
  <r>
    <s v="02246"/>
    <x v="91"/>
    <x v="1"/>
    <x v="12"/>
    <x v="3"/>
    <x v="0"/>
    <x v="0"/>
    <x v="4"/>
    <n v="1"/>
    <n v="50.17"/>
    <n v="0"/>
    <n v="21.95"/>
    <n v="50.17"/>
    <n v="21.95"/>
    <n v="28.220000000000002"/>
    <n v="0.56248754235598963"/>
    <n v="2026"/>
    <s v="Q2"/>
    <n v="4"/>
    <x v="3"/>
  </r>
  <r>
    <s v="02556"/>
    <x v="91"/>
    <x v="3"/>
    <x v="8"/>
    <x v="0"/>
    <x v="0"/>
    <x v="1"/>
    <x v="17"/>
    <n v="2"/>
    <n v="72.900000000000006"/>
    <n v="0"/>
    <n v="31.52"/>
    <n v="145.80000000000001"/>
    <n v="63.04"/>
    <n v="82.760000000000019"/>
    <n v="0.5676268861454048"/>
    <n v="2026"/>
    <s v="Q2"/>
    <n v="4"/>
    <x v="3"/>
  </r>
  <r>
    <s v="00169"/>
    <x v="92"/>
    <x v="2"/>
    <x v="16"/>
    <x v="0"/>
    <x v="1"/>
    <x v="1"/>
    <x v="1"/>
    <n v="2"/>
    <n v="93.48"/>
    <n v="0"/>
    <n v="45.15"/>
    <n v="186.96"/>
    <n v="90.3"/>
    <n v="96.660000000000011"/>
    <n v="0.51700898587933253"/>
    <n v="2026"/>
    <s v="Q2"/>
    <n v="4"/>
    <x v="3"/>
  </r>
  <r>
    <s v="00877"/>
    <x v="92"/>
    <x v="1"/>
    <x v="12"/>
    <x v="0"/>
    <x v="1"/>
    <x v="3"/>
    <x v="19"/>
    <n v="1"/>
    <n v="123.63"/>
    <n v="0"/>
    <n v="58.88"/>
    <n v="123.63"/>
    <n v="58.88"/>
    <n v="64.75"/>
    <n v="0.52374019250990866"/>
    <n v="2026"/>
    <s v="Q2"/>
    <n v="4"/>
    <x v="3"/>
  </r>
  <r>
    <s v="02023"/>
    <x v="92"/>
    <x v="1"/>
    <x v="12"/>
    <x v="0"/>
    <x v="1"/>
    <x v="2"/>
    <x v="18"/>
    <n v="3"/>
    <n v="168.37"/>
    <n v="0"/>
    <n v="87.15"/>
    <n v="505.11"/>
    <n v="261.45000000000005"/>
    <n v="243.65999999999997"/>
    <n v="0.4823899744610084"/>
    <n v="2026"/>
    <s v="Q2"/>
    <n v="4"/>
    <x v="3"/>
  </r>
  <r>
    <s v="02548"/>
    <x v="92"/>
    <x v="0"/>
    <x v="9"/>
    <x v="3"/>
    <x v="1"/>
    <x v="0"/>
    <x v="4"/>
    <n v="4"/>
    <n v="51.68"/>
    <n v="0.05"/>
    <n v="23.09"/>
    <n v="196.38399999999999"/>
    <n v="92.36"/>
    <n v="104.02399999999999"/>
    <n v="0.52969692031937421"/>
    <n v="2026"/>
    <s v="Q2"/>
    <n v="4"/>
    <x v="3"/>
  </r>
  <r>
    <s v="02602"/>
    <x v="92"/>
    <x v="1"/>
    <x v="12"/>
    <x v="3"/>
    <x v="1"/>
    <x v="0"/>
    <x v="6"/>
    <n v="1"/>
    <n v="40.159999999999997"/>
    <n v="0"/>
    <n v="16.77"/>
    <n v="40.159999999999997"/>
    <n v="16.77"/>
    <n v="23.389999999999997"/>
    <n v="0.58242031872509958"/>
    <n v="2026"/>
    <s v="Q2"/>
    <n v="4"/>
    <x v="3"/>
  </r>
  <r>
    <s v="03229"/>
    <x v="92"/>
    <x v="3"/>
    <x v="13"/>
    <x v="2"/>
    <x v="0"/>
    <x v="2"/>
    <x v="2"/>
    <n v="3"/>
    <n v="36.17"/>
    <n v="0.1"/>
    <n v="13.65"/>
    <n v="97.659000000000006"/>
    <n v="40.950000000000003"/>
    <n v="56.709000000000003"/>
    <n v="0.58068380794396834"/>
    <n v="2026"/>
    <s v="Q2"/>
    <n v="4"/>
    <x v="3"/>
  </r>
  <r>
    <s v="03261"/>
    <x v="92"/>
    <x v="2"/>
    <x v="10"/>
    <x v="0"/>
    <x v="1"/>
    <x v="2"/>
    <x v="15"/>
    <n v="4"/>
    <n v="130.55000000000001"/>
    <n v="0"/>
    <n v="67.66"/>
    <n v="522.20000000000005"/>
    <n v="270.64"/>
    <n v="251.56000000000006"/>
    <n v="0.48173113749521262"/>
    <n v="2026"/>
    <s v="Q2"/>
    <n v="4"/>
    <x v="3"/>
  </r>
  <r>
    <s v="03621"/>
    <x v="92"/>
    <x v="3"/>
    <x v="8"/>
    <x v="0"/>
    <x v="1"/>
    <x v="0"/>
    <x v="8"/>
    <n v="2"/>
    <n v="102.63"/>
    <n v="0"/>
    <n v="50.19"/>
    <n v="205.26"/>
    <n v="100.38"/>
    <n v="104.88"/>
    <n v="0.51096170710318622"/>
    <n v="2026"/>
    <s v="Q2"/>
    <n v="4"/>
    <x v="3"/>
  </r>
  <r>
    <s v="04681"/>
    <x v="92"/>
    <x v="3"/>
    <x v="13"/>
    <x v="3"/>
    <x v="0"/>
    <x v="0"/>
    <x v="0"/>
    <n v="6"/>
    <n v="81.239999999999995"/>
    <n v="0"/>
    <n v="43.28"/>
    <n v="487.43999999999994"/>
    <n v="259.68"/>
    <n v="227.75999999999993"/>
    <n v="0.46725750861644505"/>
    <n v="2026"/>
    <s v="Q2"/>
    <n v="4"/>
    <x v="3"/>
  </r>
  <r>
    <s v="04954"/>
    <x v="92"/>
    <x v="3"/>
    <x v="8"/>
    <x v="0"/>
    <x v="1"/>
    <x v="1"/>
    <x v="17"/>
    <n v="3"/>
    <n v="72.11"/>
    <n v="0.05"/>
    <n v="31.63"/>
    <n v="205.51349999999996"/>
    <n v="94.89"/>
    <n v="110.62349999999996"/>
    <n v="0.5382785072513484"/>
    <n v="2026"/>
    <s v="Q2"/>
    <n v="4"/>
    <x v="3"/>
  </r>
  <r>
    <s v="01153"/>
    <x v="93"/>
    <x v="2"/>
    <x v="16"/>
    <x v="2"/>
    <x v="1"/>
    <x v="1"/>
    <x v="1"/>
    <n v="4"/>
    <n v="90.15"/>
    <n v="0"/>
    <n v="44.9"/>
    <n v="360.6"/>
    <n v="179.6"/>
    <n v="181.00000000000003"/>
    <n v="0.50194120909595119"/>
    <n v="2026"/>
    <s v="Q2"/>
    <n v="4"/>
    <x v="3"/>
  </r>
  <r>
    <s v="01383"/>
    <x v="93"/>
    <x v="3"/>
    <x v="4"/>
    <x v="2"/>
    <x v="0"/>
    <x v="0"/>
    <x v="4"/>
    <n v="1"/>
    <n v="50.7"/>
    <n v="0.05"/>
    <n v="21.85"/>
    <n v="48.164999999999999"/>
    <n v="21.85"/>
    <n v="26.314999999999998"/>
    <n v="0.54635108481262329"/>
    <n v="2026"/>
    <s v="Q2"/>
    <n v="4"/>
    <x v="3"/>
  </r>
  <r>
    <s v="02583"/>
    <x v="93"/>
    <x v="0"/>
    <x v="0"/>
    <x v="0"/>
    <x v="0"/>
    <x v="4"/>
    <x v="10"/>
    <n v="1"/>
    <n v="41.13"/>
    <n v="0"/>
    <n v="15.04"/>
    <n v="41.13"/>
    <n v="15.04"/>
    <n v="26.090000000000003"/>
    <n v="0.63433017262338931"/>
    <n v="2026"/>
    <s v="Q2"/>
    <n v="4"/>
    <x v="3"/>
  </r>
  <r>
    <s v="04074"/>
    <x v="93"/>
    <x v="1"/>
    <x v="1"/>
    <x v="2"/>
    <x v="0"/>
    <x v="3"/>
    <x v="19"/>
    <n v="1"/>
    <n v="121.66"/>
    <n v="0"/>
    <n v="61.37"/>
    <n v="121.66"/>
    <n v="61.37"/>
    <n v="60.29"/>
    <n v="0.49556140062469178"/>
    <n v="2026"/>
    <s v="Q2"/>
    <n v="4"/>
    <x v="3"/>
  </r>
  <r>
    <s v="04301"/>
    <x v="93"/>
    <x v="2"/>
    <x v="16"/>
    <x v="2"/>
    <x v="1"/>
    <x v="4"/>
    <x v="12"/>
    <n v="1"/>
    <n v="122.77"/>
    <n v="0.1"/>
    <n v="70.59"/>
    <n v="110.49299999999999"/>
    <n v="70.59"/>
    <n v="39.902999999999992"/>
    <n v="0.36113599956558329"/>
    <n v="2026"/>
    <s v="Q2"/>
    <n v="4"/>
    <x v="3"/>
  </r>
  <r>
    <s v="04692"/>
    <x v="93"/>
    <x v="3"/>
    <x v="13"/>
    <x v="0"/>
    <x v="0"/>
    <x v="0"/>
    <x v="4"/>
    <n v="1"/>
    <n v="49.96"/>
    <n v="0"/>
    <n v="22.13"/>
    <n v="49.96"/>
    <n v="22.13"/>
    <n v="27.830000000000002"/>
    <n v="0.55704563650920735"/>
    <n v="2026"/>
    <s v="Q2"/>
    <n v="4"/>
    <x v="3"/>
  </r>
  <r>
    <s v="01951"/>
    <x v="94"/>
    <x v="3"/>
    <x v="8"/>
    <x v="3"/>
    <x v="0"/>
    <x v="1"/>
    <x v="11"/>
    <n v="2"/>
    <n v="155.13"/>
    <n v="0.15"/>
    <n v="80.959999999999994"/>
    <n v="263.721"/>
    <n v="161.91999999999999"/>
    <n v="101.80100000000002"/>
    <n v="0.38601779911345707"/>
    <n v="2026"/>
    <s v="Q2"/>
    <n v="4"/>
    <x v="3"/>
  </r>
  <r>
    <s v="02111"/>
    <x v="94"/>
    <x v="3"/>
    <x v="13"/>
    <x v="0"/>
    <x v="1"/>
    <x v="1"/>
    <x v="17"/>
    <n v="3"/>
    <n v="69.83"/>
    <n v="0.05"/>
    <n v="31.53"/>
    <n v="199.0155"/>
    <n v="94.59"/>
    <n v="104.4255"/>
    <n v="0.52471038687941396"/>
    <n v="2026"/>
    <s v="Q2"/>
    <n v="4"/>
    <x v="3"/>
  </r>
  <r>
    <s v="02933"/>
    <x v="94"/>
    <x v="1"/>
    <x v="6"/>
    <x v="2"/>
    <x v="0"/>
    <x v="2"/>
    <x v="2"/>
    <n v="1"/>
    <n v="35.4"/>
    <n v="0"/>
    <n v="13.37"/>
    <n v="35.4"/>
    <n v="13.37"/>
    <n v="22.03"/>
    <n v="0.62231638418079105"/>
    <n v="2026"/>
    <s v="Q2"/>
    <n v="4"/>
    <x v="3"/>
  </r>
  <r>
    <s v="03263"/>
    <x v="94"/>
    <x v="3"/>
    <x v="7"/>
    <x v="0"/>
    <x v="1"/>
    <x v="4"/>
    <x v="16"/>
    <n v="1"/>
    <n v="51.75"/>
    <n v="0.1"/>
    <n v="22.1"/>
    <n v="46.575000000000003"/>
    <n v="22.1"/>
    <n v="24.475000000000001"/>
    <n v="0.52549651100375738"/>
    <n v="2026"/>
    <s v="Q2"/>
    <n v="4"/>
    <x v="3"/>
  </r>
  <r>
    <s v="04764"/>
    <x v="94"/>
    <x v="3"/>
    <x v="13"/>
    <x v="3"/>
    <x v="1"/>
    <x v="0"/>
    <x v="6"/>
    <n v="6"/>
    <n v="39.6"/>
    <n v="0.15"/>
    <n v="17.010000000000002"/>
    <n v="201.96"/>
    <n v="102.06"/>
    <n v="99.9"/>
    <n v="0.49465240641711233"/>
    <n v="2026"/>
    <s v="Q2"/>
    <n v="4"/>
    <x v="3"/>
  </r>
  <r>
    <s v="00028"/>
    <x v="95"/>
    <x v="1"/>
    <x v="6"/>
    <x v="2"/>
    <x v="1"/>
    <x v="4"/>
    <x v="12"/>
    <n v="2"/>
    <n v="125.94"/>
    <n v="0.05"/>
    <n v="70.94"/>
    <n v="239.28599999999997"/>
    <n v="141.88"/>
    <n v="97.405999999999977"/>
    <n v="0.40706936469329585"/>
    <n v="2026"/>
    <s v="Q2"/>
    <n v="4"/>
    <x v="3"/>
  </r>
  <r>
    <s v="00581"/>
    <x v="95"/>
    <x v="1"/>
    <x v="1"/>
    <x v="0"/>
    <x v="0"/>
    <x v="3"/>
    <x v="19"/>
    <n v="3"/>
    <n v="124.67"/>
    <n v="0"/>
    <n v="61.46"/>
    <n v="374.01"/>
    <n v="184.38"/>
    <n v="189.63"/>
    <n v="0.50701852891633914"/>
    <n v="2026"/>
    <s v="Q2"/>
    <n v="4"/>
    <x v="3"/>
  </r>
  <r>
    <s v="00643"/>
    <x v="95"/>
    <x v="3"/>
    <x v="8"/>
    <x v="0"/>
    <x v="0"/>
    <x v="1"/>
    <x v="17"/>
    <n v="2"/>
    <n v="72.260000000000005"/>
    <n v="0"/>
    <n v="33.21"/>
    <n v="144.52000000000001"/>
    <n v="66.42"/>
    <n v="78.100000000000009"/>
    <n v="0.54040963188486024"/>
    <n v="2026"/>
    <s v="Q2"/>
    <n v="4"/>
    <x v="3"/>
  </r>
  <r>
    <s v="01907"/>
    <x v="95"/>
    <x v="1"/>
    <x v="12"/>
    <x v="1"/>
    <x v="2"/>
    <x v="0"/>
    <x v="4"/>
    <n v="10"/>
    <n v="50.64"/>
    <n v="0.2"/>
    <n v="22.99"/>
    <n v="405.12"/>
    <n v="229.89999999999998"/>
    <n v="175.22000000000003"/>
    <n v="0.43251382306477099"/>
    <n v="2026"/>
    <s v="Q2"/>
    <n v="4"/>
    <x v="3"/>
  </r>
  <r>
    <s v="01950"/>
    <x v="95"/>
    <x v="0"/>
    <x v="9"/>
    <x v="0"/>
    <x v="1"/>
    <x v="1"/>
    <x v="17"/>
    <n v="1"/>
    <n v="73"/>
    <n v="0"/>
    <n v="32.4"/>
    <n v="73"/>
    <n v="32.4"/>
    <n v="40.6"/>
    <n v="0.55616438356164388"/>
    <n v="2026"/>
    <s v="Q2"/>
    <n v="4"/>
    <x v="3"/>
  </r>
  <r>
    <s v="02443"/>
    <x v="95"/>
    <x v="0"/>
    <x v="15"/>
    <x v="0"/>
    <x v="0"/>
    <x v="2"/>
    <x v="2"/>
    <n v="1"/>
    <n v="35.700000000000003"/>
    <n v="0"/>
    <n v="13.8"/>
    <n v="35.700000000000003"/>
    <n v="13.8"/>
    <n v="21.900000000000002"/>
    <n v="0.61344537815126055"/>
    <n v="2026"/>
    <s v="Q2"/>
    <n v="4"/>
    <x v="3"/>
  </r>
  <r>
    <s v="02480"/>
    <x v="95"/>
    <x v="2"/>
    <x v="16"/>
    <x v="1"/>
    <x v="1"/>
    <x v="1"/>
    <x v="11"/>
    <n v="8"/>
    <n v="152.41999999999999"/>
    <n v="0.05"/>
    <n v="80.11"/>
    <n v="1158.3919999999998"/>
    <n v="640.88"/>
    <n v="517.51199999999983"/>
    <n v="0.44675032286134564"/>
    <n v="2026"/>
    <s v="Q2"/>
    <n v="4"/>
    <x v="3"/>
  </r>
  <r>
    <s v="02515"/>
    <x v="95"/>
    <x v="3"/>
    <x v="8"/>
    <x v="0"/>
    <x v="0"/>
    <x v="0"/>
    <x v="0"/>
    <n v="1"/>
    <n v="81.78"/>
    <n v="0"/>
    <n v="42.82"/>
    <n v="81.78"/>
    <n v="42.82"/>
    <n v="38.96"/>
    <n v="0.47640009782342874"/>
    <n v="2026"/>
    <s v="Q2"/>
    <n v="4"/>
    <x v="3"/>
  </r>
  <r>
    <s v="02829"/>
    <x v="95"/>
    <x v="1"/>
    <x v="6"/>
    <x v="0"/>
    <x v="2"/>
    <x v="0"/>
    <x v="8"/>
    <n v="6"/>
    <n v="102.59"/>
    <n v="0.1"/>
    <n v="49.6"/>
    <n v="553.98599999999999"/>
    <n v="297.60000000000002"/>
    <n v="256.38599999999997"/>
    <n v="0.46280230908362302"/>
    <n v="2026"/>
    <s v="Q2"/>
    <n v="4"/>
    <x v="3"/>
  </r>
  <r>
    <s v="04086"/>
    <x v="95"/>
    <x v="3"/>
    <x v="8"/>
    <x v="2"/>
    <x v="0"/>
    <x v="1"/>
    <x v="11"/>
    <n v="2"/>
    <n v="152.44"/>
    <n v="0.15"/>
    <n v="76.680000000000007"/>
    <n v="259.14799999999997"/>
    <n v="153.36000000000001"/>
    <n v="105.78799999999995"/>
    <n v="0.4082146109559015"/>
    <n v="2026"/>
    <s v="Q2"/>
    <n v="4"/>
    <x v="3"/>
  </r>
  <r>
    <s v="04512"/>
    <x v="95"/>
    <x v="1"/>
    <x v="1"/>
    <x v="0"/>
    <x v="1"/>
    <x v="2"/>
    <x v="15"/>
    <n v="6"/>
    <n v="136.29"/>
    <n v="0"/>
    <n v="68.209999999999994"/>
    <n v="817.74"/>
    <n v="409.26"/>
    <n v="408.48"/>
    <n v="0.49952307579426225"/>
    <n v="2026"/>
    <s v="Q2"/>
    <n v="4"/>
    <x v="3"/>
  </r>
  <r>
    <s v="04837"/>
    <x v="95"/>
    <x v="0"/>
    <x v="9"/>
    <x v="1"/>
    <x v="2"/>
    <x v="1"/>
    <x v="11"/>
    <n v="4"/>
    <n v="157.51"/>
    <n v="0.2"/>
    <n v="79.209999999999994"/>
    <n v="504.03199999999998"/>
    <n v="316.83999999999997"/>
    <n v="187.19200000000001"/>
    <n v="0.37138911815122855"/>
    <n v="2026"/>
    <s v="Q2"/>
    <n v="4"/>
    <x v="3"/>
  </r>
  <r>
    <s v="01580"/>
    <x v="96"/>
    <x v="2"/>
    <x v="3"/>
    <x v="0"/>
    <x v="1"/>
    <x v="3"/>
    <x v="19"/>
    <n v="2"/>
    <n v="120.5"/>
    <n v="0"/>
    <n v="61.42"/>
    <n v="241"/>
    <n v="122.84"/>
    <n v="118.16"/>
    <n v="0.49029045643153524"/>
    <n v="2026"/>
    <s v="Q2"/>
    <n v="4"/>
    <x v="3"/>
  </r>
  <r>
    <s v="01962"/>
    <x v="96"/>
    <x v="0"/>
    <x v="0"/>
    <x v="0"/>
    <x v="0"/>
    <x v="1"/>
    <x v="11"/>
    <n v="3"/>
    <n v="152.62"/>
    <n v="0.05"/>
    <n v="77.75"/>
    <n v="434.96699999999998"/>
    <n v="233.25"/>
    <n v="201.71699999999998"/>
    <n v="0.46375242259757637"/>
    <n v="2026"/>
    <s v="Q2"/>
    <n v="4"/>
    <x v="3"/>
  </r>
  <r>
    <s v="02381"/>
    <x v="96"/>
    <x v="1"/>
    <x v="11"/>
    <x v="0"/>
    <x v="0"/>
    <x v="2"/>
    <x v="15"/>
    <n v="2"/>
    <n v="134.16"/>
    <n v="0.05"/>
    <n v="67.08"/>
    <n v="254.90399999999997"/>
    <n v="134.16"/>
    <n v="120.74399999999997"/>
    <n v="0.47368421052631576"/>
    <n v="2026"/>
    <s v="Q2"/>
    <n v="4"/>
    <x v="3"/>
  </r>
  <r>
    <s v="02655"/>
    <x v="96"/>
    <x v="3"/>
    <x v="13"/>
    <x v="2"/>
    <x v="2"/>
    <x v="0"/>
    <x v="8"/>
    <n v="1"/>
    <n v="101.13"/>
    <n v="0"/>
    <n v="50.8"/>
    <n v="101.13"/>
    <n v="50.8"/>
    <n v="50.33"/>
    <n v="0.49767625828141998"/>
    <n v="2026"/>
    <s v="Q2"/>
    <n v="4"/>
    <x v="3"/>
  </r>
  <r>
    <s v="02944"/>
    <x v="96"/>
    <x v="1"/>
    <x v="14"/>
    <x v="2"/>
    <x v="1"/>
    <x v="4"/>
    <x v="16"/>
    <n v="1"/>
    <n v="51.36"/>
    <n v="0"/>
    <n v="22.21"/>
    <n v="51.36"/>
    <n v="22.21"/>
    <n v="29.15"/>
    <n v="0.56756230529595009"/>
    <n v="2026"/>
    <s v="Q2"/>
    <n v="4"/>
    <x v="3"/>
  </r>
  <r>
    <s v="04756"/>
    <x v="96"/>
    <x v="2"/>
    <x v="16"/>
    <x v="0"/>
    <x v="2"/>
    <x v="1"/>
    <x v="11"/>
    <n v="5"/>
    <n v="151.88"/>
    <n v="0"/>
    <n v="80.56"/>
    <n v="759.4"/>
    <n v="402.8"/>
    <n v="356.59999999999997"/>
    <n v="0.46958124835396364"/>
    <n v="2026"/>
    <s v="Q2"/>
    <n v="4"/>
    <x v="3"/>
  </r>
  <r>
    <s v="00052"/>
    <x v="97"/>
    <x v="1"/>
    <x v="12"/>
    <x v="0"/>
    <x v="1"/>
    <x v="2"/>
    <x v="15"/>
    <n v="2"/>
    <n v="133.59"/>
    <n v="0"/>
    <n v="66.83"/>
    <n v="267.18"/>
    <n v="133.66"/>
    <n v="133.52000000000001"/>
    <n v="0.49973800434164234"/>
    <n v="2026"/>
    <s v="Q2"/>
    <n v="4"/>
    <x v="3"/>
  </r>
  <r>
    <s v="00556"/>
    <x v="97"/>
    <x v="3"/>
    <x v="8"/>
    <x v="0"/>
    <x v="1"/>
    <x v="3"/>
    <x v="19"/>
    <n v="2"/>
    <n v="124.39"/>
    <n v="0"/>
    <n v="61.27"/>
    <n v="248.78"/>
    <n v="122.54"/>
    <n v="126.24"/>
    <n v="0.50743628909076288"/>
    <n v="2026"/>
    <s v="Q2"/>
    <n v="4"/>
    <x v="3"/>
  </r>
  <r>
    <s v="01233"/>
    <x v="97"/>
    <x v="0"/>
    <x v="15"/>
    <x v="0"/>
    <x v="1"/>
    <x v="0"/>
    <x v="4"/>
    <n v="5"/>
    <n v="50.22"/>
    <n v="0.1"/>
    <n v="22.31"/>
    <n v="225.99"/>
    <n v="111.55"/>
    <n v="114.44000000000001"/>
    <n v="0.50639408823399268"/>
    <n v="2026"/>
    <s v="Q2"/>
    <n v="4"/>
    <x v="3"/>
  </r>
  <r>
    <s v="01492"/>
    <x v="97"/>
    <x v="1"/>
    <x v="14"/>
    <x v="0"/>
    <x v="0"/>
    <x v="0"/>
    <x v="6"/>
    <n v="2"/>
    <n v="41.08"/>
    <n v="0"/>
    <n v="16.79"/>
    <n v="82.16"/>
    <n v="33.58"/>
    <n v="48.58"/>
    <n v="0.59128529698149956"/>
    <n v="2026"/>
    <s v="Q2"/>
    <n v="4"/>
    <x v="3"/>
  </r>
  <r>
    <s v="01619"/>
    <x v="97"/>
    <x v="3"/>
    <x v="8"/>
    <x v="2"/>
    <x v="1"/>
    <x v="2"/>
    <x v="9"/>
    <n v="5"/>
    <n v="46.11"/>
    <n v="0"/>
    <n v="18.88"/>
    <n v="230.55"/>
    <n v="94.399999999999991"/>
    <n v="136.15000000000003"/>
    <n v="0.5905443504662764"/>
    <n v="2026"/>
    <s v="Q2"/>
    <n v="4"/>
    <x v="3"/>
  </r>
  <r>
    <s v="01631"/>
    <x v="97"/>
    <x v="3"/>
    <x v="8"/>
    <x v="0"/>
    <x v="0"/>
    <x v="2"/>
    <x v="9"/>
    <n v="1"/>
    <n v="45.54"/>
    <n v="0"/>
    <n v="18.36"/>
    <n v="45.54"/>
    <n v="18.36"/>
    <n v="27.18"/>
    <n v="0.59683794466403162"/>
    <n v="2026"/>
    <s v="Q2"/>
    <n v="4"/>
    <x v="3"/>
  </r>
  <r>
    <s v="01844"/>
    <x v="97"/>
    <x v="1"/>
    <x v="14"/>
    <x v="2"/>
    <x v="1"/>
    <x v="4"/>
    <x v="14"/>
    <n v="2"/>
    <n v="37.1"/>
    <n v="0.1"/>
    <n v="14.17"/>
    <n v="66.78"/>
    <n v="28.34"/>
    <n v="38.44"/>
    <n v="0.57562144354597178"/>
    <n v="2026"/>
    <s v="Q2"/>
    <n v="4"/>
    <x v="3"/>
  </r>
  <r>
    <s v="04246"/>
    <x v="97"/>
    <x v="3"/>
    <x v="8"/>
    <x v="1"/>
    <x v="2"/>
    <x v="1"/>
    <x v="11"/>
    <n v="5"/>
    <n v="156.57"/>
    <n v="0.15"/>
    <n v="80.849999999999994"/>
    <n v="665.4224999999999"/>
    <n v="404.25"/>
    <n v="261.1724999999999"/>
    <n v="0.39249123677062309"/>
    <n v="2026"/>
    <s v="Q2"/>
    <n v="4"/>
    <x v="3"/>
  </r>
  <r>
    <s v="05139"/>
    <x v="97"/>
    <x v="0"/>
    <x v="15"/>
    <x v="0"/>
    <x v="0"/>
    <x v="4"/>
    <x v="16"/>
    <n v="2"/>
    <n v="51.4"/>
    <n v="0"/>
    <n v="21.99"/>
    <n v="102.8"/>
    <n v="43.98"/>
    <n v="58.82"/>
    <n v="0.57217898832684821"/>
    <n v="2026"/>
    <s v="Q2"/>
    <n v="4"/>
    <x v="3"/>
  </r>
  <r>
    <s v="00186"/>
    <x v="98"/>
    <x v="0"/>
    <x v="0"/>
    <x v="0"/>
    <x v="1"/>
    <x v="2"/>
    <x v="9"/>
    <n v="2"/>
    <n v="46.42"/>
    <n v="0.1"/>
    <n v="18.73"/>
    <n v="83.556000000000012"/>
    <n v="37.46"/>
    <n v="46.096000000000011"/>
    <n v="0.55167791660682663"/>
    <n v="2026"/>
    <s v="Q2"/>
    <n v="4"/>
    <x v="3"/>
  </r>
  <r>
    <s v="01742"/>
    <x v="98"/>
    <x v="3"/>
    <x v="4"/>
    <x v="3"/>
    <x v="0"/>
    <x v="3"/>
    <x v="19"/>
    <n v="2"/>
    <n v="120.75"/>
    <n v="0.05"/>
    <n v="60.31"/>
    <n v="229.42499999999998"/>
    <n v="120.62"/>
    <n v="108.80499999999998"/>
    <n v="0.47425084450256066"/>
    <n v="2026"/>
    <s v="Q2"/>
    <n v="4"/>
    <x v="3"/>
  </r>
  <r>
    <s v="03189"/>
    <x v="98"/>
    <x v="1"/>
    <x v="11"/>
    <x v="1"/>
    <x v="2"/>
    <x v="1"/>
    <x v="11"/>
    <n v="6"/>
    <n v="157.38999999999999"/>
    <n v="0.05"/>
    <n v="79.239999999999995"/>
    <n v="897.12299999999993"/>
    <n v="475.43999999999994"/>
    <n v="421.68299999999999"/>
    <n v="0.47003922539049831"/>
    <n v="2026"/>
    <s v="Q2"/>
    <n v="4"/>
    <x v="3"/>
  </r>
  <r>
    <s v="03747"/>
    <x v="98"/>
    <x v="3"/>
    <x v="7"/>
    <x v="2"/>
    <x v="0"/>
    <x v="3"/>
    <x v="19"/>
    <n v="2"/>
    <n v="122.36"/>
    <n v="0.05"/>
    <n v="59.06"/>
    <n v="232.48399999999998"/>
    <n v="118.12"/>
    <n v="114.36399999999998"/>
    <n v="0.49192202474148755"/>
    <n v="2026"/>
    <s v="Q2"/>
    <n v="4"/>
    <x v="3"/>
  </r>
  <r>
    <s v="03782"/>
    <x v="98"/>
    <x v="0"/>
    <x v="0"/>
    <x v="2"/>
    <x v="0"/>
    <x v="4"/>
    <x v="10"/>
    <n v="2"/>
    <n v="39.68"/>
    <n v="0.05"/>
    <n v="14.98"/>
    <n v="75.391999999999996"/>
    <n v="29.96"/>
    <n v="45.431999999999995"/>
    <n v="0.60261035653650252"/>
    <n v="2026"/>
    <s v="Q2"/>
    <n v="4"/>
    <x v="3"/>
  </r>
  <r>
    <s v="04344"/>
    <x v="98"/>
    <x v="2"/>
    <x v="5"/>
    <x v="2"/>
    <x v="2"/>
    <x v="3"/>
    <x v="19"/>
    <n v="3"/>
    <n v="121.56"/>
    <n v="0.15"/>
    <n v="61.31"/>
    <n v="309.97800000000001"/>
    <n v="183.93"/>
    <n v="126.048"/>
    <n v="0.40663530960261696"/>
    <n v="2026"/>
    <s v="Q2"/>
    <n v="4"/>
    <x v="3"/>
  </r>
  <r>
    <s v="04901"/>
    <x v="98"/>
    <x v="0"/>
    <x v="0"/>
    <x v="3"/>
    <x v="1"/>
    <x v="0"/>
    <x v="0"/>
    <n v="1"/>
    <n v="80.19"/>
    <n v="0.1"/>
    <n v="42.15"/>
    <n v="72.171000000000006"/>
    <n v="42.15"/>
    <n v="30.021000000000008"/>
    <n v="0.4159704036247247"/>
    <n v="2026"/>
    <s v="Q2"/>
    <n v="4"/>
    <x v="3"/>
  </r>
  <r>
    <s v="04969"/>
    <x v="98"/>
    <x v="3"/>
    <x v="7"/>
    <x v="3"/>
    <x v="2"/>
    <x v="0"/>
    <x v="0"/>
    <n v="2"/>
    <n v="81.14"/>
    <n v="0"/>
    <n v="43.43"/>
    <n v="162.28"/>
    <n v="86.86"/>
    <n v="75.42"/>
    <n v="0.46475228000985952"/>
    <n v="2026"/>
    <s v="Q2"/>
    <n v="4"/>
    <x v="3"/>
  </r>
  <r>
    <s v="00673"/>
    <x v="99"/>
    <x v="3"/>
    <x v="8"/>
    <x v="2"/>
    <x v="1"/>
    <x v="3"/>
    <x v="7"/>
    <n v="2"/>
    <n v="191.11"/>
    <n v="0"/>
    <n v="103.58"/>
    <n v="382.22"/>
    <n v="207.16"/>
    <n v="175.06000000000003"/>
    <n v="0.45800847679346979"/>
    <n v="2026"/>
    <s v="Q2"/>
    <n v="4"/>
    <x v="3"/>
  </r>
  <r>
    <s v="00888"/>
    <x v="99"/>
    <x v="3"/>
    <x v="7"/>
    <x v="2"/>
    <x v="1"/>
    <x v="0"/>
    <x v="6"/>
    <n v="2"/>
    <n v="40.58"/>
    <n v="0.05"/>
    <n v="17.149999999999999"/>
    <n v="77.10199999999999"/>
    <n v="34.299999999999997"/>
    <n v="42.801999999999992"/>
    <n v="0.55513475655625011"/>
    <n v="2026"/>
    <s v="Q2"/>
    <n v="4"/>
    <x v="3"/>
  </r>
  <r>
    <s v="01541"/>
    <x v="99"/>
    <x v="0"/>
    <x v="15"/>
    <x v="3"/>
    <x v="0"/>
    <x v="3"/>
    <x v="13"/>
    <n v="1"/>
    <n v="83.44"/>
    <n v="0"/>
    <n v="40.299999999999997"/>
    <n v="83.44"/>
    <n v="40.299999999999997"/>
    <n v="43.14"/>
    <n v="0.51701821668264625"/>
    <n v="2026"/>
    <s v="Q2"/>
    <n v="4"/>
    <x v="3"/>
  </r>
  <r>
    <s v="01881"/>
    <x v="99"/>
    <x v="3"/>
    <x v="7"/>
    <x v="3"/>
    <x v="1"/>
    <x v="4"/>
    <x v="16"/>
    <n v="1"/>
    <n v="49.61"/>
    <n v="0"/>
    <n v="21.92"/>
    <n v="49.61"/>
    <n v="21.92"/>
    <n v="27.689999999999998"/>
    <n v="0.55815359806490628"/>
    <n v="2026"/>
    <s v="Q2"/>
    <n v="4"/>
    <x v="3"/>
  </r>
  <r>
    <s v="02007"/>
    <x v="99"/>
    <x v="3"/>
    <x v="8"/>
    <x v="0"/>
    <x v="0"/>
    <x v="4"/>
    <x v="12"/>
    <n v="2"/>
    <n v="123.31"/>
    <n v="0"/>
    <n v="69.239999999999995"/>
    <n v="246.62"/>
    <n v="138.47999999999999"/>
    <n v="108.14000000000001"/>
    <n v="0.43848836266320662"/>
    <n v="2026"/>
    <s v="Q2"/>
    <n v="4"/>
    <x v="3"/>
  </r>
  <r>
    <s v="02312"/>
    <x v="99"/>
    <x v="0"/>
    <x v="15"/>
    <x v="2"/>
    <x v="1"/>
    <x v="1"/>
    <x v="1"/>
    <n v="1"/>
    <n v="93.35"/>
    <n v="0.1"/>
    <n v="45.54"/>
    <n v="84.015000000000001"/>
    <n v="45.54"/>
    <n v="38.475000000000001"/>
    <n v="0.45795393679700053"/>
    <n v="2026"/>
    <s v="Q2"/>
    <n v="4"/>
    <x v="3"/>
  </r>
  <r>
    <s v="04493"/>
    <x v="99"/>
    <x v="0"/>
    <x v="0"/>
    <x v="1"/>
    <x v="2"/>
    <x v="1"/>
    <x v="1"/>
    <n v="5"/>
    <n v="92.63"/>
    <n v="0.15"/>
    <n v="46.33"/>
    <n v="393.67749999999995"/>
    <n v="231.64999999999998"/>
    <n v="162.02749999999997"/>
    <n v="0.41157419461361139"/>
    <n v="2026"/>
    <s v="Q2"/>
    <n v="4"/>
    <x v="3"/>
  </r>
  <r>
    <s v="02072"/>
    <x v="100"/>
    <x v="0"/>
    <x v="9"/>
    <x v="0"/>
    <x v="1"/>
    <x v="3"/>
    <x v="19"/>
    <n v="4"/>
    <n v="124.87"/>
    <n v="0.1"/>
    <n v="62.03"/>
    <n v="449.53200000000004"/>
    <n v="248.12"/>
    <n v="201.41200000000003"/>
    <n v="0.44804819234225823"/>
    <n v="2026"/>
    <s v="Q2"/>
    <n v="4"/>
    <x v="3"/>
  </r>
  <r>
    <s v="02142"/>
    <x v="100"/>
    <x v="3"/>
    <x v="4"/>
    <x v="3"/>
    <x v="1"/>
    <x v="3"/>
    <x v="5"/>
    <n v="1"/>
    <n v="339.64"/>
    <n v="0.1"/>
    <n v="195.81"/>
    <n v="305.67599999999999"/>
    <n v="195.81"/>
    <n v="109.86599999999999"/>
    <n v="0.35941977780394924"/>
    <n v="2026"/>
    <s v="Q2"/>
    <n v="4"/>
    <x v="3"/>
  </r>
  <r>
    <s v="02911"/>
    <x v="100"/>
    <x v="2"/>
    <x v="2"/>
    <x v="2"/>
    <x v="1"/>
    <x v="0"/>
    <x v="4"/>
    <n v="1"/>
    <n v="50.86"/>
    <n v="0.05"/>
    <n v="22.1"/>
    <n v="48.317"/>
    <n v="22.1"/>
    <n v="26.216999999999999"/>
    <n v="0.54260405240391574"/>
    <n v="2026"/>
    <s v="Q2"/>
    <n v="4"/>
    <x v="3"/>
  </r>
  <r>
    <s v="04276"/>
    <x v="100"/>
    <x v="3"/>
    <x v="8"/>
    <x v="0"/>
    <x v="1"/>
    <x v="2"/>
    <x v="18"/>
    <n v="2"/>
    <n v="167.01"/>
    <n v="0"/>
    <n v="89.8"/>
    <n v="334.02"/>
    <n v="179.6"/>
    <n v="154.41999999999999"/>
    <n v="0.46230764624872761"/>
    <n v="2026"/>
    <s v="Q2"/>
    <n v="4"/>
    <x v="3"/>
  </r>
  <r>
    <s v="05077"/>
    <x v="100"/>
    <x v="3"/>
    <x v="8"/>
    <x v="3"/>
    <x v="0"/>
    <x v="1"/>
    <x v="1"/>
    <n v="2"/>
    <n v="92.63"/>
    <n v="0.15"/>
    <n v="44.96"/>
    <n v="157.47099999999998"/>
    <n v="89.92"/>
    <n v="67.550999999999974"/>
    <n v="0.42897422382533917"/>
    <n v="2026"/>
    <s v="Q2"/>
    <n v="4"/>
    <x v="3"/>
  </r>
  <r>
    <s v="01259"/>
    <x v="101"/>
    <x v="1"/>
    <x v="12"/>
    <x v="3"/>
    <x v="1"/>
    <x v="1"/>
    <x v="11"/>
    <n v="2"/>
    <n v="151.01"/>
    <n v="0"/>
    <n v="80.209999999999994"/>
    <n v="302.02"/>
    <n v="160.41999999999999"/>
    <n v="141.6"/>
    <n v="0.4688431229719886"/>
    <n v="2026"/>
    <s v="Q2"/>
    <n v="4"/>
    <x v="3"/>
  </r>
  <r>
    <s v="01720"/>
    <x v="101"/>
    <x v="0"/>
    <x v="15"/>
    <x v="0"/>
    <x v="1"/>
    <x v="1"/>
    <x v="1"/>
    <n v="2"/>
    <n v="92.07"/>
    <n v="0"/>
    <n v="44.1"/>
    <n v="184.14"/>
    <n v="88.2"/>
    <n v="95.939999999999984"/>
    <n v="0.52101661779081132"/>
    <n v="2026"/>
    <s v="Q2"/>
    <n v="4"/>
    <x v="3"/>
  </r>
  <r>
    <s v="01975"/>
    <x v="101"/>
    <x v="0"/>
    <x v="15"/>
    <x v="0"/>
    <x v="0"/>
    <x v="4"/>
    <x v="14"/>
    <n v="1"/>
    <n v="36.840000000000003"/>
    <n v="0.1"/>
    <n v="13.86"/>
    <n v="33.156000000000006"/>
    <n v="13.86"/>
    <n v="19.296000000000006"/>
    <n v="0.58197611292073836"/>
    <n v="2026"/>
    <s v="Q2"/>
    <n v="4"/>
    <x v="3"/>
  </r>
  <r>
    <s v="02848"/>
    <x v="101"/>
    <x v="1"/>
    <x v="6"/>
    <x v="0"/>
    <x v="1"/>
    <x v="1"/>
    <x v="17"/>
    <n v="1"/>
    <n v="71.64"/>
    <n v="0.05"/>
    <n v="32.729999999999997"/>
    <n v="68.057999999999993"/>
    <n v="32.729999999999997"/>
    <n v="35.327999999999996"/>
    <n v="0.51908666137706072"/>
    <n v="2026"/>
    <s v="Q2"/>
    <n v="4"/>
    <x v="3"/>
  </r>
  <r>
    <s v="02979"/>
    <x v="101"/>
    <x v="1"/>
    <x v="14"/>
    <x v="0"/>
    <x v="1"/>
    <x v="4"/>
    <x v="12"/>
    <n v="1"/>
    <n v="124.18"/>
    <n v="0"/>
    <n v="67.42"/>
    <n v="124.18"/>
    <n v="67.42"/>
    <n v="56.760000000000005"/>
    <n v="0.45707843453052022"/>
    <n v="2026"/>
    <s v="Q2"/>
    <n v="4"/>
    <x v="3"/>
  </r>
  <r>
    <s v="02996"/>
    <x v="101"/>
    <x v="1"/>
    <x v="12"/>
    <x v="2"/>
    <x v="1"/>
    <x v="2"/>
    <x v="15"/>
    <n v="1"/>
    <n v="134.94999999999999"/>
    <n v="0"/>
    <n v="67.849999999999994"/>
    <n v="134.94999999999999"/>
    <n v="67.849999999999994"/>
    <n v="67.099999999999994"/>
    <n v="0.49722119303445722"/>
    <n v="2026"/>
    <s v="Q2"/>
    <n v="4"/>
    <x v="3"/>
  </r>
  <r>
    <s v="00749"/>
    <x v="102"/>
    <x v="0"/>
    <x v="15"/>
    <x v="0"/>
    <x v="1"/>
    <x v="3"/>
    <x v="19"/>
    <n v="2"/>
    <n v="124"/>
    <n v="0"/>
    <n v="60.14"/>
    <n v="248"/>
    <n v="120.28"/>
    <n v="127.72"/>
    <n v="0.51500000000000001"/>
    <n v="2026"/>
    <s v="Q2"/>
    <n v="4"/>
    <x v="3"/>
  </r>
  <r>
    <s v="01928"/>
    <x v="102"/>
    <x v="3"/>
    <x v="13"/>
    <x v="3"/>
    <x v="0"/>
    <x v="4"/>
    <x v="16"/>
    <n v="2"/>
    <n v="50.2"/>
    <n v="0.1"/>
    <n v="21.48"/>
    <n v="90.360000000000014"/>
    <n v="42.96"/>
    <n v="47.400000000000013"/>
    <n v="0.5245683930942896"/>
    <n v="2026"/>
    <s v="Q2"/>
    <n v="4"/>
    <x v="3"/>
  </r>
  <r>
    <s v="02486"/>
    <x v="102"/>
    <x v="1"/>
    <x v="11"/>
    <x v="0"/>
    <x v="2"/>
    <x v="1"/>
    <x v="1"/>
    <n v="1"/>
    <n v="93.65"/>
    <n v="0"/>
    <n v="44.15"/>
    <n v="93.65"/>
    <n v="44.15"/>
    <n v="49.500000000000007"/>
    <n v="0.5285638013881474"/>
    <n v="2026"/>
    <s v="Q2"/>
    <n v="4"/>
    <x v="3"/>
  </r>
  <r>
    <s v="02688"/>
    <x v="102"/>
    <x v="2"/>
    <x v="16"/>
    <x v="3"/>
    <x v="1"/>
    <x v="2"/>
    <x v="9"/>
    <n v="5"/>
    <n v="47.25"/>
    <n v="0.1"/>
    <n v="17.93"/>
    <n v="212.625"/>
    <n v="89.65"/>
    <n v="122.97499999999999"/>
    <n v="0.57836566725455607"/>
    <n v="2026"/>
    <s v="Q2"/>
    <n v="4"/>
    <x v="3"/>
  </r>
  <r>
    <s v="02712"/>
    <x v="102"/>
    <x v="2"/>
    <x v="5"/>
    <x v="0"/>
    <x v="0"/>
    <x v="4"/>
    <x v="14"/>
    <n v="1"/>
    <n v="35.69"/>
    <n v="0.05"/>
    <n v="13.53"/>
    <n v="33.905499999999996"/>
    <n v="13.53"/>
    <n v="20.375499999999995"/>
    <n v="0.60094969842650892"/>
    <n v="2026"/>
    <s v="Q2"/>
    <n v="4"/>
    <x v="3"/>
  </r>
  <r>
    <s v="03853"/>
    <x v="102"/>
    <x v="3"/>
    <x v="13"/>
    <x v="0"/>
    <x v="0"/>
    <x v="2"/>
    <x v="15"/>
    <n v="3"/>
    <n v="136.12"/>
    <n v="0"/>
    <n v="66.58"/>
    <n v="408.36"/>
    <n v="199.74"/>
    <n v="208.62"/>
    <n v="0.51087275933000298"/>
    <n v="2026"/>
    <s v="Q2"/>
    <n v="4"/>
    <x v="3"/>
  </r>
  <r>
    <s v="04043"/>
    <x v="102"/>
    <x v="3"/>
    <x v="7"/>
    <x v="3"/>
    <x v="1"/>
    <x v="1"/>
    <x v="11"/>
    <n v="1"/>
    <n v="155.88999999999999"/>
    <n v="0"/>
    <n v="77.260000000000005"/>
    <n v="155.88999999999999"/>
    <n v="77.260000000000005"/>
    <n v="78.629999999999981"/>
    <n v="0.50439412406183837"/>
    <n v="2026"/>
    <s v="Q2"/>
    <n v="4"/>
    <x v="3"/>
  </r>
  <r>
    <s v="00290"/>
    <x v="103"/>
    <x v="0"/>
    <x v="15"/>
    <x v="0"/>
    <x v="2"/>
    <x v="2"/>
    <x v="15"/>
    <n v="1"/>
    <n v="130.81"/>
    <n v="0"/>
    <n v="67.86"/>
    <n v="130.81"/>
    <n v="67.86"/>
    <n v="62.95"/>
    <n v="0.48123232168794439"/>
    <n v="2026"/>
    <s v="Q2"/>
    <n v="4"/>
    <x v="3"/>
  </r>
  <r>
    <s v="02953"/>
    <x v="103"/>
    <x v="0"/>
    <x v="0"/>
    <x v="0"/>
    <x v="0"/>
    <x v="2"/>
    <x v="9"/>
    <n v="2"/>
    <n v="47.56"/>
    <n v="0.05"/>
    <n v="18.649999999999999"/>
    <n v="90.364000000000004"/>
    <n v="37.299999999999997"/>
    <n v="53.064000000000007"/>
    <n v="0.58722500110663545"/>
    <n v="2026"/>
    <s v="Q2"/>
    <n v="4"/>
    <x v="3"/>
  </r>
  <r>
    <s v="03179"/>
    <x v="103"/>
    <x v="1"/>
    <x v="14"/>
    <x v="0"/>
    <x v="1"/>
    <x v="1"/>
    <x v="3"/>
    <n v="2"/>
    <n v="140.65"/>
    <n v="0.05"/>
    <n v="78.900000000000006"/>
    <n v="267.23500000000001"/>
    <n v="157.80000000000001"/>
    <n v="109.435"/>
    <n v="0.40950848504125581"/>
    <n v="2026"/>
    <s v="Q2"/>
    <n v="4"/>
    <x v="3"/>
  </r>
  <r>
    <s v="03301"/>
    <x v="103"/>
    <x v="3"/>
    <x v="4"/>
    <x v="2"/>
    <x v="1"/>
    <x v="0"/>
    <x v="0"/>
    <n v="1"/>
    <n v="82.75"/>
    <n v="0"/>
    <n v="43.18"/>
    <n v="82.75"/>
    <n v="43.18"/>
    <n v="39.57"/>
    <n v="0.47818731117824775"/>
    <n v="2026"/>
    <s v="Q2"/>
    <n v="4"/>
    <x v="3"/>
  </r>
  <r>
    <s v="03349"/>
    <x v="103"/>
    <x v="3"/>
    <x v="8"/>
    <x v="0"/>
    <x v="0"/>
    <x v="4"/>
    <x v="10"/>
    <n v="2"/>
    <n v="40.909999999999997"/>
    <n v="0.1"/>
    <n v="14.95"/>
    <n v="73.637999999999991"/>
    <n v="29.9"/>
    <n v="43.737999999999992"/>
    <n v="0.59395964040305271"/>
    <n v="2026"/>
    <s v="Q2"/>
    <n v="4"/>
    <x v="3"/>
  </r>
  <r>
    <s v="04874"/>
    <x v="103"/>
    <x v="0"/>
    <x v="0"/>
    <x v="2"/>
    <x v="0"/>
    <x v="2"/>
    <x v="9"/>
    <n v="1"/>
    <n v="46.62"/>
    <n v="0"/>
    <n v="18.86"/>
    <n v="46.62"/>
    <n v="18.86"/>
    <n v="27.759999999999998"/>
    <n v="0.59545259545259543"/>
    <n v="2026"/>
    <s v="Q2"/>
    <n v="4"/>
    <x v="3"/>
  </r>
  <r>
    <s v="01045"/>
    <x v="104"/>
    <x v="0"/>
    <x v="15"/>
    <x v="0"/>
    <x v="0"/>
    <x v="3"/>
    <x v="7"/>
    <n v="2"/>
    <n v="196.57"/>
    <n v="0.05"/>
    <n v="106.2"/>
    <n v="373.48299999999995"/>
    <n v="212.4"/>
    <n v="161.08299999999994"/>
    <n v="0.43129941657317727"/>
    <n v="2026"/>
    <s v="Q2"/>
    <n v="4"/>
    <x v="3"/>
  </r>
  <r>
    <s v="01703"/>
    <x v="104"/>
    <x v="1"/>
    <x v="1"/>
    <x v="0"/>
    <x v="0"/>
    <x v="1"/>
    <x v="1"/>
    <n v="1"/>
    <n v="90.52"/>
    <n v="0"/>
    <n v="46.5"/>
    <n v="90.52"/>
    <n v="46.5"/>
    <n v="44.019999999999996"/>
    <n v="0.4863013698630137"/>
    <n v="2026"/>
    <s v="Q2"/>
    <n v="4"/>
    <x v="3"/>
  </r>
  <r>
    <s v="02107"/>
    <x v="104"/>
    <x v="0"/>
    <x v="15"/>
    <x v="0"/>
    <x v="0"/>
    <x v="2"/>
    <x v="18"/>
    <n v="5"/>
    <n v="165.35"/>
    <n v="0.05"/>
    <n v="89.38"/>
    <n v="785.41249999999991"/>
    <n v="446.9"/>
    <n v="338.51249999999993"/>
    <n v="0.43099963395031271"/>
    <n v="2026"/>
    <s v="Q2"/>
    <n v="4"/>
    <x v="3"/>
  </r>
  <r>
    <s v="02265"/>
    <x v="104"/>
    <x v="1"/>
    <x v="11"/>
    <x v="2"/>
    <x v="0"/>
    <x v="2"/>
    <x v="2"/>
    <n v="2"/>
    <n v="36.35"/>
    <n v="0"/>
    <n v="13.55"/>
    <n v="72.7"/>
    <n v="27.1"/>
    <n v="45.6"/>
    <n v="0.6272352132049519"/>
    <n v="2026"/>
    <s v="Q2"/>
    <n v="4"/>
    <x v="3"/>
  </r>
  <r>
    <s v="02839"/>
    <x v="104"/>
    <x v="1"/>
    <x v="14"/>
    <x v="2"/>
    <x v="1"/>
    <x v="2"/>
    <x v="9"/>
    <n v="1"/>
    <n v="47"/>
    <n v="0"/>
    <n v="18.64"/>
    <n v="47"/>
    <n v="18.64"/>
    <n v="28.36"/>
    <n v="0.60340425531914887"/>
    <n v="2026"/>
    <s v="Q2"/>
    <n v="4"/>
    <x v="3"/>
  </r>
  <r>
    <s v="04742"/>
    <x v="104"/>
    <x v="3"/>
    <x v="13"/>
    <x v="3"/>
    <x v="0"/>
    <x v="2"/>
    <x v="9"/>
    <n v="1"/>
    <n v="46.86"/>
    <n v="0"/>
    <n v="18.190000000000001"/>
    <n v="46.86"/>
    <n v="18.190000000000001"/>
    <n v="28.669999999999998"/>
    <n v="0.61182244985061884"/>
    <n v="2026"/>
    <s v="Q2"/>
    <n v="4"/>
    <x v="3"/>
  </r>
  <r>
    <s v="04899"/>
    <x v="104"/>
    <x v="0"/>
    <x v="9"/>
    <x v="0"/>
    <x v="1"/>
    <x v="3"/>
    <x v="13"/>
    <n v="2"/>
    <n v="82.13"/>
    <n v="0.05"/>
    <n v="39.909999999999997"/>
    <n v="156.047"/>
    <n v="79.819999999999993"/>
    <n v="76.227000000000004"/>
    <n v="0.48848744288579726"/>
    <n v="2026"/>
    <s v="Q2"/>
    <n v="4"/>
    <x v="3"/>
  </r>
  <r>
    <s v="05042"/>
    <x v="104"/>
    <x v="1"/>
    <x v="6"/>
    <x v="2"/>
    <x v="2"/>
    <x v="2"/>
    <x v="18"/>
    <n v="1"/>
    <n v="163.16"/>
    <n v="0"/>
    <n v="88.78"/>
    <n v="163.16"/>
    <n v="88.78"/>
    <n v="74.38"/>
    <n v="0.45587153714145623"/>
    <n v="2026"/>
    <s v="Q2"/>
    <n v="4"/>
    <x v="3"/>
  </r>
  <r>
    <s v="02248"/>
    <x v="105"/>
    <x v="0"/>
    <x v="15"/>
    <x v="2"/>
    <x v="1"/>
    <x v="2"/>
    <x v="2"/>
    <n v="2"/>
    <n v="36.68"/>
    <n v="0.1"/>
    <n v="13.92"/>
    <n v="66.024000000000001"/>
    <n v="27.84"/>
    <n v="38.183999999999997"/>
    <n v="0.57833515085423481"/>
    <n v="2026"/>
    <s v="Q2"/>
    <n v="4"/>
    <x v="3"/>
  </r>
  <r>
    <s v="02427"/>
    <x v="105"/>
    <x v="3"/>
    <x v="13"/>
    <x v="0"/>
    <x v="1"/>
    <x v="2"/>
    <x v="9"/>
    <n v="1"/>
    <n v="45.82"/>
    <n v="0.1"/>
    <n v="18.48"/>
    <n v="41.238"/>
    <n v="18.48"/>
    <n v="22.757999999999999"/>
    <n v="0.55186963480285167"/>
    <n v="2026"/>
    <s v="Q2"/>
    <n v="4"/>
    <x v="3"/>
  </r>
  <r>
    <s v="02445"/>
    <x v="105"/>
    <x v="0"/>
    <x v="15"/>
    <x v="0"/>
    <x v="0"/>
    <x v="1"/>
    <x v="17"/>
    <n v="1"/>
    <n v="70.95"/>
    <n v="0"/>
    <n v="31.43"/>
    <n v="70.95"/>
    <n v="31.43"/>
    <n v="39.520000000000003"/>
    <n v="0.55701198026779419"/>
    <n v="2026"/>
    <s v="Q2"/>
    <n v="4"/>
    <x v="3"/>
  </r>
  <r>
    <s v="03311"/>
    <x v="105"/>
    <x v="1"/>
    <x v="11"/>
    <x v="0"/>
    <x v="1"/>
    <x v="2"/>
    <x v="9"/>
    <n v="1"/>
    <n v="46.68"/>
    <n v="0.05"/>
    <n v="18.350000000000001"/>
    <n v="44.345999999999997"/>
    <n v="18.350000000000001"/>
    <n v="25.995999999999995"/>
    <n v="0.58620845172056102"/>
    <n v="2026"/>
    <s v="Q2"/>
    <n v="4"/>
    <x v="3"/>
  </r>
  <r>
    <s v="03320"/>
    <x v="105"/>
    <x v="2"/>
    <x v="16"/>
    <x v="0"/>
    <x v="2"/>
    <x v="2"/>
    <x v="18"/>
    <n v="5"/>
    <n v="164.31"/>
    <n v="0.05"/>
    <n v="85.41"/>
    <n v="780.47249999999997"/>
    <n v="427.04999999999995"/>
    <n v="353.42250000000001"/>
    <n v="0.45283145786686912"/>
    <n v="2026"/>
    <s v="Q2"/>
    <n v="4"/>
    <x v="3"/>
  </r>
  <r>
    <s v="03321"/>
    <x v="105"/>
    <x v="1"/>
    <x v="6"/>
    <x v="0"/>
    <x v="2"/>
    <x v="2"/>
    <x v="2"/>
    <n v="3"/>
    <n v="35.57"/>
    <n v="0"/>
    <n v="13.67"/>
    <n v="106.71000000000001"/>
    <n v="41.01"/>
    <n v="65.700000000000017"/>
    <n v="0.61568737700309262"/>
    <n v="2026"/>
    <s v="Q2"/>
    <n v="4"/>
    <x v="3"/>
  </r>
  <r>
    <s v="05181"/>
    <x v="105"/>
    <x v="0"/>
    <x v="0"/>
    <x v="3"/>
    <x v="1"/>
    <x v="2"/>
    <x v="9"/>
    <n v="2"/>
    <n v="45.51"/>
    <n v="0.1"/>
    <n v="18.809999999999999"/>
    <n v="81.917999999999992"/>
    <n v="37.619999999999997"/>
    <n v="44.297999999999995"/>
    <n v="0.54076027246758951"/>
    <n v="2026"/>
    <s v="Q2"/>
    <n v="4"/>
    <x v="3"/>
  </r>
  <r>
    <s v="05187"/>
    <x v="105"/>
    <x v="3"/>
    <x v="8"/>
    <x v="0"/>
    <x v="0"/>
    <x v="3"/>
    <x v="7"/>
    <n v="2"/>
    <n v="198.32"/>
    <n v="0"/>
    <n v="106.8"/>
    <n v="396.64"/>
    <n v="213.6"/>
    <n v="183.04"/>
    <n v="0.46147640177490923"/>
    <n v="2026"/>
    <s v="Q2"/>
    <n v="4"/>
    <x v="3"/>
  </r>
  <r>
    <s v="00605"/>
    <x v="106"/>
    <x v="3"/>
    <x v="8"/>
    <x v="3"/>
    <x v="2"/>
    <x v="2"/>
    <x v="15"/>
    <n v="2"/>
    <n v="130.94"/>
    <n v="0"/>
    <n v="67.459999999999994"/>
    <n v="261.88"/>
    <n v="134.91999999999999"/>
    <n v="126.96000000000001"/>
    <n v="0.48480219948067821"/>
    <n v="2026"/>
    <s v="Q2"/>
    <n v="4"/>
    <x v="3"/>
  </r>
  <r>
    <s v="03244"/>
    <x v="106"/>
    <x v="1"/>
    <x v="11"/>
    <x v="3"/>
    <x v="0"/>
    <x v="2"/>
    <x v="15"/>
    <n v="1"/>
    <n v="131.62"/>
    <n v="0"/>
    <n v="66.95"/>
    <n v="131.62"/>
    <n v="66.95"/>
    <n v="64.67"/>
    <n v="0.49133870232487464"/>
    <n v="2026"/>
    <s v="Q2"/>
    <n v="4"/>
    <x v="3"/>
  </r>
  <r>
    <s v="04047"/>
    <x v="106"/>
    <x v="0"/>
    <x v="0"/>
    <x v="1"/>
    <x v="2"/>
    <x v="2"/>
    <x v="18"/>
    <n v="8"/>
    <n v="168.34"/>
    <n v="0.15"/>
    <n v="88.7"/>
    <n v="1144.712"/>
    <n v="709.6"/>
    <n v="435.11199999999997"/>
    <n v="0.38010608781946897"/>
    <n v="2026"/>
    <s v="Q2"/>
    <n v="4"/>
    <x v="3"/>
  </r>
  <r>
    <s v="04101"/>
    <x v="106"/>
    <x v="1"/>
    <x v="6"/>
    <x v="0"/>
    <x v="0"/>
    <x v="3"/>
    <x v="13"/>
    <n v="1"/>
    <n v="81.040000000000006"/>
    <n v="0"/>
    <n v="39.97"/>
    <n v="81.040000000000006"/>
    <n v="39.97"/>
    <n v="41.070000000000007"/>
    <n v="0.50678677196446209"/>
    <n v="2026"/>
    <s v="Q2"/>
    <n v="4"/>
    <x v="3"/>
  </r>
  <r>
    <s v="04537"/>
    <x v="106"/>
    <x v="3"/>
    <x v="8"/>
    <x v="0"/>
    <x v="2"/>
    <x v="3"/>
    <x v="13"/>
    <n v="3"/>
    <n v="81.53"/>
    <n v="0.05"/>
    <n v="38.630000000000003"/>
    <n v="232.3605"/>
    <n v="115.89000000000001"/>
    <n v="116.47049999999999"/>
    <n v="0.50124913657872139"/>
    <n v="2026"/>
    <s v="Q2"/>
    <n v="4"/>
    <x v="3"/>
  </r>
  <r>
    <s v="00754"/>
    <x v="107"/>
    <x v="2"/>
    <x v="10"/>
    <x v="3"/>
    <x v="0"/>
    <x v="0"/>
    <x v="8"/>
    <n v="3"/>
    <n v="104.8"/>
    <n v="0.1"/>
    <n v="50.59"/>
    <n v="282.95999999999998"/>
    <n v="151.77000000000001"/>
    <n v="131.18999999999997"/>
    <n v="0.46363443596268017"/>
    <n v="2026"/>
    <s v="Q2"/>
    <n v="4"/>
    <x v="3"/>
  </r>
  <r>
    <s v="01340"/>
    <x v="107"/>
    <x v="3"/>
    <x v="8"/>
    <x v="0"/>
    <x v="1"/>
    <x v="4"/>
    <x v="16"/>
    <n v="2"/>
    <n v="51.24"/>
    <n v="0"/>
    <n v="22.52"/>
    <n v="102.48"/>
    <n v="45.04"/>
    <n v="57.440000000000005"/>
    <n v="0.56049960967993762"/>
    <n v="2026"/>
    <s v="Q2"/>
    <n v="4"/>
    <x v="3"/>
  </r>
  <r>
    <s v="01444"/>
    <x v="107"/>
    <x v="2"/>
    <x v="10"/>
    <x v="2"/>
    <x v="0"/>
    <x v="3"/>
    <x v="19"/>
    <n v="1"/>
    <n v="120.52"/>
    <n v="0.1"/>
    <n v="59.01"/>
    <n v="108.468"/>
    <n v="59.01"/>
    <n v="49.458000000000006"/>
    <n v="0.45596858059519862"/>
    <n v="2026"/>
    <s v="Q2"/>
    <n v="4"/>
    <x v="3"/>
  </r>
  <r>
    <s v="02390"/>
    <x v="107"/>
    <x v="3"/>
    <x v="8"/>
    <x v="2"/>
    <x v="0"/>
    <x v="3"/>
    <x v="13"/>
    <n v="1"/>
    <n v="80.98"/>
    <n v="0"/>
    <n v="40.19"/>
    <n v="80.98"/>
    <n v="40.19"/>
    <n v="40.790000000000006"/>
    <n v="0.50370461842430236"/>
    <n v="2026"/>
    <s v="Q2"/>
    <n v="4"/>
    <x v="3"/>
  </r>
  <r>
    <s v="03076"/>
    <x v="107"/>
    <x v="2"/>
    <x v="2"/>
    <x v="0"/>
    <x v="2"/>
    <x v="3"/>
    <x v="13"/>
    <n v="2"/>
    <n v="82.58"/>
    <n v="0.1"/>
    <n v="39.93"/>
    <n v="148.64400000000001"/>
    <n v="79.86"/>
    <n v="68.784000000000006"/>
    <n v="0.46274319851457174"/>
    <n v="2026"/>
    <s v="Q2"/>
    <n v="4"/>
    <x v="3"/>
  </r>
  <r>
    <s v="03157"/>
    <x v="107"/>
    <x v="3"/>
    <x v="8"/>
    <x v="0"/>
    <x v="1"/>
    <x v="3"/>
    <x v="7"/>
    <n v="2"/>
    <n v="200.36"/>
    <n v="0"/>
    <n v="105.12"/>
    <n v="400.72"/>
    <n v="210.24"/>
    <n v="190.48000000000002"/>
    <n v="0.47534438011579161"/>
    <n v="2026"/>
    <s v="Q2"/>
    <n v="4"/>
    <x v="3"/>
  </r>
  <r>
    <s v="04516"/>
    <x v="107"/>
    <x v="2"/>
    <x v="5"/>
    <x v="0"/>
    <x v="0"/>
    <x v="3"/>
    <x v="7"/>
    <n v="1"/>
    <n v="196.24"/>
    <n v="0"/>
    <n v="106.34"/>
    <n v="196.24"/>
    <n v="106.34"/>
    <n v="89.9"/>
    <n v="0.45811251528740321"/>
    <n v="2026"/>
    <s v="Q2"/>
    <n v="4"/>
    <x v="3"/>
  </r>
  <r>
    <s v="05119"/>
    <x v="107"/>
    <x v="0"/>
    <x v="15"/>
    <x v="0"/>
    <x v="2"/>
    <x v="1"/>
    <x v="1"/>
    <n v="1"/>
    <n v="93.32"/>
    <n v="0"/>
    <n v="44.82"/>
    <n v="93.32"/>
    <n v="44.82"/>
    <n v="48.499999999999993"/>
    <n v="0.51971710244320612"/>
    <n v="2026"/>
    <s v="Q2"/>
    <n v="4"/>
    <x v="3"/>
  </r>
  <r>
    <s v="00125"/>
    <x v="108"/>
    <x v="3"/>
    <x v="7"/>
    <x v="0"/>
    <x v="0"/>
    <x v="0"/>
    <x v="8"/>
    <n v="2"/>
    <n v="101.61"/>
    <n v="0"/>
    <n v="49.9"/>
    <n v="203.22"/>
    <n v="99.8"/>
    <n v="103.42"/>
    <n v="0.50890660368074014"/>
    <n v="2026"/>
    <s v="Q2"/>
    <n v="4"/>
    <x v="3"/>
  </r>
  <r>
    <s v="00728"/>
    <x v="108"/>
    <x v="1"/>
    <x v="14"/>
    <x v="0"/>
    <x v="0"/>
    <x v="0"/>
    <x v="8"/>
    <n v="1"/>
    <n v="104.91"/>
    <n v="0"/>
    <n v="51.68"/>
    <n v="104.91"/>
    <n v="51.68"/>
    <n v="53.23"/>
    <n v="0.50738728433895719"/>
    <n v="2026"/>
    <s v="Q2"/>
    <n v="4"/>
    <x v="3"/>
  </r>
  <r>
    <s v="01271"/>
    <x v="108"/>
    <x v="2"/>
    <x v="2"/>
    <x v="1"/>
    <x v="2"/>
    <x v="4"/>
    <x v="10"/>
    <n v="8"/>
    <n v="39.99"/>
    <n v="0.15"/>
    <n v="14.92"/>
    <n v="271.93200000000002"/>
    <n v="119.36"/>
    <n v="152.572"/>
    <n v="0.56106673727255341"/>
    <n v="2026"/>
    <s v="Q2"/>
    <n v="4"/>
    <x v="3"/>
  </r>
  <r>
    <s v="01284"/>
    <x v="108"/>
    <x v="1"/>
    <x v="12"/>
    <x v="2"/>
    <x v="1"/>
    <x v="2"/>
    <x v="15"/>
    <n v="1"/>
    <n v="136.01"/>
    <n v="0"/>
    <n v="66.59"/>
    <n v="136.01"/>
    <n v="66.59"/>
    <n v="69.419999999999987"/>
    <n v="0.51040364679067707"/>
    <n v="2026"/>
    <s v="Q2"/>
    <n v="4"/>
    <x v="3"/>
  </r>
  <r>
    <s v="01657"/>
    <x v="108"/>
    <x v="0"/>
    <x v="0"/>
    <x v="1"/>
    <x v="2"/>
    <x v="3"/>
    <x v="19"/>
    <n v="15"/>
    <n v="122.1"/>
    <n v="0.15"/>
    <n v="62.33"/>
    <n v="1556.7749999999999"/>
    <n v="934.94999999999993"/>
    <n v="621.82499999999993"/>
    <n v="0.39943151707857588"/>
    <n v="2026"/>
    <s v="Q2"/>
    <n v="4"/>
    <x v="3"/>
  </r>
  <r>
    <s v="02240"/>
    <x v="108"/>
    <x v="0"/>
    <x v="15"/>
    <x v="3"/>
    <x v="0"/>
    <x v="3"/>
    <x v="5"/>
    <n v="4"/>
    <n v="341.75"/>
    <n v="0.1"/>
    <n v="191.91"/>
    <n v="1230.3"/>
    <n v="767.64"/>
    <n v="462.65999999999997"/>
    <n v="0.37605462082418922"/>
    <n v="2026"/>
    <s v="Q2"/>
    <n v="4"/>
    <x v="3"/>
  </r>
  <r>
    <s v="03050"/>
    <x v="108"/>
    <x v="3"/>
    <x v="13"/>
    <x v="2"/>
    <x v="0"/>
    <x v="1"/>
    <x v="11"/>
    <n v="3"/>
    <n v="156.16"/>
    <n v="0.05"/>
    <n v="77.81"/>
    <n v="445.05599999999998"/>
    <n v="233.43"/>
    <n v="211.62599999999998"/>
    <n v="0.47550420621225192"/>
    <n v="2026"/>
    <s v="Q2"/>
    <n v="4"/>
    <x v="3"/>
  </r>
  <r>
    <s v="03213"/>
    <x v="108"/>
    <x v="0"/>
    <x v="15"/>
    <x v="0"/>
    <x v="0"/>
    <x v="2"/>
    <x v="15"/>
    <n v="2"/>
    <n v="132.53"/>
    <n v="0.05"/>
    <n v="66.39"/>
    <n v="251.80699999999999"/>
    <n v="132.78"/>
    <n v="119.02699999999999"/>
    <n v="0.47269138665724142"/>
    <n v="2026"/>
    <s v="Q2"/>
    <n v="4"/>
    <x v="3"/>
  </r>
  <r>
    <s v="03367"/>
    <x v="108"/>
    <x v="2"/>
    <x v="3"/>
    <x v="0"/>
    <x v="0"/>
    <x v="2"/>
    <x v="9"/>
    <n v="3"/>
    <n v="45.79"/>
    <n v="0"/>
    <n v="17.98"/>
    <n v="137.37"/>
    <n v="53.94"/>
    <n v="83.43"/>
    <n v="0.60733784669141733"/>
    <n v="2026"/>
    <s v="Q2"/>
    <n v="4"/>
    <x v="3"/>
  </r>
  <r>
    <s v="03885"/>
    <x v="108"/>
    <x v="0"/>
    <x v="15"/>
    <x v="0"/>
    <x v="1"/>
    <x v="2"/>
    <x v="15"/>
    <n v="2"/>
    <n v="133.97"/>
    <n v="0.15"/>
    <n v="67.36"/>
    <n v="227.749"/>
    <n v="134.72"/>
    <n v="93.028999999999996"/>
    <n v="0.40847160690057915"/>
    <n v="2026"/>
    <s v="Q2"/>
    <n v="4"/>
    <x v="3"/>
  </r>
  <r>
    <s v="04372"/>
    <x v="108"/>
    <x v="0"/>
    <x v="15"/>
    <x v="0"/>
    <x v="1"/>
    <x v="4"/>
    <x v="14"/>
    <n v="1"/>
    <n v="37.11"/>
    <n v="0.1"/>
    <n v="14.27"/>
    <n v="33.399000000000001"/>
    <n v="14.27"/>
    <n v="19.129000000000001"/>
    <n v="0.5727416988532591"/>
    <n v="2026"/>
    <s v="Q2"/>
    <n v="4"/>
    <x v="3"/>
  </r>
  <r>
    <s v="04417"/>
    <x v="108"/>
    <x v="3"/>
    <x v="8"/>
    <x v="2"/>
    <x v="1"/>
    <x v="3"/>
    <x v="5"/>
    <n v="3"/>
    <n v="334.01"/>
    <n v="0.15"/>
    <n v="192.17"/>
    <n v="851.72550000000001"/>
    <n v="576.51"/>
    <n v="275.21550000000002"/>
    <n v="0.32312699337990941"/>
    <n v="2026"/>
    <s v="Q2"/>
    <n v="4"/>
    <x v="3"/>
  </r>
  <r>
    <s v="01147"/>
    <x v="109"/>
    <x v="3"/>
    <x v="7"/>
    <x v="0"/>
    <x v="1"/>
    <x v="2"/>
    <x v="15"/>
    <n v="1"/>
    <n v="131.46"/>
    <n v="0"/>
    <n v="67.77"/>
    <n v="131.46"/>
    <n v="67.77"/>
    <n v="63.690000000000012"/>
    <n v="0.48448197170241902"/>
    <n v="2026"/>
    <s v="Q2"/>
    <n v="4"/>
    <x v="3"/>
  </r>
  <r>
    <s v="01514"/>
    <x v="109"/>
    <x v="2"/>
    <x v="3"/>
    <x v="2"/>
    <x v="0"/>
    <x v="1"/>
    <x v="17"/>
    <n v="3"/>
    <n v="72.48"/>
    <n v="0"/>
    <n v="32.36"/>
    <n v="217.44"/>
    <n v="97.08"/>
    <n v="120.36"/>
    <n v="0.55353200883002207"/>
    <n v="2026"/>
    <s v="Q2"/>
    <n v="4"/>
    <x v="3"/>
  </r>
  <r>
    <s v="01538"/>
    <x v="109"/>
    <x v="2"/>
    <x v="2"/>
    <x v="3"/>
    <x v="1"/>
    <x v="0"/>
    <x v="0"/>
    <n v="1"/>
    <n v="81.98"/>
    <n v="0"/>
    <n v="43.15"/>
    <n v="81.98"/>
    <n v="43.15"/>
    <n v="38.830000000000005"/>
    <n v="0.47365211027079779"/>
    <n v="2026"/>
    <s v="Q2"/>
    <n v="4"/>
    <x v="3"/>
  </r>
  <r>
    <s v="01679"/>
    <x v="109"/>
    <x v="3"/>
    <x v="13"/>
    <x v="3"/>
    <x v="0"/>
    <x v="2"/>
    <x v="9"/>
    <n v="1"/>
    <n v="46.71"/>
    <n v="0"/>
    <n v="18.18"/>
    <n v="46.71"/>
    <n v="18.18"/>
    <n v="28.53"/>
    <n v="0.61078998073217727"/>
    <n v="2026"/>
    <s v="Q2"/>
    <n v="4"/>
    <x v="3"/>
  </r>
  <r>
    <s v="01708"/>
    <x v="109"/>
    <x v="2"/>
    <x v="5"/>
    <x v="3"/>
    <x v="1"/>
    <x v="4"/>
    <x v="10"/>
    <n v="1"/>
    <n v="41.01"/>
    <n v="0"/>
    <n v="14.5"/>
    <n v="41.01"/>
    <n v="14.5"/>
    <n v="26.509999999999998"/>
    <n v="0.64642770056083876"/>
    <n v="2026"/>
    <s v="Q2"/>
    <n v="4"/>
    <x v="3"/>
  </r>
  <r>
    <s v="02686"/>
    <x v="109"/>
    <x v="1"/>
    <x v="12"/>
    <x v="0"/>
    <x v="0"/>
    <x v="1"/>
    <x v="17"/>
    <n v="1"/>
    <n v="70.45"/>
    <n v="0.05"/>
    <n v="31.98"/>
    <n v="66.927499999999995"/>
    <n v="31.98"/>
    <n v="34.947499999999991"/>
    <n v="0.52216951178514059"/>
    <n v="2026"/>
    <s v="Q2"/>
    <n v="4"/>
    <x v="3"/>
  </r>
  <r>
    <s v="03307"/>
    <x v="109"/>
    <x v="3"/>
    <x v="13"/>
    <x v="2"/>
    <x v="2"/>
    <x v="0"/>
    <x v="4"/>
    <n v="2"/>
    <n v="51.39"/>
    <n v="0.05"/>
    <n v="22.28"/>
    <n v="97.640999999999991"/>
    <n v="44.56"/>
    <n v="53.080999999999989"/>
    <n v="0.54363433393758764"/>
    <n v="2026"/>
    <s v="Q2"/>
    <n v="4"/>
    <x v="3"/>
  </r>
  <r>
    <s v="03772"/>
    <x v="109"/>
    <x v="0"/>
    <x v="15"/>
    <x v="2"/>
    <x v="0"/>
    <x v="3"/>
    <x v="19"/>
    <n v="2"/>
    <n v="122.03"/>
    <n v="0"/>
    <n v="59.43"/>
    <n v="244.06"/>
    <n v="118.86"/>
    <n v="125.2"/>
    <n v="0.51298860935835455"/>
    <n v="2026"/>
    <s v="Q2"/>
    <n v="4"/>
    <x v="3"/>
  </r>
  <r>
    <s v="03877"/>
    <x v="109"/>
    <x v="3"/>
    <x v="4"/>
    <x v="0"/>
    <x v="1"/>
    <x v="2"/>
    <x v="15"/>
    <n v="3"/>
    <n v="132.07"/>
    <n v="0.05"/>
    <n v="66.41"/>
    <n v="376.39949999999999"/>
    <n v="199.23"/>
    <n v="177.1695"/>
    <n v="0.47069536489819991"/>
    <n v="2026"/>
    <s v="Q2"/>
    <n v="4"/>
    <x v="3"/>
  </r>
  <r>
    <s v="04117"/>
    <x v="109"/>
    <x v="3"/>
    <x v="7"/>
    <x v="3"/>
    <x v="0"/>
    <x v="0"/>
    <x v="6"/>
    <n v="1"/>
    <n v="41.04"/>
    <n v="0.1"/>
    <n v="17.02"/>
    <n v="36.936"/>
    <n v="17.02"/>
    <n v="19.916"/>
    <n v="0.53920294563569415"/>
    <n v="2026"/>
    <s v="Q2"/>
    <n v="4"/>
    <x v="3"/>
  </r>
  <r>
    <s v="04562"/>
    <x v="109"/>
    <x v="1"/>
    <x v="1"/>
    <x v="2"/>
    <x v="1"/>
    <x v="4"/>
    <x v="10"/>
    <n v="2"/>
    <n v="40.56"/>
    <n v="0"/>
    <n v="15.09"/>
    <n v="81.12"/>
    <n v="30.18"/>
    <n v="50.940000000000005"/>
    <n v="0.62795857988165682"/>
    <n v="2026"/>
    <s v="Q2"/>
    <n v="4"/>
    <x v="3"/>
  </r>
  <r>
    <s v="04683"/>
    <x v="109"/>
    <x v="2"/>
    <x v="16"/>
    <x v="0"/>
    <x v="2"/>
    <x v="4"/>
    <x v="16"/>
    <n v="3"/>
    <n v="51.36"/>
    <n v="0"/>
    <n v="22.05"/>
    <n v="154.07999999999998"/>
    <n v="66.150000000000006"/>
    <n v="87.929999999999978"/>
    <n v="0.57067757009345788"/>
    <n v="2026"/>
    <s v="Q2"/>
    <n v="4"/>
    <x v="3"/>
  </r>
  <r>
    <s v="00308"/>
    <x v="110"/>
    <x v="3"/>
    <x v="7"/>
    <x v="0"/>
    <x v="0"/>
    <x v="1"/>
    <x v="1"/>
    <n v="6"/>
    <n v="93.58"/>
    <n v="0"/>
    <n v="46.68"/>
    <n v="561.48"/>
    <n v="280.08"/>
    <n v="281.40000000000003"/>
    <n v="0.5011754648429152"/>
    <n v="2026"/>
    <s v="Q2"/>
    <n v="4"/>
    <x v="3"/>
  </r>
  <r>
    <s v="00773"/>
    <x v="110"/>
    <x v="3"/>
    <x v="7"/>
    <x v="0"/>
    <x v="2"/>
    <x v="0"/>
    <x v="0"/>
    <n v="5"/>
    <n v="80.16"/>
    <n v="0.1"/>
    <n v="42.5"/>
    <n v="360.71999999999997"/>
    <n v="212.5"/>
    <n v="148.21999999999997"/>
    <n v="0.41090042137946325"/>
    <n v="2026"/>
    <s v="Q2"/>
    <n v="4"/>
    <x v="3"/>
  </r>
  <r>
    <s v="01303"/>
    <x v="110"/>
    <x v="1"/>
    <x v="12"/>
    <x v="0"/>
    <x v="1"/>
    <x v="1"/>
    <x v="3"/>
    <n v="1"/>
    <n v="142.22999999999999"/>
    <n v="0.05"/>
    <n v="77.66"/>
    <n v="135.11849999999998"/>
    <n v="77.66"/>
    <n v="57.458499999999987"/>
    <n v="0.42524524768999061"/>
    <n v="2026"/>
    <s v="Q2"/>
    <n v="4"/>
    <x v="3"/>
  </r>
  <r>
    <s v="01348"/>
    <x v="110"/>
    <x v="1"/>
    <x v="14"/>
    <x v="0"/>
    <x v="0"/>
    <x v="1"/>
    <x v="17"/>
    <n v="2"/>
    <n v="71.77"/>
    <n v="0"/>
    <n v="32.450000000000003"/>
    <n v="143.54"/>
    <n v="64.900000000000006"/>
    <n v="78.639999999999986"/>
    <n v="0.54786122335237553"/>
    <n v="2026"/>
    <s v="Q2"/>
    <n v="4"/>
    <x v="3"/>
  </r>
  <r>
    <s v="01496"/>
    <x v="110"/>
    <x v="0"/>
    <x v="0"/>
    <x v="3"/>
    <x v="0"/>
    <x v="1"/>
    <x v="17"/>
    <n v="1"/>
    <n v="71.23"/>
    <n v="0.05"/>
    <n v="33.28"/>
    <n v="67.668499999999995"/>
    <n v="33.28"/>
    <n v="34.388499999999993"/>
    <n v="0.50819066478494423"/>
    <n v="2026"/>
    <s v="Q2"/>
    <n v="4"/>
    <x v="3"/>
  </r>
  <r>
    <s v="01695"/>
    <x v="110"/>
    <x v="0"/>
    <x v="0"/>
    <x v="2"/>
    <x v="0"/>
    <x v="1"/>
    <x v="17"/>
    <n v="1"/>
    <n v="71.239999999999995"/>
    <n v="0.1"/>
    <n v="33.07"/>
    <n v="64.116"/>
    <n v="33.07"/>
    <n v="31.045999999999999"/>
    <n v="0.48421610830369954"/>
    <n v="2026"/>
    <s v="Q2"/>
    <n v="4"/>
    <x v="3"/>
  </r>
  <r>
    <s v="02812"/>
    <x v="110"/>
    <x v="1"/>
    <x v="6"/>
    <x v="0"/>
    <x v="1"/>
    <x v="0"/>
    <x v="4"/>
    <n v="1"/>
    <n v="51.39"/>
    <n v="0"/>
    <n v="22.08"/>
    <n v="51.39"/>
    <n v="22.08"/>
    <n v="29.310000000000002"/>
    <n v="0.57034442498540572"/>
    <n v="2026"/>
    <s v="Q2"/>
    <n v="4"/>
    <x v="3"/>
  </r>
  <r>
    <s v="03017"/>
    <x v="110"/>
    <x v="1"/>
    <x v="12"/>
    <x v="0"/>
    <x v="0"/>
    <x v="0"/>
    <x v="8"/>
    <n v="1"/>
    <n v="102.64"/>
    <n v="0"/>
    <n v="51.86"/>
    <n v="102.64"/>
    <n v="51.86"/>
    <n v="50.78"/>
    <n v="0.49473889321901793"/>
    <n v="2026"/>
    <s v="Q2"/>
    <n v="4"/>
    <x v="3"/>
  </r>
  <r>
    <s v="03719"/>
    <x v="110"/>
    <x v="2"/>
    <x v="2"/>
    <x v="0"/>
    <x v="1"/>
    <x v="4"/>
    <x v="14"/>
    <n v="2"/>
    <n v="35.56"/>
    <n v="0.1"/>
    <n v="13.85"/>
    <n v="64.00800000000001"/>
    <n v="27.7"/>
    <n v="36.308000000000007"/>
    <n v="0.56724159480064995"/>
    <n v="2026"/>
    <s v="Q2"/>
    <n v="4"/>
    <x v="3"/>
  </r>
  <r>
    <s v="03920"/>
    <x v="110"/>
    <x v="1"/>
    <x v="11"/>
    <x v="0"/>
    <x v="0"/>
    <x v="0"/>
    <x v="8"/>
    <n v="2"/>
    <n v="100.39"/>
    <n v="0"/>
    <n v="49.05"/>
    <n v="200.78"/>
    <n v="98.1"/>
    <n v="102.68"/>
    <n v="0.51140551847793603"/>
    <n v="2026"/>
    <s v="Q2"/>
    <n v="4"/>
    <x v="3"/>
  </r>
  <r>
    <s v="04654"/>
    <x v="110"/>
    <x v="0"/>
    <x v="15"/>
    <x v="2"/>
    <x v="0"/>
    <x v="3"/>
    <x v="7"/>
    <n v="2"/>
    <n v="191.51"/>
    <n v="0.1"/>
    <n v="101.25"/>
    <n v="344.71800000000002"/>
    <n v="202.5"/>
    <n v="142.21800000000002"/>
    <n v="0.41256331262075091"/>
    <n v="2026"/>
    <s v="Q2"/>
    <n v="4"/>
    <x v="3"/>
  </r>
  <r>
    <s v="04920"/>
    <x v="110"/>
    <x v="1"/>
    <x v="12"/>
    <x v="2"/>
    <x v="1"/>
    <x v="1"/>
    <x v="3"/>
    <n v="2"/>
    <n v="147.30000000000001"/>
    <n v="0"/>
    <n v="81.2"/>
    <n v="294.60000000000002"/>
    <n v="162.4"/>
    <n v="132.20000000000002"/>
    <n v="0.44874405974202308"/>
    <n v="2026"/>
    <s v="Q2"/>
    <n v="4"/>
    <x v="3"/>
  </r>
  <r>
    <s v="05191"/>
    <x v="110"/>
    <x v="1"/>
    <x v="11"/>
    <x v="2"/>
    <x v="0"/>
    <x v="0"/>
    <x v="0"/>
    <n v="1"/>
    <n v="79.92"/>
    <n v="0.1"/>
    <n v="43.13"/>
    <n v="71.927999999999997"/>
    <n v="43.13"/>
    <n v="28.797999999999995"/>
    <n v="0.40037259481703918"/>
    <n v="2026"/>
    <s v="Q2"/>
    <n v="4"/>
    <x v="3"/>
  </r>
  <r>
    <s v="00413"/>
    <x v="111"/>
    <x v="1"/>
    <x v="1"/>
    <x v="0"/>
    <x v="0"/>
    <x v="3"/>
    <x v="5"/>
    <n v="2"/>
    <n v="344.29"/>
    <n v="0.1"/>
    <n v="192.66"/>
    <n v="619.72200000000009"/>
    <n v="385.32"/>
    <n v="234.4020000000001"/>
    <n v="0.37823733867766524"/>
    <n v="2026"/>
    <s v="Q2"/>
    <n v="4"/>
    <x v="3"/>
  </r>
  <r>
    <s v="01658"/>
    <x v="111"/>
    <x v="2"/>
    <x v="5"/>
    <x v="0"/>
    <x v="0"/>
    <x v="1"/>
    <x v="11"/>
    <n v="1"/>
    <n v="151.15"/>
    <n v="0"/>
    <n v="77.680000000000007"/>
    <n v="151.15"/>
    <n v="77.680000000000007"/>
    <n v="73.47"/>
    <n v="0.48607343698312933"/>
    <n v="2026"/>
    <s v="Q2"/>
    <n v="4"/>
    <x v="3"/>
  </r>
  <r>
    <s v="02024"/>
    <x v="111"/>
    <x v="1"/>
    <x v="6"/>
    <x v="2"/>
    <x v="1"/>
    <x v="3"/>
    <x v="13"/>
    <n v="1"/>
    <n v="81.73"/>
    <n v="0.05"/>
    <n v="39.979999999999997"/>
    <n v="77.643500000000003"/>
    <n v="39.979999999999997"/>
    <n v="37.663500000000006"/>
    <n v="0.48508246021882068"/>
    <n v="2026"/>
    <s v="Q2"/>
    <n v="4"/>
    <x v="3"/>
  </r>
  <r>
    <s v="03980"/>
    <x v="111"/>
    <x v="3"/>
    <x v="4"/>
    <x v="2"/>
    <x v="1"/>
    <x v="1"/>
    <x v="3"/>
    <n v="1"/>
    <n v="142.53"/>
    <n v="0.05"/>
    <n v="77.77"/>
    <n v="135.40350000000001"/>
    <n v="77.77"/>
    <n v="57.633500000000012"/>
    <n v="0.4256426163282338"/>
    <n v="2026"/>
    <s v="Q2"/>
    <n v="4"/>
    <x v="3"/>
  </r>
  <r>
    <s v="04239"/>
    <x v="111"/>
    <x v="1"/>
    <x v="1"/>
    <x v="0"/>
    <x v="1"/>
    <x v="3"/>
    <x v="13"/>
    <n v="2"/>
    <n v="83.24"/>
    <n v="0"/>
    <n v="40.03"/>
    <n v="166.48"/>
    <n v="80.06"/>
    <n v="86.419999999999987"/>
    <n v="0.51910139356078799"/>
    <n v="2026"/>
    <s v="Q2"/>
    <n v="4"/>
    <x v="3"/>
  </r>
  <r>
    <s v="04761"/>
    <x v="111"/>
    <x v="0"/>
    <x v="0"/>
    <x v="3"/>
    <x v="1"/>
    <x v="1"/>
    <x v="3"/>
    <n v="1"/>
    <n v="141.99"/>
    <n v="0.05"/>
    <n v="79.7"/>
    <n v="134.8905"/>
    <n v="79.7"/>
    <n v="55.1905"/>
    <n v="0.40915038494186023"/>
    <n v="2026"/>
    <s v="Q2"/>
    <n v="4"/>
    <x v="3"/>
  </r>
  <r>
    <s v="05160"/>
    <x v="111"/>
    <x v="1"/>
    <x v="12"/>
    <x v="0"/>
    <x v="1"/>
    <x v="4"/>
    <x v="14"/>
    <n v="2"/>
    <n v="35.94"/>
    <n v="0.05"/>
    <n v="14.17"/>
    <n v="68.285999999999987"/>
    <n v="28.34"/>
    <n v="39.945999999999984"/>
    <n v="0.5849808159798493"/>
    <n v="2026"/>
    <s v="Q2"/>
    <n v="4"/>
    <x v="3"/>
  </r>
  <r>
    <s v="02224"/>
    <x v="112"/>
    <x v="1"/>
    <x v="1"/>
    <x v="0"/>
    <x v="1"/>
    <x v="4"/>
    <x v="16"/>
    <n v="3"/>
    <n v="49.55"/>
    <n v="0"/>
    <n v="22.55"/>
    <n v="148.64999999999998"/>
    <n v="67.650000000000006"/>
    <n v="80.999999999999972"/>
    <n v="0.54490413723511588"/>
    <n v="2026"/>
    <s v="Q2"/>
    <n v="4"/>
    <x v="3"/>
  </r>
  <r>
    <s v="02832"/>
    <x v="112"/>
    <x v="3"/>
    <x v="8"/>
    <x v="3"/>
    <x v="0"/>
    <x v="4"/>
    <x v="10"/>
    <n v="1"/>
    <n v="39.89"/>
    <n v="0.05"/>
    <n v="15.06"/>
    <n v="37.895499999999998"/>
    <n v="15.06"/>
    <n v="22.835499999999996"/>
    <n v="0.60259133670224685"/>
    <n v="2026"/>
    <s v="Q2"/>
    <n v="4"/>
    <x v="3"/>
  </r>
  <r>
    <s v="03000"/>
    <x v="112"/>
    <x v="3"/>
    <x v="7"/>
    <x v="3"/>
    <x v="1"/>
    <x v="4"/>
    <x v="10"/>
    <n v="1"/>
    <n v="40.630000000000003"/>
    <n v="0.1"/>
    <n v="14.67"/>
    <n v="36.567"/>
    <n v="14.67"/>
    <n v="21.896999999999998"/>
    <n v="0.59881860694068423"/>
    <n v="2026"/>
    <s v="Q2"/>
    <n v="4"/>
    <x v="3"/>
  </r>
  <r>
    <s v="03206"/>
    <x v="112"/>
    <x v="3"/>
    <x v="8"/>
    <x v="3"/>
    <x v="0"/>
    <x v="0"/>
    <x v="6"/>
    <n v="4"/>
    <n v="39.78"/>
    <n v="0.05"/>
    <n v="16.7"/>
    <n v="151.16399999999999"/>
    <n v="66.8"/>
    <n v="84.36399999999999"/>
    <n v="0.55809584292556425"/>
    <n v="2026"/>
    <s v="Q2"/>
    <n v="4"/>
    <x v="3"/>
  </r>
  <r>
    <s v="03777"/>
    <x v="112"/>
    <x v="3"/>
    <x v="4"/>
    <x v="3"/>
    <x v="2"/>
    <x v="1"/>
    <x v="1"/>
    <n v="1"/>
    <n v="92.74"/>
    <n v="0"/>
    <n v="46.1"/>
    <n v="92.74"/>
    <n v="46.1"/>
    <n v="46.639999999999993"/>
    <n v="0.50291136510675005"/>
    <n v="2026"/>
    <s v="Q2"/>
    <n v="4"/>
    <x v="3"/>
  </r>
  <r>
    <s v="04980"/>
    <x v="112"/>
    <x v="1"/>
    <x v="6"/>
    <x v="2"/>
    <x v="0"/>
    <x v="3"/>
    <x v="19"/>
    <n v="2"/>
    <n v="120.49"/>
    <n v="0.1"/>
    <n v="62.23"/>
    <n v="216.88200000000001"/>
    <n v="124.46"/>
    <n v="92.422000000000011"/>
    <n v="0.42613955976060719"/>
    <n v="2026"/>
    <s v="Q2"/>
    <n v="4"/>
    <x v="3"/>
  </r>
  <r>
    <s v="01102"/>
    <x v="113"/>
    <x v="1"/>
    <x v="6"/>
    <x v="0"/>
    <x v="2"/>
    <x v="1"/>
    <x v="17"/>
    <n v="2"/>
    <n v="70.53"/>
    <n v="0"/>
    <n v="32.229999999999997"/>
    <n v="141.06"/>
    <n v="64.459999999999994"/>
    <n v="76.600000000000009"/>
    <n v="0.54303133418403526"/>
    <n v="2026"/>
    <s v="Q2"/>
    <n v="4"/>
    <x v="3"/>
  </r>
  <r>
    <s v="01333"/>
    <x v="113"/>
    <x v="1"/>
    <x v="14"/>
    <x v="0"/>
    <x v="1"/>
    <x v="1"/>
    <x v="1"/>
    <n v="1"/>
    <n v="90.87"/>
    <n v="0.1"/>
    <n v="44.4"/>
    <n v="81.783000000000001"/>
    <n v="44.4"/>
    <n v="37.383000000000003"/>
    <n v="0.45709988628443565"/>
    <n v="2026"/>
    <s v="Q2"/>
    <n v="4"/>
    <x v="3"/>
  </r>
  <r>
    <s v="01369"/>
    <x v="113"/>
    <x v="1"/>
    <x v="14"/>
    <x v="1"/>
    <x v="0"/>
    <x v="4"/>
    <x v="12"/>
    <n v="3"/>
    <n v="124.31"/>
    <n v="0.2"/>
    <n v="67.97"/>
    <n v="298.34399999999999"/>
    <n v="203.91"/>
    <n v="94.433999999999997"/>
    <n v="0.31652723031131846"/>
    <n v="2026"/>
    <s v="Q2"/>
    <n v="4"/>
    <x v="3"/>
  </r>
  <r>
    <s v="01712"/>
    <x v="113"/>
    <x v="1"/>
    <x v="1"/>
    <x v="1"/>
    <x v="0"/>
    <x v="0"/>
    <x v="6"/>
    <n v="15"/>
    <n v="41.21"/>
    <n v="0.15"/>
    <n v="16.760000000000002"/>
    <n v="525.42750000000001"/>
    <n v="251.40000000000003"/>
    <n v="274.02749999999997"/>
    <n v="0.52153246642020068"/>
    <n v="2026"/>
    <s v="Q2"/>
    <n v="4"/>
    <x v="3"/>
  </r>
  <r>
    <s v="02229"/>
    <x v="113"/>
    <x v="0"/>
    <x v="0"/>
    <x v="0"/>
    <x v="1"/>
    <x v="1"/>
    <x v="3"/>
    <n v="2"/>
    <n v="145.75"/>
    <n v="0.1"/>
    <n v="78.900000000000006"/>
    <n v="262.35000000000002"/>
    <n v="157.80000000000001"/>
    <n v="104.55000000000001"/>
    <n v="0.39851343624928531"/>
    <n v="2026"/>
    <s v="Q2"/>
    <n v="4"/>
    <x v="3"/>
  </r>
  <r>
    <s v="03458"/>
    <x v="113"/>
    <x v="2"/>
    <x v="3"/>
    <x v="0"/>
    <x v="1"/>
    <x v="2"/>
    <x v="15"/>
    <n v="1"/>
    <n v="134.86000000000001"/>
    <n v="0"/>
    <n v="66.040000000000006"/>
    <n v="134.86000000000001"/>
    <n v="66.040000000000006"/>
    <n v="68.820000000000007"/>
    <n v="0.51030698502150373"/>
    <n v="2026"/>
    <s v="Q2"/>
    <n v="4"/>
    <x v="3"/>
  </r>
  <r>
    <s v="04637"/>
    <x v="113"/>
    <x v="3"/>
    <x v="13"/>
    <x v="2"/>
    <x v="1"/>
    <x v="2"/>
    <x v="15"/>
    <n v="1"/>
    <n v="136.07"/>
    <n v="0"/>
    <n v="65.17"/>
    <n v="136.07"/>
    <n v="65.17"/>
    <n v="70.899999999999991"/>
    <n v="0.52105533916366575"/>
    <n v="2026"/>
    <s v="Q2"/>
    <n v="4"/>
    <x v="3"/>
  </r>
  <r>
    <s v="04726"/>
    <x v="113"/>
    <x v="0"/>
    <x v="15"/>
    <x v="2"/>
    <x v="2"/>
    <x v="2"/>
    <x v="9"/>
    <n v="1"/>
    <n v="47.25"/>
    <n v="0.1"/>
    <n v="18.25"/>
    <n v="42.524999999999999"/>
    <n v="18.25"/>
    <n v="24.274999999999999"/>
    <n v="0.57084068195179305"/>
    <n v="2026"/>
    <s v="Q2"/>
    <n v="4"/>
    <x v="3"/>
  </r>
  <r>
    <s v="04838"/>
    <x v="113"/>
    <x v="0"/>
    <x v="0"/>
    <x v="0"/>
    <x v="2"/>
    <x v="0"/>
    <x v="6"/>
    <n v="2"/>
    <n v="41.32"/>
    <n v="0.1"/>
    <n v="16.66"/>
    <n v="74.376000000000005"/>
    <n v="33.32"/>
    <n v="41.056000000000004"/>
    <n v="0.5520060234484242"/>
    <n v="2026"/>
    <s v="Q2"/>
    <n v="4"/>
    <x v="3"/>
  </r>
  <r>
    <s v="05075"/>
    <x v="113"/>
    <x v="0"/>
    <x v="15"/>
    <x v="3"/>
    <x v="1"/>
    <x v="0"/>
    <x v="0"/>
    <n v="2"/>
    <n v="81.75"/>
    <n v="0"/>
    <n v="41.92"/>
    <n v="163.5"/>
    <n v="83.84"/>
    <n v="79.66"/>
    <n v="0.48721712538226297"/>
    <n v="2026"/>
    <s v="Q2"/>
    <n v="4"/>
    <x v="3"/>
  </r>
  <r>
    <s v="00149"/>
    <x v="114"/>
    <x v="1"/>
    <x v="12"/>
    <x v="0"/>
    <x v="0"/>
    <x v="2"/>
    <x v="2"/>
    <n v="1"/>
    <n v="36.020000000000003"/>
    <n v="0.05"/>
    <n v="13.72"/>
    <n v="34.219000000000001"/>
    <n v="13.72"/>
    <n v="20.499000000000002"/>
    <n v="0.59905315760250155"/>
    <n v="2026"/>
    <s v="Q2"/>
    <n v="4"/>
    <x v="3"/>
  </r>
  <r>
    <s v="00449"/>
    <x v="114"/>
    <x v="2"/>
    <x v="5"/>
    <x v="0"/>
    <x v="2"/>
    <x v="2"/>
    <x v="2"/>
    <n v="1"/>
    <n v="36.68"/>
    <n v="0"/>
    <n v="13.27"/>
    <n v="36.68"/>
    <n v="13.27"/>
    <n v="23.41"/>
    <n v="0.63822246455834242"/>
    <n v="2026"/>
    <s v="Q2"/>
    <n v="4"/>
    <x v="3"/>
  </r>
  <r>
    <s v="01422"/>
    <x v="114"/>
    <x v="3"/>
    <x v="8"/>
    <x v="1"/>
    <x v="2"/>
    <x v="3"/>
    <x v="5"/>
    <n v="6"/>
    <n v="348.16"/>
    <n v="0.1"/>
    <n v="198.24"/>
    <n v="1880.0640000000001"/>
    <n v="1189.44"/>
    <n v="690.62400000000002"/>
    <n v="0.36734068627450978"/>
    <n v="2026"/>
    <s v="Q2"/>
    <n v="4"/>
    <x v="3"/>
  </r>
  <r>
    <s v="03248"/>
    <x v="114"/>
    <x v="2"/>
    <x v="16"/>
    <x v="0"/>
    <x v="0"/>
    <x v="0"/>
    <x v="6"/>
    <n v="2"/>
    <n v="39.799999999999997"/>
    <n v="0.05"/>
    <n v="16.23"/>
    <n v="75.61999999999999"/>
    <n v="32.46"/>
    <n v="43.159999999999989"/>
    <n v="0.57074847923829664"/>
    <n v="2026"/>
    <s v="Q2"/>
    <n v="4"/>
    <x v="3"/>
  </r>
  <r>
    <s v="03445"/>
    <x v="114"/>
    <x v="0"/>
    <x v="15"/>
    <x v="0"/>
    <x v="0"/>
    <x v="0"/>
    <x v="6"/>
    <n v="5"/>
    <n v="39.369999999999997"/>
    <n v="0.05"/>
    <n v="16.760000000000002"/>
    <n v="187.00749999999999"/>
    <n v="83.800000000000011"/>
    <n v="103.20749999999998"/>
    <n v="0.55188963009504954"/>
    <n v="2026"/>
    <s v="Q2"/>
    <n v="4"/>
    <x v="3"/>
  </r>
  <r>
    <s v="03930"/>
    <x v="114"/>
    <x v="1"/>
    <x v="12"/>
    <x v="3"/>
    <x v="0"/>
    <x v="4"/>
    <x v="10"/>
    <n v="2"/>
    <n v="40.85"/>
    <n v="0"/>
    <n v="14.99"/>
    <n v="81.7"/>
    <n v="29.98"/>
    <n v="51.72"/>
    <n v="0.633047735618115"/>
    <n v="2026"/>
    <s v="Q2"/>
    <n v="4"/>
    <x v="3"/>
  </r>
  <r>
    <s v="03969"/>
    <x v="114"/>
    <x v="3"/>
    <x v="8"/>
    <x v="3"/>
    <x v="0"/>
    <x v="1"/>
    <x v="1"/>
    <n v="1"/>
    <n v="92.91"/>
    <n v="0.05"/>
    <n v="46"/>
    <n v="88.264499999999998"/>
    <n v="46"/>
    <n v="42.264499999999998"/>
    <n v="0.4788391709010984"/>
    <n v="2026"/>
    <s v="Q2"/>
    <n v="4"/>
    <x v="3"/>
  </r>
  <r>
    <s v="04190"/>
    <x v="114"/>
    <x v="3"/>
    <x v="13"/>
    <x v="0"/>
    <x v="1"/>
    <x v="1"/>
    <x v="11"/>
    <n v="1"/>
    <n v="152.01"/>
    <n v="0"/>
    <n v="80.33"/>
    <n v="152.01"/>
    <n v="80.33"/>
    <n v="71.679999999999993"/>
    <n v="0.47154792447865268"/>
    <n v="2026"/>
    <s v="Q2"/>
    <n v="4"/>
    <x v="3"/>
  </r>
  <r>
    <s v="04442"/>
    <x v="114"/>
    <x v="1"/>
    <x v="6"/>
    <x v="3"/>
    <x v="1"/>
    <x v="2"/>
    <x v="2"/>
    <n v="1"/>
    <n v="36.65"/>
    <n v="0"/>
    <n v="13.28"/>
    <n v="36.65"/>
    <n v="13.28"/>
    <n v="23.369999999999997"/>
    <n v="0.63765347885402446"/>
    <n v="2026"/>
    <s v="Q2"/>
    <n v="4"/>
    <x v="3"/>
  </r>
  <r>
    <s v="00228"/>
    <x v="115"/>
    <x v="3"/>
    <x v="8"/>
    <x v="0"/>
    <x v="0"/>
    <x v="3"/>
    <x v="13"/>
    <n v="5"/>
    <n v="80.819999999999993"/>
    <n v="0"/>
    <n v="40.47"/>
    <n v="404.09999999999997"/>
    <n v="202.35"/>
    <n v="201.74999999999997"/>
    <n v="0.49925760950259834"/>
    <n v="2026"/>
    <s v="Q2"/>
    <n v="4"/>
    <x v="3"/>
  </r>
  <r>
    <s v="02101"/>
    <x v="115"/>
    <x v="3"/>
    <x v="4"/>
    <x v="0"/>
    <x v="1"/>
    <x v="1"/>
    <x v="3"/>
    <n v="4"/>
    <n v="144.69999999999999"/>
    <n v="0"/>
    <n v="79.41"/>
    <n v="578.79999999999995"/>
    <n v="317.64"/>
    <n v="261.15999999999997"/>
    <n v="0.45120939875604699"/>
    <n v="2026"/>
    <s v="Q2"/>
    <n v="4"/>
    <x v="3"/>
  </r>
  <r>
    <s v="02590"/>
    <x v="115"/>
    <x v="1"/>
    <x v="6"/>
    <x v="2"/>
    <x v="1"/>
    <x v="4"/>
    <x v="14"/>
    <n v="2"/>
    <n v="36.51"/>
    <n v="0.1"/>
    <n v="14.18"/>
    <n v="65.718000000000004"/>
    <n v="28.36"/>
    <n v="37.358000000000004"/>
    <n v="0.56845917404668433"/>
    <n v="2026"/>
    <s v="Q2"/>
    <n v="4"/>
    <x v="3"/>
  </r>
  <r>
    <s v="02957"/>
    <x v="115"/>
    <x v="3"/>
    <x v="7"/>
    <x v="3"/>
    <x v="1"/>
    <x v="2"/>
    <x v="2"/>
    <n v="3"/>
    <n v="36.58"/>
    <n v="0.05"/>
    <n v="13.71"/>
    <n v="104.25299999999999"/>
    <n v="41.13"/>
    <n v="63.122999999999983"/>
    <n v="0.60547897902218628"/>
    <n v="2026"/>
    <s v="Q2"/>
    <n v="4"/>
    <x v="3"/>
  </r>
  <r>
    <s v="04270"/>
    <x v="115"/>
    <x v="3"/>
    <x v="7"/>
    <x v="2"/>
    <x v="2"/>
    <x v="3"/>
    <x v="7"/>
    <n v="2"/>
    <n v="191.59"/>
    <n v="0"/>
    <n v="102.52"/>
    <n v="383.18"/>
    <n v="205.04"/>
    <n v="178.14000000000001"/>
    <n v="0.46489900307949272"/>
    <n v="2026"/>
    <s v="Q2"/>
    <n v="4"/>
    <x v="3"/>
  </r>
  <r>
    <s v="04324"/>
    <x v="115"/>
    <x v="3"/>
    <x v="8"/>
    <x v="1"/>
    <x v="2"/>
    <x v="3"/>
    <x v="5"/>
    <n v="6"/>
    <n v="337.24"/>
    <n v="0.05"/>
    <n v="198.63"/>
    <n v="1922.268"/>
    <n v="1191.78"/>
    <n v="730.48800000000006"/>
    <n v="0.38001360892445801"/>
    <n v="2026"/>
    <s v="Q2"/>
    <n v="4"/>
    <x v="3"/>
  </r>
  <r>
    <s v="05010"/>
    <x v="115"/>
    <x v="3"/>
    <x v="7"/>
    <x v="1"/>
    <x v="2"/>
    <x v="2"/>
    <x v="9"/>
    <n v="3"/>
    <n v="46.2"/>
    <n v="0.1"/>
    <n v="18.149999999999999"/>
    <n v="124.74000000000002"/>
    <n v="54.449999999999996"/>
    <n v="70.29000000000002"/>
    <n v="0.5634920634920636"/>
    <n v="2026"/>
    <s v="Q2"/>
    <n v="4"/>
    <x v="3"/>
  </r>
  <r>
    <s v="05092"/>
    <x v="115"/>
    <x v="1"/>
    <x v="1"/>
    <x v="3"/>
    <x v="2"/>
    <x v="4"/>
    <x v="16"/>
    <n v="4"/>
    <n v="50.84"/>
    <n v="0.05"/>
    <n v="22.63"/>
    <n v="193.19200000000001"/>
    <n v="90.52"/>
    <n v="102.67200000000001"/>
    <n v="0.53145057766367143"/>
    <n v="2026"/>
    <s v="Q2"/>
    <n v="4"/>
    <x v="3"/>
  </r>
  <r>
    <s v="01061"/>
    <x v="116"/>
    <x v="3"/>
    <x v="13"/>
    <x v="0"/>
    <x v="0"/>
    <x v="2"/>
    <x v="18"/>
    <n v="1"/>
    <n v="166.5"/>
    <n v="0"/>
    <n v="85.55"/>
    <n v="166.5"/>
    <n v="85.55"/>
    <n v="80.95"/>
    <n v="0.4861861861861862"/>
    <n v="2026"/>
    <s v="Q2"/>
    <n v="4"/>
    <x v="3"/>
  </r>
  <r>
    <s v="01099"/>
    <x v="116"/>
    <x v="3"/>
    <x v="4"/>
    <x v="3"/>
    <x v="1"/>
    <x v="1"/>
    <x v="17"/>
    <n v="1"/>
    <n v="70.2"/>
    <n v="0"/>
    <n v="32.06"/>
    <n v="70.2"/>
    <n v="32.06"/>
    <n v="38.14"/>
    <n v="0.5433048433048433"/>
    <n v="2026"/>
    <s v="Q2"/>
    <n v="4"/>
    <x v="3"/>
  </r>
  <r>
    <s v="03500"/>
    <x v="116"/>
    <x v="1"/>
    <x v="12"/>
    <x v="0"/>
    <x v="1"/>
    <x v="4"/>
    <x v="16"/>
    <n v="4"/>
    <n v="50.67"/>
    <n v="0"/>
    <n v="22.62"/>
    <n v="202.68"/>
    <n v="90.48"/>
    <n v="112.2"/>
    <n v="0.55358200118413259"/>
    <n v="2026"/>
    <s v="Q2"/>
    <n v="4"/>
    <x v="3"/>
  </r>
  <r>
    <s v="03856"/>
    <x v="116"/>
    <x v="1"/>
    <x v="11"/>
    <x v="2"/>
    <x v="1"/>
    <x v="2"/>
    <x v="18"/>
    <n v="3"/>
    <n v="161.05000000000001"/>
    <n v="0.05"/>
    <n v="87.43"/>
    <n v="458.99250000000001"/>
    <n v="262.29000000000002"/>
    <n v="196.70249999999999"/>
    <n v="0.4285527541299694"/>
    <n v="2026"/>
    <s v="Q2"/>
    <n v="4"/>
    <x v="3"/>
  </r>
  <r>
    <s v="04044"/>
    <x v="116"/>
    <x v="1"/>
    <x v="6"/>
    <x v="1"/>
    <x v="1"/>
    <x v="4"/>
    <x v="12"/>
    <n v="10"/>
    <n v="124.59"/>
    <n v="0.15"/>
    <n v="67.14"/>
    <n v="1059.0150000000001"/>
    <n v="671.4"/>
    <n v="387.61500000000012"/>
    <n v="0.36601464568490538"/>
    <n v="2026"/>
    <s v="Q2"/>
    <n v="4"/>
    <x v="3"/>
  </r>
  <r>
    <s v="04235"/>
    <x v="116"/>
    <x v="2"/>
    <x v="16"/>
    <x v="0"/>
    <x v="2"/>
    <x v="4"/>
    <x v="16"/>
    <n v="1"/>
    <n v="50.18"/>
    <n v="0"/>
    <n v="22.05"/>
    <n v="50.18"/>
    <n v="22.05"/>
    <n v="28.13"/>
    <n v="0.56058190514149064"/>
    <n v="2026"/>
    <s v="Q2"/>
    <n v="4"/>
    <x v="3"/>
  </r>
  <r>
    <s v="00122"/>
    <x v="117"/>
    <x v="1"/>
    <x v="11"/>
    <x v="0"/>
    <x v="1"/>
    <x v="3"/>
    <x v="13"/>
    <n v="1"/>
    <n v="83.38"/>
    <n v="0"/>
    <n v="38.979999999999997"/>
    <n v="83.38"/>
    <n v="38.979999999999997"/>
    <n v="44.4"/>
    <n v="0.53250179899256422"/>
    <n v="2026"/>
    <s v="Q2"/>
    <n v="4"/>
    <x v="3"/>
  </r>
  <r>
    <s v="00239"/>
    <x v="117"/>
    <x v="3"/>
    <x v="7"/>
    <x v="0"/>
    <x v="0"/>
    <x v="2"/>
    <x v="2"/>
    <n v="1"/>
    <n v="35.549999999999997"/>
    <n v="0.05"/>
    <n v="13.25"/>
    <n v="33.772499999999994"/>
    <n v="13.25"/>
    <n v="20.522499999999994"/>
    <n v="0.60766896143311855"/>
    <n v="2026"/>
    <s v="Q2"/>
    <n v="4"/>
    <x v="3"/>
  </r>
  <r>
    <s v="00356"/>
    <x v="117"/>
    <x v="3"/>
    <x v="8"/>
    <x v="2"/>
    <x v="1"/>
    <x v="1"/>
    <x v="11"/>
    <n v="1"/>
    <n v="154.36000000000001"/>
    <n v="0"/>
    <n v="77.760000000000005"/>
    <n v="154.36000000000001"/>
    <n v="77.760000000000005"/>
    <n v="76.600000000000009"/>
    <n v="0.49624254988338951"/>
    <n v="2026"/>
    <s v="Q2"/>
    <n v="4"/>
    <x v="3"/>
  </r>
  <r>
    <s v="00785"/>
    <x v="117"/>
    <x v="0"/>
    <x v="9"/>
    <x v="3"/>
    <x v="1"/>
    <x v="1"/>
    <x v="11"/>
    <n v="1"/>
    <n v="155.68"/>
    <n v="0"/>
    <n v="77.97"/>
    <n v="155.68"/>
    <n v="77.97"/>
    <n v="77.710000000000008"/>
    <n v="0.49916495375128472"/>
    <n v="2026"/>
    <s v="Q2"/>
    <n v="4"/>
    <x v="3"/>
  </r>
  <r>
    <s v="02325"/>
    <x v="117"/>
    <x v="0"/>
    <x v="0"/>
    <x v="0"/>
    <x v="0"/>
    <x v="4"/>
    <x v="10"/>
    <n v="1"/>
    <n v="40.950000000000003"/>
    <n v="0.15"/>
    <n v="14.89"/>
    <n v="34.807500000000005"/>
    <n v="14.89"/>
    <n v="19.917500000000004"/>
    <n v="0.57221863104216053"/>
    <n v="2026"/>
    <s v="Q2"/>
    <n v="4"/>
    <x v="3"/>
  </r>
  <r>
    <s v="02566"/>
    <x v="117"/>
    <x v="3"/>
    <x v="13"/>
    <x v="3"/>
    <x v="0"/>
    <x v="2"/>
    <x v="9"/>
    <n v="3"/>
    <n v="47.28"/>
    <n v="0.05"/>
    <n v="18.52"/>
    <n v="134.74799999999999"/>
    <n v="55.56"/>
    <n v="79.187999999999988"/>
    <n v="0.58767477068305274"/>
    <n v="2026"/>
    <s v="Q2"/>
    <n v="4"/>
    <x v="3"/>
  </r>
  <r>
    <s v="03105"/>
    <x v="117"/>
    <x v="3"/>
    <x v="7"/>
    <x v="0"/>
    <x v="0"/>
    <x v="4"/>
    <x v="16"/>
    <n v="4"/>
    <n v="51.57"/>
    <n v="0.1"/>
    <n v="22.58"/>
    <n v="185.65200000000002"/>
    <n v="90.32"/>
    <n v="95.332000000000022"/>
    <n v="0.51349837330058401"/>
    <n v="2026"/>
    <s v="Q2"/>
    <n v="4"/>
    <x v="3"/>
  </r>
  <r>
    <s v="03167"/>
    <x v="117"/>
    <x v="3"/>
    <x v="8"/>
    <x v="0"/>
    <x v="2"/>
    <x v="0"/>
    <x v="4"/>
    <n v="1"/>
    <n v="51.61"/>
    <n v="0"/>
    <n v="23"/>
    <n v="51.61"/>
    <n v="23"/>
    <n v="28.61"/>
    <n v="0.55434993218368533"/>
    <n v="2026"/>
    <s v="Q2"/>
    <n v="4"/>
    <x v="3"/>
  </r>
  <r>
    <s v="04396"/>
    <x v="117"/>
    <x v="0"/>
    <x v="15"/>
    <x v="2"/>
    <x v="0"/>
    <x v="4"/>
    <x v="16"/>
    <n v="1"/>
    <n v="50.56"/>
    <n v="0.05"/>
    <n v="22.06"/>
    <n v="48.031999999999996"/>
    <n v="22.06"/>
    <n v="25.971999999999998"/>
    <n v="0.54072285143237842"/>
    <n v="2026"/>
    <s v="Q2"/>
    <n v="4"/>
    <x v="3"/>
  </r>
  <r>
    <s v="04475"/>
    <x v="117"/>
    <x v="2"/>
    <x v="5"/>
    <x v="3"/>
    <x v="2"/>
    <x v="2"/>
    <x v="18"/>
    <n v="2"/>
    <n v="165.74"/>
    <n v="0"/>
    <n v="87.73"/>
    <n v="331.48"/>
    <n v="175.46"/>
    <n v="156.02000000000001"/>
    <n v="0.47067696391939184"/>
    <n v="2026"/>
    <s v="Q2"/>
    <n v="4"/>
    <x v="3"/>
  </r>
  <r>
    <s v="04482"/>
    <x v="117"/>
    <x v="2"/>
    <x v="2"/>
    <x v="0"/>
    <x v="2"/>
    <x v="4"/>
    <x v="14"/>
    <n v="3"/>
    <n v="36.770000000000003"/>
    <n v="0"/>
    <n v="13.63"/>
    <n v="110.31"/>
    <n v="40.89"/>
    <n v="69.42"/>
    <n v="0.62931737829752521"/>
    <n v="2026"/>
    <s v="Q2"/>
    <n v="4"/>
    <x v="3"/>
  </r>
  <r>
    <s v="05022"/>
    <x v="117"/>
    <x v="3"/>
    <x v="7"/>
    <x v="0"/>
    <x v="2"/>
    <x v="3"/>
    <x v="7"/>
    <n v="2"/>
    <n v="196.37"/>
    <n v="0"/>
    <n v="101.73"/>
    <n v="392.74"/>
    <n v="203.46"/>
    <n v="189.28"/>
    <n v="0.48194734429902736"/>
    <n v="2026"/>
    <s v="Q2"/>
    <n v="4"/>
    <x v="3"/>
  </r>
  <r>
    <s v="01304"/>
    <x v="118"/>
    <x v="0"/>
    <x v="0"/>
    <x v="3"/>
    <x v="0"/>
    <x v="2"/>
    <x v="2"/>
    <n v="2"/>
    <n v="35.33"/>
    <n v="0"/>
    <n v="13.69"/>
    <n v="70.66"/>
    <n v="27.38"/>
    <n v="43.28"/>
    <n v="0.61251061420888764"/>
    <n v="2026"/>
    <s v="Q2"/>
    <n v="4"/>
    <x v="3"/>
  </r>
  <r>
    <s v="03008"/>
    <x v="118"/>
    <x v="2"/>
    <x v="2"/>
    <x v="1"/>
    <x v="2"/>
    <x v="2"/>
    <x v="9"/>
    <n v="4"/>
    <n v="46.43"/>
    <n v="0.1"/>
    <n v="18.04"/>
    <n v="167.148"/>
    <n v="72.16"/>
    <n v="94.988"/>
    <n v="0.56828678775695796"/>
    <n v="2026"/>
    <s v="Q2"/>
    <n v="4"/>
    <x v="3"/>
  </r>
  <r>
    <s v="04140"/>
    <x v="118"/>
    <x v="3"/>
    <x v="7"/>
    <x v="3"/>
    <x v="1"/>
    <x v="4"/>
    <x v="12"/>
    <n v="1"/>
    <n v="125.25"/>
    <n v="0"/>
    <n v="70.88"/>
    <n v="125.25"/>
    <n v="70.88"/>
    <n v="54.370000000000005"/>
    <n v="0.43409181636726552"/>
    <n v="2026"/>
    <s v="Q2"/>
    <n v="4"/>
    <x v="3"/>
  </r>
  <r>
    <s v="04151"/>
    <x v="118"/>
    <x v="1"/>
    <x v="14"/>
    <x v="0"/>
    <x v="0"/>
    <x v="3"/>
    <x v="5"/>
    <n v="1"/>
    <n v="341.98"/>
    <n v="0"/>
    <n v="192.43"/>
    <n v="341.98"/>
    <n v="192.43"/>
    <n v="149.55000000000001"/>
    <n v="0.43730627522077314"/>
    <n v="2026"/>
    <s v="Q2"/>
    <n v="4"/>
    <x v="3"/>
  </r>
  <r>
    <s v="04650"/>
    <x v="118"/>
    <x v="1"/>
    <x v="6"/>
    <x v="3"/>
    <x v="2"/>
    <x v="4"/>
    <x v="10"/>
    <n v="1"/>
    <n v="40.04"/>
    <n v="0"/>
    <n v="14.72"/>
    <n v="40.04"/>
    <n v="14.72"/>
    <n v="25.32"/>
    <n v="0.63236763236763238"/>
    <n v="2026"/>
    <s v="Q2"/>
    <n v="4"/>
    <x v="3"/>
  </r>
  <r>
    <s v="04897"/>
    <x v="118"/>
    <x v="3"/>
    <x v="13"/>
    <x v="0"/>
    <x v="0"/>
    <x v="0"/>
    <x v="6"/>
    <n v="3"/>
    <n v="40.47"/>
    <n v="0.05"/>
    <n v="17.14"/>
    <n v="115.33949999999999"/>
    <n v="51.42"/>
    <n v="63.919499999999985"/>
    <n v="0.5541856866034619"/>
    <n v="2026"/>
    <s v="Q2"/>
    <n v="4"/>
    <x v="3"/>
  </r>
  <r>
    <s v="00792"/>
    <x v="119"/>
    <x v="3"/>
    <x v="8"/>
    <x v="1"/>
    <x v="0"/>
    <x v="3"/>
    <x v="13"/>
    <n v="6"/>
    <n v="83.7"/>
    <n v="0.2"/>
    <n v="38.58"/>
    <n v="401.76000000000005"/>
    <n v="231.48"/>
    <n v="170.28000000000006"/>
    <n v="0.42383512544802876"/>
    <n v="2026"/>
    <s v="Q2"/>
    <n v="4"/>
    <x v="3"/>
  </r>
  <r>
    <s v="01796"/>
    <x v="119"/>
    <x v="0"/>
    <x v="15"/>
    <x v="0"/>
    <x v="0"/>
    <x v="3"/>
    <x v="13"/>
    <n v="4"/>
    <n v="83.27"/>
    <n v="0"/>
    <n v="39.979999999999997"/>
    <n v="333.08"/>
    <n v="159.91999999999999"/>
    <n v="173.16"/>
    <n v="0.51987510507986068"/>
    <n v="2026"/>
    <s v="Q2"/>
    <n v="4"/>
    <x v="3"/>
  </r>
  <r>
    <s v="03222"/>
    <x v="119"/>
    <x v="2"/>
    <x v="16"/>
    <x v="1"/>
    <x v="2"/>
    <x v="3"/>
    <x v="19"/>
    <n v="3"/>
    <n v="126.03"/>
    <n v="0.1"/>
    <n v="61.75"/>
    <n v="340.28100000000006"/>
    <n v="185.25"/>
    <n v="155.03100000000006"/>
    <n v="0.45559699189787273"/>
    <n v="2026"/>
    <s v="Q2"/>
    <n v="4"/>
    <x v="3"/>
  </r>
  <r>
    <s v="03237"/>
    <x v="119"/>
    <x v="1"/>
    <x v="14"/>
    <x v="0"/>
    <x v="1"/>
    <x v="3"/>
    <x v="19"/>
    <n v="1"/>
    <n v="122.86"/>
    <n v="0.05"/>
    <n v="59.22"/>
    <n v="116.717"/>
    <n v="59.22"/>
    <n v="57.497"/>
    <n v="0.49261889870370212"/>
    <n v="2026"/>
    <s v="Q2"/>
    <n v="4"/>
    <x v="3"/>
  </r>
  <r>
    <s v="03695"/>
    <x v="119"/>
    <x v="2"/>
    <x v="2"/>
    <x v="0"/>
    <x v="1"/>
    <x v="0"/>
    <x v="6"/>
    <n v="1"/>
    <n v="39.44"/>
    <n v="0.1"/>
    <n v="16.63"/>
    <n v="35.496000000000002"/>
    <n v="16.63"/>
    <n v="18.866000000000003"/>
    <n v="0.53149650664863657"/>
    <n v="2026"/>
    <s v="Q2"/>
    <n v="4"/>
    <x v="3"/>
  </r>
  <r>
    <s v="05148"/>
    <x v="119"/>
    <x v="2"/>
    <x v="10"/>
    <x v="0"/>
    <x v="0"/>
    <x v="2"/>
    <x v="15"/>
    <n v="1"/>
    <n v="130.34"/>
    <n v="0.1"/>
    <n v="66.680000000000007"/>
    <n v="117.30600000000001"/>
    <n v="66.680000000000007"/>
    <n v="50.626000000000005"/>
    <n v="0.43157212759790631"/>
    <n v="2026"/>
    <s v="Q2"/>
    <n v="4"/>
    <x v="3"/>
  </r>
  <r>
    <s v="00534"/>
    <x v="120"/>
    <x v="1"/>
    <x v="12"/>
    <x v="0"/>
    <x v="2"/>
    <x v="1"/>
    <x v="11"/>
    <n v="1"/>
    <n v="154.86000000000001"/>
    <n v="0"/>
    <n v="78.37"/>
    <n v="154.86000000000001"/>
    <n v="78.37"/>
    <n v="76.490000000000009"/>
    <n v="0.49393000129148912"/>
    <n v="2026"/>
    <s v="Q2"/>
    <n v="5"/>
    <x v="4"/>
  </r>
  <r>
    <s v="00551"/>
    <x v="120"/>
    <x v="3"/>
    <x v="8"/>
    <x v="2"/>
    <x v="0"/>
    <x v="0"/>
    <x v="8"/>
    <n v="4"/>
    <n v="103.64"/>
    <n v="0"/>
    <n v="50.59"/>
    <n v="414.56"/>
    <n v="202.36"/>
    <n v="212.2"/>
    <n v="0.51186800463141646"/>
    <n v="2026"/>
    <s v="Q2"/>
    <n v="5"/>
    <x v="4"/>
  </r>
  <r>
    <s v="02110"/>
    <x v="120"/>
    <x v="0"/>
    <x v="15"/>
    <x v="0"/>
    <x v="0"/>
    <x v="2"/>
    <x v="18"/>
    <n v="1"/>
    <n v="164.49"/>
    <n v="0.05"/>
    <n v="87.81"/>
    <n v="156.2655"/>
    <n v="87.81"/>
    <n v="68.455500000000001"/>
    <n v="0.43807174328306631"/>
    <n v="2026"/>
    <s v="Q2"/>
    <n v="5"/>
    <x v="4"/>
  </r>
  <r>
    <s v="02217"/>
    <x v="120"/>
    <x v="3"/>
    <x v="8"/>
    <x v="1"/>
    <x v="0"/>
    <x v="2"/>
    <x v="18"/>
    <n v="3"/>
    <n v="163.44999999999999"/>
    <n v="0.05"/>
    <n v="87.54"/>
    <n v="465.83249999999992"/>
    <n v="262.62"/>
    <n v="203.21249999999992"/>
    <n v="0.4362351274331438"/>
    <n v="2026"/>
    <s v="Q2"/>
    <n v="5"/>
    <x v="4"/>
  </r>
  <r>
    <s v="02544"/>
    <x v="120"/>
    <x v="3"/>
    <x v="4"/>
    <x v="0"/>
    <x v="0"/>
    <x v="1"/>
    <x v="17"/>
    <n v="1"/>
    <n v="71.87"/>
    <n v="0.05"/>
    <n v="31.97"/>
    <n v="68.276499999999999"/>
    <n v="31.97"/>
    <n v="36.3065"/>
    <n v="0.53175690025118449"/>
    <n v="2026"/>
    <s v="Q2"/>
    <n v="5"/>
    <x v="4"/>
  </r>
  <r>
    <s v="03678"/>
    <x v="120"/>
    <x v="1"/>
    <x v="14"/>
    <x v="3"/>
    <x v="0"/>
    <x v="3"/>
    <x v="7"/>
    <n v="2"/>
    <n v="194.97"/>
    <n v="0"/>
    <n v="101.14"/>
    <n v="389.94"/>
    <n v="202.28"/>
    <n v="187.66"/>
    <n v="0.48125352618351541"/>
    <n v="2026"/>
    <s v="Q2"/>
    <n v="5"/>
    <x v="4"/>
  </r>
  <r>
    <s v="03726"/>
    <x v="120"/>
    <x v="3"/>
    <x v="8"/>
    <x v="3"/>
    <x v="0"/>
    <x v="0"/>
    <x v="4"/>
    <n v="2"/>
    <n v="49.53"/>
    <n v="0"/>
    <n v="22.91"/>
    <n v="99.06"/>
    <n v="45.82"/>
    <n v="53.24"/>
    <n v="0.53745204926307288"/>
    <n v="2026"/>
    <s v="Q2"/>
    <n v="5"/>
    <x v="4"/>
  </r>
  <r>
    <s v="03897"/>
    <x v="120"/>
    <x v="3"/>
    <x v="8"/>
    <x v="1"/>
    <x v="2"/>
    <x v="4"/>
    <x v="14"/>
    <n v="4"/>
    <n v="35.619999999999997"/>
    <n v="0.15"/>
    <n v="13.76"/>
    <n v="121.10799999999999"/>
    <n v="55.04"/>
    <n v="66.067999999999984"/>
    <n v="0.54552960993493405"/>
    <n v="2026"/>
    <s v="Q2"/>
    <n v="5"/>
    <x v="4"/>
  </r>
  <r>
    <s v="01262"/>
    <x v="121"/>
    <x v="3"/>
    <x v="7"/>
    <x v="2"/>
    <x v="0"/>
    <x v="2"/>
    <x v="9"/>
    <n v="2"/>
    <n v="45.47"/>
    <n v="0"/>
    <n v="18.37"/>
    <n v="90.94"/>
    <n v="36.74"/>
    <n v="54.199999999999996"/>
    <n v="0.59599736089729494"/>
    <n v="2026"/>
    <s v="Q2"/>
    <n v="5"/>
    <x v="4"/>
  </r>
  <r>
    <s v="02657"/>
    <x v="121"/>
    <x v="0"/>
    <x v="0"/>
    <x v="2"/>
    <x v="1"/>
    <x v="1"/>
    <x v="3"/>
    <n v="1"/>
    <n v="145.68"/>
    <n v="0"/>
    <n v="77.8"/>
    <n v="145.68"/>
    <n v="77.8"/>
    <n v="67.88000000000001"/>
    <n v="0.46595277320153766"/>
    <n v="2026"/>
    <s v="Q2"/>
    <n v="5"/>
    <x v="4"/>
  </r>
  <r>
    <s v="03238"/>
    <x v="121"/>
    <x v="3"/>
    <x v="8"/>
    <x v="3"/>
    <x v="0"/>
    <x v="3"/>
    <x v="13"/>
    <n v="2"/>
    <n v="82.65"/>
    <n v="0.05"/>
    <n v="40.46"/>
    <n v="157.035"/>
    <n v="80.92"/>
    <n v="76.114999999999995"/>
    <n v="0.48470086286496639"/>
    <n v="2026"/>
    <s v="Q2"/>
    <n v="5"/>
    <x v="4"/>
  </r>
  <r>
    <s v="03607"/>
    <x v="121"/>
    <x v="1"/>
    <x v="6"/>
    <x v="0"/>
    <x v="2"/>
    <x v="2"/>
    <x v="2"/>
    <n v="1"/>
    <n v="36.270000000000003"/>
    <n v="0"/>
    <n v="13.8"/>
    <n v="36.270000000000003"/>
    <n v="13.8"/>
    <n v="22.470000000000002"/>
    <n v="0.61952026468155497"/>
    <n v="2026"/>
    <s v="Q2"/>
    <n v="5"/>
    <x v="4"/>
  </r>
  <r>
    <s v="05070"/>
    <x v="121"/>
    <x v="2"/>
    <x v="16"/>
    <x v="2"/>
    <x v="1"/>
    <x v="3"/>
    <x v="13"/>
    <n v="1"/>
    <n v="80.819999999999993"/>
    <n v="0"/>
    <n v="39.950000000000003"/>
    <n v="80.819999999999993"/>
    <n v="39.950000000000003"/>
    <n v="40.86999999999999"/>
    <n v="0.50569166048007907"/>
    <n v="2026"/>
    <s v="Q2"/>
    <n v="5"/>
    <x v="4"/>
  </r>
  <r>
    <s v="05171"/>
    <x v="121"/>
    <x v="1"/>
    <x v="1"/>
    <x v="2"/>
    <x v="1"/>
    <x v="1"/>
    <x v="11"/>
    <n v="2"/>
    <n v="157.84"/>
    <n v="0.1"/>
    <n v="79.28"/>
    <n v="284.11200000000002"/>
    <n v="158.56"/>
    <n v="125.55200000000002"/>
    <n v="0.44191023258433298"/>
    <n v="2026"/>
    <s v="Q2"/>
    <n v="5"/>
    <x v="4"/>
  </r>
  <r>
    <s v="00617"/>
    <x v="122"/>
    <x v="1"/>
    <x v="14"/>
    <x v="3"/>
    <x v="0"/>
    <x v="4"/>
    <x v="14"/>
    <n v="4"/>
    <n v="36.909999999999997"/>
    <n v="0.1"/>
    <n v="13.85"/>
    <n v="132.876"/>
    <n v="55.4"/>
    <n v="77.475999999999999"/>
    <n v="0.58306992985941775"/>
    <n v="2026"/>
    <s v="Q2"/>
    <n v="5"/>
    <x v="4"/>
  </r>
  <r>
    <s v="00849"/>
    <x v="122"/>
    <x v="1"/>
    <x v="14"/>
    <x v="1"/>
    <x v="2"/>
    <x v="3"/>
    <x v="7"/>
    <n v="3"/>
    <n v="193.18"/>
    <n v="0.1"/>
    <n v="102.31"/>
    <n v="521.58600000000001"/>
    <n v="306.93"/>
    <n v="214.65600000000001"/>
    <n v="0.41154478839539405"/>
    <n v="2026"/>
    <s v="Q2"/>
    <n v="5"/>
    <x v="4"/>
  </r>
  <r>
    <s v="00956"/>
    <x v="122"/>
    <x v="0"/>
    <x v="15"/>
    <x v="0"/>
    <x v="2"/>
    <x v="1"/>
    <x v="11"/>
    <n v="1"/>
    <n v="157.59"/>
    <n v="0.05"/>
    <n v="77.599999999999994"/>
    <n v="149.7105"/>
    <n v="77.599999999999994"/>
    <n v="72.110500000000002"/>
    <n v="0.48166628259206939"/>
    <n v="2026"/>
    <s v="Q2"/>
    <n v="5"/>
    <x v="4"/>
  </r>
  <r>
    <s v="01896"/>
    <x v="122"/>
    <x v="1"/>
    <x v="12"/>
    <x v="3"/>
    <x v="1"/>
    <x v="4"/>
    <x v="16"/>
    <n v="2"/>
    <n v="49.97"/>
    <n v="0"/>
    <n v="22.63"/>
    <n v="99.94"/>
    <n v="45.26"/>
    <n v="54.68"/>
    <n v="0.54712827696617972"/>
    <n v="2026"/>
    <s v="Q2"/>
    <n v="5"/>
    <x v="4"/>
  </r>
  <r>
    <s v="02317"/>
    <x v="122"/>
    <x v="0"/>
    <x v="15"/>
    <x v="1"/>
    <x v="2"/>
    <x v="1"/>
    <x v="11"/>
    <n v="5"/>
    <n v="155.54"/>
    <n v="0.1"/>
    <n v="78.02"/>
    <n v="699.93"/>
    <n v="390.09999999999997"/>
    <n v="309.83"/>
    <n v="0.44265855156944267"/>
    <n v="2026"/>
    <s v="Q2"/>
    <n v="5"/>
    <x v="4"/>
  </r>
  <r>
    <s v="02542"/>
    <x v="122"/>
    <x v="3"/>
    <x v="8"/>
    <x v="2"/>
    <x v="1"/>
    <x v="2"/>
    <x v="15"/>
    <n v="1"/>
    <n v="131.13"/>
    <n v="0.05"/>
    <n v="67.010000000000005"/>
    <n v="124.5735"/>
    <n v="67.010000000000005"/>
    <n v="57.563499999999991"/>
    <n v="0.46208463276700096"/>
    <n v="2026"/>
    <s v="Q2"/>
    <n v="5"/>
    <x v="4"/>
  </r>
  <r>
    <s v="04535"/>
    <x v="122"/>
    <x v="2"/>
    <x v="5"/>
    <x v="0"/>
    <x v="1"/>
    <x v="2"/>
    <x v="2"/>
    <n v="1"/>
    <n v="36.82"/>
    <n v="0.1"/>
    <n v="13.4"/>
    <n v="33.137999999999998"/>
    <n v="13.4"/>
    <n v="19.738"/>
    <n v="0.5956303941094816"/>
    <n v="2026"/>
    <s v="Q2"/>
    <n v="5"/>
    <x v="4"/>
  </r>
  <r>
    <s v="04988"/>
    <x v="122"/>
    <x v="2"/>
    <x v="10"/>
    <x v="2"/>
    <x v="1"/>
    <x v="4"/>
    <x v="12"/>
    <n v="1"/>
    <n v="122.28"/>
    <n v="0"/>
    <n v="67.28"/>
    <n v="122.28"/>
    <n v="67.28"/>
    <n v="55"/>
    <n v="0.44978737324174028"/>
    <n v="2026"/>
    <s v="Q2"/>
    <n v="5"/>
    <x v="4"/>
  </r>
  <r>
    <s v="00253"/>
    <x v="123"/>
    <x v="2"/>
    <x v="10"/>
    <x v="2"/>
    <x v="2"/>
    <x v="1"/>
    <x v="1"/>
    <n v="1"/>
    <n v="90.92"/>
    <n v="0.15"/>
    <n v="44.93"/>
    <n v="77.281999999999996"/>
    <n v="44.93"/>
    <n v="32.351999999999997"/>
    <n v="0.41862270645169636"/>
    <n v="2026"/>
    <s v="Q2"/>
    <n v="5"/>
    <x v="4"/>
  </r>
  <r>
    <s v="01743"/>
    <x v="123"/>
    <x v="1"/>
    <x v="12"/>
    <x v="0"/>
    <x v="1"/>
    <x v="4"/>
    <x v="16"/>
    <n v="1"/>
    <n v="51.02"/>
    <n v="0"/>
    <n v="21.83"/>
    <n v="51.02"/>
    <n v="21.83"/>
    <n v="29.190000000000005"/>
    <n v="0.5721285770286163"/>
    <n v="2026"/>
    <s v="Q2"/>
    <n v="5"/>
    <x v="4"/>
  </r>
  <r>
    <s v="01801"/>
    <x v="123"/>
    <x v="2"/>
    <x v="2"/>
    <x v="0"/>
    <x v="2"/>
    <x v="2"/>
    <x v="2"/>
    <n v="2"/>
    <n v="36.299999999999997"/>
    <n v="0.05"/>
    <n v="13.9"/>
    <n v="68.969999999999985"/>
    <n v="27.8"/>
    <n v="41.169999999999987"/>
    <n v="0.59692619979701311"/>
    <n v="2026"/>
    <s v="Q2"/>
    <n v="5"/>
    <x v="4"/>
  </r>
  <r>
    <s v="02511"/>
    <x v="123"/>
    <x v="2"/>
    <x v="10"/>
    <x v="1"/>
    <x v="2"/>
    <x v="3"/>
    <x v="7"/>
    <n v="8"/>
    <n v="195.03"/>
    <n v="0.15"/>
    <n v="101.13"/>
    <n v="1326.204"/>
    <n v="809.04"/>
    <n v="517.16399999999999"/>
    <n v="0.38995810599274322"/>
    <n v="2026"/>
    <s v="Q2"/>
    <n v="5"/>
    <x v="4"/>
  </r>
  <r>
    <s v="03186"/>
    <x v="123"/>
    <x v="1"/>
    <x v="6"/>
    <x v="0"/>
    <x v="1"/>
    <x v="1"/>
    <x v="3"/>
    <n v="1"/>
    <n v="143.66"/>
    <n v="0.1"/>
    <n v="79.25"/>
    <n v="129.29400000000001"/>
    <n v="79.25"/>
    <n v="50.044000000000011"/>
    <n v="0.38705585719368268"/>
    <n v="2026"/>
    <s v="Q2"/>
    <n v="5"/>
    <x v="4"/>
  </r>
  <r>
    <s v="03378"/>
    <x v="123"/>
    <x v="0"/>
    <x v="0"/>
    <x v="1"/>
    <x v="2"/>
    <x v="4"/>
    <x v="12"/>
    <n v="3"/>
    <n v="120.28"/>
    <n v="0.2"/>
    <n v="69.23"/>
    <n v="288.67200000000003"/>
    <n v="207.69"/>
    <n v="80.982000000000028"/>
    <n v="0.28053292317924849"/>
    <n v="2026"/>
    <s v="Q2"/>
    <n v="5"/>
    <x v="4"/>
  </r>
  <r>
    <s v="04255"/>
    <x v="123"/>
    <x v="3"/>
    <x v="7"/>
    <x v="3"/>
    <x v="0"/>
    <x v="2"/>
    <x v="2"/>
    <n v="6"/>
    <n v="36.04"/>
    <n v="0"/>
    <n v="13.38"/>
    <n v="216.24"/>
    <n v="80.28"/>
    <n v="135.96"/>
    <n v="0.62874583795782468"/>
    <n v="2026"/>
    <s v="Q2"/>
    <n v="5"/>
    <x v="4"/>
  </r>
  <r>
    <s v="04587"/>
    <x v="123"/>
    <x v="2"/>
    <x v="2"/>
    <x v="3"/>
    <x v="0"/>
    <x v="1"/>
    <x v="1"/>
    <n v="2"/>
    <n v="91.72"/>
    <n v="0"/>
    <n v="45.67"/>
    <n v="183.44"/>
    <n v="91.34"/>
    <n v="92.1"/>
    <n v="0.50207152202354988"/>
    <n v="2026"/>
    <s v="Q2"/>
    <n v="5"/>
    <x v="4"/>
  </r>
  <r>
    <s v="00830"/>
    <x v="124"/>
    <x v="3"/>
    <x v="8"/>
    <x v="0"/>
    <x v="2"/>
    <x v="0"/>
    <x v="4"/>
    <n v="2"/>
    <n v="50.4"/>
    <n v="0"/>
    <n v="22.21"/>
    <n v="100.8"/>
    <n v="44.42"/>
    <n v="56.379999999999995"/>
    <n v="0.55932539682539684"/>
    <n v="2026"/>
    <s v="Q2"/>
    <n v="5"/>
    <x v="4"/>
  </r>
  <r>
    <s v="04320"/>
    <x v="124"/>
    <x v="1"/>
    <x v="6"/>
    <x v="0"/>
    <x v="0"/>
    <x v="2"/>
    <x v="18"/>
    <n v="2"/>
    <n v="165.17"/>
    <n v="0"/>
    <n v="87.78"/>
    <n v="330.34"/>
    <n v="175.56"/>
    <n v="154.77999999999997"/>
    <n v="0.46854755706242052"/>
    <n v="2026"/>
    <s v="Q2"/>
    <n v="5"/>
    <x v="4"/>
  </r>
  <r>
    <s v="04386"/>
    <x v="124"/>
    <x v="0"/>
    <x v="15"/>
    <x v="0"/>
    <x v="0"/>
    <x v="1"/>
    <x v="17"/>
    <n v="1"/>
    <n v="69.819999999999993"/>
    <n v="0.05"/>
    <n v="33.29"/>
    <n v="66.328999999999994"/>
    <n v="33.29"/>
    <n v="33.038999999999994"/>
    <n v="0.49810791659756665"/>
    <n v="2026"/>
    <s v="Q2"/>
    <n v="5"/>
    <x v="4"/>
  </r>
  <r>
    <s v="04602"/>
    <x v="124"/>
    <x v="1"/>
    <x v="12"/>
    <x v="3"/>
    <x v="1"/>
    <x v="2"/>
    <x v="15"/>
    <n v="2"/>
    <n v="131.36000000000001"/>
    <n v="0.1"/>
    <n v="65.3"/>
    <n v="236.44800000000004"/>
    <n v="130.6"/>
    <n v="105.84800000000004"/>
    <n v="0.4476586818243336"/>
    <n v="2026"/>
    <s v="Q2"/>
    <n v="5"/>
    <x v="4"/>
  </r>
  <r>
    <s v="05190"/>
    <x v="124"/>
    <x v="3"/>
    <x v="8"/>
    <x v="1"/>
    <x v="0"/>
    <x v="1"/>
    <x v="1"/>
    <n v="15"/>
    <n v="93.65"/>
    <n v="0.1"/>
    <n v="44.89"/>
    <n v="1264.2750000000001"/>
    <n v="673.35"/>
    <n v="590.92500000000007"/>
    <n v="0.46740226612089936"/>
    <n v="2026"/>
    <s v="Q2"/>
    <n v="5"/>
    <x v="4"/>
  </r>
  <r>
    <s v="00393"/>
    <x v="125"/>
    <x v="1"/>
    <x v="12"/>
    <x v="3"/>
    <x v="1"/>
    <x v="3"/>
    <x v="7"/>
    <n v="3"/>
    <n v="199.93"/>
    <n v="0"/>
    <n v="104.86"/>
    <n v="599.79"/>
    <n v="314.58"/>
    <n v="285.20999999999998"/>
    <n v="0.47551643075076278"/>
    <n v="2026"/>
    <s v="Q2"/>
    <n v="5"/>
    <x v="4"/>
  </r>
  <r>
    <s v="00812"/>
    <x v="125"/>
    <x v="0"/>
    <x v="0"/>
    <x v="0"/>
    <x v="1"/>
    <x v="1"/>
    <x v="17"/>
    <n v="5"/>
    <n v="70.150000000000006"/>
    <n v="0"/>
    <n v="32.700000000000003"/>
    <n v="350.75"/>
    <n v="163.5"/>
    <n v="187.25"/>
    <n v="0.53385602280826805"/>
    <n v="2026"/>
    <s v="Q2"/>
    <n v="5"/>
    <x v="4"/>
  </r>
  <r>
    <s v="01297"/>
    <x v="125"/>
    <x v="2"/>
    <x v="2"/>
    <x v="2"/>
    <x v="1"/>
    <x v="4"/>
    <x v="14"/>
    <n v="2"/>
    <n v="35.86"/>
    <n v="0"/>
    <n v="13.9"/>
    <n v="71.72"/>
    <n v="27.8"/>
    <n v="43.92"/>
    <n v="0.61238148354712774"/>
    <n v="2026"/>
    <s v="Q2"/>
    <n v="5"/>
    <x v="4"/>
  </r>
  <r>
    <s v="01574"/>
    <x v="125"/>
    <x v="1"/>
    <x v="6"/>
    <x v="0"/>
    <x v="0"/>
    <x v="1"/>
    <x v="1"/>
    <n v="1"/>
    <n v="92.27"/>
    <n v="0"/>
    <n v="46.5"/>
    <n v="92.27"/>
    <n v="46.5"/>
    <n v="45.769999999999996"/>
    <n v="0.49604421805570603"/>
    <n v="2026"/>
    <s v="Q2"/>
    <n v="5"/>
    <x v="4"/>
  </r>
  <r>
    <s v="03060"/>
    <x v="125"/>
    <x v="1"/>
    <x v="6"/>
    <x v="1"/>
    <x v="2"/>
    <x v="1"/>
    <x v="11"/>
    <n v="6"/>
    <n v="157.31"/>
    <n v="0.15"/>
    <n v="80.34"/>
    <n v="802.28099999999995"/>
    <n v="482.04"/>
    <n v="320.24099999999993"/>
    <n v="0.3991631361081715"/>
    <n v="2026"/>
    <s v="Q2"/>
    <n v="5"/>
    <x v="4"/>
  </r>
  <r>
    <s v="03490"/>
    <x v="125"/>
    <x v="1"/>
    <x v="11"/>
    <x v="0"/>
    <x v="1"/>
    <x v="2"/>
    <x v="9"/>
    <n v="2"/>
    <n v="46.18"/>
    <n v="0.05"/>
    <n v="17.899999999999999"/>
    <n v="87.74199999999999"/>
    <n v="35.799999999999997"/>
    <n v="51.941999999999993"/>
    <n v="0.59198559412823959"/>
    <n v="2026"/>
    <s v="Q2"/>
    <n v="5"/>
    <x v="4"/>
  </r>
  <r>
    <s v="03654"/>
    <x v="125"/>
    <x v="2"/>
    <x v="10"/>
    <x v="0"/>
    <x v="2"/>
    <x v="0"/>
    <x v="4"/>
    <n v="1"/>
    <n v="51.44"/>
    <n v="0.1"/>
    <n v="22.88"/>
    <n v="46.295999999999999"/>
    <n v="22.88"/>
    <n v="23.416"/>
    <n v="0.50578883704855715"/>
    <n v="2026"/>
    <s v="Q2"/>
    <n v="5"/>
    <x v="4"/>
  </r>
  <r>
    <s v="04209"/>
    <x v="125"/>
    <x v="1"/>
    <x v="1"/>
    <x v="0"/>
    <x v="1"/>
    <x v="4"/>
    <x v="16"/>
    <n v="2"/>
    <n v="50.97"/>
    <n v="0.05"/>
    <n v="21.67"/>
    <n v="96.842999999999989"/>
    <n v="43.34"/>
    <n v="53.502999999999986"/>
    <n v="0.55247152607829153"/>
    <n v="2026"/>
    <s v="Q2"/>
    <n v="5"/>
    <x v="4"/>
  </r>
  <r>
    <s v="04227"/>
    <x v="125"/>
    <x v="1"/>
    <x v="1"/>
    <x v="0"/>
    <x v="1"/>
    <x v="0"/>
    <x v="6"/>
    <n v="2"/>
    <n v="40.549999999999997"/>
    <n v="0"/>
    <n v="16.52"/>
    <n v="81.099999999999994"/>
    <n v="33.04"/>
    <n v="48.059999999999995"/>
    <n v="0.59260172626387175"/>
    <n v="2026"/>
    <s v="Q2"/>
    <n v="5"/>
    <x v="4"/>
  </r>
  <r>
    <s v="04247"/>
    <x v="125"/>
    <x v="2"/>
    <x v="16"/>
    <x v="0"/>
    <x v="1"/>
    <x v="0"/>
    <x v="4"/>
    <n v="2"/>
    <n v="51.3"/>
    <n v="0"/>
    <n v="23.12"/>
    <n v="102.6"/>
    <n v="46.24"/>
    <n v="56.359999999999992"/>
    <n v="0.54931773879142298"/>
    <n v="2026"/>
    <s v="Q2"/>
    <n v="5"/>
    <x v="4"/>
  </r>
  <r>
    <s v="05196"/>
    <x v="125"/>
    <x v="3"/>
    <x v="8"/>
    <x v="0"/>
    <x v="1"/>
    <x v="3"/>
    <x v="13"/>
    <n v="3"/>
    <n v="82.56"/>
    <n v="0"/>
    <n v="39.99"/>
    <n v="247.68"/>
    <n v="119.97"/>
    <n v="127.71000000000001"/>
    <n v="0.515625"/>
    <n v="2026"/>
    <s v="Q2"/>
    <n v="5"/>
    <x v="4"/>
  </r>
  <r>
    <s v="00400"/>
    <x v="126"/>
    <x v="1"/>
    <x v="12"/>
    <x v="1"/>
    <x v="2"/>
    <x v="1"/>
    <x v="1"/>
    <n v="6"/>
    <n v="92.66"/>
    <n v="0.15"/>
    <n v="44.71"/>
    <n v="472.56600000000003"/>
    <n v="268.26"/>
    <n v="204.30600000000004"/>
    <n v="0.43233326138571126"/>
    <n v="2026"/>
    <s v="Q2"/>
    <n v="5"/>
    <x v="4"/>
  </r>
  <r>
    <s v="00829"/>
    <x v="126"/>
    <x v="2"/>
    <x v="16"/>
    <x v="3"/>
    <x v="1"/>
    <x v="4"/>
    <x v="10"/>
    <n v="1"/>
    <n v="39.42"/>
    <n v="0"/>
    <n v="14.86"/>
    <n v="39.42"/>
    <n v="14.86"/>
    <n v="24.560000000000002"/>
    <n v="0.62303399289700667"/>
    <n v="2026"/>
    <s v="Q2"/>
    <n v="5"/>
    <x v="4"/>
  </r>
  <r>
    <s v="01236"/>
    <x v="126"/>
    <x v="0"/>
    <x v="9"/>
    <x v="2"/>
    <x v="0"/>
    <x v="4"/>
    <x v="12"/>
    <n v="2"/>
    <n v="124.25"/>
    <n v="0"/>
    <n v="69.510000000000005"/>
    <n v="248.5"/>
    <n v="139.02000000000001"/>
    <n v="109.47999999999999"/>
    <n v="0.44056338028169012"/>
    <n v="2026"/>
    <s v="Q2"/>
    <n v="5"/>
    <x v="4"/>
  </r>
  <r>
    <s v="01364"/>
    <x v="126"/>
    <x v="1"/>
    <x v="14"/>
    <x v="0"/>
    <x v="1"/>
    <x v="1"/>
    <x v="11"/>
    <n v="2"/>
    <n v="156.43"/>
    <n v="0"/>
    <n v="78.569999999999993"/>
    <n v="312.86"/>
    <n v="157.13999999999999"/>
    <n v="155.72000000000003"/>
    <n v="0.49773061433228927"/>
    <n v="2026"/>
    <s v="Q2"/>
    <n v="5"/>
    <x v="4"/>
  </r>
  <r>
    <s v="02105"/>
    <x v="126"/>
    <x v="1"/>
    <x v="14"/>
    <x v="2"/>
    <x v="1"/>
    <x v="3"/>
    <x v="13"/>
    <n v="1"/>
    <n v="80.3"/>
    <n v="0"/>
    <n v="40.020000000000003"/>
    <n v="80.3"/>
    <n v="40.020000000000003"/>
    <n v="40.279999999999994"/>
    <n v="0.50161892901618921"/>
    <n v="2026"/>
    <s v="Q2"/>
    <n v="5"/>
    <x v="4"/>
  </r>
  <r>
    <s v="04706"/>
    <x v="126"/>
    <x v="3"/>
    <x v="13"/>
    <x v="2"/>
    <x v="1"/>
    <x v="3"/>
    <x v="13"/>
    <n v="1"/>
    <n v="79.89"/>
    <n v="0"/>
    <n v="39.549999999999997"/>
    <n v="79.89"/>
    <n v="39.549999999999997"/>
    <n v="40.340000000000003"/>
    <n v="0.50494429841031419"/>
    <n v="2026"/>
    <s v="Q2"/>
    <n v="5"/>
    <x v="4"/>
  </r>
  <r>
    <s v="00068"/>
    <x v="127"/>
    <x v="3"/>
    <x v="7"/>
    <x v="2"/>
    <x v="1"/>
    <x v="4"/>
    <x v="10"/>
    <n v="1"/>
    <n v="39.5"/>
    <n v="0"/>
    <n v="14.68"/>
    <n v="39.5"/>
    <n v="14.68"/>
    <n v="24.82"/>
    <n v="0.62835443037974681"/>
    <n v="2026"/>
    <s v="Q2"/>
    <n v="5"/>
    <x v="4"/>
  </r>
  <r>
    <s v="01352"/>
    <x v="127"/>
    <x v="3"/>
    <x v="7"/>
    <x v="0"/>
    <x v="0"/>
    <x v="0"/>
    <x v="0"/>
    <n v="1"/>
    <n v="80.7"/>
    <n v="0"/>
    <n v="41.88"/>
    <n v="80.7"/>
    <n v="41.88"/>
    <n v="38.82"/>
    <n v="0.48104089219330853"/>
    <n v="2026"/>
    <s v="Q2"/>
    <n v="5"/>
    <x v="4"/>
  </r>
  <r>
    <s v="02526"/>
    <x v="127"/>
    <x v="1"/>
    <x v="14"/>
    <x v="0"/>
    <x v="1"/>
    <x v="3"/>
    <x v="13"/>
    <n v="1"/>
    <n v="80.86"/>
    <n v="0"/>
    <n v="38.44"/>
    <n v="80.86"/>
    <n v="38.44"/>
    <n v="42.42"/>
    <n v="0.52461043779371752"/>
    <n v="2026"/>
    <s v="Q2"/>
    <n v="5"/>
    <x v="4"/>
  </r>
  <r>
    <s v="03298"/>
    <x v="127"/>
    <x v="1"/>
    <x v="14"/>
    <x v="3"/>
    <x v="1"/>
    <x v="3"/>
    <x v="5"/>
    <n v="2"/>
    <n v="337.7"/>
    <n v="0.1"/>
    <n v="192.16"/>
    <n v="607.86"/>
    <n v="384.32"/>
    <n v="223.54000000000002"/>
    <n v="0.36774915276543946"/>
    <n v="2026"/>
    <s v="Q2"/>
    <n v="5"/>
    <x v="4"/>
  </r>
  <r>
    <s v="03510"/>
    <x v="127"/>
    <x v="2"/>
    <x v="2"/>
    <x v="0"/>
    <x v="0"/>
    <x v="3"/>
    <x v="19"/>
    <n v="4"/>
    <n v="121.81"/>
    <n v="0"/>
    <n v="58.95"/>
    <n v="487.24"/>
    <n v="235.8"/>
    <n v="251.44"/>
    <n v="0.5160495854199163"/>
    <n v="2026"/>
    <s v="Q2"/>
    <n v="5"/>
    <x v="4"/>
  </r>
  <r>
    <s v="03638"/>
    <x v="127"/>
    <x v="3"/>
    <x v="7"/>
    <x v="1"/>
    <x v="2"/>
    <x v="2"/>
    <x v="18"/>
    <n v="10"/>
    <n v="168.55"/>
    <n v="0.1"/>
    <n v="88.85"/>
    <n v="1516.95"/>
    <n v="888.5"/>
    <n v="628.45000000000005"/>
    <n v="0.41428524341606515"/>
    <n v="2026"/>
    <s v="Q2"/>
    <n v="5"/>
    <x v="4"/>
  </r>
  <r>
    <s v="03754"/>
    <x v="127"/>
    <x v="1"/>
    <x v="12"/>
    <x v="0"/>
    <x v="0"/>
    <x v="0"/>
    <x v="6"/>
    <n v="1"/>
    <n v="39.42"/>
    <n v="0.05"/>
    <n v="16.77"/>
    <n v="37.448999999999998"/>
    <n v="16.77"/>
    <n v="20.678999999999998"/>
    <n v="0.55219097973243614"/>
    <n v="2026"/>
    <s v="Q2"/>
    <n v="5"/>
    <x v="4"/>
  </r>
  <r>
    <s v="04029"/>
    <x v="127"/>
    <x v="3"/>
    <x v="13"/>
    <x v="2"/>
    <x v="1"/>
    <x v="2"/>
    <x v="18"/>
    <n v="1"/>
    <n v="161.36000000000001"/>
    <n v="0"/>
    <n v="87"/>
    <n v="161.36000000000001"/>
    <n v="87"/>
    <n v="74.360000000000014"/>
    <n v="0.46083292017848293"/>
    <n v="2026"/>
    <s v="Q2"/>
    <n v="5"/>
    <x v="4"/>
  </r>
  <r>
    <s v="04651"/>
    <x v="127"/>
    <x v="1"/>
    <x v="11"/>
    <x v="0"/>
    <x v="2"/>
    <x v="3"/>
    <x v="19"/>
    <n v="1"/>
    <n v="123.68"/>
    <n v="0"/>
    <n v="59.26"/>
    <n v="123.68"/>
    <n v="59.26"/>
    <n v="64.420000000000016"/>
    <n v="0.52086028460543343"/>
    <n v="2026"/>
    <s v="Q2"/>
    <n v="5"/>
    <x v="4"/>
  </r>
  <r>
    <s v="04886"/>
    <x v="127"/>
    <x v="3"/>
    <x v="8"/>
    <x v="3"/>
    <x v="0"/>
    <x v="1"/>
    <x v="3"/>
    <n v="1"/>
    <n v="146.29"/>
    <n v="0"/>
    <n v="81.16"/>
    <n v="146.29"/>
    <n v="81.16"/>
    <n v="65.13"/>
    <n v="0.44521156606740037"/>
    <n v="2026"/>
    <s v="Q2"/>
    <n v="5"/>
    <x v="4"/>
  </r>
  <r>
    <s v="00162"/>
    <x v="128"/>
    <x v="0"/>
    <x v="0"/>
    <x v="0"/>
    <x v="1"/>
    <x v="2"/>
    <x v="18"/>
    <n v="2"/>
    <n v="164.95"/>
    <n v="0.1"/>
    <n v="86.27"/>
    <n v="296.90999999999997"/>
    <n v="172.54"/>
    <n v="124.36999999999998"/>
    <n v="0.41888114243373409"/>
    <n v="2026"/>
    <s v="Q2"/>
    <n v="5"/>
    <x v="4"/>
  </r>
  <r>
    <s v="00184"/>
    <x v="128"/>
    <x v="0"/>
    <x v="15"/>
    <x v="2"/>
    <x v="2"/>
    <x v="1"/>
    <x v="1"/>
    <n v="2"/>
    <n v="91.59"/>
    <n v="0"/>
    <n v="44.97"/>
    <n v="183.18"/>
    <n v="89.94"/>
    <n v="93.240000000000009"/>
    <n v="0.50900753357353423"/>
    <n v="2026"/>
    <s v="Q2"/>
    <n v="5"/>
    <x v="4"/>
  </r>
  <r>
    <s v="00328"/>
    <x v="128"/>
    <x v="3"/>
    <x v="13"/>
    <x v="0"/>
    <x v="0"/>
    <x v="4"/>
    <x v="16"/>
    <n v="1"/>
    <n v="51.78"/>
    <n v="0.1"/>
    <n v="21.63"/>
    <n v="46.602000000000004"/>
    <n v="21.63"/>
    <n v="24.972000000000005"/>
    <n v="0.53585683017896235"/>
    <n v="2026"/>
    <s v="Q2"/>
    <n v="5"/>
    <x v="4"/>
  </r>
  <r>
    <s v="00908"/>
    <x v="128"/>
    <x v="3"/>
    <x v="8"/>
    <x v="2"/>
    <x v="0"/>
    <x v="2"/>
    <x v="9"/>
    <n v="2"/>
    <n v="46.25"/>
    <n v="0"/>
    <n v="18.12"/>
    <n v="92.5"/>
    <n v="36.24"/>
    <n v="56.26"/>
    <n v="0.60821621621621624"/>
    <n v="2026"/>
    <s v="Q2"/>
    <n v="5"/>
    <x v="4"/>
  </r>
  <r>
    <s v="03159"/>
    <x v="128"/>
    <x v="0"/>
    <x v="0"/>
    <x v="0"/>
    <x v="0"/>
    <x v="3"/>
    <x v="7"/>
    <n v="3"/>
    <n v="198.5"/>
    <n v="0"/>
    <n v="102.23"/>
    <n v="595.5"/>
    <n v="306.69"/>
    <n v="288.81"/>
    <n v="0.48498740554156172"/>
    <n v="2026"/>
    <s v="Q2"/>
    <n v="5"/>
    <x v="4"/>
  </r>
  <r>
    <s v="04509"/>
    <x v="128"/>
    <x v="3"/>
    <x v="8"/>
    <x v="0"/>
    <x v="1"/>
    <x v="1"/>
    <x v="11"/>
    <n v="1"/>
    <n v="152.80000000000001"/>
    <n v="0.1"/>
    <n v="77.67"/>
    <n v="137.52000000000001"/>
    <n v="77.67"/>
    <n v="59.850000000000009"/>
    <n v="0.43520942408376967"/>
    <n v="2026"/>
    <s v="Q2"/>
    <n v="5"/>
    <x v="4"/>
  </r>
  <r>
    <s v="04677"/>
    <x v="128"/>
    <x v="1"/>
    <x v="14"/>
    <x v="0"/>
    <x v="2"/>
    <x v="2"/>
    <x v="18"/>
    <n v="2"/>
    <n v="161.47999999999999"/>
    <n v="0"/>
    <n v="85.03"/>
    <n v="322.95999999999998"/>
    <n v="170.06"/>
    <n v="152.89999999999998"/>
    <n v="0.47343324250681196"/>
    <n v="2026"/>
    <s v="Q2"/>
    <n v="5"/>
    <x v="4"/>
  </r>
  <r>
    <s v="04867"/>
    <x v="128"/>
    <x v="1"/>
    <x v="6"/>
    <x v="2"/>
    <x v="0"/>
    <x v="0"/>
    <x v="0"/>
    <n v="1"/>
    <n v="82.86"/>
    <n v="0"/>
    <n v="42.67"/>
    <n v="82.86"/>
    <n v="42.67"/>
    <n v="40.19"/>
    <n v="0.48503499879314504"/>
    <n v="2026"/>
    <s v="Q2"/>
    <n v="5"/>
    <x v="4"/>
  </r>
  <r>
    <s v="01615"/>
    <x v="129"/>
    <x v="3"/>
    <x v="4"/>
    <x v="0"/>
    <x v="1"/>
    <x v="4"/>
    <x v="16"/>
    <n v="1"/>
    <n v="51.15"/>
    <n v="0"/>
    <n v="21.39"/>
    <n v="51.15"/>
    <n v="21.39"/>
    <n v="29.759999999999998"/>
    <n v="0.58181818181818179"/>
    <n v="2026"/>
    <s v="Q2"/>
    <n v="5"/>
    <x v="4"/>
  </r>
  <r>
    <s v="01812"/>
    <x v="129"/>
    <x v="2"/>
    <x v="2"/>
    <x v="1"/>
    <x v="2"/>
    <x v="4"/>
    <x v="16"/>
    <n v="12"/>
    <n v="50.53"/>
    <n v="0.1"/>
    <n v="22.09"/>
    <n v="545.72400000000005"/>
    <n v="265.08"/>
    <n v="280.64400000000006"/>
    <n v="0.5142599555819426"/>
    <n v="2026"/>
    <s v="Q2"/>
    <n v="5"/>
    <x v="4"/>
  </r>
  <r>
    <s v="03645"/>
    <x v="129"/>
    <x v="1"/>
    <x v="1"/>
    <x v="3"/>
    <x v="0"/>
    <x v="0"/>
    <x v="4"/>
    <n v="2"/>
    <n v="50.93"/>
    <n v="0"/>
    <n v="22.91"/>
    <n v="101.86"/>
    <n v="45.82"/>
    <n v="56.04"/>
    <n v="0.55016689573924993"/>
    <n v="2026"/>
    <s v="Q2"/>
    <n v="5"/>
    <x v="4"/>
  </r>
  <r>
    <s v="03804"/>
    <x v="129"/>
    <x v="2"/>
    <x v="5"/>
    <x v="0"/>
    <x v="0"/>
    <x v="4"/>
    <x v="16"/>
    <n v="2"/>
    <n v="50.79"/>
    <n v="0.05"/>
    <n v="21.83"/>
    <n v="96.500999999999991"/>
    <n v="43.66"/>
    <n v="52.840999999999994"/>
    <n v="0.54756945523880585"/>
    <n v="2026"/>
    <s v="Q2"/>
    <n v="5"/>
    <x v="4"/>
  </r>
  <r>
    <s v="04367"/>
    <x v="129"/>
    <x v="3"/>
    <x v="8"/>
    <x v="0"/>
    <x v="2"/>
    <x v="2"/>
    <x v="18"/>
    <n v="5"/>
    <n v="160.94"/>
    <n v="0.1"/>
    <n v="88.89"/>
    <n v="724.23"/>
    <n v="444.45"/>
    <n v="279.78000000000003"/>
    <n v="0.38631374011018604"/>
    <n v="2026"/>
    <s v="Q2"/>
    <n v="5"/>
    <x v="4"/>
  </r>
  <r>
    <s v="04746"/>
    <x v="129"/>
    <x v="1"/>
    <x v="1"/>
    <x v="0"/>
    <x v="0"/>
    <x v="4"/>
    <x v="14"/>
    <n v="2"/>
    <n v="36.409999999999997"/>
    <n v="0"/>
    <n v="13.92"/>
    <n v="72.819999999999993"/>
    <n v="27.84"/>
    <n v="44.97999999999999"/>
    <n v="0.61768744850315838"/>
    <n v="2026"/>
    <s v="Q2"/>
    <n v="5"/>
    <x v="4"/>
  </r>
  <r>
    <s v="04795"/>
    <x v="129"/>
    <x v="3"/>
    <x v="4"/>
    <x v="3"/>
    <x v="0"/>
    <x v="1"/>
    <x v="17"/>
    <n v="2"/>
    <n v="72.25"/>
    <n v="0"/>
    <n v="32.25"/>
    <n v="144.5"/>
    <n v="64.5"/>
    <n v="80"/>
    <n v="0.55363321799307963"/>
    <n v="2026"/>
    <s v="Q2"/>
    <n v="5"/>
    <x v="4"/>
  </r>
  <r>
    <s v="04800"/>
    <x v="129"/>
    <x v="3"/>
    <x v="8"/>
    <x v="2"/>
    <x v="1"/>
    <x v="0"/>
    <x v="8"/>
    <n v="4"/>
    <n v="103.36"/>
    <n v="0"/>
    <n v="51.59"/>
    <n v="413.44"/>
    <n v="206.36"/>
    <n v="207.07999999999998"/>
    <n v="0.50087074303405565"/>
    <n v="2026"/>
    <s v="Q2"/>
    <n v="5"/>
    <x v="4"/>
  </r>
  <r>
    <s v="05018"/>
    <x v="129"/>
    <x v="2"/>
    <x v="2"/>
    <x v="1"/>
    <x v="2"/>
    <x v="1"/>
    <x v="3"/>
    <n v="4"/>
    <n v="145.85"/>
    <n v="0.15"/>
    <n v="79.69"/>
    <n v="495.89"/>
    <n v="318.76"/>
    <n v="177.13"/>
    <n v="0.35719615237250196"/>
    <n v="2026"/>
    <s v="Q2"/>
    <n v="5"/>
    <x v="4"/>
  </r>
  <r>
    <s v="00474"/>
    <x v="130"/>
    <x v="1"/>
    <x v="12"/>
    <x v="0"/>
    <x v="0"/>
    <x v="0"/>
    <x v="8"/>
    <n v="2"/>
    <n v="100.49"/>
    <n v="0.1"/>
    <n v="50.11"/>
    <n v="180.88200000000001"/>
    <n v="100.22"/>
    <n v="80.662000000000006"/>
    <n v="0.44593713028383147"/>
    <n v="2026"/>
    <s v="Q2"/>
    <n v="5"/>
    <x v="4"/>
  </r>
  <r>
    <s v="01175"/>
    <x v="130"/>
    <x v="2"/>
    <x v="16"/>
    <x v="1"/>
    <x v="0"/>
    <x v="3"/>
    <x v="5"/>
    <n v="4"/>
    <n v="332.89"/>
    <n v="0.1"/>
    <n v="198.06"/>
    <n v="1198.404"/>
    <n v="792.24"/>
    <n v="406.16399999999999"/>
    <n v="0.33892076461694054"/>
    <n v="2026"/>
    <s v="Q2"/>
    <n v="5"/>
    <x v="4"/>
  </r>
  <r>
    <s v="02015"/>
    <x v="130"/>
    <x v="1"/>
    <x v="12"/>
    <x v="0"/>
    <x v="1"/>
    <x v="1"/>
    <x v="11"/>
    <n v="1"/>
    <n v="154.6"/>
    <n v="0"/>
    <n v="80.05"/>
    <n v="154.6"/>
    <n v="80.05"/>
    <n v="74.55"/>
    <n v="0.48221216041397152"/>
    <n v="2026"/>
    <s v="Q2"/>
    <n v="5"/>
    <x v="4"/>
  </r>
  <r>
    <s v="02196"/>
    <x v="130"/>
    <x v="3"/>
    <x v="4"/>
    <x v="3"/>
    <x v="0"/>
    <x v="0"/>
    <x v="0"/>
    <n v="1"/>
    <n v="83.23"/>
    <n v="0.05"/>
    <n v="43.82"/>
    <n v="79.0685"/>
    <n v="43.82"/>
    <n v="35.2485"/>
    <n v="0.44579699880483376"/>
    <n v="2026"/>
    <s v="Q2"/>
    <n v="5"/>
    <x v="4"/>
  </r>
  <r>
    <s v="03508"/>
    <x v="130"/>
    <x v="1"/>
    <x v="12"/>
    <x v="3"/>
    <x v="0"/>
    <x v="2"/>
    <x v="9"/>
    <n v="3"/>
    <n v="46.23"/>
    <n v="0"/>
    <n v="18.47"/>
    <n v="138.69"/>
    <n v="55.41"/>
    <n v="83.28"/>
    <n v="0.60047588146225395"/>
    <n v="2026"/>
    <s v="Q2"/>
    <n v="5"/>
    <x v="4"/>
  </r>
  <r>
    <s v="03516"/>
    <x v="130"/>
    <x v="3"/>
    <x v="7"/>
    <x v="3"/>
    <x v="0"/>
    <x v="3"/>
    <x v="19"/>
    <n v="1"/>
    <n v="125.3"/>
    <n v="0.05"/>
    <n v="59.62"/>
    <n v="119.035"/>
    <n v="59.62"/>
    <n v="59.414999999999999"/>
    <n v="0.49913890872432476"/>
    <n v="2026"/>
    <s v="Q2"/>
    <n v="5"/>
    <x v="4"/>
  </r>
  <r>
    <s v="03570"/>
    <x v="130"/>
    <x v="1"/>
    <x v="12"/>
    <x v="0"/>
    <x v="2"/>
    <x v="2"/>
    <x v="2"/>
    <n v="1"/>
    <n v="36.159999999999997"/>
    <n v="0.1"/>
    <n v="13.38"/>
    <n v="32.543999999999997"/>
    <n v="13.38"/>
    <n v="19.163999999999994"/>
    <n v="0.58886430678466062"/>
    <n v="2026"/>
    <s v="Q2"/>
    <n v="5"/>
    <x v="4"/>
  </r>
  <r>
    <s v="04799"/>
    <x v="130"/>
    <x v="3"/>
    <x v="13"/>
    <x v="0"/>
    <x v="0"/>
    <x v="3"/>
    <x v="19"/>
    <n v="1"/>
    <n v="121.41"/>
    <n v="0.05"/>
    <n v="60.75"/>
    <n v="115.33949999999999"/>
    <n v="60.75"/>
    <n v="54.589499999999987"/>
    <n v="0.47329405797666879"/>
    <n v="2026"/>
    <s v="Q2"/>
    <n v="5"/>
    <x v="4"/>
  </r>
  <r>
    <s v="05156"/>
    <x v="130"/>
    <x v="0"/>
    <x v="0"/>
    <x v="2"/>
    <x v="1"/>
    <x v="2"/>
    <x v="15"/>
    <n v="3"/>
    <n v="132.58000000000001"/>
    <n v="0.1"/>
    <n v="67.88"/>
    <n v="357.96600000000001"/>
    <n v="203.64"/>
    <n v="154.32600000000002"/>
    <n v="0.43111915656794225"/>
    <n v="2026"/>
    <s v="Q2"/>
    <n v="5"/>
    <x v="4"/>
  </r>
  <r>
    <s v="00526"/>
    <x v="131"/>
    <x v="1"/>
    <x v="1"/>
    <x v="2"/>
    <x v="0"/>
    <x v="3"/>
    <x v="13"/>
    <n v="2"/>
    <n v="81.11"/>
    <n v="0.05"/>
    <n v="40.049999999999997"/>
    <n v="154.10899999999998"/>
    <n v="80.099999999999994"/>
    <n v="74.008999999999986"/>
    <n v="0.48023801335418437"/>
    <n v="2026"/>
    <s v="Q2"/>
    <n v="5"/>
    <x v="4"/>
  </r>
  <r>
    <s v="00712"/>
    <x v="131"/>
    <x v="1"/>
    <x v="14"/>
    <x v="3"/>
    <x v="2"/>
    <x v="0"/>
    <x v="8"/>
    <n v="3"/>
    <n v="104.54"/>
    <n v="0"/>
    <n v="51.45"/>
    <n v="313.62"/>
    <n v="154.35000000000002"/>
    <n v="159.26999999999998"/>
    <n v="0.50784388750717424"/>
    <n v="2026"/>
    <s v="Q2"/>
    <n v="5"/>
    <x v="4"/>
  </r>
  <r>
    <s v="01533"/>
    <x v="131"/>
    <x v="2"/>
    <x v="16"/>
    <x v="2"/>
    <x v="1"/>
    <x v="1"/>
    <x v="3"/>
    <n v="3"/>
    <n v="143.87"/>
    <n v="0"/>
    <n v="79.2"/>
    <n v="431.61"/>
    <n v="237.60000000000002"/>
    <n v="194.01"/>
    <n v="0.44950302356293875"/>
    <n v="2026"/>
    <s v="Q2"/>
    <n v="5"/>
    <x v="4"/>
  </r>
  <r>
    <s v="01933"/>
    <x v="131"/>
    <x v="3"/>
    <x v="13"/>
    <x v="0"/>
    <x v="0"/>
    <x v="2"/>
    <x v="2"/>
    <n v="1"/>
    <n v="36.950000000000003"/>
    <n v="0.1"/>
    <n v="13.26"/>
    <n v="33.255000000000003"/>
    <n v="13.26"/>
    <n v="19.995000000000005"/>
    <n v="0.60126296797474077"/>
    <n v="2026"/>
    <s v="Q2"/>
    <n v="5"/>
    <x v="4"/>
  </r>
  <r>
    <s v="03128"/>
    <x v="131"/>
    <x v="2"/>
    <x v="5"/>
    <x v="0"/>
    <x v="1"/>
    <x v="3"/>
    <x v="19"/>
    <n v="1"/>
    <n v="121.38"/>
    <n v="0"/>
    <n v="59.68"/>
    <n v="121.38"/>
    <n v="59.68"/>
    <n v="61.699999999999996"/>
    <n v="0.50832097544900312"/>
    <n v="2026"/>
    <s v="Q2"/>
    <n v="5"/>
    <x v="4"/>
  </r>
  <r>
    <s v="04922"/>
    <x v="131"/>
    <x v="3"/>
    <x v="8"/>
    <x v="0"/>
    <x v="0"/>
    <x v="4"/>
    <x v="10"/>
    <n v="2"/>
    <n v="39.79"/>
    <n v="0.1"/>
    <n v="14.33"/>
    <n v="71.622"/>
    <n v="28.66"/>
    <n v="42.962000000000003"/>
    <n v="0.59984362346764963"/>
    <n v="2026"/>
    <s v="Q2"/>
    <n v="5"/>
    <x v="4"/>
  </r>
  <r>
    <s v="05051"/>
    <x v="131"/>
    <x v="0"/>
    <x v="15"/>
    <x v="2"/>
    <x v="0"/>
    <x v="0"/>
    <x v="4"/>
    <n v="4"/>
    <n v="51.31"/>
    <n v="0"/>
    <n v="22.19"/>
    <n v="205.24"/>
    <n v="88.76"/>
    <n v="116.48"/>
    <n v="0.56753069577080495"/>
    <n v="2026"/>
    <s v="Q2"/>
    <n v="5"/>
    <x v="4"/>
  </r>
  <r>
    <s v="05182"/>
    <x v="131"/>
    <x v="3"/>
    <x v="7"/>
    <x v="0"/>
    <x v="0"/>
    <x v="4"/>
    <x v="16"/>
    <n v="2"/>
    <n v="51.15"/>
    <n v="0"/>
    <n v="22.53"/>
    <n v="102.3"/>
    <n v="45.06"/>
    <n v="57.239999999999995"/>
    <n v="0.55953079178885623"/>
    <n v="2026"/>
    <s v="Q2"/>
    <n v="5"/>
    <x v="4"/>
  </r>
  <r>
    <s v="01071"/>
    <x v="132"/>
    <x v="1"/>
    <x v="12"/>
    <x v="2"/>
    <x v="2"/>
    <x v="4"/>
    <x v="16"/>
    <n v="1"/>
    <n v="50.83"/>
    <n v="0.1"/>
    <n v="21.82"/>
    <n v="45.747"/>
    <n v="21.82"/>
    <n v="23.927"/>
    <n v="0.52302883249174803"/>
    <n v="2026"/>
    <s v="Q2"/>
    <n v="5"/>
    <x v="4"/>
  </r>
  <r>
    <s v="01210"/>
    <x v="132"/>
    <x v="2"/>
    <x v="2"/>
    <x v="1"/>
    <x v="2"/>
    <x v="1"/>
    <x v="3"/>
    <n v="6"/>
    <n v="141.9"/>
    <n v="0.1"/>
    <n v="79.64"/>
    <n v="766.2600000000001"/>
    <n v="477.84000000000003"/>
    <n v="288.42000000000007"/>
    <n v="0.37639965546942294"/>
    <n v="2026"/>
    <s v="Q2"/>
    <n v="5"/>
    <x v="4"/>
  </r>
  <r>
    <s v="01244"/>
    <x v="132"/>
    <x v="3"/>
    <x v="8"/>
    <x v="0"/>
    <x v="0"/>
    <x v="3"/>
    <x v="19"/>
    <n v="1"/>
    <n v="122.11"/>
    <n v="0"/>
    <n v="59.86"/>
    <n v="122.11"/>
    <n v="59.86"/>
    <n v="62.25"/>
    <n v="0.50978625829170421"/>
    <n v="2026"/>
    <s v="Q2"/>
    <n v="5"/>
    <x v="4"/>
  </r>
  <r>
    <s v="01403"/>
    <x v="132"/>
    <x v="1"/>
    <x v="11"/>
    <x v="0"/>
    <x v="0"/>
    <x v="0"/>
    <x v="8"/>
    <n v="1"/>
    <n v="102.38"/>
    <n v="0"/>
    <n v="50.82"/>
    <n v="102.38"/>
    <n v="50.82"/>
    <n v="51.559999999999995"/>
    <n v="0.50361398710685679"/>
    <n v="2026"/>
    <s v="Q2"/>
    <n v="5"/>
    <x v="4"/>
  </r>
  <r>
    <s v="01592"/>
    <x v="132"/>
    <x v="2"/>
    <x v="16"/>
    <x v="2"/>
    <x v="0"/>
    <x v="4"/>
    <x v="14"/>
    <n v="5"/>
    <n v="37.119999999999997"/>
    <n v="0.1"/>
    <n v="13.96"/>
    <n v="167.04"/>
    <n v="69.800000000000011"/>
    <n v="97.239999999999981"/>
    <n v="0.58213601532567039"/>
    <n v="2026"/>
    <s v="Q2"/>
    <n v="5"/>
    <x v="4"/>
  </r>
  <r>
    <s v="02581"/>
    <x v="132"/>
    <x v="1"/>
    <x v="12"/>
    <x v="0"/>
    <x v="1"/>
    <x v="1"/>
    <x v="1"/>
    <n v="2"/>
    <n v="91.76"/>
    <n v="0.05"/>
    <n v="46.31"/>
    <n v="174.34399999999999"/>
    <n v="92.62"/>
    <n v="81.72399999999999"/>
    <n v="0.46875143394668006"/>
    <n v="2026"/>
    <s v="Q2"/>
    <n v="5"/>
    <x v="4"/>
  </r>
  <r>
    <s v="03428"/>
    <x v="132"/>
    <x v="3"/>
    <x v="4"/>
    <x v="0"/>
    <x v="0"/>
    <x v="1"/>
    <x v="3"/>
    <n v="1"/>
    <n v="144.51"/>
    <n v="0"/>
    <n v="79.22"/>
    <n v="144.51"/>
    <n v="79.22"/>
    <n v="65.289999999999992"/>
    <n v="0.45180264341568055"/>
    <n v="2026"/>
    <s v="Q2"/>
    <n v="5"/>
    <x v="4"/>
  </r>
  <r>
    <s v="00765"/>
    <x v="133"/>
    <x v="1"/>
    <x v="6"/>
    <x v="1"/>
    <x v="2"/>
    <x v="4"/>
    <x v="16"/>
    <n v="3"/>
    <n v="49.7"/>
    <n v="0.1"/>
    <n v="21.84"/>
    <n v="134.19000000000003"/>
    <n v="65.52"/>
    <n v="68.67000000000003"/>
    <n v="0.5117370892018781"/>
    <n v="2026"/>
    <s v="Q2"/>
    <n v="5"/>
    <x v="4"/>
  </r>
  <r>
    <s v="00854"/>
    <x v="133"/>
    <x v="0"/>
    <x v="0"/>
    <x v="0"/>
    <x v="0"/>
    <x v="3"/>
    <x v="19"/>
    <n v="1"/>
    <n v="120.9"/>
    <n v="0"/>
    <n v="59.31"/>
    <n v="120.9"/>
    <n v="59.31"/>
    <n v="61.59"/>
    <n v="0.50942928039702229"/>
    <n v="2026"/>
    <s v="Q2"/>
    <n v="5"/>
    <x v="4"/>
  </r>
  <r>
    <s v="01087"/>
    <x v="133"/>
    <x v="2"/>
    <x v="10"/>
    <x v="0"/>
    <x v="0"/>
    <x v="3"/>
    <x v="7"/>
    <n v="1"/>
    <n v="195.72"/>
    <n v="0.05"/>
    <n v="105.73"/>
    <n v="185.934"/>
    <n v="105.73"/>
    <n v="80.203999999999994"/>
    <n v="0.43135736336549524"/>
    <n v="2026"/>
    <s v="Q2"/>
    <n v="5"/>
    <x v="4"/>
  </r>
  <r>
    <s v="01150"/>
    <x v="133"/>
    <x v="0"/>
    <x v="0"/>
    <x v="1"/>
    <x v="0"/>
    <x v="0"/>
    <x v="6"/>
    <n v="8"/>
    <n v="40.15"/>
    <n v="0.15"/>
    <n v="16.91"/>
    <n v="273.02"/>
    <n v="135.28"/>
    <n v="137.73999999999998"/>
    <n v="0.50450516445681637"/>
    <n v="2026"/>
    <s v="Q2"/>
    <n v="5"/>
    <x v="4"/>
  </r>
  <r>
    <s v="01902"/>
    <x v="133"/>
    <x v="1"/>
    <x v="14"/>
    <x v="2"/>
    <x v="2"/>
    <x v="2"/>
    <x v="15"/>
    <n v="4"/>
    <n v="130.83000000000001"/>
    <n v="0"/>
    <n v="66.959999999999994"/>
    <n v="523.32000000000005"/>
    <n v="267.83999999999997"/>
    <n v="255.48000000000008"/>
    <n v="0.48819078193074994"/>
    <n v="2026"/>
    <s v="Q2"/>
    <n v="5"/>
    <x v="4"/>
  </r>
  <r>
    <s v="03913"/>
    <x v="133"/>
    <x v="1"/>
    <x v="12"/>
    <x v="0"/>
    <x v="1"/>
    <x v="0"/>
    <x v="4"/>
    <n v="1"/>
    <n v="50.34"/>
    <n v="0.05"/>
    <n v="22.23"/>
    <n v="47.823"/>
    <n v="22.23"/>
    <n v="25.593"/>
    <n v="0.53516090584028608"/>
    <n v="2026"/>
    <s v="Q2"/>
    <n v="5"/>
    <x v="4"/>
  </r>
  <r>
    <s v="04378"/>
    <x v="133"/>
    <x v="2"/>
    <x v="10"/>
    <x v="0"/>
    <x v="0"/>
    <x v="0"/>
    <x v="8"/>
    <n v="2"/>
    <n v="103.37"/>
    <n v="0"/>
    <n v="50.49"/>
    <n v="206.74"/>
    <n v="100.98"/>
    <n v="105.76"/>
    <n v="0.51156041404662866"/>
    <n v="2026"/>
    <s v="Q2"/>
    <n v="5"/>
    <x v="4"/>
  </r>
  <r>
    <s v="04551"/>
    <x v="133"/>
    <x v="1"/>
    <x v="14"/>
    <x v="2"/>
    <x v="2"/>
    <x v="4"/>
    <x v="12"/>
    <n v="3"/>
    <n v="122.31"/>
    <n v="0.05"/>
    <n v="71.11"/>
    <n v="348.58350000000002"/>
    <n v="213.32999999999998"/>
    <n v="135.25350000000003"/>
    <n v="0.38800889887214979"/>
    <n v="2026"/>
    <s v="Q2"/>
    <n v="5"/>
    <x v="4"/>
  </r>
  <r>
    <s v="00787"/>
    <x v="134"/>
    <x v="0"/>
    <x v="9"/>
    <x v="0"/>
    <x v="2"/>
    <x v="2"/>
    <x v="18"/>
    <n v="1"/>
    <n v="166.48"/>
    <n v="0"/>
    <n v="89.42"/>
    <n v="166.48"/>
    <n v="89.42"/>
    <n v="77.059999999999988"/>
    <n v="0.4628784238346948"/>
    <n v="2026"/>
    <s v="Q2"/>
    <n v="5"/>
    <x v="4"/>
  </r>
  <r>
    <s v="01133"/>
    <x v="134"/>
    <x v="0"/>
    <x v="15"/>
    <x v="2"/>
    <x v="1"/>
    <x v="3"/>
    <x v="7"/>
    <n v="3"/>
    <n v="192.21"/>
    <n v="0"/>
    <n v="103.51"/>
    <n v="576.63"/>
    <n v="310.53000000000003"/>
    <n v="266.09999999999997"/>
    <n v="0.46147442900993701"/>
    <n v="2026"/>
    <s v="Q2"/>
    <n v="5"/>
    <x v="4"/>
  </r>
  <r>
    <s v="02075"/>
    <x v="134"/>
    <x v="0"/>
    <x v="9"/>
    <x v="1"/>
    <x v="2"/>
    <x v="3"/>
    <x v="13"/>
    <n v="6"/>
    <n v="81.13"/>
    <n v="0.05"/>
    <n v="39.409999999999997"/>
    <n v="462.44099999999997"/>
    <n v="236.45999999999998"/>
    <n v="225.98099999999999"/>
    <n v="0.48866990599881932"/>
    <n v="2026"/>
    <s v="Q2"/>
    <n v="5"/>
    <x v="4"/>
  </r>
  <r>
    <s v="02172"/>
    <x v="134"/>
    <x v="2"/>
    <x v="10"/>
    <x v="1"/>
    <x v="2"/>
    <x v="2"/>
    <x v="2"/>
    <n v="6"/>
    <n v="37.1"/>
    <n v="0.1"/>
    <n v="13.63"/>
    <n v="200.34000000000003"/>
    <n v="81.78"/>
    <n v="118.56000000000003"/>
    <n v="0.59179395028451642"/>
    <n v="2026"/>
    <s v="Q2"/>
    <n v="5"/>
    <x v="4"/>
  </r>
  <r>
    <s v="02977"/>
    <x v="134"/>
    <x v="1"/>
    <x v="14"/>
    <x v="1"/>
    <x v="2"/>
    <x v="2"/>
    <x v="2"/>
    <n v="6"/>
    <n v="35.92"/>
    <n v="0.15"/>
    <n v="13.3"/>
    <n v="183.19200000000001"/>
    <n v="79.800000000000011"/>
    <n v="103.392"/>
    <n v="0.56439145814227687"/>
    <n v="2026"/>
    <s v="Q2"/>
    <n v="5"/>
    <x v="4"/>
  </r>
  <r>
    <s v="03531"/>
    <x v="134"/>
    <x v="3"/>
    <x v="13"/>
    <x v="2"/>
    <x v="2"/>
    <x v="4"/>
    <x v="14"/>
    <n v="4"/>
    <n v="36.21"/>
    <n v="0"/>
    <n v="14.3"/>
    <n v="144.84"/>
    <n v="57.2"/>
    <n v="87.64"/>
    <n v="0.60508146920740125"/>
    <n v="2026"/>
    <s v="Q2"/>
    <n v="5"/>
    <x v="4"/>
  </r>
  <r>
    <s v="03881"/>
    <x v="134"/>
    <x v="2"/>
    <x v="10"/>
    <x v="0"/>
    <x v="2"/>
    <x v="1"/>
    <x v="17"/>
    <n v="3"/>
    <n v="73.03"/>
    <n v="0.05"/>
    <n v="33.200000000000003"/>
    <n v="208.13550000000001"/>
    <n v="99.600000000000009"/>
    <n v="108.5355"/>
    <n v="0.52146558371829888"/>
    <n v="2026"/>
    <s v="Q2"/>
    <n v="5"/>
    <x v="4"/>
  </r>
  <r>
    <s v="04469"/>
    <x v="134"/>
    <x v="2"/>
    <x v="5"/>
    <x v="2"/>
    <x v="0"/>
    <x v="0"/>
    <x v="0"/>
    <n v="2"/>
    <n v="80.81"/>
    <n v="0"/>
    <n v="42.53"/>
    <n v="161.62"/>
    <n v="85.06"/>
    <n v="76.56"/>
    <n v="0.47370374953594852"/>
    <n v="2026"/>
    <s v="Q2"/>
    <n v="5"/>
    <x v="4"/>
  </r>
  <r>
    <s v="05037"/>
    <x v="134"/>
    <x v="1"/>
    <x v="11"/>
    <x v="0"/>
    <x v="1"/>
    <x v="0"/>
    <x v="4"/>
    <n v="1"/>
    <n v="51.53"/>
    <n v="0.1"/>
    <n v="23.06"/>
    <n v="46.377000000000002"/>
    <n v="23.06"/>
    <n v="23.317000000000004"/>
    <n v="0.50277076999374692"/>
    <n v="2026"/>
    <s v="Q2"/>
    <n v="5"/>
    <x v="4"/>
  </r>
  <r>
    <s v="00035"/>
    <x v="135"/>
    <x v="3"/>
    <x v="13"/>
    <x v="1"/>
    <x v="2"/>
    <x v="3"/>
    <x v="13"/>
    <n v="5"/>
    <n v="81.75"/>
    <n v="0.05"/>
    <n v="39.159999999999997"/>
    <n v="388.3125"/>
    <n v="195.79999999999998"/>
    <n v="192.51250000000002"/>
    <n v="0.49576694028649609"/>
    <n v="2026"/>
    <s v="Q2"/>
    <n v="5"/>
    <x v="4"/>
  </r>
  <r>
    <s v="00226"/>
    <x v="135"/>
    <x v="2"/>
    <x v="10"/>
    <x v="0"/>
    <x v="1"/>
    <x v="2"/>
    <x v="18"/>
    <n v="1"/>
    <n v="165.99"/>
    <n v="0.1"/>
    <n v="89.9"/>
    <n v="149.39100000000002"/>
    <n v="89.9"/>
    <n v="59.491000000000014"/>
    <n v="0.3982234538894579"/>
    <n v="2026"/>
    <s v="Q2"/>
    <n v="5"/>
    <x v="4"/>
  </r>
  <r>
    <s v="01713"/>
    <x v="135"/>
    <x v="0"/>
    <x v="15"/>
    <x v="2"/>
    <x v="1"/>
    <x v="3"/>
    <x v="19"/>
    <n v="2"/>
    <n v="121.22"/>
    <n v="0"/>
    <n v="60.38"/>
    <n v="242.44"/>
    <n v="120.76"/>
    <n v="121.67999999999999"/>
    <n v="0.50189737667051637"/>
    <n v="2026"/>
    <s v="Q2"/>
    <n v="5"/>
    <x v="4"/>
  </r>
  <r>
    <s v="02320"/>
    <x v="135"/>
    <x v="1"/>
    <x v="12"/>
    <x v="2"/>
    <x v="2"/>
    <x v="2"/>
    <x v="15"/>
    <n v="2"/>
    <n v="131.1"/>
    <n v="0"/>
    <n v="65.55"/>
    <n v="262.2"/>
    <n v="131.1"/>
    <n v="131.1"/>
    <n v="0.5"/>
    <n v="2026"/>
    <s v="Q2"/>
    <n v="5"/>
    <x v="4"/>
  </r>
  <r>
    <s v="02496"/>
    <x v="135"/>
    <x v="1"/>
    <x v="6"/>
    <x v="0"/>
    <x v="0"/>
    <x v="2"/>
    <x v="9"/>
    <n v="2"/>
    <n v="46.44"/>
    <n v="0"/>
    <n v="18.63"/>
    <n v="92.88"/>
    <n v="37.26"/>
    <n v="55.62"/>
    <n v="0.59883720930232553"/>
    <n v="2026"/>
    <s v="Q2"/>
    <n v="5"/>
    <x v="4"/>
  </r>
  <r>
    <s v="02504"/>
    <x v="135"/>
    <x v="3"/>
    <x v="7"/>
    <x v="0"/>
    <x v="1"/>
    <x v="2"/>
    <x v="2"/>
    <n v="1"/>
    <n v="36.659999999999997"/>
    <n v="0"/>
    <n v="13.61"/>
    <n v="36.659999999999997"/>
    <n v="13.61"/>
    <n v="23.049999999999997"/>
    <n v="0.62875068194217132"/>
    <n v="2026"/>
    <s v="Q2"/>
    <n v="5"/>
    <x v="4"/>
  </r>
  <r>
    <s v="02598"/>
    <x v="135"/>
    <x v="3"/>
    <x v="8"/>
    <x v="0"/>
    <x v="1"/>
    <x v="1"/>
    <x v="11"/>
    <n v="5"/>
    <n v="156.16999999999999"/>
    <n v="0.1"/>
    <n v="80.59"/>
    <n v="702.76499999999999"/>
    <n v="402.95000000000005"/>
    <n v="299.81499999999994"/>
    <n v="0.42662198601239382"/>
    <n v="2026"/>
    <s v="Q2"/>
    <n v="5"/>
    <x v="4"/>
  </r>
  <r>
    <s v="02600"/>
    <x v="135"/>
    <x v="1"/>
    <x v="12"/>
    <x v="2"/>
    <x v="1"/>
    <x v="2"/>
    <x v="2"/>
    <n v="1"/>
    <n v="35.97"/>
    <n v="0.1"/>
    <n v="13.54"/>
    <n v="32.372999999999998"/>
    <n v="13.54"/>
    <n v="18.832999999999998"/>
    <n v="0.58175022395205878"/>
    <n v="2026"/>
    <s v="Q2"/>
    <n v="5"/>
    <x v="4"/>
  </r>
  <r>
    <s v="02856"/>
    <x v="135"/>
    <x v="1"/>
    <x v="11"/>
    <x v="1"/>
    <x v="2"/>
    <x v="4"/>
    <x v="12"/>
    <n v="4"/>
    <n v="125.11"/>
    <n v="0.15"/>
    <n v="70.010000000000005"/>
    <n v="425.37399999999997"/>
    <n v="280.04000000000002"/>
    <n v="145.33399999999995"/>
    <n v="0.34166169065340135"/>
    <n v="2026"/>
    <s v="Q2"/>
    <n v="5"/>
    <x v="4"/>
  </r>
  <r>
    <s v="03478"/>
    <x v="135"/>
    <x v="3"/>
    <x v="8"/>
    <x v="0"/>
    <x v="1"/>
    <x v="4"/>
    <x v="14"/>
    <n v="4"/>
    <n v="36.29"/>
    <n v="0.1"/>
    <n v="13.77"/>
    <n v="130.64400000000001"/>
    <n v="55.08"/>
    <n v="75.564000000000007"/>
    <n v="0.57839625241113257"/>
    <n v="2026"/>
    <s v="Q2"/>
    <n v="5"/>
    <x v="4"/>
  </r>
  <r>
    <s v="03599"/>
    <x v="135"/>
    <x v="1"/>
    <x v="6"/>
    <x v="0"/>
    <x v="1"/>
    <x v="1"/>
    <x v="3"/>
    <n v="4"/>
    <n v="143.34"/>
    <n v="0"/>
    <n v="80.55"/>
    <n v="573.36"/>
    <n v="322.2"/>
    <n v="251.16000000000003"/>
    <n v="0.43804939305148599"/>
    <n v="2026"/>
    <s v="Q2"/>
    <n v="5"/>
    <x v="4"/>
  </r>
  <r>
    <s v="00282"/>
    <x v="136"/>
    <x v="1"/>
    <x v="12"/>
    <x v="3"/>
    <x v="1"/>
    <x v="0"/>
    <x v="4"/>
    <n v="3"/>
    <n v="51.68"/>
    <n v="0"/>
    <n v="22.4"/>
    <n v="155.04"/>
    <n v="67.199999999999989"/>
    <n v="87.84"/>
    <n v="0.56656346749226016"/>
    <n v="2026"/>
    <s v="Q2"/>
    <n v="5"/>
    <x v="4"/>
  </r>
  <r>
    <s v="00980"/>
    <x v="136"/>
    <x v="3"/>
    <x v="7"/>
    <x v="0"/>
    <x v="0"/>
    <x v="2"/>
    <x v="9"/>
    <n v="1"/>
    <n v="46.84"/>
    <n v="0"/>
    <n v="17.93"/>
    <n v="46.84"/>
    <n v="17.93"/>
    <n v="28.910000000000004"/>
    <n v="0.61720751494449189"/>
    <n v="2026"/>
    <s v="Q2"/>
    <n v="5"/>
    <x v="4"/>
  </r>
  <r>
    <s v="01155"/>
    <x v="136"/>
    <x v="2"/>
    <x v="2"/>
    <x v="3"/>
    <x v="1"/>
    <x v="1"/>
    <x v="17"/>
    <n v="5"/>
    <n v="72.900000000000006"/>
    <n v="0.05"/>
    <n v="31.57"/>
    <n v="346.27499999999998"/>
    <n v="157.85"/>
    <n v="188.42499999999998"/>
    <n v="0.54414843693596127"/>
    <n v="2026"/>
    <s v="Q2"/>
    <n v="5"/>
    <x v="4"/>
  </r>
  <r>
    <s v="01816"/>
    <x v="136"/>
    <x v="3"/>
    <x v="7"/>
    <x v="0"/>
    <x v="1"/>
    <x v="1"/>
    <x v="1"/>
    <n v="1"/>
    <n v="91.07"/>
    <n v="0"/>
    <n v="45.3"/>
    <n v="91.07"/>
    <n v="45.3"/>
    <n v="45.769999999999996"/>
    <n v="0.50258043263423735"/>
    <n v="2026"/>
    <s v="Q2"/>
    <n v="5"/>
    <x v="4"/>
  </r>
  <r>
    <s v="02128"/>
    <x v="136"/>
    <x v="2"/>
    <x v="10"/>
    <x v="2"/>
    <x v="1"/>
    <x v="0"/>
    <x v="0"/>
    <n v="1"/>
    <n v="81.86"/>
    <n v="0"/>
    <n v="43.14"/>
    <n v="81.86"/>
    <n v="43.14"/>
    <n v="38.72"/>
    <n v="0.47300268751526997"/>
    <n v="2026"/>
    <s v="Q2"/>
    <n v="5"/>
    <x v="4"/>
  </r>
  <r>
    <s v="02296"/>
    <x v="136"/>
    <x v="3"/>
    <x v="8"/>
    <x v="0"/>
    <x v="0"/>
    <x v="2"/>
    <x v="9"/>
    <n v="1"/>
    <n v="45.45"/>
    <n v="0"/>
    <n v="17.93"/>
    <n v="45.45"/>
    <n v="17.93"/>
    <n v="27.520000000000003"/>
    <n v="0.60550055005500558"/>
    <n v="2026"/>
    <s v="Q2"/>
    <n v="5"/>
    <x v="4"/>
  </r>
  <r>
    <s v="02322"/>
    <x v="136"/>
    <x v="2"/>
    <x v="10"/>
    <x v="2"/>
    <x v="2"/>
    <x v="1"/>
    <x v="17"/>
    <n v="1"/>
    <n v="70.62"/>
    <n v="0"/>
    <n v="32.53"/>
    <n v="70.62"/>
    <n v="32.53"/>
    <n v="38.090000000000003"/>
    <n v="0.53936561880487111"/>
    <n v="2026"/>
    <s v="Q2"/>
    <n v="5"/>
    <x v="4"/>
  </r>
  <r>
    <s v="03480"/>
    <x v="136"/>
    <x v="3"/>
    <x v="8"/>
    <x v="0"/>
    <x v="1"/>
    <x v="4"/>
    <x v="16"/>
    <n v="2"/>
    <n v="51.56"/>
    <n v="0"/>
    <n v="22.46"/>
    <n v="103.12"/>
    <n v="44.92"/>
    <n v="58.2"/>
    <n v="0.56439100077579518"/>
    <n v="2026"/>
    <s v="Q2"/>
    <n v="5"/>
    <x v="4"/>
  </r>
  <r>
    <s v="04426"/>
    <x v="136"/>
    <x v="3"/>
    <x v="8"/>
    <x v="0"/>
    <x v="1"/>
    <x v="1"/>
    <x v="3"/>
    <n v="2"/>
    <n v="146.22"/>
    <n v="0"/>
    <n v="81.069999999999993"/>
    <n v="292.44"/>
    <n v="162.13999999999999"/>
    <n v="130.30000000000001"/>
    <n v="0.4455614826973055"/>
    <n v="2026"/>
    <s v="Q2"/>
    <n v="5"/>
    <x v="4"/>
  </r>
  <r>
    <s v="04938"/>
    <x v="136"/>
    <x v="3"/>
    <x v="13"/>
    <x v="2"/>
    <x v="0"/>
    <x v="4"/>
    <x v="16"/>
    <n v="2"/>
    <n v="51.34"/>
    <n v="0"/>
    <n v="22.17"/>
    <n v="102.68"/>
    <n v="44.34"/>
    <n v="58.34"/>
    <n v="0.56817296455005839"/>
    <n v="2026"/>
    <s v="Q2"/>
    <n v="5"/>
    <x v="4"/>
  </r>
  <r>
    <s v="00915"/>
    <x v="137"/>
    <x v="3"/>
    <x v="8"/>
    <x v="0"/>
    <x v="1"/>
    <x v="1"/>
    <x v="11"/>
    <n v="1"/>
    <n v="153.61000000000001"/>
    <n v="0.05"/>
    <n v="79.94"/>
    <n v="145.92950000000002"/>
    <n v="79.94"/>
    <n v="65.989500000000021"/>
    <n v="0.45220123415758989"/>
    <n v="2026"/>
    <s v="Q2"/>
    <n v="5"/>
    <x v="4"/>
  </r>
  <r>
    <s v="01188"/>
    <x v="137"/>
    <x v="1"/>
    <x v="6"/>
    <x v="0"/>
    <x v="0"/>
    <x v="3"/>
    <x v="13"/>
    <n v="1"/>
    <n v="82.44"/>
    <n v="0.15"/>
    <n v="39.380000000000003"/>
    <n v="70.073999999999998"/>
    <n v="39.380000000000003"/>
    <n v="30.693999999999996"/>
    <n v="0.43802266175757054"/>
    <n v="2026"/>
    <s v="Q2"/>
    <n v="5"/>
    <x v="4"/>
  </r>
  <r>
    <s v="01594"/>
    <x v="137"/>
    <x v="0"/>
    <x v="0"/>
    <x v="1"/>
    <x v="2"/>
    <x v="1"/>
    <x v="1"/>
    <n v="10"/>
    <n v="92.09"/>
    <n v="0.15"/>
    <n v="45.13"/>
    <n v="782.7650000000001"/>
    <n v="451.3"/>
    <n v="331.46500000000009"/>
    <n v="0.42345403792964686"/>
    <n v="2026"/>
    <s v="Q2"/>
    <n v="5"/>
    <x v="4"/>
  </r>
  <r>
    <s v="03022"/>
    <x v="137"/>
    <x v="3"/>
    <x v="8"/>
    <x v="3"/>
    <x v="1"/>
    <x v="2"/>
    <x v="2"/>
    <n v="1"/>
    <n v="36.72"/>
    <n v="0"/>
    <n v="13.67"/>
    <n v="36.72"/>
    <n v="13.67"/>
    <n v="23.049999999999997"/>
    <n v="0.62772331154684091"/>
    <n v="2026"/>
    <s v="Q2"/>
    <n v="5"/>
    <x v="4"/>
  </r>
  <r>
    <s v="00588"/>
    <x v="138"/>
    <x v="1"/>
    <x v="1"/>
    <x v="1"/>
    <x v="2"/>
    <x v="2"/>
    <x v="15"/>
    <n v="3"/>
    <n v="132.41999999999999"/>
    <n v="0.05"/>
    <n v="67.09"/>
    <n v="377.39699999999999"/>
    <n v="201.27"/>
    <n v="176.12699999999998"/>
    <n v="0.46668892439526544"/>
    <n v="2026"/>
    <s v="Q2"/>
    <n v="5"/>
    <x v="4"/>
  </r>
  <r>
    <s v="01016"/>
    <x v="138"/>
    <x v="3"/>
    <x v="13"/>
    <x v="2"/>
    <x v="0"/>
    <x v="3"/>
    <x v="7"/>
    <n v="2"/>
    <n v="192.1"/>
    <n v="0.05"/>
    <n v="106.07"/>
    <n v="364.98999999999995"/>
    <n v="212.14"/>
    <n v="152.84999999999997"/>
    <n v="0.41877859667388145"/>
    <n v="2026"/>
    <s v="Q2"/>
    <n v="5"/>
    <x v="4"/>
  </r>
  <r>
    <s v="01930"/>
    <x v="138"/>
    <x v="2"/>
    <x v="16"/>
    <x v="2"/>
    <x v="1"/>
    <x v="2"/>
    <x v="2"/>
    <n v="4"/>
    <n v="36.94"/>
    <n v="0"/>
    <n v="13.63"/>
    <n v="147.76"/>
    <n v="54.52"/>
    <n v="93.239999999999981"/>
    <n v="0.63102328099620997"/>
    <n v="2026"/>
    <s v="Q2"/>
    <n v="5"/>
    <x v="4"/>
  </r>
  <r>
    <s v="02658"/>
    <x v="138"/>
    <x v="0"/>
    <x v="15"/>
    <x v="0"/>
    <x v="2"/>
    <x v="1"/>
    <x v="11"/>
    <n v="1"/>
    <n v="153.16999999999999"/>
    <n v="0"/>
    <n v="78.489999999999995"/>
    <n v="153.16999999999999"/>
    <n v="78.489999999999995"/>
    <n v="74.679999999999993"/>
    <n v="0.48756283867598094"/>
    <n v="2026"/>
    <s v="Q2"/>
    <n v="5"/>
    <x v="4"/>
  </r>
  <r>
    <s v="02951"/>
    <x v="138"/>
    <x v="0"/>
    <x v="0"/>
    <x v="0"/>
    <x v="2"/>
    <x v="0"/>
    <x v="0"/>
    <n v="2"/>
    <n v="82.85"/>
    <n v="0"/>
    <n v="42.53"/>
    <n v="165.7"/>
    <n v="85.06"/>
    <n v="80.639999999999986"/>
    <n v="0.48666264333132164"/>
    <n v="2026"/>
    <s v="Q2"/>
    <n v="5"/>
    <x v="4"/>
  </r>
  <r>
    <s v="04328"/>
    <x v="138"/>
    <x v="2"/>
    <x v="5"/>
    <x v="3"/>
    <x v="1"/>
    <x v="1"/>
    <x v="3"/>
    <n v="1"/>
    <n v="143.52000000000001"/>
    <n v="0"/>
    <n v="81.040000000000006"/>
    <n v="143.52000000000001"/>
    <n v="81.040000000000006"/>
    <n v="62.480000000000004"/>
    <n v="0.435340022296544"/>
    <n v="2026"/>
    <s v="Q2"/>
    <n v="5"/>
    <x v="4"/>
  </r>
  <r>
    <s v="04591"/>
    <x v="138"/>
    <x v="2"/>
    <x v="16"/>
    <x v="2"/>
    <x v="1"/>
    <x v="3"/>
    <x v="7"/>
    <n v="1"/>
    <n v="192.94"/>
    <n v="0"/>
    <n v="105.15"/>
    <n v="192.94"/>
    <n v="105.15"/>
    <n v="87.789999999999992"/>
    <n v="0.45501192080439512"/>
    <n v="2026"/>
    <s v="Q2"/>
    <n v="5"/>
    <x v="4"/>
  </r>
  <r>
    <s v="00280"/>
    <x v="139"/>
    <x v="3"/>
    <x v="8"/>
    <x v="2"/>
    <x v="2"/>
    <x v="2"/>
    <x v="18"/>
    <n v="1"/>
    <n v="168.56"/>
    <n v="0"/>
    <n v="85.46"/>
    <n v="168.56"/>
    <n v="85.46"/>
    <n v="83.100000000000009"/>
    <n v="0.49299952539155201"/>
    <n v="2026"/>
    <s v="Q2"/>
    <n v="5"/>
    <x v="4"/>
  </r>
  <r>
    <s v="00409"/>
    <x v="139"/>
    <x v="0"/>
    <x v="0"/>
    <x v="0"/>
    <x v="1"/>
    <x v="3"/>
    <x v="19"/>
    <n v="2"/>
    <n v="123.9"/>
    <n v="0"/>
    <n v="58.95"/>
    <n v="247.8"/>
    <n v="117.9"/>
    <n v="129.9"/>
    <n v="0.52421307506053272"/>
    <n v="2026"/>
    <s v="Q2"/>
    <n v="5"/>
    <x v="4"/>
  </r>
  <r>
    <s v="01372"/>
    <x v="139"/>
    <x v="0"/>
    <x v="9"/>
    <x v="0"/>
    <x v="1"/>
    <x v="1"/>
    <x v="3"/>
    <n v="2"/>
    <n v="140.93"/>
    <n v="0"/>
    <n v="81.040000000000006"/>
    <n v="281.86"/>
    <n v="162.08000000000001"/>
    <n v="119.78"/>
    <n v="0.42496274746327961"/>
    <n v="2026"/>
    <s v="Q2"/>
    <n v="5"/>
    <x v="4"/>
  </r>
  <r>
    <s v="02327"/>
    <x v="139"/>
    <x v="2"/>
    <x v="5"/>
    <x v="2"/>
    <x v="0"/>
    <x v="1"/>
    <x v="17"/>
    <n v="1"/>
    <n v="73.150000000000006"/>
    <n v="0"/>
    <n v="32.950000000000003"/>
    <n v="73.150000000000006"/>
    <n v="32.950000000000003"/>
    <n v="40.200000000000003"/>
    <n v="0.54955570745044424"/>
    <n v="2026"/>
    <s v="Q2"/>
    <n v="5"/>
    <x v="4"/>
  </r>
  <r>
    <s v="02703"/>
    <x v="139"/>
    <x v="3"/>
    <x v="8"/>
    <x v="2"/>
    <x v="2"/>
    <x v="3"/>
    <x v="7"/>
    <n v="2"/>
    <n v="197.35"/>
    <n v="0.05"/>
    <n v="102.63"/>
    <n v="374.96499999999997"/>
    <n v="205.26"/>
    <n v="169.70499999999998"/>
    <n v="0.45258890829810783"/>
    <n v="2026"/>
    <s v="Q2"/>
    <n v="5"/>
    <x v="4"/>
  </r>
  <r>
    <s v="02776"/>
    <x v="139"/>
    <x v="3"/>
    <x v="4"/>
    <x v="0"/>
    <x v="2"/>
    <x v="2"/>
    <x v="2"/>
    <n v="3"/>
    <n v="36.74"/>
    <n v="0.05"/>
    <n v="13.97"/>
    <n v="104.70899999999999"/>
    <n v="41.910000000000004"/>
    <n v="62.798999999999985"/>
    <n v="0.59974787267570118"/>
    <n v="2026"/>
    <s v="Q2"/>
    <n v="5"/>
    <x v="4"/>
  </r>
  <r>
    <s v="03411"/>
    <x v="139"/>
    <x v="1"/>
    <x v="11"/>
    <x v="0"/>
    <x v="0"/>
    <x v="1"/>
    <x v="11"/>
    <n v="2"/>
    <n v="151.35"/>
    <n v="0.05"/>
    <n v="77.150000000000006"/>
    <n v="287.565"/>
    <n v="154.30000000000001"/>
    <n v="133.26499999999999"/>
    <n v="0.46342566028550064"/>
    <n v="2026"/>
    <s v="Q2"/>
    <n v="5"/>
    <x v="4"/>
  </r>
  <r>
    <s v="03841"/>
    <x v="139"/>
    <x v="0"/>
    <x v="15"/>
    <x v="2"/>
    <x v="1"/>
    <x v="0"/>
    <x v="4"/>
    <n v="2"/>
    <n v="50.09"/>
    <n v="0.05"/>
    <n v="23.16"/>
    <n v="95.171000000000006"/>
    <n v="46.32"/>
    <n v="48.851000000000006"/>
    <n v="0.51329711781950382"/>
    <n v="2026"/>
    <s v="Q2"/>
    <n v="5"/>
    <x v="4"/>
  </r>
  <r>
    <s v="05121"/>
    <x v="139"/>
    <x v="0"/>
    <x v="9"/>
    <x v="0"/>
    <x v="1"/>
    <x v="4"/>
    <x v="12"/>
    <n v="2"/>
    <n v="121.96"/>
    <n v="0.05"/>
    <n v="71.2"/>
    <n v="231.72399999999999"/>
    <n v="142.4"/>
    <n v="89.323999999999984"/>
    <n v="0.38547582468799085"/>
    <n v="2026"/>
    <s v="Q2"/>
    <n v="5"/>
    <x v="4"/>
  </r>
  <r>
    <s v="00053"/>
    <x v="140"/>
    <x v="3"/>
    <x v="13"/>
    <x v="0"/>
    <x v="2"/>
    <x v="2"/>
    <x v="15"/>
    <n v="1"/>
    <n v="134.28"/>
    <n v="0.05"/>
    <n v="65.44"/>
    <n v="127.56599999999999"/>
    <n v="65.44"/>
    <n v="62.125999999999991"/>
    <n v="0.487010645469796"/>
    <n v="2026"/>
    <s v="Q2"/>
    <n v="5"/>
    <x v="4"/>
  </r>
  <r>
    <s v="00127"/>
    <x v="140"/>
    <x v="3"/>
    <x v="7"/>
    <x v="0"/>
    <x v="2"/>
    <x v="0"/>
    <x v="8"/>
    <n v="3"/>
    <n v="100.48"/>
    <n v="0.05"/>
    <n v="50.68"/>
    <n v="286.36799999999999"/>
    <n v="152.04"/>
    <n v="134.328"/>
    <n v="0.46907475695608447"/>
    <n v="2026"/>
    <s v="Q2"/>
    <n v="5"/>
    <x v="4"/>
  </r>
  <r>
    <s v="01092"/>
    <x v="140"/>
    <x v="3"/>
    <x v="8"/>
    <x v="0"/>
    <x v="1"/>
    <x v="4"/>
    <x v="14"/>
    <n v="3"/>
    <n v="36.229999999999997"/>
    <n v="0"/>
    <n v="13.55"/>
    <n v="108.69"/>
    <n v="40.650000000000006"/>
    <n v="68.039999999999992"/>
    <n v="0.62600055202870541"/>
    <n v="2026"/>
    <s v="Q2"/>
    <n v="5"/>
    <x v="4"/>
  </r>
  <r>
    <s v="01213"/>
    <x v="140"/>
    <x v="2"/>
    <x v="2"/>
    <x v="3"/>
    <x v="0"/>
    <x v="3"/>
    <x v="19"/>
    <n v="3"/>
    <n v="120.61"/>
    <n v="0"/>
    <n v="60.17"/>
    <n v="361.83"/>
    <n v="180.51"/>
    <n v="181.32"/>
    <n v="0.50111931017328581"/>
    <n v="2026"/>
    <s v="Q2"/>
    <n v="5"/>
    <x v="4"/>
  </r>
  <r>
    <s v="01849"/>
    <x v="140"/>
    <x v="2"/>
    <x v="5"/>
    <x v="3"/>
    <x v="0"/>
    <x v="2"/>
    <x v="9"/>
    <n v="3"/>
    <n v="46.46"/>
    <n v="0"/>
    <n v="18.71"/>
    <n v="139.38"/>
    <n v="56.13"/>
    <n v="83.25"/>
    <n v="0.59728798966853214"/>
    <n v="2026"/>
    <s v="Q2"/>
    <n v="5"/>
    <x v="4"/>
  </r>
  <r>
    <s v="02395"/>
    <x v="140"/>
    <x v="1"/>
    <x v="12"/>
    <x v="0"/>
    <x v="2"/>
    <x v="4"/>
    <x v="14"/>
    <n v="1"/>
    <n v="36.9"/>
    <n v="0.05"/>
    <n v="13.89"/>
    <n v="35.055"/>
    <n v="13.89"/>
    <n v="21.164999999999999"/>
    <n v="0.60376551133932388"/>
    <n v="2026"/>
    <s v="Q2"/>
    <n v="5"/>
    <x v="4"/>
  </r>
  <r>
    <s v="04166"/>
    <x v="140"/>
    <x v="2"/>
    <x v="3"/>
    <x v="0"/>
    <x v="1"/>
    <x v="4"/>
    <x v="10"/>
    <n v="6"/>
    <n v="40.61"/>
    <n v="0.05"/>
    <n v="15.14"/>
    <n v="231.47699999999998"/>
    <n v="90.84"/>
    <n v="140.63699999999997"/>
    <n v="0.607563602431343"/>
    <n v="2026"/>
    <s v="Q2"/>
    <n v="5"/>
    <x v="4"/>
  </r>
  <r>
    <s v="01004"/>
    <x v="141"/>
    <x v="3"/>
    <x v="13"/>
    <x v="0"/>
    <x v="2"/>
    <x v="2"/>
    <x v="2"/>
    <n v="2"/>
    <n v="36.86"/>
    <n v="0.05"/>
    <n v="13.85"/>
    <n v="70.033999999999992"/>
    <n v="27.7"/>
    <n v="42.333999999999989"/>
    <n v="0.60447782505640113"/>
    <n v="2026"/>
    <s v="Q2"/>
    <n v="5"/>
    <x v="4"/>
  </r>
  <r>
    <s v="01012"/>
    <x v="141"/>
    <x v="1"/>
    <x v="6"/>
    <x v="0"/>
    <x v="1"/>
    <x v="1"/>
    <x v="11"/>
    <n v="3"/>
    <n v="156.74"/>
    <n v="0"/>
    <n v="79.819999999999993"/>
    <n v="470.22"/>
    <n v="239.45999999999998"/>
    <n v="230.76000000000005"/>
    <n v="0.49074901110118674"/>
    <n v="2026"/>
    <s v="Q2"/>
    <n v="5"/>
    <x v="4"/>
  </r>
  <r>
    <s v="02180"/>
    <x v="141"/>
    <x v="0"/>
    <x v="9"/>
    <x v="1"/>
    <x v="0"/>
    <x v="0"/>
    <x v="4"/>
    <n v="3"/>
    <n v="51.04"/>
    <n v="0.2"/>
    <n v="22.32"/>
    <n v="122.49600000000001"/>
    <n v="66.960000000000008"/>
    <n v="55.536000000000001"/>
    <n v="0.45336990595611282"/>
    <n v="2026"/>
    <s v="Q2"/>
    <n v="5"/>
    <x v="4"/>
  </r>
  <r>
    <s v="03659"/>
    <x v="141"/>
    <x v="3"/>
    <x v="13"/>
    <x v="2"/>
    <x v="1"/>
    <x v="1"/>
    <x v="1"/>
    <n v="2"/>
    <n v="93.55"/>
    <n v="0"/>
    <n v="44.31"/>
    <n v="187.1"/>
    <n v="88.62"/>
    <n v="98.47999999999999"/>
    <n v="0.52634954569748793"/>
    <n v="2026"/>
    <s v="Q2"/>
    <n v="5"/>
    <x v="4"/>
  </r>
  <r>
    <s v="03775"/>
    <x v="141"/>
    <x v="2"/>
    <x v="2"/>
    <x v="0"/>
    <x v="2"/>
    <x v="2"/>
    <x v="15"/>
    <n v="1"/>
    <n v="131.74"/>
    <n v="0"/>
    <n v="66.650000000000006"/>
    <n v="131.74"/>
    <n v="66.650000000000006"/>
    <n v="65.09"/>
    <n v="0.49407924700166994"/>
    <n v="2026"/>
    <s v="Q2"/>
    <n v="5"/>
    <x v="4"/>
  </r>
  <r>
    <s v="04071"/>
    <x v="141"/>
    <x v="3"/>
    <x v="8"/>
    <x v="0"/>
    <x v="1"/>
    <x v="1"/>
    <x v="1"/>
    <n v="5"/>
    <n v="91.79"/>
    <n v="0.05"/>
    <n v="44.48"/>
    <n v="436.0025"/>
    <n v="222.39999999999998"/>
    <n v="213.60250000000002"/>
    <n v="0.48991118170193981"/>
    <n v="2026"/>
    <s v="Q2"/>
    <n v="5"/>
    <x v="4"/>
  </r>
  <r>
    <s v="05137"/>
    <x v="141"/>
    <x v="3"/>
    <x v="13"/>
    <x v="0"/>
    <x v="2"/>
    <x v="1"/>
    <x v="11"/>
    <n v="4"/>
    <n v="155.4"/>
    <n v="0.05"/>
    <n v="77.31"/>
    <n v="590.52"/>
    <n v="309.24"/>
    <n v="281.27999999999997"/>
    <n v="0.47632595001016048"/>
    <n v="2026"/>
    <s v="Q2"/>
    <n v="5"/>
    <x v="4"/>
  </r>
  <r>
    <s v="00133"/>
    <x v="142"/>
    <x v="1"/>
    <x v="1"/>
    <x v="0"/>
    <x v="1"/>
    <x v="2"/>
    <x v="2"/>
    <n v="1"/>
    <n v="36.57"/>
    <n v="0.05"/>
    <n v="13.33"/>
    <n v="34.741500000000002"/>
    <n v="13.33"/>
    <n v="21.411500000000004"/>
    <n v="0.61630902522919284"/>
    <n v="2026"/>
    <s v="Q2"/>
    <n v="5"/>
    <x v="4"/>
  </r>
  <r>
    <s v="01385"/>
    <x v="142"/>
    <x v="2"/>
    <x v="16"/>
    <x v="0"/>
    <x v="1"/>
    <x v="0"/>
    <x v="6"/>
    <n v="2"/>
    <n v="41.19"/>
    <n v="0"/>
    <n v="17.190000000000001"/>
    <n v="82.38"/>
    <n v="34.380000000000003"/>
    <n v="47.999999999999993"/>
    <n v="0.58266569555717407"/>
    <n v="2026"/>
    <s v="Q2"/>
    <n v="5"/>
    <x v="4"/>
  </r>
  <r>
    <s v="01597"/>
    <x v="142"/>
    <x v="3"/>
    <x v="8"/>
    <x v="0"/>
    <x v="0"/>
    <x v="2"/>
    <x v="15"/>
    <n v="1"/>
    <n v="136.66999999999999"/>
    <n v="0.05"/>
    <n v="67.099999999999994"/>
    <n v="129.83649999999997"/>
    <n v="67.099999999999994"/>
    <n v="62.736499999999978"/>
    <n v="0.48319617364916639"/>
    <n v="2026"/>
    <s v="Q2"/>
    <n v="5"/>
    <x v="4"/>
  </r>
  <r>
    <s v="02273"/>
    <x v="142"/>
    <x v="2"/>
    <x v="2"/>
    <x v="2"/>
    <x v="1"/>
    <x v="4"/>
    <x v="14"/>
    <n v="2"/>
    <n v="35.700000000000003"/>
    <n v="0"/>
    <n v="13.52"/>
    <n v="71.400000000000006"/>
    <n v="27.04"/>
    <n v="44.360000000000007"/>
    <n v="0.62128851540616248"/>
    <n v="2026"/>
    <s v="Q2"/>
    <n v="5"/>
    <x v="4"/>
  </r>
  <r>
    <s v="02931"/>
    <x v="142"/>
    <x v="0"/>
    <x v="0"/>
    <x v="0"/>
    <x v="0"/>
    <x v="0"/>
    <x v="8"/>
    <n v="1"/>
    <n v="100.87"/>
    <n v="0"/>
    <n v="50.4"/>
    <n v="100.87"/>
    <n v="50.4"/>
    <n v="50.470000000000006"/>
    <n v="0.5003469812630118"/>
    <n v="2026"/>
    <s v="Q2"/>
    <n v="5"/>
    <x v="4"/>
  </r>
  <r>
    <s v="04143"/>
    <x v="142"/>
    <x v="2"/>
    <x v="16"/>
    <x v="2"/>
    <x v="0"/>
    <x v="2"/>
    <x v="15"/>
    <n v="1"/>
    <n v="130.80000000000001"/>
    <n v="0"/>
    <n v="68.7"/>
    <n v="130.80000000000001"/>
    <n v="68.7"/>
    <n v="62.100000000000009"/>
    <n v="0.4747706422018349"/>
    <n v="2026"/>
    <s v="Q2"/>
    <n v="5"/>
    <x v="4"/>
  </r>
  <r>
    <s v="04504"/>
    <x v="142"/>
    <x v="0"/>
    <x v="9"/>
    <x v="3"/>
    <x v="0"/>
    <x v="1"/>
    <x v="11"/>
    <n v="1"/>
    <n v="153.88999999999999"/>
    <n v="0"/>
    <n v="79.64"/>
    <n v="153.88999999999999"/>
    <n v="79.64"/>
    <n v="74.249999999999986"/>
    <n v="0.4824874910650464"/>
    <n v="2026"/>
    <s v="Q2"/>
    <n v="5"/>
    <x v="4"/>
  </r>
  <r>
    <s v="00656"/>
    <x v="143"/>
    <x v="3"/>
    <x v="7"/>
    <x v="0"/>
    <x v="1"/>
    <x v="3"/>
    <x v="19"/>
    <n v="1"/>
    <n v="122.51"/>
    <n v="0.15"/>
    <n v="62.2"/>
    <n v="104.1335"/>
    <n v="62.2"/>
    <n v="41.933499999999995"/>
    <n v="0.40268981643755369"/>
    <n v="2026"/>
    <s v="Q2"/>
    <n v="5"/>
    <x v="4"/>
  </r>
  <r>
    <s v="00979"/>
    <x v="143"/>
    <x v="3"/>
    <x v="4"/>
    <x v="1"/>
    <x v="0"/>
    <x v="0"/>
    <x v="0"/>
    <n v="8"/>
    <n v="79.94"/>
    <n v="0.15"/>
    <n v="41.65"/>
    <n v="543.59199999999998"/>
    <n v="333.2"/>
    <n v="210.392"/>
    <n v="0.38704028021015763"/>
    <n v="2026"/>
    <s v="Q2"/>
    <n v="5"/>
    <x v="4"/>
  </r>
  <r>
    <s v="01510"/>
    <x v="143"/>
    <x v="3"/>
    <x v="7"/>
    <x v="0"/>
    <x v="1"/>
    <x v="0"/>
    <x v="4"/>
    <n v="2"/>
    <n v="50.78"/>
    <n v="0.05"/>
    <n v="23.03"/>
    <n v="96.481999999999999"/>
    <n v="46.06"/>
    <n v="50.421999999999997"/>
    <n v="0.52260525279326708"/>
    <n v="2026"/>
    <s v="Q2"/>
    <n v="5"/>
    <x v="4"/>
  </r>
  <r>
    <s v="01959"/>
    <x v="143"/>
    <x v="0"/>
    <x v="15"/>
    <x v="3"/>
    <x v="2"/>
    <x v="0"/>
    <x v="0"/>
    <n v="2"/>
    <n v="80.59"/>
    <n v="0.05"/>
    <n v="41.44"/>
    <n v="153.12100000000001"/>
    <n v="82.88"/>
    <n v="70.241000000000014"/>
    <n v="0.45872871781140412"/>
    <n v="2026"/>
    <s v="Q2"/>
    <n v="5"/>
    <x v="4"/>
  </r>
  <r>
    <s v="02089"/>
    <x v="143"/>
    <x v="0"/>
    <x v="15"/>
    <x v="3"/>
    <x v="1"/>
    <x v="4"/>
    <x v="14"/>
    <n v="3"/>
    <n v="35.75"/>
    <n v="0.15"/>
    <n v="13.54"/>
    <n v="91.162499999999994"/>
    <n v="40.619999999999997"/>
    <n v="50.542499999999997"/>
    <n v="0.55442204853969557"/>
    <n v="2026"/>
    <s v="Q2"/>
    <n v="5"/>
    <x v="4"/>
  </r>
  <r>
    <s v="02446"/>
    <x v="143"/>
    <x v="1"/>
    <x v="12"/>
    <x v="0"/>
    <x v="1"/>
    <x v="3"/>
    <x v="7"/>
    <n v="5"/>
    <n v="195.78"/>
    <n v="0.1"/>
    <n v="101.98"/>
    <n v="881.01"/>
    <n v="509.90000000000003"/>
    <n v="371.10999999999996"/>
    <n v="0.4212324491208953"/>
    <n v="2026"/>
    <s v="Q2"/>
    <n v="5"/>
    <x v="4"/>
  </r>
  <r>
    <s v="02847"/>
    <x v="143"/>
    <x v="3"/>
    <x v="13"/>
    <x v="0"/>
    <x v="0"/>
    <x v="3"/>
    <x v="19"/>
    <n v="2"/>
    <n v="125.95"/>
    <n v="0.05"/>
    <n v="61.74"/>
    <n v="239.30500000000001"/>
    <n v="123.48"/>
    <n v="115.825"/>
    <n v="0.48400576669940032"/>
    <n v="2026"/>
    <s v="Q2"/>
    <n v="5"/>
    <x v="4"/>
  </r>
  <r>
    <s v="03454"/>
    <x v="143"/>
    <x v="3"/>
    <x v="7"/>
    <x v="0"/>
    <x v="1"/>
    <x v="4"/>
    <x v="10"/>
    <n v="2"/>
    <n v="41.32"/>
    <n v="0"/>
    <n v="14.91"/>
    <n v="82.64"/>
    <n v="29.82"/>
    <n v="52.82"/>
    <n v="0.63915779283639884"/>
    <n v="2026"/>
    <s v="Q2"/>
    <n v="5"/>
    <x v="4"/>
  </r>
  <r>
    <s v="04472"/>
    <x v="143"/>
    <x v="3"/>
    <x v="8"/>
    <x v="3"/>
    <x v="1"/>
    <x v="1"/>
    <x v="3"/>
    <n v="2"/>
    <n v="144.01"/>
    <n v="0"/>
    <n v="79.37"/>
    <n v="288.02"/>
    <n v="158.74"/>
    <n v="129.27999999999997"/>
    <n v="0.44885771821401282"/>
    <n v="2026"/>
    <s v="Q2"/>
    <n v="5"/>
    <x v="4"/>
  </r>
  <r>
    <s v="04852"/>
    <x v="143"/>
    <x v="0"/>
    <x v="15"/>
    <x v="0"/>
    <x v="2"/>
    <x v="0"/>
    <x v="4"/>
    <n v="2"/>
    <n v="51.17"/>
    <n v="0.05"/>
    <n v="21.97"/>
    <n v="97.222999999999999"/>
    <n v="43.94"/>
    <n v="53.283000000000001"/>
    <n v="0.54804932989107513"/>
    <n v="2026"/>
    <s v="Q2"/>
    <n v="5"/>
    <x v="4"/>
  </r>
  <r>
    <s v="04959"/>
    <x v="143"/>
    <x v="0"/>
    <x v="0"/>
    <x v="1"/>
    <x v="2"/>
    <x v="3"/>
    <x v="13"/>
    <n v="6"/>
    <n v="83.58"/>
    <n v="0.2"/>
    <n v="40.5"/>
    <n v="401.18400000000003"/>
    <n v="243"/>
    <n v="158.18400000000003"/>
    <n v="0.39429289303661169"/>
    <n v="2026"/>
    <s v="Q2"/>
    <n v="5"/>
    <x v="4"/>
  </r>
  <r>
    <s v="05056"/>
    <x v="143"/>
    <x v="2"/>
    <x v="16"/>
    <x v="3"/>
    <x v="0"/>
    <x v="3"/>
    <x v="13"/>
    <n v="2"/>
    <n v="80.010000000000005"/>
    <n v="0"/>
    <n v="38.54"/>
    <n v="160.02000000000001"/>
    <n v="77.08"/>
    <n v="82.940000000000012"/>
    <n v="0.51831021122359711"/>
    <n v="2026"/>
    <s v="Q2"/>
    <n v="5"/>
    <x v="4"/>
  </r>
  <r>
    <s v="01152"/>
    <x v="144"/>
    <x v="3"/>
    <x v="7"/>
    <x v="0"/>
    <x v="1"/>
    <x v="1"/>
    <x v="1"/>
    <n v="2"/>
    <n v="94.4"/>
    <n v="0"/>
    <n v="46.39"/>
    <n v="188.8"/>
    <n v="92.78"/>
    <n v="96.02000000000001"/>
    <n v="0.50858050847457625"/>
    <n v="2026"/>
    <s v="Q2"/>
    <n v="5"/>
    <x v="4"/>
  </r>
  <r>
    <s v="03919"/>
    <x v="144"/>
    <x v="2"/>
    <x v="2"/>
    <x v="2"/>
    <x v="2"/>
    <x v="1"/>
    <x v="11"/>
    <n v="6"/>
    <n v="157.33000000000001"/>
    <n v="0"/>
    <n v="78.849999999999994"/>
    <n v="943.98"/>
    <n v="473.09999999999997"/>
    <n v="470.88000000000005"/>
    <n v="0.4988241276298227"/>
    <n v="2026"/>
    <s v="Q2"/>
    <n v="5"/>
    <x v="4"/>
  </r>
  <r>
    <s v="04202"/>
    <x v="144"/>
    <x v="2"/>
    <x v="3"/>
    <x v="0"/>
    <x v="1"/>
    <x v="3"/>
    <x v="19"/>
    <n v="1"/>
    <n v="125.44"/>
    <n v="0"/>
    <n v="59.92"/>
    <n v="125.44"/>
    <n v="59.92"/>
    <n v="65.52"/>
    <n v="0.5223214285714286"/>
    <n v="2026"/>
    <s v="Q2"/>
    <n v="5"/>
    <x v="4"/>
  </r>
  <r>
    <s v="04274"/>
    <x v="144"/>
    <x v="1"/>
    <x v="12"/>
    <x v="3"/>
    <x v="0"/>
    <x v="4"/>
    <x v="14"/>
    <n v="2"/>
    <n v="36.18"/>
    <n v="0"/>
    <n v="13.71"/>
    <n v="72.36"/>
    <n v="27.42"/>
    <n v="44.94"/>
    <n v="0.62106135986733002"/>
    <n v="2026"/>
    <s v="Q2"/>
    <n v="5"/>
    <x v="4"/>
  </r>
  <r>
    <s v="04364"/>
    <x v="144"/>
    <x v="0"/>
    <x v="15"/>
    <x v="2"/>
    <x v="0"/>
    <x v="4"/>
    <x v="10"/>
    <n v="1"/>
    <n v="41"/>
    <n v="0.05"/>
    <n v="14.51"/>
    <n v="38.949999999999996"/>
    <n v="14.51"/>
    <n v="24.439999999999998"/>
    <n v="0.62747111681643131"/>
    <n v="2026"/>
    <s v="Q2"/>
    <n v="5"/>
    <x v="4"/>
  </r>
  <r>
    <s v="04896"/>
    <x v="144"/>
    <x v="2"/>
    <x v="5"/>
    <x v="0"/>
    <x v="0"/>
    <x v="1"/>
    <x v="17"/>
    <n v="1"/>
    <n v="72.33"/>
    <n v="0.1"/>
    <n v="32.61"/>
    <n v="65.096999999999994"/>
    <n v="32.61"/>
    <n v="32.486999999999995"/>
    <n v="0.49905525600258072"/>
    <n v="2026"/>
    <s v="Q2"/>
    <n v="5"/>
    <x v="4"/>
  </r>
  <r>
    <s v="05109"/>
    <x v="144"/>
    <x v="3"/>
    <x v="4"/>
    <x v="0"/>
    <x v="2"/>
    <x v="3"/>
    <x v="19"/>
    <n v="2"/>
    <n v="125.42"/>
    <n v="0"/>
    <n v="62.28"/>
    <n v="250.84"/>
    <n v="124.56"/>
    <n v="126.28"/>
    <n v="0.50342848030617127"/>
    <n v="2026"/>
    <s v="Q2"/>
    <n v="5"/>
    <x v="4"/>
  </r>
  <r>
    <s v="00289"/>
    <x v="145"/>
    <x v="0"/>
    <x v="15"/>
    <x v="0"/>
    <x v="2"/>
    <x v="0"/>
    <x v="6"/>
    <n v="2"/>
    <n v="41.29"/>
    <n v="0.15"/>
    <n v="16.43"/>
    <n v="70.192999999999998"/>
    <n v="32.86"/>
    <n v="37.332999999999998"/>
    <n v="0.531862151496588"/>
    <n v="2026"/>
    <s v="Q2"/>
    <n v="5"/>
    <x v="4"/>
  </r>
  <r>
    <s v="04092"/>
    <x v="145"/>
    <x v="3"/>
    <x v="8"/>
    <x v="1"/>
    <x v="2"/>
    <x v="2"/>
    <x v="15"/>
    <n v="8"/>
    <n v="131.4"/>
    <n v="0.05"/>
    <n v="66.489999999999995"/>
    <n v="998.64"/>
    <n v="531.91999999999996"/>
    <n v="466.72"/>
    <n v="0.46735560362092449"/>
    <n v="2026"/>
    <s v="Q2"/>
    <n v="5"/>
    <x v="4"/>
  </r>
  <r>
    <s v="04727"/>
    <x v="145"/>
    <x v="2"/>
    <x v="16"/>
    <x v="0"/>
    <x v="1"/>
    <x v="1"/>
    <x v="3"/>
    <n v="4"/>
    <n v="140.66999999999999"/>
    <n v="0"/>
    <n v="80.72"/>
    <n v="562.67999999999995"/>
    <n v="322.88"/>
    <n v="239.79999999999995"/>
    <n v="0.42617473519584842"/>
    <n v="2026"/>
    <s v="Q2"/>
    <n v="5"/>
    <x v="4"/>
  </r>
  <r>
    <s v="04753"/>
    <x v="145"/>
    <x v="3"/>
    <x v="8"/>
    <x v="0"/>
    <x v="0"/>
    <x v="4"/>
    <x v="14"/>
    <n v="1"/>
    <n v="36.659999999999997"/>
    <n v="0.05"/>
    <n v="13.51"/>
    <n v="34.826999999999998"/>
    <n v="13.51"/>
    <n v="21.317"/>
    <n v="0.61208257960777557"/>
    <n v="2026"/>
    <s v="Q2"/>
    <n v="5"/>
    <x v="4"/>
  </r>
  <r>
    <s v="00942"/>
    <x v="146"/>
    <x v="3"/>
    <x v="4"/>
    <x v="0"/>
    <x v="0"/>
    <x v="2"/>
    <x v="9"/>
    <n v="1"/>
    <n v="46.28"/>
    <n v="0.05"/>
    <n v="17.95"/>
    <n v="43.966000000000001"/>
    <n v="17.95"/>
    <n v="26.016000000000002"/>
    <n v="0.591729973161079"/>
    <n v="2026"/>
    <s v="Q2"/>
    <n v="5"/>
    <x v="4"/>
  </r>
  <r>
    <s v="01755"/>
    <x v="146"/>
    <x v="3"/>
    <x v="13"/>
    <x v="3"/>
    <x v="0"/>
    <x v="1"/>
    <x v="1"/>
    <n v="2"/>
    <n v="92.12"/>
    <n v="0"/>
    <n v="46.64"/>
    <n v="184.24"/>
    <n v="93.28"/>
    <n v="90.960000000000008"/>
    <n v="0.49370386452453324"/>
    <n v="2026"/>
    <s v="Q2"/>
    <n v="5"/>
    <x v="4"/>
  </r>
  <r>
    <s v="03073"/>
    <x v="146"/>
    <x v="3"/>
    <x v="13"/>
    <x v="0"/>
    <x v="0"/>
    <x v="4"/>
    <x v="10"/>
    <n v="3"/>
    <n v="39.549999999999997"/>
    <n v="0"/>
    <n v="14.87"/>
    <n v="118.64999999999999"/>
    <n v="44.61"/>
    <n v="74.039999999999992"/>
    <n v="0.6240202275600506"/>
    <n v="2026"/>
    <s v="Q2"/>
    <n v="5"/>
    <x v="4"/>
  </r>
  <r>
    <s v="04230"/>
    <x v="146"/>
    <x v="0"/>
    <x v="0"/>
    <x v="2"/>
    <x v="1"/>
    <x v="0"/>
    <x v="0"/>
    <n v="1"/>
    <n v="83.3"/>
    <n v="0"/>
    <n v="41.93"/>
    <n v="83.3"/>
    <n v="41.93"/>
    <n v="41.37"/>
    <n v="0.49663865546218489"/>
    <n v="2026"/>
    <s v="Q2"/>
    <n v="5"/>
    <x v="4"/>
  </r>
  <r>
    <s v="00644"/>
    <x v="147"/>
    <x v="3"/>
    <x v="13"/>
    <x v="2"/>
    <x v="1"/>
    <x v="1"/>
    <x v="1"/>
    <n v="2"/>
    <n v="93.84"/>
    <n v="0"/>
    <n v="44.72"/>
    <n v="187.68"/>
    <n v="89.44"/>
    <n v="98.240000000000009"/>
    <n v="0.52344416027280483"/>
    <n v="2026"/>
    <s v="Q2"/>
    <n v="5"/>
    <x v="4"/>
  </r>
  <r>
    <s v="01122"/>
    <x v="147"/>
    <x v="2"/>
    <x v="16"/>
    <x v="0"/>
    <x v="0"/>
    <x v="0"/>
    <x v="4"/>
    <n v="2"/>
    <n v="51.25"/>
    <n v="0"/>
    <n v="22.57"/>
    <n v="102.5"/>
    <n v="45.14"/>
    <n v="57.36"/>
    <n v="0.55960975609756092"/>
    <n v="2026"/>
    <s v="Q2"/>
    <n v="5"/>
    <x v="4"/>
  </r>
  <r>
    <s v="02019"/>
    <x v="147"/>
    <x v="3"/>
    <x v="13"/>
    <x v="1"/>
    <x v="2"/>
    <x v="0"/>
    <x v="0"/>
    <n v="8"/>
    <n v="80.13"/>
    <n v="0.1"/>
    <n v="43.8"/>
    <n v="576.93600000000004"/>
    <n v="350.4"/>
    <n v="226.53600000000006"/>
    <n v="0.39265360455925796"/>
    <n v="2026"/>
    <s v="Q2"/>
    <n v="5"/>
    <x v="4"/>
  </r>
  <r>
    <s v="02432"/>
    <x v="147"/>
    <x v="1"/>
    <x v="12"/>
    <x v="0"/>
    <x v="0"/>
    <x v="4"/>
    <x v="10"/>
    <n v="1"/>
    <n v="41.13"/>
    <n v="0"/>
    <n v="14.8"/>
    <n v="41.13"/>
    <n v="14.8"/>
    <n v="26.330000000000002"/>
    <n v="0.64016532944322879"/>
    <n v="2026"/>
    <s v="Q2"/>
    <n v="5"/>
    <x v="4"/>
  </r>
  <r>
    <s v="02989"/>
    <x v="147"/>
    <x v="3"/>
    <x v="13"/>
    <x v="0"/>
    <x v="0"/>
    <x v="3"/>
    <x v="13"/>
    <n v="1"/>
    <n v="81.28"/>
    <n v="0.15"/>
    <n v="39.020000000000003"/>
    <n v="69.087999999999994"/>
    <n v="39.020000000000003"/>
    <n v="30.067999999999991"/>
    <n v="0.43521306160259371"/>
    <n v="2026"/>
    <s v="Q2"/>
    <n v="5"/>
    <x v="4"/>
  </r>
  <r>
    <s v="03019"/>
    <x v="147"/>
    <x v="2"/>
    <x v="3"/>
    <x v="0"/>
    <x v="2"/>
    <x v="2"/>
    <x v="9"/>
    <n v="1"/>
    <n v="46.19"/>
    <n v="0"/>
    <n v="18.329999999999998"/>
    <n v="46.19"/>
    <n v="18.329999999999998"/>
    <n v="27.86"/>
    <n v="0.60316085732842606"/>
    <n v="2026"/>
    <s v="Q2"/>
    <n v="5"/>
    <x v="4"/>
  </r>
  <r>
    <s v="03798"/>
    <x v="147"/>
    <x v="3"/>
    <x v="8"/>
    <x v="0"/>
    <x v="0"/>
    <x v="1"/>
    <x v="11"/>
    <n v="3"/>
    <n v="156.58000000000001"/>
    <n v="0"/>
    <n v="79.099999999999994"/>
    <n v="469.74"/>
    <n v="237.29999999999998"/>
    <n v="232.44000000000003"/>
    <n v="0.49482692553327379"/>
    <n v="2026"/>
    <s v="Q2"/>
    <n v="5"/>
    <x v="4"/>
  </r>
  <r>
    <s v="03862"/>
    <x v="147"/>
    <x v="3"/>
    <x v="13"/>
    <x v="3"/>
    <x v="1"/>
    <x v="4"/>
    <x v="12"/>
    <n v="1"/>
    <n v="123.91"/>
    <n v="0"/>
    <n v="68.89"/>
    <n v="123.91"/>
    <n v="68.89"/>
    <n v="55.019999999999996"/>
    <n v="0.44403195867968687"/>
    <n v="2026"/>
    <s v="Q2"/>
    <n v="5"/>
    <x v="4"/>
  </r>
  <r>
    <s v="04281"/>
    <x v="147"/>
    <x v="2"/>
    <x v="2"/>
    <x v="3"/>
    <x v="1"/>
    <x v="0"/>
    <x v="4"/>
    <n v="1"/>
    <n v="50.64"/>
    <n v="0"/>
    <n v="22.97"/>
    <n v="50.64"/>
    <n v="22.97"/>
    <n v="27.67"/>
    <n v="0.54640600315955767"/>
    <n v="2026"/>
    <s v="Q2"/>
    <n v="5"/>
    <x v="4"/>
  </r>
  <r>
    <s v="00191"/>
    <x v="148"/>
    <x v="2"/>
    <x v="5"/>
    <x v="0"/>
    <x v="0"/>
    <x v="1"/>
    <x v="17"/>
    <n v="2"/>
    <n v="70.48"/>
    <n v="0.1"/>
    <n v="33.229999999999997"/>
    <n v="126.864"/>
    <n v="66.459999999999994"/>
    <n v="60.404000000000011"/>
    <n v="0.47613192079707412"/>
    <n v="2026"/>
    <s v="Q2"/>
    <n v="5"/>
    <x v="4"/>
  </r>
  <r>
    <s v="01039"/>
    <x v="148"/>
    <x v="1"/>
    <x v="11"/>
    <x v="3"/>
    <x v="1"/>
    <x v="0"/>
    <x v="6"/>
    <n v="1"/>
    <n v="41.27"/>
    <n v="0.05"/>
    <n v="17.149999999999999"/>
    <n v="39.206499999999998"/>
    <n v="17.149999999999999"/>
    <n v="22.0565"/>
    <n v="0.56257253261576523"/>
    <n v="2026"/>
    <s v="Q2"/>
    <n v="5"/>
    <x v="4"/>
  </r>
  <r>
    <s v="02641"/>
    <x v="148"/>
    <x v="0"/>
    <x v="15"/>
    <x v="3"/>
    <x v="0"/>
    <x v="4"/>
    <x v="14"/>
    <n v="2"/>
    <n v="36.9"/>
    <n v="0"/>
    <n v="14.07"/>
    <n v="73.8"/>
    <n v="28.14"/>
    <n v="45.66"/>
    <n v="0.61869918699186988"/>
    <n v="2026"/>
    <s v="Q2"/>
    <n v="5"/>
    <x v="4"/>
  </r>
  <r>
    <s v="03058"/>
    <x v="148"/>
    <x v="1"/>
    <x v="11"/>
    <x v="0"/>
    <x v="0"/>
    <x v="3"/>
    <x v="7"/>
    <n v="1"/>
    <n v="196.91"/>
    <n v="0"/>
    <n v="106.31"/>
    <n v="196.91"/>
    <n v="106.31"/>
    <n v="90.6"/>
    <n v="0.46010867909197095"/>
    <n v="2026"/>
    <s v="Q2"/>
    <n v="5"/>
    <x v="4"/>
  </r>
  <r>
    <s v="03110"/>
    <x v="148"/>
    <x v="1"/>
    <x v="6"/>
    <x v="2"/>
    <x v="2"/>
    <x v="4"/>
    <x v="14"/>
    <n v="3"/>
    <n v="35.79"/>
    <n v="0"/>
    <n v="13.67"/>
    <n v="107.37"/>
    <n v="41.01"/>
    <n v="66.360000000000014"/>
    <n v="0.61804973456272716"/>
    <n v="2026"/>
    <s v="Q2"/>
    <n v="5"/>
    <x v="4"/>
  </r>
  <r>
    <s v="03981"/>
    <x v="148"/>
    <x v="3"/>
    <x v="13"/>
    <x v="0"/>
    <x v="1"/>
    <x v="0"/>
    <x v="0"/>
    <n v="2"/>
    <n v="82.22"/>
    <n v="0.05"/>
    <n v="42.35"/>
    <n v="156.21799999999999"/>
    <n v="84.7"/>
    <n v="71.517999999999986"/>
    <n v="0.45780895927485943"/>
    <n v="2026"/>
    <s v="Q2"/>
    <n v="5"/>
    <x v="4"/>
  </r>
  <r>
    <s v="04663"/>
    <x v="148"/>
    <x v="2"/>
    <x v="5"/>
    <x v="0"/>
    <x v="1"/>
    <x v="0"/>
    <x v="6"/>
    <n v="1"/>
    <n v="40.57"/>
    <n v="0"/>
    <n v="16.809999999999999"/>
    <n v="40.57"/>
    <n v="16.809999999999999"/>
    <n v="23.76"/>
    <n v="0.58565442445156524"/>
    <n v="2026"/>
    <s v="Q2"/>
    <n v="5"/>
    <x v="4"/>
  </r>
  <r>
    <s v="05021"/>
    <x v="148"/>
    <x v="2"/>
    <x v="10"/>
    <x v="2"/>
    <x v="0"/>
    <x v="3"/>
    <x v="7"/>
    <n v="1"/>
    <n v="191.62"/>
    <n v="0.05"/>
    <n v="106.15"/>
    <n v="182.03899999999999"/>
    <n v="106.15"/>
    <n v="75.888999999999982"/>
    <n v="0.41688319535923613"/>
    <n v="2026"/>
    <s v="Q2"/>
    <n v="5"/>
    <x v="4"/>
  </r>
  <r>
    <s v="05107"/>
    <x v="148"/>
    <x v="1"/>
    <x v="6"/>
    <x v="3"/>
    <x v="0"/>
    <x v="1"/>
    <x v="11"/>
    <n v="1"/>
    <n v="154.07"/>
    <n v="0.05"/>
    <n v="78.400000000000006"/>
    <n v="146.36649999999997"/>
    <n v="78.400000000000006"/>
    <n v="67.966499999999968"/>
    <n v="0.46435830603314271"/>
    <n v="2026"/>
    <s v="Q2"/>
    <n v="5"/>
    <x v="4"/>
  </r>
  <r>
    <s v="00454"/>
    <x v="149"/>
    <x v="2"/>
    <x v="10"/>
    <x v="3"/>
    <x v="0"/>
    <x v="3"/>
    <x v="19"/>
    <n v="1"/>
    <n v="120.8"/>
    <n v="0"/>
    <n v="61.4"/>
    <n v="120.8"/>
    <n v="61.4"/>
    <n v="59.4"/>
    <n v="0.49172185430463577"/>
    <n v="2026"/>
    <s v="Q2"/>
    <n v="5"/>
    <x v="4"/>
  </r>
  <r>
    <s v="00873"/>
    <x v="149"/>
    <x v="2"/>
    <x v="10"/>
    <x v="0"/>
    <x v="2"/>
    <x v="0"/>
    <x v="6"/>
    <n v="1"/>
    <n v="40.15"/>
    <n v="0"/>
    <n v="16.82"/>
    <n v="40.15"/>
    <n v="16.82"/>
    <n v="23.33"/>
    <n v="0.58107098381070976"/>
    <n v="2026"/>
    <s v="Q2"/>
    <n v="5"/>
    <x v="4"/>
  </r>
  <r>
    <s v="01116"/>
    <x v="149"/>
    <x v="1"/>
    <x v="12"/>
    <x v="1"/>
    <x v="2"/>
    <x v="2"/>
    <x v="15"/>
    <n v="5"/>
    <n v="134.4"/>
    <n v="0.15"/>
    <n v="67.709999999999994"/>
    <n v="571.19999999999993"/>
    <n v="338.54999999999995"/>
    <n v="232.64999999999998"/>
    <n v="0.40730042016806722"/>
    <n v="2026"/>
    <s v="Q2"/>
    <n v="5"/>
    <x v="4"/>
  </r>
  <r>
    <s v="01206"/>
    <x v="149"/>
    <x v="3"/>
    <x v="13"/>
    <x v="0"/>
    <x v="0"/>
    <x v="2"/>
    <x v="2"/>
    <n v="2"/>
    <n v="37.130000000000003"/>
    <n v="0.05"/>
    <n v="13.44"/>
    <n v="70.546999999999997"/>
    <n v="26.88"/>
    <n v="43.667000000000002"/>
    <n v="0.6189774193091131"/>
    <n v="2026"/>
    <s v="Q2"/>
    <n v="5"/>
    <x v="4"/>
  </r>
  <r>
    <s v="01576"/>
    <x v="149"/>
    <x v="1"/>
    <x v="1"/>
    <x v="0"/>
    <x v="2"/>
    <x v="3"/>
    <x v="19"/>
    <n v="6"/>
    <n v="123.82"/>
    <n v="0"/>
    <n v="61.91"/>
    <n v="742.92"/>
    <n v="371.46"/>
    <n v="371.46"/>
    <n v="0.5"/>
    <n v="2026"/>
    <s v="Q2"/>
    <n v="5"/>
    <x v="4"/>
  </r>
  <r>
    <s v="02634"/>
    <x v="149"/>
    <x v="2"/>
    <x v="16"/>
    <x v="3"/>
    <x v="0"/>
    <x v="2"/>
    <x v="2"/>
    <n v="2"/>
    <n v="36.94"/>
    <n v="0.05"/>
    <n v="13.82"/>
    <n v="70.185999999999993"/>
    <n v="27.64"/>
    <n v="42.545999999999992"/>
    <n v="0.60618926851508848"/>
    <n v="2026"/>
    <s v="Q2"/>
    <n v="5"/>
    <x v="4"/>
  </r>
  <r>
    <s v="02649"/>
    <x v="149"/>
    <x v="0"/>
    <x v="0"/>
    <x v="0"/>
    <x v="1"/>
    <x v="3"/>
    <x v="7"/>
    <n v="3"/>
    <n v="199.17"/>
    <n v="0.05"/>
    <n v="105.24"/>
    <n v="567.6345"/>
    <n v="315.71999999999997"/>
    <n v="251.91450000000003"/>
    <n v="0.4437970207941907"/>
    <n v="2026"/>
    <s v="Q2"/>
    <n v="5"/>
    <x v="4"/>
  </r>
  <r>
    <s v="02774"/>
    <x v="149"/>
    <x v="0"/>
    <x v="9"/>
    <x v="0"/>
    <x v="0"/>
    <x v="3"/>
    <x v="13"/>
    <n v="3"/>
    <n v="83.17"/>
    <n v="0"/>
    <n v="40.520000000000003"/>
    <n v="249.51"/>
    <n v="121.56"/>
    <n v="127.94999999999999"/>
    <n v="0.51280509799206442"/>
    <n v="2026"/>
    <s v="Q2"/>
    <n v="5"/>
    <x v="4"/>
  </r>
  <r>
    <s v="03037"/>
    <x v="149"/>
    <x v="1"/>
    <x v="6"/>
    <x v="0"/>
    <x v="2"/>
    <x v="2"/>
    <x v="9"/>
    <n v="1"/>
    <n v="45.8"/>
    <n v="0.05"/>
    <n v="17.88"/>
    <n v="43.51"/>
    <n v="17.88"/>
    <n v="25.63"/>
    <n v="0.58905998621006661"/>
    <n v="2026"/>
    <s v="Q2"/>
    <n v="5"/>
    <x v="4"/>
  </r>
  <r>
    <s v="03138"/>
    <x v="149"/>
    <x v="2"/>
    <x v="2"/>
    <x v="3"/>
    <x v="0"/>
    <x v="1"/>
    <x v="11"/>
    <n v="1"/>
    <n v="154.85"/>
    <n v="0"/>
    <n v="80.17"/>
    <n v="154.85"/>
    <n v="80.17"/>
    <n v="74.679999999999993"/>
    <n v="0.48227316758153049"/>
    <n v="2026"/>
    <s v="Q2"/>
    <n v="5"/>
    <x v="4"/>
  </r>
  <r>
    <s v="03228"/>
    <x v="149"/>
    <x v="3"/>
    <x v="13"/>
    <x v="0"/>
    <x v="2"/>
    <x v="3"/>
    <x v="7"/>
    <n v="1"/>
    <n v="194.99"/>
    <n v="0"/>
    <n v="101.21"/>
    <n v="194.99"/>
    <n v="101.21"/>
    <n v="93.780000000000015"/>
    <n v="0.48094774090979031"/>
    <n v="2026"/>
    <s v="Q2"/>
    <n v="5"/>
    <x v="4"/>
  </r>
  <r>
    <s v="03401"/>
    <x v="149"/>
    <x v="2"/>
    <x v="10"/>
    <x v="0"/>
    <x v="0"/>
    <x v="4"/>
    <x v="14"/>
    <n v="1"/>
    <n v="36.31"/>
    <n v="0"/>
    <n v="13.93"/>
    <n v="36.31"/>
    <n v="13.93"/>
    <n v="22.380000000000003"/>
    <n v="0.61635912971633167"/>
    <n v="2026"/>
    <s v="Q2"/>
    <n v="5"/>
    <x v="4"/>
  </r>
  <r>
    <s v="03511"/>
    <x v="149"/>
    <x v="0"/>
    <x v="0"/>
    <x v="0"/>
    <x v="0"/>
    <x v="2"/>
    <x v="9"/>
    <n v="1"/>
    <n v="47.19"/>
    <n v="0"/>
    <n v="18.54"/>
    <n v="47.19"/>
    <n v="18.54"/>
    <n v="28.65"/>
    <n v="0.60712015257469798"/>
    <n v="2026"/>
    <s v="Q2"/>
    <n v="5"/>
    <x v="4"/>
  </r>
  <r>
    <s v="04485"/>
    <x v="149"/>
    <x v="3"/>
    <x v="8"/>
    <x v="0"/>
    <x v="1"/>
    <x v="4"/>
    <x v="12"/>
    <n v="1"/>
    <n v="124.14"/>
    <n v="0"/>
    <n v="70.900000000000006"/>
    <n v="124.14"/>
    <n v="70.900000000000006"/>
    <n v="53.239999999999995"/>
    <n v="0.42887062993394548"/>
    <n v="2026"/>
    <s v="Q2"/>
    <n v="5"/>
    <x v="4"/>
  </r>
  <r>
    <s v="00447"/>
    <x v="150"/>
    <x v="3"/>
    <x v="8"/>
    <x v="0"/>
    <x v="0"/>
    <x v="2"/>
    <x v="15"/>
    <n v="1"/>
    <n v="131.94999999999999"/>
    <n v="0"/>
    <n v="65.17"/>
    <n v="131.94999999999999"/>
    <n v="65.17"/>
    <n v="66.779999999999987"/>
    <n v="0.50610079575596811"/>
    <n v="2026"/>
    <s v="Q2"/>
    <n v="5"/>
    <x v="4"/>
  </r>
  <r>
    <s v="01208"/>
    <x v="150"/>
    <x v="3"/>
    <x v="8"/>
    <x v="3"/>
    <x v="1"/>
    <x v="0"/>
    <x v="8"/>
    <n v="1"/>
    <n v="102.24"/>
    <n v="0"/>
    <n v="50.75"/>
    <n v="102.24"/>
    <n v="50.75"/>
    <n v="51.489999999999995"/>
    <n v="0.50361893583724571"/>
    <n v="2026"/>
    <s v="Q2"/>
    <n v="5"/>
    <x v="4"/>
  </r>
  <r>
    <s v="01355"/>
    <x v="150"/>
    <x v="3"/>
    <x v="13"/>
    <x v="3"/>
    <x v="1"/>
    <x v="1"/>
    <x v="11"/>
    <n v="2"/>
    <n v="152.07"/>
    <n v="0"/>
    <n v="76.849999999999994"/>
    <n v="304.14"/>
    <n v="153.69999999999999"/>
    <n v="150.44"/>
    <n v="0.49464062602748737"/>
    <n v="2026"/>
    <s v="Q2"/>
    <n v="5"/>
    <x v="4"/>
  </r>
  <r>
    <s v="01474"/>
    <x v="150"/>
    <x v="2"/>
    <x v="3"/>
    <x v="0"/>
    <x v="1"/>
    <x v="3"/>
    <x v="19"/>
    <n v="2"/>
    <n v="123.34"/>
    <n v="0.05"/>
    <n v="58.96"/>
    <n v="234.346"/>
    <n v="117.92"/>
    <n v="116.426"/>
    <n v="0.49681240558831813"/>
    <n v="2026"/>
    <s v="Q2"/>
    <n v="5"/>
    <x v="4"/>
  </r>
  <r>
    <s v="01625"/>
    <x v="150"/>
    <x v="2"/>
    <x v="2"/>
    <x v="2"/>
    <x v="0"/>
    <x v="1"/>
    <x v="11"/>
    <n v="1"/>
    <n v="155.81"/>
    <n v="0"/>
    <n v="80.31"/>
    <n v="155.81"/>
    <n v="80.31"/>
    <n v="75.5"/>
    <n v="0.48456453372697517"/>
    <n v="2026"/>
    <s v="Q2"/>
    <n v="5"/>
    <x v="4"/>
  </r>
  <r>
    <s v="01877"/>
    <x v="150"/>
    <x v="2"/>
    <x v="16"/>
    <x v="0"/>
    <x v="0"/>
    <x v="2"/>
    <x v="18"/>
    <n v="1"/>
    <n v="163.19"/>
    <n v="0.05"/>
    <n v="87.95"/>
    <n v="155.03049999999999"/>
    <n v="87.95"/>
    <n v="67.080499999999986"/>
    <n v="0.4326922766810401"/>
    <n v="2026"/>
    <s v="Q2"/>
    <n v="5"/>
    <x v="4"/>
  </r>
  <r>
    <s v="01978"/>
    <x v="150"/>
    <x v="1"/>
    <x v="12"/>
    <x v="0"/>
    <x v="0"/>
    <x v="1"/>
    <x v="3"/>
    <n v="1"/>
    <n v="147.30000000000001"/>
    <n v="0.05"/>
    <n v="81.510000000000005"/>
    <n v="139.935"/>
    <n v="81.510000000000005"/>
    <n v="58.424999999999997"/>
    <n v="0.41751527494908347"/>
    <n v="2026"/>
    <s v="Q2"/>
    <n v="5"/>
    <x v="4"/>
  </r>
  <r>
    <s v="03616"/>
    <x v="150"/>
    <x v="2"/>
    <x v="2"/>
    <x v="0"/>
    <x v="0"/>
    <x v="4"/>
    <x v="12"/>
    <n v="5"/>
    <n v="126.16"/>
    <n v="0"/>
    <n v="68.59"/>
    <n v="630.79999999999995"/>
    <n v="342.95000000000005"/>
    <n v="287.84999999999991"/>
    <n v="0.45632530120481918"/>
    <n v="2026"/>
    <s v="Q2"/>
    <n v="5"/>
    <x v="4"/>
  </r>
  <r>
    <s v="03992"/>
    <x v="150"/>
    <x v="3"/>
    <x v="8"/>
    <x v="0"/>
    <x v="1"/>
    <x v="2"/>
    <x v="18"/>
    <n v="2"/>
    <n v="163.57"/>
    <n v="0"/>
    <n v="85.72"/>
    <n v="327.14"/>
    <n v="171.44"/>
    <n v="155.69999999999999"/>
    <n v="0.47594302133643085"/>
    <n v="2026"/>
    <s v="Q2"/>
    <n v="5"/>
    <x v="4"/>
  </r>
  <r>
    <s v="04091"/>
    <x v="150"/>
    <x v="2"/>
    <x v="16"/>
    <x v="0"/>
    <x v="1"/>
    <x v="1"/>
    <x v="3"/>
    <n v="1"/>
    <n v="142.06"/>
    <n v="0"/>
    <n v="77.36"/>
    <n v="142.06"/>
    <n v="77.36"/>
    <n v="64.7"/>
    <n v="0.45544136280444886"/>
    <n v="2026"/>
    <s v="Q2"/>
    <n v="5"/>
    <x v="4"/>
  </r>
  <r>
    <s v="04204"/>
    <x v="150"/>
    <x v="1"/>
    <x v="11"/>
    <x v="0"/>
    <x v="1"/>
    <x v="0"/>
    <x v="0"/>
    <n v="1"/>
    <n v="81.37"/>
    <n v="0"/>
    <n v="42.01"/>
    <n v="81.37"/>
    <n v="42.01"/>
    <n v="39.360000000000007"/>
    <n v="0.48371635737986979"/>
    <n v="2026"/>
    <s v="Q2"/>
    <n v="5"/>
    <x v="4"/>
  </r>
  <r>
    <s v="04234"/>
    <x v="150"/>
    <x v="3"/>
    <x v="8"/>
    <x v="2"/>
    <x v="1"/>
    <x v="3"/>
    <x v="19"/>
    <n v="1"/>
    <n v="120.75"/>
    <n v="0"/>
    <n v="61.21"/>
    <n v="120.75"/>
    <n v="61.21"/>
    <n v="59.54"/>
    <n v="0.49308488612836437"/>
    <n v="2026"/>
    <s v="Q2"/>
    <n v="5"/>
    <x v="4"/>
  </r>
  <r>
    <s v="04696"/>
    <x v="150"/>
    <x v="1"/>
    <x v="14"/>
    <x v="0"/>
    <x v="1"/>
    <x v="0"/>
    <x v="0"/>
    <n v="4"/>
    <n v="81.790000000000006"/>
    <n v="0"/>
    <n v="42.96"/>
    <n v="327.16000000000003"/>
    <n v="171.84"/>
    <n v="155.32000000000002"/>
    <n v="0.47475241472062601"/>
    <n v="2026"/>
    <s v="Q2"/>
    <n v="5"/>
    <x v="4"/>
  </r>
  <r>
    <s v="04755"/>
    <x v="150"/>
    <x v="0"/>
    <x v="15"/>
    <x v="0"/>
    <x v="1"/>
    <x v="3"/>
    <x v="13"/>
    <n v="1"/>
    <n v="81.2"/>
    <n v="0.1"/>
    <n v="40.270000000000003"/>
    <n v="73.08"/>
    <n v="40.270000000000003"/>
    <n v="32.809999999999995"/>
    <n v="0.44896004378762994"/>
    <n v="2026"/>
    <s v="Q2"/>
    <n v="5"/>
    <x v="4"/>
  </r>
  <r>
    <s v="05090"/>
    <x v="150"/>
    <x v="1"/>
    <x v="1"/>
    <x v="3"/>
    <x v="1"/>
    <x v="2"/>
    <x v="9"/>
    <n v="2"/>
    <n v="46.52"/>
    <n v="0.05"/>
    <n v="18.739999999999998"/>
    <n v="88.388000000000005"/>
    <n v="37.479999999999997"/>
    <n v="50.908000000000008"/>
    <n v="0.57596053762954258"/>
    <n v="2026"/>
    <s v="Q2"/>
    <n v="5"/>
    <x v="4"/>
  </r>
  <r>
    <s v="00027"/>
    <x v="151"/>
    <x v="3"/>
    <x v="13"/>
    <x v="0"/>
    <x v="0"/>
    <x v="3"/>
    <x v="7"/>
    <n v="1"/>
    <n v="195.22"/>
    <n v="0"/>
    <n v="105.91"/>
    <n v="195.22"/>
    <n v="105.91"/>
    <n v="89.31"/>
    <n v="0.45748386435816002"/>
    <n v="2026"/>
    <s v="Q2"/>
    <n v="6"/>
    <x v="5"/>
  </r>
  <r>
    <s v="00463"/>
    <x v="151"/>
    <x v="3"/>
    <x v="4"/>
    <x v="0"/>
    <x v="1"/>
    <x v="0"/>
    <x v="6"/>
    <n v="1"/>
    <n v="40.71"/>
    <n v="0.05"/>
    <n v="16.559999999999999"/>
    <n v="38.674500000000002"/>
    <n v="16.559999999999999"/>
    <n v="22.114500000000003"/>
    <n v="0.57181088314005357"/>
    <n v="2026"/>
    <s v="Q2"/>
    <n v="6"/>
    <x v="5"/>
  </r>
  <r>
    <s v="00653"/>
    <x v="151"/>
    <x v="1"/>
    <x v="11"/>
    <x v="0"/>
    <x v="0"/>
    <x v="4"/>
    <x v="10"/>
    <n v="1"/>
    <n v="41.26"/>
    <n v="0.05"/>
    <n v="14.32"/>
    <n v="39.196999999999996"/>
    <n v="14.32"/>
    <n v="24.876999999999995"/>
    <n v="0.63466591831007468"/>
    <n v="2026"/>
    <s v="Q2"/>
    <n v="6"/>
    <x v="5"/>
  </r>
  <r>
    <s v="01485"/>
    <x v="151"/>
    <x v="1"/>
    <x v="11"/>
    <x v="2"/>
    <x v="1"/>
    <x v="4"/>
    <x v="10"/>
    <n v="2"/>
    <n v="40.840000000000003"/>
    <n v="0"/>
    <n v="14.48"/>
    <n v="81.680000000000007"/>
    <n v="28.96"/>
    <n v="52.720000000000006"/>
    <n v="0.64544564152791384"/>
    <n v="2026"/>
    <s v="Q2"/>
    <n v="6"/>
    <x v="5"/>
  </r>
  <r>
    <s v="01925"/>
    <x v="151"/>
    <x v="3"/>
    <x v="4"/>
    <x v="0"/>
    <x v="0"/>
    <x v="1"/>
    <x v="3"/>
    <n v="1"/>
    <n v="143.32"/>
    <n v="0"/>
    <n v="80.36"/>
    <n v="143.32"/>
    <n v="80.36"/>
    <n v="62.959999999999994"/>
    <n v="0.43929667876081496"/>
    <n v="2026"/>
    <s v="Q2"/>
    <n v="6"/>
    <x v="5"/>
  </r>
  <r>
    <s v="01952"/>
    <x v="151"/>
    <x v="0"/>
    <x v="15"/>
    <x v="0"/>
    <x v="1"/>
    <x v="1"/>
    <x v="11"/>
    <n v="2"/>
    <n v="156.31"/>
    <n v="0"/>
    <n v="79.87"/>
    <n v="312.62"/>
    <n v="159.74"/>
    <n v="152.88"/>
    <n v="0.4890282131661442"/>
    <n v="2026"/>
    <s v="Q2"/>
    <n v="6"/>
    <x v="5"/>
  </r>
  <r>
    <s v="02010"/>
    <x v="151"/>
    <x v="3"/>
    <x v="8"/>
    <x v="0"/>
    <x v="1"/>
    <x v="0"/>
    <x v="8"/>
    <n v="3"/>
    <n v="100.69"/>
    <n v="0.1"/>
    <n v="51.31"/>
    <n v="271.863"/>
    <n v="153.93"/>
    <n v="117.93299999999999"/>
    <n v="0.43379569856876438"/>
    <n v="2026"/>
    <s v="Q2"/>
    <n v="6"/>
    <x v="5"/>
  </r>
  <r>
    <s v="02114"/>
    <x v="151"/>
    <x v="3"/>
    <x v="13"/>
    <x v="2"/>
    <x v="2"/>
    <x v="2"/>
    <x v="9"/>
    <n v="2"/>
    <n v="45.54"/>
    <n v="0.1"/>
    <n v="18.309999999999999"/>
    <n v="81.971999999999994"/>
    <n v="36.619999999999997"/>
    <n v="45.351999999999997"/>
    <n v="0.5532620894939736"/>
    <n v="2026"/>
    <s v="Q2"/>
    <n v="6"/>
    <x v="5"/>
  </r>
  <r>
    <s v="03104"/>
    <x v="151"/>
    <x v="2"/>
    <x v="3"/>
    <x v="1"/>
    <x v="2"/>
    <x v="1"/>
    <x v="11"/>
    <n v="5"/>
    <n v="153.97"/>
    <n v="0.15"/>
    <n v="79.81"/>
    <n v="654.37249999999995"/>
    <n v="399.05"/>
    <n v="255.32249999999993"/>
    <n v="0.39017914108554369"/>
    <n v="2026"/>
    <s v="Q2"/>
    <n v="6"/>
    <x v="5"/>
  </r>
  <r>
    <s v="03230"/>
    <x v="151"/>
    <x v="2"/>
    <x v="16"/>
    <x v="2"/>
    <x v="0"/>
    <x v="4"/>
    <x v="12"/>
    <n v="1"/>
    <n v="124.17"/>
    <n v="0"/>
    <n v="71.040000000000006"/>
    <n v="124.17"/>
    <n v="71.040000000000006"/>
    <n v="53.129999999999995"/>
    <n v="0.4278811307079004"/>
    <n v="2026"/>
    <s v="Q2"/>
    <n v="6"/>
    <x v="5"/>
  </r>
  <r>
    <s v="03415"/>
    <x v="151"/>
    <x v="2"/>
    <x v="5"/>
    <x v="2"/>
    <x v="0"/>
    <x v="1"/>
    <x v="11"/>
    <n v="1"/>
    <n v="152.94999999999999"/>
    <n v="0.05"/>
    <n v="76.97"/>
    <n v="145.30249999999998"/>
    <n v="76.97"/>
    <n v="68.332499999999982"/>
    <n v="0.47027752447480248"/>
    <n v="2026"/>
    <s v="Q2"/>
    <n v="6"/>
    <x v="5"/>
  </r>
  <r>
    <s v="04130"/>
    <x v="151"/>
    <x v="3"/>
    <x v="13"/>
    <x v="0"/>
    <x v="1"/>
    <x v="0"/>
    <x v="0"/>
    <n v="3"/>
    <n v="80.099999999999994"/>
    <n v="0"/>
    <n v="43.51"/>
    <n v="240.29999999999998"/>
    <n v="130.53"/>
    <n v="109.76999999999998"/>
    <n v="0.45680399500624214"/>
    <n v="2026"/>
    <s v="Q2"/>
    <n v="6"/>
    <x v="5"/>
  </r>
  <r>
    <s v="04314"/>
    <x v="151"/>
    <x v="3"/>
    <x v="4"/>
    <x v="2"/>
    <x v="1"/>
    <x v="4"/>
    <x v="14"/>
    <n v="2"/>
    <n v="36.61"/>
    <n v="0"/>
    <n v="14.15"/>
    <n v="73.22"/>
    <n v="28.3"/>
    <n v="44.92"/>
    <n v="0.61349358098880091"/>
    <n v="2026"/>
    <s v="Q2"/>
    <n v="6"/>
    <x v="5"/>
  </r>
  <r>
    <s v="00998"/>
    <x v="152"/>
    <x v="1"/>
    <x v="11"/>
    <x v="0"/>
    <x v="0"/>
    <x v="2"/>
    <x v="15"/>
    <n v="2"/>
    <n v="131.81"/>
    <n v="0.05"/>
    <n v="66.09"/>
    <n v="250.43899999999999"/>
    <n v="132.18"/>
    <n v="118.25899999999999"/>
    <n v="0.47220680485068217"/>
    <n v="2026"/>
    <s v="Q2"/>
    <n v="6"/>
    <x v="5"/>
  </r>
  <r>
    <s v="01172"/>
    <x v="152"/>
    <x v="0"/>
    <x v="15"/>
    <x v="0"/>
    <x v="0"/>
    <x v="1"/>
    <x v="11"/>
    <n v="1"/>
    <n v="153.43"/>
    <n v="0.05"/>
    <n v="78.16"/>
    <n v="145.7585"/>
    <n v="78.16"/>
    <n v="67.598500000000001"/>
    <n v="0.46377055197467043"/>
    <n v="2026"/>
    <s v="Q2"/>
    <n v="6"/>
    <x v="5"/>
  </r>
  <r>
    <s v="01261"/>
    <x v="152"/>
    <x v="1"/>
    <x v="14"/>
    <x v="0"/>
    <x v="1"/>
    <x v="0"/>
    <x v="0"/>
    <n v="2"/>
    <n v="80.06"/>
    <n v="0"/>
    <n v="42.87"/>
    <n v="160.12"/>
    <n v="85.74"/>
    <n v="74.38000000000001"/>
    <n v="0.4645266050462154"/>
    <n v="2026"/>
    <s v="Q2"/>
    <n v="6"/>
    <x v="5"/>
  </r>
  <r>
    <s v="01762"/>
    <x v="152"/>
    <x v="3"/>
    <x v="13"/>
    <x v="2"/>
    <x v="2"/>
    <x v="4"/>
    <x v="10"/>
    <n v="1"/>
    <n v="40.549999999999997"/>
    <n v="0"/>
    <n v="15.16"/>
    <n v="40.549999999999997"/>
    <n v="15.16"/>
    <n v="25.389999999999997"/>
    <n v="0.62614056720098643"/>
    <n v="2026"/>
    <s v="Q2"/>
    <n v="6"/>
    <x v="5"/>
  </r>
  <r>
    <s v="01851"/>
    <x v="152"/>
    <x v="1"/>
    <x v="6"/>
    <x v="0"/>
    <x v="1"/>
    <x v="2"/>
    <x v="9"/>
    <n v="3"/>
    <n v="45.43"/>
    <n v="0.15"/>
    <n v="17.850000000000001"/>
    <n v="115.84649999999999"/>
    <n v="53.550000000000004"/>
    <n v="62.296499999999988"/>
    <n v="0.53775038520801222"/>
    <n v="2026"/>
    <s v="Q2"/>
    <n v="6"/>
    <x v="5"/>
  </r>
  <r>
    <s v="03205"/>
    <x v="152"/>
    <x v="3"/>
    <x v="4"/>
    <x v="1"/>
    <x v="2"/>
    <x v="1"/>
    <x v="3"/>
    <n v="6"/>
    <n v="146.85"/>
    <n v="0.15"/>
    <n v="80.45"/>
    <n v="748.93499999999995"/>
    <n v="482.70000000000005"/>
    <n v="266.2349999999999"/>
    <n v="0.35548478839952724"/>
    <n v="2026"/>
    <s v="Q2"/>
    <n v="6"/>
    <x v="5"/>
  </r>
  <r>
    <s v="01396"/>
    <x v="153"/>
    <x v="2"/>
    <x v="3"/>
    <x v="0"/>
    <x v="2"/>
    <x v="3"/>
    <x v="7"/>
    <n v="1"/>
    <n v="192.33"/>
    <n v="0.1"/>
    <n v="105.15"/>
    <n v="173.09700000000001"/>
    <n v="105.15"/>
    <n v="67.947000000000003"/>
    <n v="0.39253713235931298"/>
    <n v="2026"/>
    <s v="Q2"/>
    <n v="6"/>
    <x v="5"/>
  </r>
  <r>
    <s v="01441"/>
    <x v="153"/>
    <x v="2"/>
    <x v="10"/>
    <x v="3"/>
    <x v="1"/>
    <x v="2"/>
    <x v="15"/>
    <n v="3"/>
    <n v="135.4"/>
    <n v="0"/>
    <n v="65.16"/>
    <n v="406.20000000000005"/>
    <n v="195.48"/>
    <n v="210.72000000000006"/>
    <n v="0.51875923190546536"/>
    <n v="2026"/>
    <s v="Q2"/>
    <n v="6"/>
    <x v="5"/>
  </r>
  <r>
    <s v="01511"/>
    <x v="153"/>
    <x v="2"/>
    <x v="5"/>
    <x v="0"/>
    <x v="1"/>
    <x v="4"/>
    <x v="14"/>
    <n v="2"/>
    <n v="36.08"/>
    <n v="0.05"/>
    <n v="13.73"/>
    <n v="68.551999999999992"/>
    <n v="27.46"/>
    <n v="41.091999999999992"/>
    <n v="0.59942817131520587"/>
    <n v="2026"/>
    <s v="Q2"/>
    <n v="6"/>
    <x v="5"/>
  </r>
  <r>
    <s v="01701"/>
    <x v="153"/>
    <x v="0"/>
    <x v="9"/>
    <x v="0"/>
    <x v="1"/>
    <x v="2"/>
    <x v="9"/>
    <n v="1"/>
    <n v="46.16"/>
    <n v="0"/>
    <n v="18.36"/>
    <n v="46.16"/>
    <n v="18.36"/>
    <n v="27.799999999999997"/>
    <n v="0.60225303292894283"/>
    <n v="2026"/>
    <s v="Q2"/>
    <n v="6"/>
    <x v="5"/>
  </r>
  <r>
    <s v="01984"/>
    <x v="153"/>
    <x v="1"/>
    <x v="1"/>
    <x v="0"/>
    <x v="0"/>
    <x v="0"/>
    <x v="4"/>
    <n v="2"/>
    <n v="50.77"/>
    <n v="0"/>
    <n v="22.93"/>
    <n v="101.54"/>
    <n v="45.86"/>
    <n v="55.680000000000007"/>
    <n v="0.54835532794957653"/>
    <n v="2026"/>
    <s v="Q2"/>
    <n v="6"/>
    <x v="5"/>
  </r>
  <r>
    <s v="02572"/>
    <x v="153"/>
    <x v="3"/>
    <x v="8"/>
    <x v="3"/>
    <x v="2"/>
    <x v="1"/>
    <x v="17"/>
    <n v="2"/>
    <n v="70.97"/>
    <n v="0.05"/>
    <n v="32.54"/>
    <n v="134.84299999999999"/>
    <n v="65.08"/>
    <n v="69.762999999999991"/>
    <n v="0.51736463887632278"/>
    <n v="2026"/>
    <s v="Q2"/>
    <n v="6"/>
    <x v="5"/>
  </r>
  <r>
    <s v="02833"/>
    <x v="153"/>
    <x v="3"/>
    <x v="13"/>
    <x v="0"/>
    <x v="0"/>
    <x v="1"/>
    <x v="3"/>
    <n v="3"/>
    <n v="141.6"/>
    <n v="0"/>
    <n v="78.02"/>
    <n v="424.79999999999995"/>
    <n v="234.06"/>
    <n v="190.73999999999995"/>
    <n v="0.44901129943502821"/>
    <n v="2026"/>
    <s v="Q2"/>
    <n v="6"/>
    <x v="5"/>
  </r>
  <r>
    <s v="03522"/>
    <x v="153"/>
    <x v="3"/>
    <x v="13"/>
    <x v="0"/>
    <x v="1"/>
    <x v="0"/>
    <x v="6"/>
    <n v="1"/>
    <n v="40.57"/>
    <n v="0"/>
    <n v="16.329999999999998"/>
    <n v="40.57"/>
    <n v="16.329999999999998"/>
    <n v="24.240000000000002"/>
    <n v="0.59748582696573826"/>
    <n v="2026"/>
    <s v="Q2"/>
    <n v="6"/>
    <x v="5"/>
  </r>
  <r>
    <s v="00146"/>
    <x v="154"/>
    <x v="1"/>
    <x v="14"/>
    <x v="3"/>
    <x v="0"/>
    <x v="0"/>
    <x v="0"/>
    <n v="2"/>
    <n v="81.81"/>
    <n v="0"/>
    <n v="42.54"/>
    <n v="163.62"/>
    <n v="85.08"/>
    <n v="78.540000000000006"/>
    <n v="0.48001466813348004"/>
    <n v="2026"/>
    <s v="Q2"/>
    <n v="6"/>
    <x v="5"/>
  </r>
  <r>
    <s v="00161"/>
    <x v="154"/>
    <x v="0"/>
    <x v="0"/>
    <x v="3"/>
    <x v="0"/>
    <x v="0"/>
    <x v="4"/>
    <n v="2"/>
    <n v="50.09"/>
    <n v="0"/>
    <n v="22.91"/>
    <n v="100.18"/>
    <n v="45.82"/>
    <n v="54.360000000000007"/>
    <n v="0.54262327809942112"/>
    <n v="2026"/>
    <s v="Q2"/>
    <n v="6"/>
    <x v="5"/>
  </r>
  <r>
    <s v="00819"/>
    <x v="154"/>
    <x v="3"/>
    <x v="8"/>
    <x v="0"/>
    <x v="0"/>
    <x v="1"/>
    <x v="17"/>
    <n v="1"/>
    <n v="72.38"/>
    <n v="0"/>
    <n v="32.68"/>
    <n v="72.38"/>
    <n v="32.68"/>
    <n v="39.699999999999996"/>
    <n v="0.54849405913235694"/>
    <n v="2026"/>
    <s v="Q2"/>
    <n v="6"/>
    <x v="5"/>
  </r>
  <r>
    <s v="02104"/>
    <x v="154"/>
    <x v="1"/>
    <x v="1"/>
    <x v="0"/>
    <x v="1"/>
    <x v="1"/>
    <x v="1"/>
    <n v="1"/>
    <n v="92.31"/>
    <n v="0"/>
    <n v="45.58"/>
    <n v="92.31"/>
    <n v="45.58"/>
    <n v="46.730000000000004"/>
    <n v="0.50622901094139316"/>
    <n v="2026"/>
    <s v="Q2"/>
    <n v="6"/>
    <x v="5"/>
  </r>
  <r>
    <s v="02678"/>
    <x v="154"/>
    <x v="3"/>
    <x v="8"/>
    <x v="1"/>
    <x v="0"/>
    <x v="2"/>
    <x v="9"/>
    <n v="12"/>
    <n v="47.6"/>
    <n v="0.15"/>
    <n v="18.670000000000002"/>
    <n v="485.52000000000004"/>
    <n v="224.04000000000002"/>
    <n v="261.48"/>
    <n v="0.53855659911023235"/>
    <n v="2026"/>
    <s v="Q2"/>
    <n v="6"/>
    <x v="5"/>
  </r>
  <r>
    <s v="03015"/>
    <x v="154"/>
    <x v="1"/>
    <x v="14"/>
    <x v="0"/>
    <x v="0"/>
    <x v="2"/>
    <x v="9"/>
    <n v="1"/>
    <n v="45.5"/>
    <n v="0.05"/>
    <n v="18.89"/>
    <n v="43.225000000000001"/>
    <n v="18.89"/>
    <n v="24.335000000000001"/>
    <n v="0.56298438403701567"/>
    <n v="2026"/>
    <s v="Q2"/>
    <n v="6"/>
    <x v="5"/>
  </r>
  <r>
    <s v="03243"/>
    <x v="154"/>
    <x v="2"/>
    <x v="5"/>
    <x v="0"/>
    <x v="0"/>
    <x v="4"/>
    <x v="14"/>
    <n v="1"/>
    <n v="35.99"/>
    <n v="0"/>
    <n v="14.05"/>
    <n v="35.99"/>
    <n v="14.05"/>
    <n v="21.94"/>
    <n v="0.60961378160600166"/>
    <n v="2026"/>
    <s v="Q2"/>
    <n v="6"/>
    <x v="5"/>
  </r>
  <r>
    <s v="03283"/>
    <x v="154"/>
    <x v="1"/>
    <x v="12"/>
    <x v="3"/>
    <x v="0"/>
    <x v="4"/>
    <x v="12"/>
    <n v="1"/>
    <n v="122.55"/>
    <n v="0"/>
    <n v="68.97"/>
    <n v="122.55"/>
    <n v="68.97"/>
    <n v="53.58"/>
    <n v="0.43720930232558142"/>
    <n v="2026"/>
    <s v="Q2"/>
    <n v="6"/>
    <x v="5"/>
  </r>
  <r>
    <s v="03966"/>
    <x v="154"/>
    <x v="3"/>
    <x v="8"/>
    <x v="0"/>
    <x v="1"/>
    <x v="4"/>
    <x v="12"/>
    <n v="3"/>
    <n v="126.22"/>
    <n v="0"/>
    <n v="69.599999999999994"/>
    <n v="378.65999999999997"/>
    <n v="208.79999999999998"/>
    <n v="169.85999999999999"/>
    <n v="0.4485818412295991"/>
    <n v="2026"/>
    <s v="Q2"/>
    <n v="6"/>
    <x v="5"/>
  </r>
  <r>
    <s v="01349"/>
    <x v="155"/>
    <x v="0"/>
    <x v="15"/>
    <x v="2"/>
    <x v="0"/>
    <x v="1"/>
    <x v="1"/>
    <n v="6"/>
    <n v="91.98"/>
    <n v="0.05"/>
    <n v="46.46"/>
    <n v="524.28599999999994"/>
    <n v="278.76"/>
    <n v="245.52599999999995"/>
    <n v="0.46830546686350577"/>
    <n v="2026"/>
    <s v="Q2"/>
    <n v="6"/>
    <x v="5"/>
  </r>
  <r>
    <s v="02333"/>
    <x v="155"/>
    <x v="2"/>
    <x v="5"/>
    <x v="0"/>
    <x v="2"/>
    <x v="3"/>
    <x v="19"/>
    <n v="1"/>
    <n v="125.32"/>
    <n v="0"/>
    <n v="59.03"/>
    <n v="125.32"/>
    <n v="59.03"/>
    <n v="66.289999999999992"/>
    <n v="0.52896584743057773"/>
    <n v="2026"/>
    <s v="Q2"/>
    <n v="6"/>
    <x v="5"/>
  </r>
  <r>
    <s v="02628"/>
    <x v="155"/>
    <x v="3"/>
    <x v="8"/>
    <x v="3"/>
    <x v="0"/>
    <x v="2"/>
    <x v="18"/>
    <n v="2"/>
    <n v="167.26"/>
    <n v="0"/>
    <n v="89.65"/>
    <n v="334.52"/>
    <n v="179.3"/>
    <n v="155.21999999999997"/>
    <n v="0.46400813105344968"/>
    <n v="2026"/>
    <s v="Q2"/>
    <n v="6"/>
    <x v="5"/>
  </r>
  <r>
    <s v="02718"/>
    <x v="155"/>
    <x v="0"/>
    <x v="0"/>
    <x v="3"/>
    <x v="0"/>
    <x v="0"/>
    <x v="0"/>
    <n v="1"/>
    <n v="80.19"/>
    <n v="0"/>
    <n v="42.18"/>
    <n v="80.19"/>
    <n v="42.18"/>
    <n v="38.01"/>
    <n v="0.47399925177702956"/>
    <n v="2026"/>
    <s v="Q2"/>
    <n v="6"/>
    <x v="5"/>
  </r>
  <r>
    <s v="03185"/>
    <x v="155"/>
    <x v="0"/>
    <x v="15"/>
    <x v="0"/>
    <x v="1"/>
    <x v="0"/>
    <x v="4"/>
    <n v="1"/>
    <n v="49.86"/>
    <n v="0"/>
    <n v="22.72"/>
    <n v="49.86"/>
    <n v="22.72"/>
    <n v="27.14"/>
    <n v="0.5443241075010028"/>
    <n v="2026"/>
    <s v="Q2"/>
    <n v="6"/>
    <x v="5"/>
  </r>
  <r>
    <s v="04495"/>
    <x v="155"/>
    <x v="2"/>
    <x v="10"/>
    <x v="2"/>
    <x v="1"/>
    <x v="3"/>
    <x v="7"/>
    <n v="2"/>
    <n v="195.51"/>
    <n v="0"/>
    <n v="102.97"/>
    <n v="391.02"/>
    <n v="205.94"/>
    <n v="185.07999999999998"/>
    <n v="0.47332617257429288"/>
    <n v="2026"/>
    <s v="Q2"/>
    <n v="6"/>
    <x v="5"/>
  </r>
  <r>
    <s v="00815"/>
    <x v="156"/>
    <x v="0"/>
    <x v="0"/>
    <x v="2"/>
    <x v="1"/>
    <x v="4"/>
    <x v="10"/>
    <n v="1"/>
    <n v="39.61"/>
    <n v="0"/>
    <n v="14.75"/>
    <n v="39.61"/>
    <n v="14.75"/>
    <n v="24.86"/>
    <n v="0.62761928805857103"/>
    <n v="2026"/>
    <s v="Q2"/>
    <n v="6"/>
    <x v="5"/>
  </r>
  <r>
    <s v="01140"/>
    <x v="156"/>
    <x v="1"/>
    <x v="1"/>
    <x v="2"/>
    <x v="0"/>
    <x v="1"/>
    <x v="17"/>
    <n v="1"/>
    <n v="70.86"/>
    <n v="0"/>
    <n v="31.47"/>
    <n v="70.86"/>
    <n v="31.47"/>
    <n v="39.39"/>
    <n v="0.55588484335309063"/>
    <n v="2026"/>
    <s v="Q2"/>
    <n v="6"/>
    <x v="5"/>
  </r>
  <r>
    <s v="01544"/>
    <x v="156"/>
    <x v="3"/>
    <x v="7"/>
    <x v="1"/>
    <x v="0"/>
    <x v="4"/>
    <x v="10"/>
    <n v="8"/>
    <n v="40.46"/>
    <n v="0.2"/>
    <n v="14.7"/>
    <n v="258.94400000000002"/>
    <n v="117.6"/>
    <n v="141.34400000000002"/>
    <n v="0.54584775086505199"/>
    <n v="2026"/>
    <s v="Q2"/>
    <n v="6"/>
    <x v="5"/>
  </r>
  <r>
    <s v="02420"/>
    <x v="156"/>
    <x v="2"/>
    <x v="5"/>
    <x v="0"/>
    <x v="1"/>
    <x v="2"/>
    <x v="15"/>
    <n v="1"/>
    <n v="131.79"/>
    <n v="0"/>
    <n v="68.22"/>
    <n v="131.79"/>
    <n v="68.22"/>
    <n v="63.569999999999993"/>
    <n v="0.48235829729114499"/>
    <n v="2026"/>
    <s v="Q2"/>
    <n v="6"/>
    <x v="5"/>
  </r>
  <r>
    <s v="02805"/>
    <x v="156"/>
    <x v="2"/>
    <x v="10"/>
    <x v="1"/>
    <x v="0"/>
    <x v="3"/>
    <x v="5"/>
    <n v="12"/>
    <n v="338.45"/>
    <n v="0.1"/>
    <n v="196.78"/>
    <n v="3655.2599999999998"/>
    <n v="2361.36"/>
    <n v="1293.8999999999996"/>
    <n v="0.35398302719915947"/>
    <n v="2026"/>
    <s v="Q2"/>
    <n v="6"/>
    <x v="5"/>
  </r>
  <r>
    <s v="03160"/>
    <x v="156"/>
    <x v="2"/>
    <x v="3"/>
    <x v="2"/>
    <x v="0"/>
    <x v="4"/>
    <x v="10"/>
    <n v="2"/>
    <n v="40.99"/>
    <n v="0"/>
    <n v="14.53"/>
    <n v="81.98"/>
    <n v="29.06"/>
    <n v="52.92"/>
    <n v="0.64552329836545497"/>
    <n v="2026"/>
    <s v="Q2"/>
    <n v="6"/>
    <x v="5"/>
  </r>
  <r>
    <s v="03278"/>
    <x v="156"/>
    <x v="1"/>
    <x v="12"/>
    <x v="2"/>
    <x v="0"/>
    <x v="0"/>
    <x v="8"/>
    <n v="1"/>
    <n v="101.85"/>
    <n v="0"/>
    <n v="51.59"/>
    <n v="101.85"/>
    <n v="51.59"/>
    <n v="50.259999999999991"/>
    <n v="0.49347079037800679"/>
    <n v="2026"/>
    <s v="Q2"/>
    <n v="6"/>
    <x v="5"/>
  </r>
  <r>
    <s v="03555"/>
    <x v="156"/>
    <x v="2"/>
    <x v="2"/>
    <x v="1"/>
    <x v="2"/>
    <x v="3"/>
    <x v="5"/>
    <n v="4"/>
    <n v="346.14"/>
    <n v="0.05"/>
    <n v="198.97"/>
    <n v="1315.3319999999999"/>
    <n v="795.88"/>
    <n v="519.45199999999988"/>
    <n v="0.39492082607280893"/>
    <n v="2026"/>
    <s v="Q2"/>
    <n v="6"/>
    <x v="5"/>
  </r>
  <r>
    <s v="03702"/>
    <x v="156"/>
    <x v="0"/>
    <x v="9"/>
    <x v="2"/>
    <x v="2"/>
    <x v="0"/>
    <x v="0"/>
    <n v="2"/>
    <n v="83.28"/>
    <n v="0"/>
    <n v="43.56"/>
    <n v="166.56"/>
    <n v="87.12"/>
    <n v="79.44"/>
    <n v="0.47694524495677232"/>
    <n v="2026"/>
    <s v="Q2"/>
    <n v="6"/>
    <x v="5"/>
  </r>
  <r>
    <s v="04349"/>
    <x v="156"/>
    <x v="3"/>
    <x v="7"/>
    <x v="2"/>
    <x v="2"/>
    <x v="0"/>
    <x v="0"/>
    <n v="1"/>
    <n v="80.349999999999994"/>
    <n v="0.15"/>
    <n v="43.51"/>
    <n v="68.297499999999999"/>
    <n v="43.51"/>
    <n v="24.787500000000001"/>
    <n v="0.3629342216040119"/>
    <n v="2026"/>
    <s v="Q2"/>
    <n v="6"/>
    <x v="5"/>
  </r>
  <r>
    <s v="04989"/>
    <x v="156"/>
    <x v="1"/>
    <x v="1"/>
    <x v="0"/>
    <x v="0"/>
    <x v="0"/>
    <x v="6"/>
    <n v="1"/>
    <n v="40.86"/>
    <n v="0.05"/>
    <n v="16.899999999999999"/>
    <n v="38.817"/>
    <n v="16.899999999999999"/>
    <n v="21.917000000000002"/>
    <n v="0.564623747327202"/>
    <n v="2026"/>
    <s v="Q2"/>
    <n v="6"/>
    <x v="5"/>
  </r>
  <r>
    <s v="00713"/>
    <x v="157"/>
    <x v="1"/>
    <x v="6"/>
    <x v="2"/>
    <x v="0"/>
    <x v="2"/>
    <x v="2"/>
    <n v="4"/>
    <n v="36.299999999999997"/>
    <n v="0.05"/>
    <n v="13.16"/>
    <n v="137.93999999999997"/>
    <n v="52.64"/>
    <n v="85.299999999999969"/>
    <n v="0.61838480498767567"/>
    <n v="2026"/>
    <s v="Q2"/>
    <n v="6"/>
    <x v="5"/>
  </r>
  <r>
    <s v="03355"/>
    <x v="157"/>
    <x v="0"/>
    <x v="15"/>
    <x v="1"/>
    <x v="1"/>
    <x v="3"/>
    <x v="5"/>
    <n v="10"/>
    <n v="338.26"/>
    <n v="0.05"/>
    <n v="197.42"/>
    <n v="3213.47"/>
    <n v="1974.1999999999998"/>
    <n v="1239.27"/>
    <n v="0.38564853569505864"/>
    <n v="2026"/>
    <s v="Q2"/>
    <n v="6"/>
    <x v="5"/>
  </r>
  <r>
    <s v="03879"/>
    <x v="157"/>
    <x v="0"/>
    <x v="9"/>
    <x v="3"/>
    <x v="0"/>
    <x v="0"/>
    <x v="6"/>
    <n v="2"/>
    <n v="41.25"/>
    <n v="0"/>
    <n v="17.13"/>
    <n v="82.5"/>
    <n v="34.26"/>
    <n v="48.24"/>
    <n v="0.58472727272727276"/>
    <n v="2026"/>
    <s v="Q2"/>
    <n v="6"/>
    <x v="5"/>
  </r>
  <r>
    <s v="03989"/>
    <x v="157"/>
    <x v="1"/>
    <x v="12"/>
    <x v="0"/>
    <x v="0"/>
    <x v="1"/>
    <x v="1"/>
    <n v="2"/>
    <n v="92"/>
    <n v="0"/>
    <n v="44.27"/>
    <n v="184"/>
    <n v="88.54"/>
    <n v="95.46"/>
    <n v="0.51880434782608698"/>
    <n v="2026"/>
    <s v="Q2"/>
    <n v="6"/>
    <x v="5"/>
  </r>
  <r>
    <s v="04193"/>
    <x v="157"/>
    <x v="1"/>
    <x v="6"/>
    <x v="0"/>
    <x v="1"/>
    <x v="3"/>
    <x v="13"/>
    <n v="1"/>
    <n v="80.89"/>
    <n v="0.1"/>
    <n v="40.32"/>
    <n v="72.801000000000002"/>
    <n v="40.32"/>
    <n v="32.481000000000002"/>
    <n v="0.44616145382618372"/>
    <n v="2026"/>
    <s v="Q2"/>
    <n v="6"/>
    <x v="5"/>
  </r>
  <r>
    <s v="04413"/>
    <x v="157"/>
    <x v="0"/>
    <x v="0"/>
    <x v="2"/>
    <x v="1"/>
    <x v="3"/>
    <x v="7"/>
    <n v="1"/>
    <n v="194.73"/>
    <n v="0"/>
    <n v="101.91"/>
    <n v="194.73"/>
    <n v="101.91"/>
    <n v="92.82"/>
    <n v="0.47665999075643195"/>
    <n v="2026"/>
    <s v="Q2"/>
    <n v="6"/>
    <x v="5"/>
  </r>
  <r>
    <s v="04598"/>
    <x v="157"/>
    <x v="3"/>
    <x v="4"/>
    <x v="1"/>
    <x v="2"/>
    <x v="1"/>
    <x v="1"/>
    <n v="5"/>
    <n v="93.82"/>
    <n v="0.15"/>
    <n v="46.06"/>
    <n v="398.73499999999996"/>
    <n v="230.3"/>
    <n v="168.43499999999995"/>
    <n v="0.4224234140469233"/>
    <n v="2026"/>
    <s v="Q2"/>
    <n v="6"/>
    <x v="5"/>
  </r>
  <r>
    <s v="00072"/>
    <x v="158"/>
    <x v="2"/>
    <x v="10"/>
    <x v="2"/>
    <x v="1"/>
    <x v="1"/>
    <x v="3"/>
    <n v="3"/>
    <n v="142.53"/>
    <n v="0"/>
    <n v="80.67"/>
    <n v="427.59000000000003"/>
    <n v="242.01"/>
    <n v="185.58000000000004"/>
    <n v="0.43401389181225014"/>
    <n v="2026"/>
    <s v="Q2"/>
    <n v="6"/>
    <x v="5"/>
  </r>
  <r>
    <s v="00176"/>
    <x v="158"/>
    <x v="1"/>
    <x v="14"/>
    <x v="0"/>
    <x v="0"/>
    <x v="3"/>
    <x v="7"/>
    <n v="1"/>
    <n v="196.33"/>
    <n v="0"/>
    <n v="103.27"/>
    <n v="196.33"/>
    <n v="103.27"/>
    <n v="93.060000000000016"/>
    <n v="0.47399786074466466"/>
    <n v="2026"/>
    <s v="Q2"/>
    <n v="6"/>
    <x v="5"/>
  </r>
  <r>
    <s v="00205"/>
    <x v="158"/>
    <x v="3"/>
    <x v="7"/>
    <x v="0"/>
    <x v="1"/>
    <x v="0"/>
    <x v="6"/>
    <n v="2"/>
    <n v="41.05"/>
    <n v="0"/>
    <n v="16.690000000000001"/>
    <n v="82.1"/>
    <n v="33.380000000000003"/>
    <n v="48.719999999999992"/>
    <n v="0.59342265529841653"/>
    <n v="2026"/>
    <s v="Q2"/>
    <n v="6"/>
    <x v="5"/>
  </r>
  <r>
    <s v="00896"/>
    <x v="158"/>
    <x v="3"/>
    <x v="8"/>
    <x v="0"/>
    <x v="1"/>
    <x v="4"/>
    <x v="12"/>
    <n v="1"/>
    <n v="123.09"/>
    <n v="0"/>
    <n v="68.03"/>
    <n v="123.09"/>
    <n v="68.03"/>
    <n v="55.06"/>
    <n v="0.44731497278414167"/>
    <n v="2026"/>
    <s v="Q2"/>
    <n v="6"/>
    <x v="5"/>
  </r>
  <r>
    <s v="01697"/>
    <x v="158"/>
    <x v="1"/>
    <x v="12"/>
    <x v="0"/>
    <x v="2"/>
    <x v="1"/>
    <x v="3"/>
    <n v="2"/>
    <n v="141.09"/>
    <n v="0"/>
    <n v="81.69"/>
    <n v="282.18"/>
    <n v="163.38"/>
    <n v="118.80000000000001"/>
    <n v="0.42100786731873274"/>
    <n v="2026"/>
    <s v="Q2"/>
    <n v="6"/>
    <x v="5"/>
  </r>
  <r>
    <s v="02159"/>
    <x v="158"/>
    <x v="2"/>
    <x v="10"/>
    <x v="2"/>
    <x v="1"/>
    <x v="1"/>
    <x v="11"/>
    <n v="1"/>
    <n v="157.04"/>
    <n v="0"/>
    <n v="77.540000000000006"/>
    <n v="157.04"/>
    <n v="77.540000000000006"/>
    <n v="79.499999999999986"/>
    <n v="0.5062404482934284"/>
    <n v="2026"/>
    <s v="Q2"/>
    <n v="6"/>
    <x v="5"/>
  </r>
  <r>
    <s v="02772"/>
    <x v="158"/>
    <x v="3"/>
    <x v="7"/>
    <x v="2"/>
    <x v="1"/>
    <x v="2"/>
    <x v="15"/>
    <n v="6"/>
    <n v="136.46"/>
    <n v="0"/>
    <n v="68.61"/>
    <n v="818.76"/>
    <n v="411.65999999999997"/>
    <n v="407.1"/>
    <n v="0.49721530118716112"/>
    <n v="2026"/>
    <s v="Q2"/>
    <n v="6"/>
    <x v="5"/>
  </r>
  <r>
    <s v="03091"/>
    <x v="158"/>
    <x v="0"/>
    <x v="0"/>
    <x v="0"/>
    <x v="1"/>
    <x v="4"/>
    <x v="14"/>
    <n v="1"/>
    <n v="36.1"/>
    <n v="0"/>
    <n v="13.65"/>
    <n v="36.1"/>
    <n v="13.65"/>
    <n v="22.450000000000003"/>
    <n v="0.62188365650969535"/>
    <n v="2026"/>
    <s v="Q2"/>
    <n v="6"/>
    <x v="5"/>
  </r>
  <r>
    <s v="04241"/>
    <x v="158"/>
    <x v="3"/>
    <x v="13"/>
    <x v="0"/>
    <x v="1"/>
    <x v="1"/>
    <x v="1"/>
    <n v="3"/>
    <n v="92.73"/>
    <n v="0"/>
    <n v="44.68"/>
    <n v="278.19"/>
    <n v="134.04"/>
    <n v="144.15"/>
    <n v="0.51817103418526911"/>
    <n v="2026"/>
    <s v="Q2"/>
    <n v="6"/>
    <x v="5"/>
  </r>
  <r>
    <s v="05185"/>
    <x v="158"/>
    <x v="1"/>
    <x v="12"/>
    <x v="0"/>
    <x v="1"/>
    <x v="2"/>
    <x v="18"/>
    <n v="3"/>
    <n v="164.31"/>
    <n v="0.05"/>
    <n v="86"/>
    <n v="468.2835"/>
    <n v="258"/>
    <n v="210.2835"/>
    <n v="0.44905169624810615"/>
    <n v="2026"/>
    <s v="Q2"/>
    <n v="6"/>
    <x v="5"/>
  </r>
  <r>
    <s v="01437"/>
    <x v="159"/>
    <x v="3"/>
    <x v="8"/>
    <x v="3"/>
    <x v="1"/>
    <x v="2"/>
    <x v="2"/>
    <n v="2"/>
    <n v="36.85"/>
    <n v="0.1"/>
    <n v="13.92"/>
    <n v="66.33"/>
    <n v="27.84"/>
    <n v="38.489999999999995"/>
    <n v="0.58028041610131154"/>
    <n v="2026"/>
    <s v="Q2"/>
    <n v="6"/>
    <x v="5"/>
  </r>
  <r>
    <s v="02316"/>
    <x v="159"/>
    <x v="1"/>
    <x v="11"/>
    <x v="3"/>
    <x v="1"/>
    <x v="4"/>
    <x v="14"/>
    <n v="1"/>
    <n v="35.619999999999997"/>
    <n v="0"/>
    <n v="14.05"/>
    <n v="35.619999999999997"/>
    <n v="14.05"/>
    <n v="21.569999999999997"/>
    <n v="0.60555867490174053"/>
    <n v="2026"/>
    <s v="Q2"/>
    <n v="6"/>
    <x v="5"/>
  </r>
  <r>
    <s v="02329"/>
    <x v="159"/>
    <x v="3"/>
    <x v="8"/>
    <x v="0"/>
    <x v="1"/>
    <x v="1"/>
    <x v="11"/>
    <n v="3"/>
    <n v="157.43"/>
    <n v="0.15"/>
    <n v="77.56"/>
    <n v="401.44650000000001"/>
    <n v="232.68"/>
    <n v="168.76650000000001"/>
    <n v="0.42039599299034863"/>
    <n v="2026"/>
    <s v="Q2"/>
    <n v="6"/>
    <x v="5"/>
  </r>
  <r>
    <s v="03036"/>
    <x v="159"/>
    <x v="1"/>
    <x v="12"/>
    <x v="2"/>
    <x v="1"/>
    <x v="0"/>
    <x v="0"/>
    <n v="1"/>
    <n v="81.2"/>
    <n v="0.1"/>
    <n v="41.64"/>
    <n v="73.08"/>
    <n v="41.64"/>
    <n v="31.439999999999998"/>
    <n v="0.43021346469622329"/>
    <n v="2026"/>
    <s v="Q2"/>
    <n v="6"/>
    <x v="5"/>
  </r>
  <r>
    <s v="03429"/>
    <x v="159"/>
    <x v="3"/>
    <x v="13"/>
    <x v="0"/>
    <x v="0"/>
    <x v="1"/>
    <x v="1"/>
    <n v="4"/>
    <n v="93.58"/>
    <n v="0.1"/>
    <n v="44.56"/>
    <n v="336.88799999999998"/>
    <n v="178.24"/>
    <n v="158.64799999999997"/>
    <n v="0.4709220868656645"/>
    <n v="2026"/>
    <s v="Q2"/>
    <n v="6"/>
    <x v="5"/>
  </r>
  <r>
    <s v="03615"/>
    <x v="159"/>
    <x v="1"/>
    <x v="14"/>
    <x v="0"/>
    <x v="1"/>
    <x v="1"/>
    <x v="11"/>
    <n v="4"/>
    <n v="155.22"/>
    <n v="0"/>
    <n v="77.209999999999994"/>
    <n v="620.88"/>
    <n v="308.83999999999997"/>
    <n v="312.04000000000002"/>
    <n v="0.50257698750161062"/>
    <n v="2026"/>
    <s v="Q2"/>
    <n v="6"/>
    <x v="5"/>
  </r>
  <r>
    <s v="03661"/>
    <x v="159"/>
    <x v="3"/>
    <x v="8"/>
    <x v="0"/>
    <x v="1"/>
    <x v="0"/>
    <x v="8"/>
    <n v="4"/>
    <n v="100.33"/>
    <n v="0"/>
    <n v="49.99"/>
    <n v="401.32"/>
    <n v="199.96"/>
    <n v="201.35999999999999"/>
    <n v="0.5017442439948171"/>
    <n v="2026"/>
    <s v="Q2"/>
    <n v="6"/>
    <x v="5"/>
  </r>
  <r>
    <s v="03831"/>
    <x v="159"/>
    <x v="2"/>
    <x v="3"/>
    <x v="0"/>
    <x v="2"/>
    <x v="2"/>
    <x v="15"/>
    <n v="2"/>
    <n v="134.28"/>
    <n v="0"/>
    <n v="69.12"/>
    <n v="268.56"/>
    <n v="138.24"/>
    <n v="130.32"/>
    <n v="0.48525469168900803"/>
    <n v="2026"/>
    <s v="Q2"/>
    <n v="6"/>
    <x v="5"/>
  </r>
  <r>
    <s v="04394"/>
    <x v="159"/>
    <x v="2"/>
    <x v="2"/>
    <x v="0"/>
    <x v="1"/>
    <x v="4"/>
    <x v="16"/>
    <n v="2"/>
    <n v="51.16"/>
    <n v="0"/>
    <n v="21.57"/>
    <n v="102.32"/>
    <n v="43.14"/>
    <n v="59.179999999999993"/>
    <n v="0.57838154808444098"/>
    <n v="2026"/>
    <s v="Q2"/>
    <n v="6"/>
    <x v="5"/>
  </r>
  <r>
    <s v="00372"/>
    <x v="160"/>
    <x v="1"/>
    <x v="12"/>
    <x v="0"/>
    <x v="0"/>
    <x v="4"/>
    <x v="14"/>
    <n v="3"/>
    <n v="35.94"/>
    <n v="0.1"/>
    <n v="14.04"/>
    <n v="97.037999999999997"/>
    <n v="42.12"/>
    <n v="54.917999999999999"/>
    <n v="0.56594323873121866"/>
    <n v="2026"/>
    <s v="Q2"/>
    <n v="6"/>
    <x v="5"/>
  </r>
  <r>
    <s v="00532"/>
    <x v="160"/>
    <x v="2"/>
    <x v="10"/>
    <x v="2"/>
    <x v="0"/>
    <x v="1"/>
    <x v="3"/>
    <n v="1"/>
    <n v="145.34"/>
    <n v="0.05"/>
    <n v="77.89"/>
    <n v="138.07300000000001"/>
    <n v="77.89"/>
    <n v="60.183000000000007"/>
    <n v="0.43587812244247609"/>
    <n v="2026"/>
    <s v="Q2"/>
    <n v="6"/>
    <x v="5"/>
  </r>
  <r>
    <s v="00910"/>
    <x v="160"/>
    <x v="2"/>
    <x v="16"/>
    <x v="0"/>
    <x v="2"/>
    <x v="2"/>
    <x v="2"/>
    <n v="1"/>
    <n v="35.950000000000003"/>
    <n v="0.1"/>
    <n v="13.63"/>
    <n v="32.355000000000004"/>
    <n v="13.63"/>
    <n v="18.725000000000001"/>
    <n v="0.57873589862463293"/>
    <n v="2026"/>
    <s v="Q2"/>
    <n v="6"/>
    <x v="5"/>
  </r>
  <r>
    <s v="00938"/>
    <x v="160"/>
    <x v="3"/>
    <x v="13"/>
    <x v="2"/>
    <x v="2"/>
    <x v="4"/>
    <x v="16"/>
    <n v="1"/>
    <n v="51.09"/>
    <n v="0"/>
    <n v="22.4"/>
    <n v="51.09"/>
    <n v="22.4"/>
    <n v="28.690000000000005"/>
    <n v="0.56155803484047762"/>
    <n v="2026"/>
    <s v="Q2"/>
    <n v="6"/>
    <x v="5"/>
  </r>
  <r>
    <s v="01079"/>
    <x v="160"/>
    <x v="1"/>
    <x v="14"/>
    <x v="2"/>
    <x v="0"/>
    <x v="3"/>
    <x v="7"/>
    <n v="2"/>
    <n v="198.69"/>
    <n v="0.15"/>
    <n v="104.25"/>
    <n v="337.77299999999997"/>
    <n v="208.5"/>
    <n v="129.27299999999997"/>
    <n v="0.38272153191640534"/>
    <n v="2026"/>
    <s v="Q2"/>
    <n v="6"/>
    <x v="5"/>
  </r>
  <r>
    <s v="01662"/>
    <x v="160"/>
    <x v="1"/>
    <x v="6"/>
    <x v="2"/>
    <x v="1"/>
    <x v="0"/>
    <x v="0"/>
    <n v="3"/>
    <n v="83.45"/>
    <n v="0"/>
    <n v="43.73"/>
    <n v="250.35000000000002"/>
    <n v="131.19"/>
    <n v="119.16000000000003"/>
    <n v="0.47597363690832839"/>
    <n v="2026"/>
    <s v="Q2"/>
    <n v="6"/>
    <x v="5"/>
  </r>
  <r>
    <s v="02748"/>
    <x v="160"/>
    <x v="2"/>
    <x v="2"/>
    <x v="0"/>
    <x v="1"/>
    <x v="4"/>
    <x v="10"/>
    <n v="2"/>
    <n v="40.86"/>
    <n v="0"/>
    <n v="14.59"/>
    <n v="81.72"/>
    <n v="29.18"/>
    <n v="52.54"/>
    <n v="0.64292706803720023"/>
    <n v="2026"/>
    <s v="Q2"/>
    <n v="6"/>
    <x v="5"/>
  </r>
  <r>
    <s v="03354"/>
    <x v="160"/>
    <x v="1"/>
    <x v="6"/>
    <x v="2"/>
    <x v="1"/>
    <x v="3"/>
    <x v="13"/>
    <n v="1"/>
    <n v="82.21"/>
    <n v="0.05"/>
    <n v="39.04"/>
    <n v="78.099499999999992"/>
    <n v="39.04"/>
    <n v="39.059499999999993"/>
    <n v="0.50012484074802011"/>
    <n v="2026"/>
    <s v="Q2"/>
    <n v="6"/>
    <x v="5"/>
  </r>
  <r>
    <s v="03532"/>
    <x v="160"/>
    <x v="2"/>
    <x v="10"/>
    <x v="3"/>
    <x v="2"/>
    <x v="4"/>
    <x v="14"/>
    <n v="1"/>
    <n v="35.93"/>
    <n v="0.1"/>
    <n v="13.52"/>
    <n v="32.337000000000003"/>
    <n v="13.52"/>
    <n v="18.817000000000004"/>
    <n v="0.58190308315551853"/>
    <n v="2026"/>
    <s v="Q2"/>
    <n v="6"/>
    <x v="5"/>
  </r>
  <r>
    <s v="03636"/>
    <x v="160"/>
    <x v="0"/>
    <x v="0"/>
    <x v="3"/>
    <x v="1"/>
    <x v="2"/>
    <x v="18"/>
    <n v="2"/>
    <n v="164.77"/>
    <n v="0"/>
    <n v="89.07"/>
    <n v="329.54"/>
    <n v="178.14"/>
    <n v="151.40000000000003"/>
    <n v="0.45942829398555568"/>
    <n v="2026"/>
    <s v="Q2"/>
    <n v="6"/>
    <x v="5"/>
  </r>
  <r>
    <s v="03810"/>
    <x v="160"/>
    <x v="2"/>
    <x v="2"/>
    <x v="1"/>
    <x v="2"/>
    <x v="2"/>
    <x v="9"/>
    <n v="4"/>
    <n v="47.36"/>
    <n v="0.1"/>
    <n v="18.87"/>
    <n v="170.49600000000001"/>
    <n v="75.48"/>
    <n v="95.016000000000005"/>
    <n v="0.55729166666666663"/>
    <n v="2026"/>
    <s v="Q2"/>
    <n v="6"/>
    <x v="5"/>
  </r>
  <r>
    <s v="04137"/>
    <x v="160"/>
    <x v="3"/>
    <x v="8"/>
    <x v="0"/>
    <x v="0"/>
    <x v="1"/>
    <x v="1"/>
    <n v="1"/>
    <n v="90.7"/>
    <n v="0"/>
    <n v="44.18"/>
    <n v="90.7"/>
    <n v="44.18"/>
    <n v="46.52"/>
    <n v="0.51289966923925034"/>
    <n v="2026"/>
    <s v="Q2"/>
    <n v="6"/>
    <x v="5"/>
  </r>
  <r>
    <s v="04303"/>
    <x v="160"/>
    <x v="2"/>
    <x v="10"/>
    <x v="3"/>
    <x v="0"/>
    <x v="2"/>
    <x v="9"/>
    <n v="1"/>
    <n v="45.59"/>
    <n v="0"/>
    <n v="18.57"/>
    <n v="45.59"/>
    <n v="18.57"/>
    <n v="27.020000000000003"/>
    <n v="0.59267383198069756"/>
    <n v="2026"/>
    <s v="Q2"/>
    <n v="6"/>
    <x v="5"/>
  </r>
  <r>
    <s v="04991"/>
    <x v="160"/>
    <x v="3"/>
    <x v="4"/>
    <x v="0"/>
    <x v="1"/>
    <x v="1"/>
    <x v="3"/>
    <n v="3"/>
    <n v="146.55000000000001"/>
    <n v="0.1"/>
    <n v="79.59"/>
    <n v="395.68500000000006"/>
    <n v="238.77"/>
    <n v="156.91500000000005"/>
    <n v="0.39656544978960545"/>
    <n v="2026"/>
    <s v="Q2"/>
    <n v="6"/>
    <x v="5"/>
  </r>
  <r>
    <s v="00039"/>
    <x v="161"/>
    <x v="3"/>
    <x v="8"/>
    <x v="3"/>
    <x v="2"/>
    <x v="0"/>
    <x v="6"/>
    <n v="4"/>
    <n v="40.33"/>
    <n v="0.1"/>
    <n v="17.170000000000002"/>
    <n v="145.18799999999999"/>
    <n v="68.680000000000007"/>
    <n v="76.507999999999981"/>
    <n v="0.52695815081136177"/>
    <n v="2026"/>
    <s v="Q2"/>
    <n v="6"/>
    <x v="5"/>
  </r>
  <r>
    <s v="00206"/>
    <x v="161"/>
    <x v="0"/>
    <x v="0"/>
    <x v="2"/>
    <x v="1"/>
    <x v="0"/>
    <x v="4"/>
    <n v="2"/>
    <n v="51.83"/>
    <n v="0.1"/>
    <n v="23.1"/>
    <n v="93.293999999999997"/>
    <n v="46.2"/>
    <n v="47.093999999999994"/>
    <n v="0.50479130490706792"/>
    <n v="2026"/>
    <s v="Q2"/>
    <n v="6"/>
    <x v="5"/>
  </r>
  <r>
    <s v="00397"/>
    <x v="161"/>
    <x v="3"/>
    <x v="8"/>
    <x v="0"/>
    <x v="2"/>
    <x v="3"/>
    <x v="19"/>
    <n v="2"/>
    <n v="121.19"/>
    <n v="0.05"/>
    <n v="58.91"/>
    <n v="230.261"/>
    <n v="117.82"/>
    <n v="112.441"/>
    <n v="0.48831977625390321"/>
    <n v="2026"/>
    <s v="Q2"/>
    <n v="6"/>
    <x v="5"/>
  </r>
  <r>
    <s v="00763"/>
    <x v="161"/>
    <x v="3"/>
    <x v="13"/>
    <x v="2"/>
    <x v="1"/>
    <x v="1"/>
    <x v="11"/>
    <n v="1"/>
    <n v="154.09"/>
    <n v="0"/>
    <n v="77.37"/>
    <n v="154.09"/>
    <n v="77.37"/>
    <n v="76.72"/>
    <n v="0.49789084301382308"/>
    <n v="2026"/>
    <s v="Q2"/>
    <n v="6"/>
    <x v="5"/>
  </r>
  <r>
    <s v="01059"/>
    <x v="161"/>
    <x v="0"/>
    <x v="0"/>
    <x v="0"/>
    <x v="1"/>
    <x v="0"/>
    <x v="0"/>
    <n v="1"/>
    <n v="80.64"/>
    <n v="0.05"/>
    <n v="43.85"/>
    <n v="76.60799999999999"/>
    <n v="43.85"/>
    <n v="32.757999999999988"/>
    <n v="0.42760547201336668"/>
    <n v="2026"/>
    <s v="Q2"/>
    <n v="6"/>
    <x v="5"/>
  </r>
  <r>
    <s v="01332"/>
    <x v="161"/>
    <x v="1"/>
    <x v="12"/>
    <x v="3"/>
    <x v="0"/>
    <x v="1"/>
    <x v="1"/>
    <n v="1"/>
    <n v="94.01"/>
    <n v="0.15"/>
    <n v="46.12"/>
    <n v="79.908500000000004"/>
    <n v="46.12"/>
    <n v="33.788500000000006"/>
    <n v="0.42283987310486376"/>
    <n v="2026"/>
    <s v="Q2"/>
    <n v="6"/>
    <x v="5"/>
  </r>
  <r>
    <s v="01447"/>
    <x v="161"/>
    <x v="1"/>
    <x v="6"/>
    <x v="0"/>
    <x v="0"/>
    <x v="0"/>
    <x v="4"/>
    <n v="1"/>
    <n v="51.09"/>
    <n v="0"/>
    <n v="22.78"/>
    <n v="51.09"/>
    <n v="22.78"/>
    <n v="28.310000000000002"/>
    <n v="0.55412018007437858"/>
    <n v="2026"/>
    <s v="Q2"/>
    <n v="6"/>
    <x v="5"/>
  </r>
  <r>
    <s v="02990"/>
    <x v="161"/>
    <x v="1"/>
    <x v="6"/>
    <x v="3"/>
    <x v="0"/>
    <x v="1"/>
    <x v="3"/>
    <n v="1"/>
    <n v="146.66"/>
    <n v="0"/>
    <n v="78.709999999999994"/>
    <n v="146.66"/>
    <n v="78.709999999999994"/>
    <n v="67.95"/>
    <n v="0.4633165143870176"/>
    <n v="2026"/>
    <s v="Q2"/>
    <n v="6"/>
    <x v="5"/>
  </r>
  <r>
    <s v="03769"/>
    <x v="161"/>
    <x v="1"/>
    <x v="12"/>
    <x v="2"/>
    <x v="1"/>
    <x v="3"/>
    <x v="7"/>
    <n v="2"/>
    <n v="199.03"/>
    <n v="0"/>
    <n v="104.7"/>
    <n v="398.06"/>
    <n v="209.4"/>
    <n v="188.66"/>
    <n v="0.47394865095714211"/>
    <n v="2026"/>
    <s v="Q2"/>
    <n v="6"/>
    <x v="5"/>
  </r>
  <r>
    <s v="04152"/>
    <x v="161"/>
    <x v="2"/>
    <x v="2"/>
    <x v="0"/>
    <x v="0"/>
    <x v="0"/>
    <x v="6"/>
    <n v="5"/>
    <n v="41.18"/>
    <n v="0.05"/>
    <n v="16.87"/>
    <n v="195.60499999999999"/>
    <n v="84.350000000000009"/>
    <n v="111.25499999999998"/>
    <n v="0.56877380435060443"/>
    <n v="2026"/>
    <s v="Q2"/>
    <n v="6"/>
    <x v="5"/>
  </r>
  <r>
    <s v="04242"/>
    <x v="161"/>
    <x v="1"/>
    <x v="12"/>
    <x v="2"/>
    <x v="2"/>
    <x v="1"/>
    <x v="3"/>
    <n v="2"/>
    <n v="141.18"/>
    <n v="0"/>
    <n v="78.66"/>
    <n v="282.36"/>
    <n v="157.32"/>
    <n v="125.04000000000002"/>
    <n v="0.44283892902677441"/>
    <n v="2026"/>
    <s v="Q2"/>
    <n v="6"/>
    <x v="5"/>
  </r>
  <r>
    <s v="04780"/>
    <x v="161"/>
    <x v="1"/>
    <x v="12"/>
    <x v="2"/>
    <x v="0"/>
    <x v="0"/>
    <x v="0"/>
    <n v="1"/>
    <n v="82.47"/>
    <n v="0.1"/>
    <n v="42.73"/>
    <n v="74.222999999999999"/>
    <n v="42.73"/>
    <n v="31.493000000000002"/>
    <n v="0.42430243994449163"/>
    <n v="2026"/>
    <s v="Q2"/>
    <n v="6"/>
    <x v="5"/>
  </r>
  <r>
    <s v="00063"/>
    <x v="162"/>
    <x v="1"/>
    <x v="1"/>
    <x v="3"/>
    <x v="0"/>
    <x v="2"/>
    <x v="18"/>
    <n v="1"/>
    <n v="166.91"/>
    <n v="0"/>
    <n v="85.58"/>
    <n v="166.91"/>
    <n v="85.58"/>
    <n v="81.33"/>
    <n v="0.48726858786172189"/>
    <n v="2026"/>
    <s v="Q2"/>
    <n v="6"/>
    <x v="5"/>
  </r>
  <r>
    <s v="00190"/>
    <x v="162"/>
    <x v="0"/>
    <x v="0"/>
    <x v="2"/>
    <x v="2"/>
    <x v="2"/>
    <x v="9"/>
    <n v="1"/>
    <n v="45.99"/>
    <n v="0"/>
    <n v="18.579999999999998"/>
    <n v="45.99"/>
    <n v="18.579999999999998"/>
    <n v="27.410000000000004"/>
    <n v="0.59599913024570561"/>
    <n v="2026"/>
    <s v="Q2"/>
    <n v="6"/>
    <x v="5"/>
  </r>
  <r>
    <s v="00268"/>
    <x v="162"/>
    <x v="3"/>
    <x v="13"/>
    <x v="2"/>
    <x v="2"/>
    <x v="4"/>
    <x v="14"/>
    <n v="1"/>
    <n v="37.01"/>
    <n v="0.05"/>
    <n v="14.18"/>
    <n v="35.159499999999994"/>
    <n v="14.18"/>
    <n v="20.979499999999994"/>
    <n v="0.59669506107879799"/>
    <n v="2026"/>
    <s v="Q2"/>
    <n v="6"/>
    <x v="5"/>
  </r>
  <r>
    <s v="00691"/>
    <x v="162"/>
    <x v="3"/>
    <x v="8"/>
    <x v="3"/>
    <x v="2"/>
    <x v="1"/>
    <x v="3"/>
    <n v="5"/>
    <n v="140.9"/>
    <n v="0"/>
    <n v="80.16"/>
    <n v="704.5"/>
    <n v="400.79999999999995"/>
    <n v="303.70000000000005"/>
    <n v="0.43108587650816188"/>
    <n v="2026"/>
    <s v="Q2"/>
    <n v="6"/>
    <x v="5"/>
  </r>
  <r>
    <s v="00810"/>
    <x v="162"/>
    <x v="1"/>
    <x v="12"/>
    <x v="2"/>
    <x v="1"/>
    <x v="4"/>
    <x v="14"/>
    <n v="3"/>
    <n v="36.659999999999997"/>
    <n v="0"/>
    <n v="13.55"/>
    <n v="109.97999999999999"/>
    <n v="40.650000000000006"/>
    <n v="69.329999999999984"/>
    <n v="0.63038734315330047"/>
    <n v="2026"/>
    <s v="Q2"/>
    <n v="6"/>
    <x v="5"/>
  </r>
  <r>
    <s v="00855"/>
    <x v="162"/>
    <x v="1"/>
    <x v="6"/>
    <x v="0"/>
    <x v="2"/>
    <x v="2"/>
    <x v="2"/>
    <n v="1"/>
    <n v="36.299999999999997"/>
    <n v="0.1"/>
    <n v="13.69"/>
    <n v="32.67"/>
    <n v="13.69"/>
    <n v="18.980000000000004"/>
    <n v="0.58096112641567199"/>
    <n v="2026"/>
    <s v="Q2"/>
    <n v="6"/>
    <x v="5"/>
  </r>
  <r>
    <s v="01612"/>
    <x v="162"/>
    <x v="2"/>
    <x v="16"/>
    <x v="0"/>
    <x v="1"/>
    <x v="3"/>
    <x v="19"/>
    <n v="2"/>
    <n v="120.64"/>
    <n v="0"/>
    <n v="61.66"/>
    <n v="241.28"/>
    <n v="123.32"/>
    <n v="117.96000000000001"/>
    <n v="0.48889257294429711"/>
    <n v="2026"/>
    <s v="Q2"/>
    <n v="6"/>
    <x v="5"/>
  </r>
  <r>
    <s v="01704"/>
    <x v="162"/>
    <x v="2"/>
    <x v="16"/>
    <x v="0"/>
    <x v="0"/>
    <x v="2"/>
    <x v="9"/>
    <n v="1"/>
    <n v="47.07"/>
    <n v="0"/>
    <n v="18.7"/>
    <n v="47.07"/>
    <n v="18.7"/>
    <n v="28.37"/>
    <n v="0.60271935415338862"/>
    <n v="2026"/>
    <s v="Q2"/>
    <n v="6"/>
    <x v="5"/>
  </r>
  <r>
    <s v="01857"/>
    <x v="162"/>
    <x v="2"/>
    <x v="3"/>
    <x v="3"/>
    <x v="2"/>
    <x v="1"/>
    <x v="11"/>
    <n v="2"/>
    <n v="154.94"/>
    <n v="0.05"/>
    <n v="77.260000000000005"/>
    <n v="294.38599999999997"/>
    <n v="154.52000000000001"/>
    <n v="139.86599999999996"/>
    <n v="0.47511090880680457"/>
    <n v="2026"/>
    <s v="Q2"/>
    <n v="6"/>
    <x v="5"/>
  </r>
  <r>
    <s v="01888"/>
    <x v="162"/>
    <x v="1"/>
    <x v="12"/>
    <x v="0"/>
    <x v="0"/>
    <x v="2"/>
    <x v="9"/>
    <n v="1"/>
    <n v="45.97"/>
    <n v="0.05"/>
    <n v="18.41"/>
    <n v="43.671499999999995"/>
    <n v="18.41"/>
    <n v="25.261499999999995"/>
    <n v="0.57844360738696854"/>
    <n v="2026"/>
    <s v="Q2"/>
    <n v="6"/>
    <x v="5"/>
  </r>
  <r>
    <s v="02683"/>
    <x v="162"/>
    <x v="3"/>
    <x v="8"/>
    <x v="0"/>
    <x v="0"/>
    <x v="3"/>
    <x v="7"/>
    <n v="1"/>
    <n v="198.64"/>
    <n v="0.05"/>
    <n v="101.89"/>
    <n v="188.70799999999997"/>
    <n v="101.89"/>
    <n v="86.817999999999969"/>
    <n v="0.46006528605040581"/>
    <n v="2026"/>
    <s v="Q2"/>
    <n v="6"/>
    <x v="5"/>
  </r>
  <r>
    <s v="04211"/>
    <x v="162"/>
    <x v="2"/>
    <x v="3"/>
    <x v="0"/>
    <x v="1"/>
    <x v="2"/>
    <x v="18"/>
    <n v="5"/>
    <n v="168.57"/>
    <n v="0"/>
    <n v="88.65"/>
    <n v="842.84999999999991"/>
    <n v="443.25"/>
    <n v="399.59999999999991"/>
    <n v="0.47410571276027758"/>
    <n v="2026"/>
    <s v="Q2"/>
    <n v="6"/>
    <x v="5"/>
  </r>
  <r>
    <s v="04353"/>
    <x v="162"/>
    <x v="1"/>
    <x v="6"/>
    <x v="2"/>
    <x v="1"/>
    <x v="2"/>
    <x v="2"/>
    <n v="1"/>
    <n v="36.65"/>
    <n v="0"/>
    <n v="13.97"/>
    <n v="36.65"/>
    <n v="13.97"/>
    <n v="22.68"/>
    <n v="0.61882673942701227"/>
    <n v="2026"/>
    <s v="Q2"/>
    <n v="6"/>
    <x v="5"/>
  </r>
  <r>
    <s v="05020"/>
    <x v="162"/>
    <x v="2"/>
    <x v="5"/>
    <x v="2"/>
    <x v="0"/>
    <x v="2"/>
    <x v="2"/>
    <n v="2"/>
    <n v="35.450000000000003"/>
    <n v="0.05"/>
    <n v="13.39"/>
    <n v="67.355000000000004"/>
    <n v="26.78"/>
    <n v="40.575000000000003"/>
    <n v="0.60240516665429444"/>
    <n v="2026"/>
    <s v="Q2"/>
    <n v="6"/>
    <x v="5"/>
  </r>
  <r>
    <s v="00564"/>
    <x v="163"/>
    <x v="2"/>
    <x v="5"/>
    <x v="2"/>
    <x v="1"/>
    <x v="2"/>
    <x v="9"/>
    <n v="3"/>
    <n v="45.82"/>
    <n v="0.1"/>
    <n v="18.61"/>
    <n v="123.71400000000001"/>
    <n v="55.83"/>
    <n v="67.884000000000015"/>
    <n v="0.54871720258014456"/>
    <n v="2026"/>
    <s v="Q2"/>
    <n v="6"/>
    <x v="5"/>
  </r>
  <r>
    <s v="00736"/>
    <x v="163"/>
    <x v="3"/>
    <x v="13"/>
    <x v="2"/>
    <x v="2"/>
    <x v="1"/>
    <x v="11"/>
    <n v="1"/>
    <n v="152.78"/>
    <n v="0"/>
    <n v="78.540000000000006"/>
    <n v="152.78"/>
    <n v="78.540000000000006"/>
    <n v="74.239999999999995"/>
    <n v="0.48592747741851022"/>
    <n v="2026"/>
    <s v="Q2"/>
    <n v="6"/>
    <x v="5"/>
  </r>
  <r>
    <s v="01300"/>
    <x v="163"/>
    <x v="1"/>
    <x v="6"/>
    <x v="0"/>
    <x v="1"/>
    <x v="0"/>
    <x v="4"/>
    <n v="1"/>
    <n v="49.76"/>
    <n v="0.05"/>
    <n v="22.58"/>
    <n v="47.271999999999998"/>
    <n v="22.58"/>
    <n v="24.692"/>
    <n v="0.52233880521238796"/>
    <n v="2026"/>
    <s v="Q2"/>
    <n v="6"/>
    <x v="5"/>
  </r>
  <r>
    <s v="01948"/>
    <x v="163"/>
    <x v="3"/>
    <x v="8"/>
    <x v="2"/>
    <x v="1"/>
    <x v="1"/>
    <x v="11"/>
    <n v="1"/>
    <n v="157.6"/>
    <n v="0.05"/>
    <n v="79.34"/>
    <n v="149.72"/>
    <n v="79.34"/>
    <n v="70.38"/>
    <n v="0.47007747795885652"/>
    <n v="2026"/>
    <s v="Q2"/>
    <n v="6"/>
    <x v="5"/>
  </r>
  <r>
    <s v="02272"/>
    <x v="163"/>
    <x v="3"/>
    <x v="8"/>
    <x v="0"/>
    <x v="0"/>
    <x v="4"/>
    <x v="12"/>
    <n v="1"/>
    <n v="125.01"/>
    <n v="0.15"/>
    <n v="70.39"/>
    <n v="106.2585"/>
    <n v="70.39"/>
    <n v="35.868499999999997"/>
    <n v="0.33755887764272974"/>
    <n v="2026"/>
    <s v="Q2"/>
    <n v="6"/>
    <x v="5"/>
  </r>
  <r>
    <s v="02680"/>
    <x v="163"/>
    <x v="1"/>
    <x v="14"/>
    <x v="0"/>
    <x v="0"/>
    <x v="1"/>
    <x v="1"/>
    <n v="1"/>
    <n v="93.59"/>
    <n v="0.15"/>
    <n v="46.48"/>
    <n v="79.551500000000004"/>
    <n v="46.48"/>
    <n v="33.071500000000007"/>
    <n v="0.41572440494522422"/>
    <n v="2026"/>
    <s v="Q2"/>
    <n v="6"/>
    <x v="5"/>
  </r>
  <r>
    <s v="04178"/>
    <x v="163"/>
    <x v="2"/>
    <x v="2"/>
    <x v="2"/>
    <x v="0"/>
    <x v="1"/>
    <x v="3"/>
    <n v="4"/>
    <n v="143.9"/>
    <n v="0.05"/>
    <n v="79.709999999999994"/>
    <n v="546.82000000000005"/>
    <n v="318.83999999999997"/>
    <n v="227.98000000000008"/>
    <n v="0.41691964448996022"/>
    <n v="2026"/>
    <s v="Q2"/>
    <n v="6"/>
    <x v="5"/>
  </r>
  <r>
    <s v="04272"/>
    <x v="163"/>
    <x v="3"/>
    <x v="7"/>
    <x v="3"/>
    <x v="0"/>
    <x v="3"/>
    <x v="7"/>
    <n v="4"/>
    <n v="190.97"/>
    <n v="0"/>
    <n v="103.36"/>
    <n v="763.88"/>
    <n v="413.44"/>
    <n v="350.44"/>
    <n v="0.45876315651673039"/>
    <n v="2026"/>
    <s v="Q2"/>
    <n v="6"/>
    <x v="5"/>
  </r>
  <r>
    <s v="04713"/>
    <x v="163"/>
    <x v="3"/>
    <x v="13"/>
    <x v="2"/>
    <x v="2"/>
    <x v="4"/>
    <x v="14"/>
    <n v="1"/>
    <n v="35.78"/>
    <n v="0"/>
    <n v="14"/>
    <n v="35.78"/>
    <n v="14"/>
    <n v="21.78"/>
    <n v="0.60871995528228062"/>
    <n v="2026"/>
    <s v="Q2"/>
    <n v="6"/>
    <x v="5"/>
  </r>
  <r>
    <s v="05166"/>
    <x v="163"/>
    <x v="3"/>
    <x v="7"/>
    <x v="3"/>
    <x v="1"/>
    <x v="3"/>
    <x v="19"/>
    <n v="3"/>
    <n v="125.25"/>
    <n v="0.05"/>
    <n v="58.95"/>
    <n v="356.96249999999998"/>
    <n v="176.85000000000002"/>
    <n v="180.11249999999995"/>
    <n v="0.50456980775291516"/>
    <n v="2026"/>
    <s v="Q2"/>
    <n v="6"/>
    <x v="5"/>
  </r>
  <r>
    <s v="00486"/>
    <x v="164"/>
    <x v="0"/>
    <x v="9"/>
    <x v="1"/>
    <x v="2"/>
    <x v="1"/>
    <x v="17"/>
    <n v="8"/>
    <n v="72.36"/>
    <n v="0.1"/>
    <n v="32.229999999999997"/>
    <n v="520.99199999999996"/>
    <n v="257.83999999999997"/>
    <n v="263.15199999999999"/>
    <n v="0.5050979669553467"/>
    <n v="2026"/>
    <s v="Q2"/>
    <n v="6"/>
    <x v="5"/>
  </r>
  <r>
    <s v="01507"/>
    <x v="164"/>
    <x v="0"/>
    <x v="15"/>
    <x v="2"/>
    <x v="0"/>
    <x v="2"/>
    <x v="18"/>
    <n v="1"/>
    <n v="162.51"/>
    <n v="0"/>
    <n v="88.29"/>
    <n v="162.51"/>
    <n v="88.29"/>
    <n v="74.219999999999985"/>
    <n v="0.45671035628576695"/>
    <n v="2026"/>
    <s v="Q2"/>
    <n v="6"/>
    <x v="5"/>
  </r>
  <r>
    <s v="01821"/>
    <x v="164"/>
    <x v="0"/>
    <x v="15"/>
    <x v="2"/>
    <x v="2"/>
    <x v="1"/>
    <x v="17"/>
    <n v="3"/>
    <n v="70.52"/>
    <n v="0"/>
    <n v="33.119999999999997"/>
    <n v="211.56"/>
    <n v="99.359999999999985"/>
    <n v="112.20000000000002"/>
    <n v="0.53034600113442998"/>
    <n v="2026"/>
    <s v="Q2"/>
    <n v="6"/>
    <x v="5"/>
  </r>
  <r>
    <s v="02588"/>
    <x v="164"/>
    <x v="3"/>
    <x v="8"/>
    <x v="3"/>
    <x v="0"/>
    <x v="1"/>
    <x v="1"/>
    <n v="1"/>
    <n v="90.28"/>
    <n v="0"/>
    <n v="46.04"/>
    <n v="90.28"/>
    <n v="46.04"/>
    <n v="44.24"/>
    <n v="0.4900310146211786"/>
    <n v="2026"/>
    <s v="Q2"/>
    <n v="6"/>
    <x v="5"/>
  </r>
  <r>
    <s v="02815"/>
    <x v="164"/>
    <x v="3"/>
    <x v="13"/>
    <x v="3"/>
    <x v="1"/>
    <x v="3"/>
    <x v="5"/>
    <n v="2"/>
    <n v="342.25"/>
    <n v="0"/>
    <n v="196.86"/>
    <n v="684.5"/>
    <n v="393.72"/>
    <n v="290.77999999999997"/>
    <n v="0.42480642804967128"/>
    <n v="2026"/>
    <s v="Q2"/>
    <n v="6"/>
    <x v="5"/>
  </r>
  <r>
    <s v="03258"/>
    <x v="164"/>
    <x v="1"/>
    <x v="1"/>
    <x v="0"/>
    <x v="2"/>
    <x v="0"/>
    <x v="4"/>
    <n v="6"/>
    <n v="50.92"/>
    <n v="0.05"/>
    <n v="22.87"/>
    <n v="290.24399999999997"/>
    <n v="137.22"/>
    <n v="153.02399999999997"/>
    <n v="0.52722536899987593"/>
    <n v="2026"/>
    <s v="Q2"/>
    <n v="6"/>
    <x v="5"/>
  </r>
  <r>
    <s v="03361"/>
    <x v="164"/>
    <x v="0"/>
    <x v="0"/>
    <x v="2"/>
    <x v="0"/>
    <x v="2"/>
    <x v="2"/>
    <n v="5"/>
    <n v="36.72"/>
    <n v="0.15"/>
    <n v="13.2"/>
    <n v="156.06"/>
    <n v="66"/>
    <n v="90.06"/>
    <n v="0.57708573625528647"/>
    <n v="2026"/>
    <s v="Q2"/>
    <n v="6"/>
    <x v="5"/>
  </r>
  <r>
    <s v="03629"/>
    <x v="164"/>
    <x v="0"/>
    <x v="15"/>
    <x v="0"/>
    <x v="1"/>
    <x v="3"/>
    <x v="5"/>
    <n v="4"/>
    <n v="348.96"/>
    <n v="0.15"/>
    <n v="197.02"/>
    <n v="1186.4639999999999"/>
    <n v="788.08"/>
    <n v="398.3839999999999"/>
    <n v="0.3357741996385899"/>
    <n v="2026"/>
    <s v="Q2"/>
    <n v="6"/>
    <x v="5"/>
  </r>
  <r>
    <s v="03750"/>
    <x v="164"/>
    <x v="0"/>
    <x v="0"/>
    <x v="0"/>
    <x v="0"/>
    <x v="1"/>
    <x v="17"/>
    <n v="1"/>
    <n v="71.28"/>
    <n v="0"/>
    <n v="31.92"/>
    <n v="71.28"/>
    <n v="31.92"/>
    <n v="39.36"/>
    <n v="0.55218855218855212"/>
    <n v="2026"/>
    <s v="Q2"/>
    <n v="6"/>
    <x v="5"/>
  </r>
  <r>
    <s v="05088"/>
    <x v="164"/>
    <x v="1"/>
    <x v="12"/>
    <x v="0"/>
    <x v="1"/>
    <x v="2"/>
    <x v="18"/>
    <n v="1"/>
    <n v="160.99"/>
    <n v="0.05"/>
    <n v="89.15"/>
    <n v="152.94050000000001"/>
    <n v="89.15"/>
    <n v="63.790500000000009"/>
    <n v="0.41709357560619981"/>
    <n v="2026"/>
    <s v="Q2"/>
    <n v="6"/>
    <x v="5"/>
  </r>
  <r>
    <s v="01450"/>
    <x v="165"/>
    <x v="1"/>
    <x v="14"/>
    <x v="0"/>
    <x v="0"/>
    <x v="4"/>
    <x v="12"/>
    <n v="1"/>
    <n v="124.19"/>
    <n v="0.05"/>
    <n v="67.209999999999994"/>
    <n v="117.98049999999999"/>
    <n v="67.209999999999994"/>
    <n v="50.770499999999998"/>
    <n v="0.43032958836417884"/>
    <n v="2026"/>
    <s v="Q2"/>
    <n v="6"/>
    <x v="5"/>
  </r>
  <r>
    <s v="02330"/>
    <x v="165"/>
    <x v="1"/>
    <x v="1"/>
    <x v="0"/>
    <x v="1"/>
    <x v="2"/>
    <x v="2"/>
    <n v="2"/>
    <n v="36.11"/>
    <n v="0.05"/>
    <n v="13.29"/>
    <n v="68.608999999999995"/>
    <n v="26.58"/>
    <n v="42.028999999999996"/>
    <n v="0.6125872698917052"/>
    <n v="2026"/>
    <s v="Q2"/>
    <n v="6"/>
    <x v="5"/>
  </r>
  <r>
    <s v="04655"/>
    <x v="165"/>
    <x v="0"/>
    <x v="0"/>
    <x v="1"/>
    <x v="2"/>
    <x v="4"/>
    <x v="10"/>
    <n v="4"/>
    <n v="40.909999999999997"/>
    <n v="0.05"/>
    <n v="14.42"/>
    <n v="155.45799999999997"/>
    <n v="57.68"/>
    <n v="97.777999999999963"/>
    <n v="0.62896730949838531"/>
    <n v="2026"/>
    <s v="Q2"/>
    <n v="6"/>
    <x v="5"/>
  </r>
  <r>
    <s v="00137"/>
    <x v="166"/>
    <x v="1"/>
    <x v="6"/>
    <x v="0"/>
    <x v="0"/>
    <x v="1"/>
    <x v="3"/>
    <n v="5"/>
    <n v="141.66999999999999"/>
    <n v="0.1"/>
    <n v="80.59"/>
    <n v="637.51499999999999"/>
    <n v="402.95000000000005"/>
    <n v="234.56499999999994"/>
    <n v="0.36793644071119885"/>
    <n v="2026"/>
    <s v="Q2"/>
    <n v="6"/>
    <x v="5"/>
  </r>
  <r>
    <s v="00141"/>
    <x v="166"/>
    <x v="3"/>
    <x v="7"/>
    <x v="0"/>
    <x v="0"/>
    <x v="2"/>
    <x v="9"/>
    <n v="1"/>
    <n v="47.53"/>
    <n v="0.05"/>
    <n v="18.5"/>
    <n v="45.153500000000001"/>
    <n v="18.5"/>
    <n v="26.653500000000001"/>
    <n v="0.59028646727274736"/>
    <n v="2026"/>
    <s v="Q2"/>
    <n v="6"/>
    <x v="5"/>
  </r>
  <r>
    <s v="00335"/>
    <x v="166"/>
    <x v="3"/>
    <x v="8"/>
    <x v="0"/>
    <x v="0"/>
    <x v="2"/>
    <x v="18"/>
    <n v="3"/>
    <n v="163.65"/>
    <n v="0.15"/>
    <n v="85.8"/>
    <n v="417.3075"/>
    <n v="257.39999999999998"/>
    <n v="159.90750000000003"/>
    <n v="0.38318865584730688"/>
    <n v="2026"/>
    <s v="Q2"/>
    <n v="6"/>
    <x v="5"/>
  </r>
  <r>
    <s v="00498"/>
    <x v="166"/>
    <x v="0"/>
    <x v="15"/>
    <x v="1"/>
    <x v="2"/>
    <x v="2"/>
    <x v="15"/>
    <n v="5"/>
    <n v="130.94999999999999"/>
    <n v="0.15"/>
    <n v="68.47"/>
    <n v="556.53750000000002"/>
    <n v="342.35"/>
    <n v="214.1875"/>
    <n v="0.38485726478449339"/>
    <n v="2026"/>
    <s v="Q2"/>
    <n v="6"/>
    <x v="5"/>
  </r>
  <r>
    <s v="02611"/>
    <x v="166"/>
    <x v="3"/>
    <x v="13"/>
    <x v="0"/>
    <x v="0"/>
    <x v="2"/>
    <x v="18"/>
    <n v="5"/>
    <n v="160.82"/>
    <n v="0"/>
    <n v="90.14"/>
    <n v="804.09999999999991"/>
    <n v="450.7"/>
    <n v="353.39999999999992"/>
    <n v="0.43949757492849145"/>
    <n v="2026"/>
    <s v="Q2"/>
    <n v="6"/>
    <x v="5"/>
  </r>
  <r>
    <s v="03197"/>
    <x v="166"/>
    <x v="1"/>
    <x v="12"/>
    <x v="2"/>
    <x v="1"/>
    <x v="0"/>
    <x v="6"/>
    <n v="3"/>
    <n v="40.51"/>
    <n v="0"/>
    <n v="16.940000000000001"/>
    <n v="121.53"/>
    <n v="50.820000000000007"/>
    <n v="70.709999999999994"/>
    <n v="0.58183164650703523"/>
    <n v="2026"/>
    <s v="Q2"/>
    <n v="6"/>
    <x v="5"/>
  </r>
  <r>
    <s v="04668"/>
    <x v="166"/>
    <x v="1"/>
    <x v="11"/>
    <x v="0"/>
    <x v="2"/>
    <x v="0"/>
    <x v="0"/>
    <n v="1"/>
    <n v="81.08"/>
    <n v="0"/>
    <n v="41.52"/>
    <n v="81.08"/>
    <n v="41.52"/>
    <n v="39.559999999999995"/>
    <n v="0.48791317217562896"/>
    <n v="2026"/>
    <s v="Q2"/>
    <n v="6"/>
    <x v="5"/>
  </r>
  <r>
    <s v="04994"/>
    <x v="166"/>
    <x v="2"/>
    <x v="10"/>
    <x v="1"/>
    <x v="2"/>
    <x v="1"/>
    <x v="11"/>
    <n v="4"/>
    <n v="150.43"/>
    <n v="0.1"/>
    <n v="77.650000000000006"/>
    <n v="541.548"/>
    <n v="310.60000000000002"/>
    <n v="230.94799999999998"/>
    <n v="0.42645896577957998"/>
    <n v="2026"/>
    <s v="Q2"/>
    <n v="6"/>
    <x v="5"/>
  </r>
  <r>
    <s v="00512"/>
    <x v="167"/>
    <x v="1"/>
    <x v="12"/>
    <x v="3"/>
    <x v="0"/>
    <x v="3"/>
    <x v="7"/>
    <n v="1"/>
    <n v="192.42"/>
    <n v="0"/>
    <n v="103.31"/>
    <n v="192.42"/>
    <n v="103.31"/>
    <n v="89.109999999999985"/>
    <n v="0.46310154869556175"/>
    <n v="2026"/>
    <s v="Q2"/>
    <n v="6"/>
    <x v="5"/>
  </r>
  <r>
    <s v="00717"/>
    <x v="167"/>
    <x v="3"/>
    <x v="7"/>
    <x v="1"/>
    <x v="2"/>
    <x v="3"/>
    <x v="5"/>
    <n v="10"/>
    <n v="333.14"/>
    <n v="0.15"/>
    <n v="194.52"/>
    <n v="2831.6899999999996"/>
    <n v="1945.2"/>
    <n v="886.48999999999955"/>
    <n v="0.31306039856057677"/>
    <n v="2026"/>
    <s v="Q2"/>
    <n v="6"/>
    <x v="5"/>
  </r>
  <r>
    <s v="00952"/>
    <x v="167"/>
    <x v="0"/>
    <x v="0"/>
    <x v="0"/>
    <x v="2"/>
    <x v="3"/>
    <x v="13"/>
    <n v="1"/>
    <n v="79.900000000000006"/>
    <n v="0.05"/>
    <n v="40.19"/>
    <n v="75.905000000000001"/>
    <n v="40.19"/>
    <n v="35.715000000000003"/>
    <n v="0.47052236348066667"/>
    <n v="2026"/>
    <s v="Q2"/>
    <n v="6"/>
    <x v="5"/>
  </r>
  <r>
    <s v="01081"/>
    <x v="167"/>
    <x v="3"/>
    <x v="13"/>
    <x v="0"/>
    <x v="0"/>
    <x v="0"/>
    <x v="4"/>
    <n v="1"/>
    <n v="51.12"/>
    <n v="0"/>
    <n v="22.43"/>
    <n v="51.12"/>
    <n v="22.43"/>
    <n v="28.689999999999998"/>
    <n v="0.56122848200312991"/>
    <n v="2026"/>
    <s v="Q2"/>
    <n v="6"/>
    <x v="5"/>
  </r>
  <r>
    <s v="02043"/>
    <x v="167"/>
    <x v="1"/>
    <x v="6"/>
    <x v="0"/>
    <x v="1"/>
    <x v="1"/>
    <x v="1"/>
    <n v="2"/>
    <n v="90.33"/>
    <n v="0"/>
    <n v="46.3"/>
    <n v="180.66"/>
    <n v="92.6"/>
    <n v="88.06"/>
    <n v="0.48743496069965686"/>
    <n v="2026"/>
    <s v="Q2"/>
    <n v="6"/>
    <x v="5"/>
  </r>
  <r>
    <s v="04040"/>
    <x v="167"/>
    <x v="3"/>
    <x v="7"/>
    <x v="0"/>
    <x v="2"/>
    <x v="2"/>
    <x v="2"/>
    <n v="2"/>
    <n v="36.799999999999997"/>
    <n v="0.05"/>
    <n v="13.94"/>
    <n v="69.919999999999987"/>
    <n v="27.88"/>
    <n v="42.039999999999992"/>
    <n v="0.60125858123569798"/>
    <n v="2026"/>
    <s v="Q2"/>
    <n v="6"/>
    <x v="5"/>
  </r>
  <r>
    <s v="02295"/>
    <x v="168"/>
    <x v="1"/>
    <x v="11"/>
    <x v="3"/>
    <x v="1"/>
    <x v="2"/>
    <x v="9"/>
    <n v="1"/>
    <n v="45.7"/>
    <n v="0.1"/>
    <n v="18.600000000000001"/>
    <n v="41.13"/>
    <n v="18.600000000000001"/>
    <n v="22.53"/>
    <n v="0.5477753464624362"/>
    <n v="2026"/>
    <s v="Q2"/>
    <n v="6"/>
    <x v="5"/>
  </r>
  <r>
    <s v="02670"/>
    <x v="168"/>
    <x v="2"/>
    <x v="5"/>
    <x v="3"/>
    <x v="0"/>
    <x v="2"/>
    <x v="18"/>
    <n v="3"/>
    <n v="162.30000000000001"/>
    <n v="0.1"/>
    <n v="86.43"/>
    <n v="438.21000000000004"/>
    <n v="259.29000000000002"/>
    <n v="178.92000000000002"/>
    <n v="0.40829739166153217"/>
    <n v="2026"/>
    <s v="Q2"/>
    <n v="6"/>
    <x v="5"/>
  </r>
  <r>
    <s v="02777"/>
    <x v="168"/>
    <x v="1"/>
    <x v="14"/>
    <x v="1"/>
    <x v="2"/>
    <x v="1"/>
    <x v="17"/>
    <n v="5"/>
    <n v="72.37"/>
    <n v="0.2"/>
    <n v="32.840000000000003"/>
    <n v="289.48"/>
    <n v="164.20000000000002"/>
    <n v="125.28"/>
    <n v="0.43277601215973466"/>
    <n v="2026"/>
    <s v="Q2"/>
    <n v="6"/>
    <x v="5"/>
  </r>
  <r>
    <s v="02780"/>
    <x v="168"/>
    <x v="2"/>
    <x v="3"/>
    <x v="0"/>
    <x v="1"/>
    <x v="4"/>
    <x v="14"/>
    <n v="2"/>
    <n v="35.61"/>
    <n v="0.15"/>
    <n v="13.96"/>
    <n v="60.536999999999999"/>
    <n v="27.92"/>
    <n v="32.616999999999997"/>
    <n v="0.53879445628293432"/>
    <n v="2026"/>
    <s v="Q2"/>
    <n v="6"/>
    <x v="5"/>
  </r>
  <r>
    <s v="03209"/>
    <x v="168"/>
    <x v="3"/>
    <x v="13"/>
    <x v="0"/>
    <x v="0"/>
    <x v="2"/>
    <x v="15"/>
    <n v="2"/>
    <n v="133.12"/>
    <n v="0"/>
    <n v="67.02"/>
    <n v="266.24"/>
    <n v="134.04"/>
    <n v="132.20000000000002"/>
    <n v="0.4965444711538462"/>
    <n v="2026"/>
    <s v="Q2"/>
    <n v="6"/>
    <x v="5"/>
  </r>
  <r>
    <s v="03414"/>
    <x v="168"/>
    <x v="0"/>
    <x v="15"/>
    <x v="3"/>
    <x v="0"/>
    <x v="0"/>
    <x v="4"/>
    <n v="1"/>
    <n v="51.23"/>
    <n v="0.05"/>
    <n v="23.12"/>
    <n v="48.668499999999995"/>
    <n v="23.12"/>
    <n v="25.548499999999994"/>
    <n v="0.5249494025909982"/>
    <n v="2026"/>
    <s v="Q2"/>
    <n v="6"/>
    <x v="5"/>
  </r>
  <r>
    <s v="03846"/>
    <x v="168"/>
    <x v="1"/>
    <x v="12"/>
    <x v="0"/>
    <x v="2"/>
    <x v="1"/>
    <x v="1"/>
    <n v="1"/>
    <n v="93.5"/>
    <n v="0"/>
    <n v="46.63"/>
    <n v="93.5"/>
    <n v="46.63"/>
    <n v="46.87"/>
    <n v="0.50128342245989299"/>
    <n v="2026"/>
    <s v="Q2"/>
    <n v="6"/>
    <x v="5"/>
  </r>
  <r>
    <s v="04120"/>
    <x v="168"/>
    <x v="3"/>
    <x v="4"/>
    <x v="2"/>
    <x v="0"/>
    <x v="4"/>
    <x v="10"/>
    <n v="3"/>
    <n v="41.16"/>
    <n v="0"/>
    <n v="14.79"/>
    <n v="123.47999999999999"/>
    <n v="44.37"/>
    <n v="79.109999999999985"/>
    <n v="0.64067055393586003"/>
    <n v="2026"/>
    <s v="Q2"/>
    <n v="6"/>
    <x v="5"/>
  </r>
  <r>
    <s v="04217"/>
    <x v="168"/>
    <x v="1"/>
    <x v="12"/>
    <x v="3"/>
    <x v="1"/>
    <x v="4"/>
    <x v="10"/>
    <n v="1"/>
    <n v="39.74"/>
    <n v="0.05"/>
    <n v="14.39"/>
    <n v="37.753"/>
    <n v="14.39"/>
    <n v="23.363"/>
    <n v="0.6188382380208195"/>
    <n v="2026"/>
    <s v="Q2"/>
    <n v="6"/>
    <x v="5"/>
  </r>
  <r>
    <s v="04786"/>
    <x v="168"/>
    <x v="3"/>
    <x v="7"/>
    <x v="0"/>
    <x v="0"/>
    <x v="2"/>
    <x v="9"/>
    <n v="3"/>
    <n v="46.79"/>
    <n v="0.1"/>
    <n v="18.25"/>
    <n v="126.33300000000001"/>
    <n v="54.75"/>
    <n v="71.583000000000013"/>
    <n v="0.56662154781411034"/>
    <n v="2026"/>
    <s v="Q2"/>
    <n v="6"/>
    <x v="5"/>
  </r>
  <r>
    <s v="00023"/>
    <x v="169"/>
    <x v="3"/>
    <x v="13"/>
    <x v="1"/>
    <x v="2"/>
    <x v="1"/>
    <x v="1"/>
    <n v="4"/>
    <n v="91.74"/>
    <n v="0.2"/>
    <n v="44.74"/>
    <n v="293.56799999999998"/>
    <n v="178.96"/>
    <n v="114.60799999999998"/>
    <n v="0.39039677349029861"/>
    <n v="2026"/>
    <s v="Q2"/>
    <n v="6"/>
    <x v="5"/>
  </r>
  <r>
    <s v="00099"/>
    <x v="169"/>
    <x v="3"/>
    <x v="13"/>
    <x v="0"/>
    <x v="1"/>
    <x v="4"/>
    <x v="14"/>
    <n v="1"/>
    <n v="36.28"/>
    <n v="0.1"/>
    <n v="13.8"/>
    <n v="32.652000000000001"/>
    <n v="13.8"/>
    <n v="18.852"/>
    <n v="0.5773612642410878"/>
    <n v="2026"/>
    <s v="Q2"/>
    <n v="6"/>
    <x v="5"/>
  </r>
  <r>
    <s v="00269"/>
    <x v="169"/>
    <x v="3"/>
    <x v="13"/>
    <x v="1"/>
    <x v="0"/>
    <x v="1"/>
    <x v="17"/>
    <n v="3"/>
    <n v="73.02"/>
    <n v="0.1"/>
    <n v="32.69"/>
    <n v="197.154"/>
    <n v="98.07"/>
    <n v="99.084000000000003"/>
    <n v="0.50257159377948202"/>
    <n v="2026"/>
    <s v="Q2"/>
    <n v="6"/>
    <x v="5"/>
  </r>
  <r>
    <s v="01772"/>
    <x v="169"/>
    <x v="3"/>
    <x v="4"/>
    <x v="0"/>
    <x v="1"/>
    <x v="1"/>
    <x v="11"/>
    <n v="4"/>
    <n v="153.38"/>
    <n v="0"/>
    <n v="76.92"/>
    <n v="613.52"/>
    <n v="307.68"/>
    <n v="305.83999999999997"/>
    <n v="0.49850045638283996"/>
    <n v="2026"/>
    <s v="Q2"/>
    <n v="6"/>
    <x v="5"/>
  </r>
  <r>
    <s v="01906"/>
    <x v="169"/>
    <x v="3"/>
    <x v="8"/>
    <x v="3"/>
    <x v="0"/>
    <x v="3"/>
    <x v="19"/>
    <n v="2"/>
    <n v="125.5"/>
    <n v="0"/>
    <n v="61.67"/>
    <n v="251"/>
    <n v="123.34"/>
    <n v="127.66"/>
    <n v="0.50860557768924297"/>
    <n v="2026"/>
    <s v="Q2"/>
    <n v="6"/>
    <x v="5"/>
  </r>
  <r>
    <s v="02473"/>
    <x v="169"/>
    <x v="0"/>
    <x v="0"/>
    <x v="1"/>
    <x v="0"/>
    <x v="0"/>
    <x v="0"/>
    <n v="3"/>
    <n v="80.75"/>
    <n v="0.15"/>
    <n v="42.81"/>
    <n v="205.91249999999999"/>
    <n v="128.43"/>
    <n v="77.482499999999987"/>
    <n v="0.37628847204516475"/>
    <n v="2026"/>
    <s v="Q2"/>
    <n v="6"/>
    <x v="5"/>
  </r>
  <r>
    <s v="02549"/>
    <x v="169"/>
    <x v="3"/>
    <x v="13"/>
    <x v="1"/>
    <x v="0"/>
    <x v="4"/>
    <x v="14"/>
    <n v="8"/>
    <n v="36.15"/>
    <n v="0.05"/>
    <n v="13.55"/>
    <n v="274.73999999999995"/>
    <n v="108.4"/>
    <n v="166.33999999999995"/>
    <n v="0.60544514814005956"/>
    <n v="2026"/>
    <s v="Q2"/>
    <n v="6"/>
    <x v="5"/>
  </r>
  <r>
    <s v="03341"/>
    <x v="169"/>
    <x v="0"/>
    <x v="15"/>
    <x v="0"/>
    <x v="1"/>
    <x v="1"/>
    <x v="3"/>
    <n v="2"/>
    <n v="143.1"/>
    <n v="0"/>
    <n v="78.11"/>
    <n v="286.2"/>
    <n v="156.22"/>
    <n v="129.97999999999999"/>
    <n v="0.45415793151642209"/>
    <n v="2026"/>
    <s v="Q2"/>
    <n v="6"/>
    <x v="5"/>
  </r>
  <r>
    <s v="03351"/>
    <x v="169"/>
    <x v="1"/>
    <x v="1"/>
    <x v="3"/>
    <x v="1"/>
    <x v="3"/>
    <x v="19"/>
    <n v="4"/>
    <n v="123.89"/>
    <n v="0"/>
    <n v="59.42"/>
    <n v="495.56"/>
    <n v="237.68"/>
    <n v="257.88"/>
    <n v="0.5203809831301961"/>
    <n v="2026"/>
    <s v="Q2"/>
    <n v="6"/>
    <x v="5"/>
  </r>
  <r>
    <s v="03366"/>
    <x v="169"/>
    <x v="1"/>
    <x v="11"/>
    <x v="0"/>
    <x v="2"/>
    <x v="2"/>
    <x v="15"/>
    <n v="1"/>
    <n v="135.41999999999999"/>
    <n v="0.05"/>
    <n v="68.180000000000007"/>
    <n v="128.64899999999997"/>
    <n v="68.180000000000007"/>
    <n v="60.468999999999966"/>
    <n v="0.47003085915941811"/>
    <n v="2026"/>
    <s v="Q2"/>
    <n v="6"/>
    <x v="5"/>
  </r>
  <r>
    <s v="03691"/>
    <x v="169"/>
    <x v="1"/>
    <x v="6"/>
    <x v="2"/>
    <x v="0"/>
    <x v="1"/>
    <x v="1"/>
    <n v="1"/>
    <n v="93.48"/>
    <n v="0.05"/>
    <n v="44.31"/>
    <n v="88.805999999999997"/>
    <n v="44.31"/>
    <n v="44.495999999999995"/>
    <n v="0.50104722653874734"/>
    <n v="2026"/>
    <s v="Q2"/>
    <n v="6"/>
    <x v="5"/>
  </r>
  <r>
    <s v="03909"/>
    <x v="169"/>
    <x v="1"/>
    <x v="1"/>
    <x v="3"/>
    <x v="0"/>
    <x v="1"/>
    <x v="11"/>
    <n v="1"/>
    <n v="156.05000000000001"/>
    <n v="0.05"/>
    <n v="81.28"/>
    <n v="148.2475"/>
    <n v="81.28"/>
    <n v="66.967500000000001"/>
    <n v="0.45172768512116562"/>
    <n v="2026"/>
    <s v="Q2"/>
    <n v="6"/>
    <x v="5"/>
  </r>
  <r>
    <s v="04862"/>
    <x v="169"/>
    <x v="1"/>
    <x v="6"/>
    <x v="0"/>
    <x v="0"/>
    <x v="4"/>
    <x v="14"/>
    <n v="1"/>
    <n v="36.74"/>
    <n v="0"/>
    <n v="14.15"/>
    <n v="36.74"/>
    <n v="14.15"/>
    <n v="22.590000000000003"/>
    <n v="0.61486118671747425"/>
    <n v="2026"/>
    <s v="Q2"/>
    <n v="6"/>
    <x v="5"/>
  </r>
  <r>
    <s v="05096"/>
    <x v="169"/>
    <x v="0"/>
    <x v="15"/>
    <x v="0"/>
    <x v="0"/>
    <x v="3"/>
    <x v="7"/>
    <n v="2"/>
    <n v="199.28"/>
    <n v="0"/>
    <n v="102.85"/>
    <n v="398.56"/>
    <n v="205.7"/>
    <n v="192.86"/>
    <n v="0.48389201124046571"/>
    <n v="2026"/>
    <s v="Q2"/>
    <n v="6"/>
    <x v="5"/>
  </r>
  <r>
    <s v="05112"/>
    <x v="169"/>
    <x v="0"/>
    <x v="0"/>
    <x v="3"/>
    <x v="0"/>
    <x v="4"/>
    <x v="14"/>
    <n v="2"/>
    <n v="37.04"/>
    <n v="0.05"/>
    <n v="13.76"/>
    <n v="70.375999999999991"/>
    <n v="27.52"/>
    <n v="42.855999999999995"/>
    <n v="0.60895759918153913"/>
    <n v="2026"/>
    <s v="Q2"/>
    <n v="6"/>
    <x v="5"/>
  </r>
  <r>
    <s v="00501"/>
    <x v="170"/>
    <x v="3"/>
    <x v="4"/>
    <x v="0"/>
    <x v="1"/>
    <x v="3"/>
    <x v="13"/>
    <n v="2"/>
    <n v="80.95"/>
    <n v="0.1"/>
    <n v="39.44"/>
    <n v="145.71"/>
    <n v="78.88"/>
    <n v="66.830000000000013"/>
    <n v="0.45865074462974409"/>
    <n v="2026"/>
    <s v="Q2"/>
    <n v="6"/>
    <x v="5"/>
  </r>
  <r>
    <s v="00540"/>
    <x v="170"/>
    <x v="0"/>
    <x v="9"/>
    <x v="3"/>
    <x v="0"/>
    <x v="1"/>
    <x v="11"/>
    <n v="1"/>
    <n v="151.46"/>
    <n v="0.05"/>
    <n v="77.98"/>
    <n v="143.887"/>
    <n v="77.98"/>
    <n v="65.906999999999996"/>
    <n v="0.45804693961233467"/>
    <n v="2026"/>
    <s v="Q2"/>
    <n v="6"/>
    <x v="5"/>
  </r>
  <r>
    <s v="02255"/>
    <x v="170"/>
    <x v="0"/>
    <x v="9"/>
    <x v="0"/>
    <x v="2"/>
    <x v="1"/>
    <x v="1"/>
    <n v="5"/>
    <n v="90.1"/>
    <n v="0"/>
    <n v="44.32"/>
    <n v="450.5"/>
    <n v="221.6"/>
    <n v="228.9"/>
    <n v="0.50810210876803552"/>
    <n v="2026"/>
    <s v="Q2"/>
    <n v="6"/>
    <x v="5"/>
  </r>
  <r>
    <s v="03126"/>
    <x v="170"/>
    <x v="0"/>
    <x v="0"/>
    <x v="3"/>
    <x v="2"/>
    <x v="1"/>
    <x v="11"/>
    <n v="1"/>
    <n v="155.69"/>
    <n v="0.1"/>
    <n v="79.42"/>
    <n v="140.12100000000001"/>
    <n v="79.42"/>
    <n v="60.701000000000008"/>
    <n v="0.43320415926235184"/>
    <n v="2026"/>
    <s v="Q2"/>
    <n v="6"/>
    <x v="5"/>
  </r>
  <r>
    <s v="03223"/>
    <x v="170"/>
    <x v="1"/>
    <x v="14"/>
    <x v="2"/>
    <x v="0"/>
    <x v="4"/>
    <x v="16"/>
    <n v="1"/>
    <n v="50.11"/>
    <n v="0.05"/>
    <n v="21.38"/>
    <n v="47.604499999999994"/>
    <n v="21.38"/>
    <n v="26.224499999999995"/>
    <n v="0.55088279469377888"/>
    <n v="2026"/>
    <s v="Q2"/>
    <n v="6"/>
    <x v="5"/>
  </r>
  <r>
    <s v="03260"/>
    <x v="170"/>
    <x v="2"/>
    <x v="2"/>
    <x v="2"/>
    <x v="0"/>
    <x v="1"/>
    <x v="3"/>
    <n v="1"/>
    <n v="142.55000000000001"/>
    <n v="0.1"/>
    <n v="79.709999999999994"/>
    <n v="128.29500000000002"/>
    <n v="79.709999999999994"/>
    <n v="48.585000000000022"/>
    <n v="0.37869753302934656"/>
    <n v="2026"/>
    <s v="Q2"/>
    <n v="6"/>
    <x v="5"/>
  </r>
  <r>
    <s v="03404"/>
    <x v="170"/>
    <x v="3"/>
    <x v="8"/>
    <x v="0"/>
    <x v="1"/>
    <x v="3"/>
    <x v="7"/>
    <n v="3"/>
    <n v="191.11"/>
    <n v="0.05"/>
    <n v="102.82"/>
    <n v="544.6635"/>
    <n v="308.45999999999998"/>
    <n v="236.20350000000002"/>
    <n v="0.43366867800026992"/>
    <n v="2026"/>
    <s v="Q2"/>
    <n v="6"/>
    <x v="5"/>
  </r>
  <r>
    <s v="04267"/>
    <x v="170"/>
    <x v="3"/>
    <x v="13"/>
    <x v="1"/>
    <x v="2"/>
    <x v="0"/>
    <x v="6"/>
    <n v="6"/>
    <n v="40.229999999999997"/>
    <n v="0.15"/>
    <n v="17.079999999999998"/>
    <n v="205.173"/>
    <n v="102.47999999999999"/>
    <n v="102.69300000000001"/>
    <n v="0.50051907414718322"/>
    <n v="2026"/>
    <s v="Q2"/>
    <n v="6"/>
    <x v="5"/>
  </r>
  <r>
    <s v="05082"/>
    <x v="170"/>
    <x v="1"/>
    <x v="11"/>
    <x v="0"/>
    <x v="2"/>
    <x v="0"/>
    <x v="0"/>
    <n v="2"/>
    <n v="81.489999999999995"/>
    <n v="0"/>
    <n v="42.15"/>
    <n v="162.97999999999999"/>
    <n v="84.3"/>
    <n v="78.679999999999993"/>
    <n v="0.48275862068965514"/>
    <n v="2026"/>
    <s v="Q2"/>
    <n v="6"/>
    <x v="5"/>
  </r>
  <r>
    <s v="05108"/>
    <x v="170"/>
    <x v="1"/>
    <x v="6"/>
    <x v="1"/>
    <x v="2"/>
    <x v="2"/>
    <x v="18"/>
    <n v="8"/>
    <n v="162.71"/>
    <n v="0.2"/>
    <n v="85.27"/>
    <n v="1041.3440000000001"/>
    <n v="682.16"/>
    <n v="359.18400000000008"/>
    <n v="0.34492348349824847"/>
    <n v="2026"/>
    <s v="Q2"/>
    <n v="6"/>
    <x v="5"/>
  </r>
  <r>
    <s v="01105"/>
    <x v="171"/>
    <x v="2"/>
    <x v="5"/>
    <x v="3"/>
    <x v="0"/>
    <x v="2"/>
    <x v="2"/>
    <n v="1"/>
    <n v="36.479999999999997"/>
    <n v="0.1"/>
    <n v="13.9"/>
    <n v="32.832000000000001"/>
    <n v="13.9"/>
    <n v="18.932000000000002"/>
    <n v="0.57663255360623789"/>
    <n v="2026"/>
    <s v="Q2"/>
    <n v="6"/>
    <x v="5"/>
  </r>
  <r>
    <s v="02757"/>
    <x v="171"/>
    <x v="1"/>
    <x v="6"/>
    <x v="1"/>
    <x v="2"/>
    <x v="2"/>
    <x v="15"/>
    <n v="6"/>
    <n v="136.65"/>
    <n v="0.15"/>
    <n v="68.56"/>
    <n v="696.91500000000008"/>
    <n v="411.36"/>
    <n v="285.55500000000006"/>
    <n v="0.4097415036266977"/>
    <n v="2026"/>
    <s v="Q2"/>
    <n v="6"/>
    <x v="5"/>
  </r>
  <r>
    <s v="03325"/>
    <x v="171"/>
    <x v="2"/>
    <x v="2"/>
    <x v="0"/>
    <x v="1"/>
    <x v="0"/>
    <x v="4"/>
    <n v="4"/>
    <n v="50.57"/>
    <n v="0"/>
    <n v="21.85"/>
    <n v="202.28"/>
    <n v="87.4"/>
    <n v="114.88"/>
    <n v="0.56792564761716435"/>
    <n v="2026"/>
    <s v="Q2"/>
    <n v="6"/>
    <x v="5"/>
  </r>
  <r>
    <s v="04070"/>
    <x v="171"/>
    <x v="3"/>
    <x v="8"/>
    <x v="0"/>
    <x v="1"/>
    <x v="0"/>
    <x v="8"/>
    <n v="3"/>
    <n v="103.72"/>
    <n v="0"/>
    <n v="50.34"/>
    <n v="311.15999999999997"/>
    <n v="151.02000000000001"/>
    <n v="160.13999999999996"/>
    <n v="0.51465483995372152"/>
    <n v="2026"/>
    <s v="Q2"/>
    <n v="6"/>
    <x v="5"/>
  </r>
  <r>
    <s v="04339"/>
    <x v="171"/>
    <x v="2"/>
    <x v="16"/>
    <x v="3"/>
    <x v="0"/>
    <x v="2"/>
    <x v="15"/>
    <n v="1"/>
    <n v="132.49"/>
    <n v="0"/>
    <n v="67.09"/>
    <n v="132.49"/>
    <n v="67.09"/>
    <n v="65.400000000000006"/>
    <n v="0.49362216016303118"/>
    <n v="2026"/>
    <s v="Q2"/>
    <n v="6"/>
    <x v="5"/>
  </r>
  <r>
    <s v="00731"/>
    <x v="172"/>
    <x v="2"/>
    <x v="3"/>
    <x v="0"/>
    <x v="1"/>
    <x v="3"/>
    <x v="13"/>
    <n v="2"/>
    <n v="80.650000000000006"/>
    <n v="0"/>
    <n v="39.18"/>
    <n v="161.30000000000001"/>
    <n v="78.36"/>
    <n v="82.940000000000012"/>
    <n v="0.51419714817110973"/>
    <n v="2026"/>
    <s v="Q2"/>
    <n v="6"/>
    <x v="5"/>
  </r>
  <r>
    <s v="01362"/>
    <x v="172"/>
    <x v="1"/>
    <x v="1"/>
    <x v="2"/>
    <x v="1"/>
    <x v="4"/>
    <x v="14"/>
    <n v="1"/>
    <n v="35.409999999999997"/>
    <n v="0.05"/>
    <n v="13.9"/>
    <n v="33.639499999999998"/>
    <n v="13.9"/>
    <n v="19.7395"/>
    <n v="0.58679528530447833"/>
    <n v="2026"/>
    <s v="Q2"/>
    <n v="6"/>
    <x v="5"/>
  </r>
  <r>
    <s v="01512"/>
    <x v="172"/>
    <x v="0"/>
    <x v="0"/>
    <x v="3"/>
    <x v="0"/>
    <x v="4"/>
    <x v="10"/>
    <n v="3"/>
    <n v="41.01"/>
    <n v="0"/>
    <n v="14.33"/>
    <n v="123.03"/>
    <n v="42.99"/>
    <n v="80.039999999999992"/>
    <n v="0.65057303096805652"/>
    <n v="2026"/>
    <s v="Q2"/>
    <n v="6"/>
    <x v="5"/>
  </r>
  <r>
    <s v="01647"/>
    <x v="172"/>
    <x v="3"/>
    <x v="8"/>
    <x v="0"/>
    <x v="2"/>
    <x v="2"/>
    <x v="2"/>
    <n v="1"/>
    <n v="36.01"/>
    <n v="0"/>
    <n v="13.23"/>
    <n v="36.01"/>
    <n v="13.23"/>
    <n v="22.779999999999998"/>
    <n v="0.63260205498472644"/>
    <n v="2026"/>
    <s v="Q2"/>
    <n v="6"/>
    <x v="5"/>
  </r>
  <r>
    <s v="02358"/>
    <x v="172"/>
    <x v="0"/>
    <x v="0"/>
    <x v="3"/>
    <x v="0"/>
    <x v="4"/>
    <x v="16"/>
    <n v="2"/>
    <n v="50.21"/>
    <n v="0.05"/>
    <n v="21.74"/>
    <n v="95.399000000000001"/>
    <n v="43.48"/>
    <n v="51.919000000000004"/>
    <n v="0.54423002337550708"/>
    <n v="2026"/>
    <s v="Q2"/>
    <n v="6"/>
    <x v="5"/>
  </r>
  <r>
    <s v="02366"/>
    <x v="172"/>
    <x v="2"/>
    <x v="10"/>
    <x v="3"/>
    <x v="0"/>
    <x v="0"/>
    <x v="8"/>
    <n v="3"/>
    <n v="100.3"/>
    <n v="0"/>
    <n v="49.26"/>
    <n v="300.89999999999998"/>
    <n v="147.78"/>
    <n v="153.11999999999998"/>
    <n v="0.5088733798604187"/>
    <n v="2026"/>
    <s v="Q2"/>
    <n v="6"/>
    <x v="5"/>
  </r>
  <r>
    <s v="03481"/>
    <x v="172"/>
    <x v="3"/>
    <x v="8"/>
    <x v="2"/>
    <x v="1"/>
    <x v="2"/>
    <x v="9"/>
    <n v="1"/>
    <n v="47.7"/>
    <n v="0.1"/>
    <n v="18.760000000000002"/>
    <n v="42.930000000000007"/>
    <n v="18.760000000000002"/>
    <n v="24.170000000000005"/>
    <n v="0.56300955043093415"/>
    <n v="2026"/>
    <s v="Q2"/>
    <n v="6"/>
    <x v="5"/>
  </r>
  <r>
    <s v="03595"/>
    <x v="172"/>
    <x v="1"/>
    <x v="14"/>
    <x v="0"/>
    <x v="1"/>
    <x v="0"/>
    <x v="6"/>
    <n v="2"/>
    <n v="40.94"/>
    <n v="0.1"/>
    <n v="16.88"/>
    <n v="73.691999999999993"/>
    <n v="33.76"/>
    <n v="39.931999999999995"/>
    <n v="0.54187700157411933"/>
    <n v="2026"/>
    <s v="Q2"/>
    <n v="6"/>
    <x v="5"/>
  </r>
  <r>
    <s v="03766"/>
    <x v="172"/>
    <x v="3"/>
    <x v="8"/>
    <x v="2"/>
    <x v="0"/>
    <x v="1"/>
    <x v="1"/>
    <n v="1"/>
    <n v="93.78"/>
    <n v="0"/>
    <n v="46.62"/>
    <n v="93.78"/>
    <n v="46.62"/>
    <n v="47.160000000000004"/>
    <n v="0.50287907869481774"/>
    <n v="2026"/>
    <s v="Q2"/>
    <n v="6"/>
    <x v="5"/>
  </r>
  <r>
    <s v="03933"/>
    <x v="172"/>
    <x v="3"/>
    <x v="4"/>
    <x v="2"/>
    <x v="1"/>
    <x v="4"/>
    <x v="16"/>
    <n v="2"/>
    <n v="51.42"/>
    <n v="0"/>
    <n v="22.19"/>
    <n v="102.84"/>
    <n v="44.38"/>
    <n v="58.46"/>
    <n v="0.56845585375340335"/>
    <n v="2026"/>
    <s v="Q2"/>
    <n v="6"/>
    <x v="5"/>
  </r>
  <r>
    <s v="03951"/>
    <x v="172"/>
    <x v="2"/>
    <x v="2"/>
    <x v="2"/>
    <x v="1"/>
    <x v="2"/>
    <x v="18"/>
    <n v="1"/>
    <n v="164.99"/>
    <n v="0.1"/>
    <n v="86.6"/>
    <n v="148.49100000000001"/>
    <n v="86.6"/>
    <n v="61.89100000000002"/>
    <n v="0.41679967136055396"/>
    <n v="2026"/>
    <s v="Q2"/>
    <n v="6"/>
    <x v="5"/>
  </r>
  <r>
    <s v="04078"/>
    <x v="172"/>
    <x v="2"/>
    <x v="5"/>
    <x v="3"/>
    <x v="0"/>
    <x v="1"/>
    <x v="3"/>
    <n v="1"/>
    <n v="145.65"/>
    <n v="0"/>
    <n v="79.87"/>
    <n v="145.65"/>
    <n v="79.87"/>
    <n v="65.78"/>
    <n v="0.45163062135255749"/>
    <n v="2026"/>
    <s v="Q2"/>
    <n v="6"/>
    <x v="5"/>
  </r>
  <r>
    <s v="04182"/>
    <x v="172"/>
    <x v="1"/>
    <x v="11"/>
    <x v="0"/>
    <x v="1"/>
    <x v="4"/>
    <x v="12"/>
    <n v="4"/>
    <n v="120.94"/>
    <n v="0.05"/>
    <n v="70.84"/>
    <n v="459.57199999999995"/>
    <n v="283.36"/>
    <n v="176.21199999999993"/>
    <n v="0.38342631840059871"/>
    <n v="2026"/>
    <s v="Q2"/>
    <n v="6"/>
    <x v="5"/>
  </r>
  <r>
    <s v="00323"/>
    <x v="173"/>
    <x v="3"/>
    <x v="13"/>
    <x v="0"/>
    <x v="0"/>
    <x v="2"/>
    <x v="2"/>
    <n v="1"/>
    <n v="36.94"/>
    <n v="0"/>
    <n v="13.25"/>
    <n v="36.94"/>
    <n v="13.25"/>
    <n v="23.689999999999998"/>
    <n v="0.64131023280996213"/>
    <n v="2026"/>
    <s v="Q2"/>
    <n v="6"/>
    <x v="5"/>
  </r>
  <r>
    <s v="00544"/>
    <x v="173"/>
    <x v="0"/>
    <x v="15"/>
    <x v="0"/>
    <x v="2"/>
    <x v="1"/>
    <x v="1"/>
    <n v="1"/>
    <n v="90.3"/>
    <n v="0.05"/>
    <n v="45.07"/>
    <n v="85.784999999999997"/>
    <n v="45.07"/>
    <n v="40.714999999999996"/>
    <n v="0.47461677449437545"/>
    <n v="2026"/>
    <s v="Q2"/>
    <n v="6"/>
    <x v="5"/>
  </r>
  <r>
    <s v="01570"/>
    <x v="173"/>
    <x v="3"/>
    <x v="13"/>
    <x v="3"/>
    <x v="0"/>
    <x v="3"/>
    <x v="5"/>
    <n v="1"/>
    <n v="335.05"/>
    <n v="0"/>
    <n v="191.67"/>
    <n v="335.05"/>
    <n v="191.67"/>
    <n v="143.38000000000002"/>
    <n v="0.42793612893597976"/>
    <n v="2026"/>
    <s v="Q2"/>
    <n v="6"/>
    <x v="5"/>
  </r>
  <r>
    <s v="01932"/>
    <x v="173"/>
    <x v="3"/>
    <x v="8"/>
    <x v="0"/>
    <x v="1"/>
    <x v="2"/>
    <x v="2"/>
    <n v="1"/>
    <n v="35.9"/>
    <n v="0.05"/>
    <n v="13.81"/>
    <n v="34.104999999999997"/>
    <n v="13.81"/>
    <n v="20.294999999999995"/>
    <n v="0.59507403606509301"/>
    <n v="2026"/>
    <s v="Q2"/>
    <n v="6"/>
    <x v="5"/>
  </r>
  <r>
    <s v="04352"/>
    <x v="173"/>
    <x v="3"/>
    <x v="13"/>
    <x v="0"/>
    <x v="0"/>
    <x v="0"/>
    <x v="4"/>
    <n v="6"/>
    <n v="51.34"/>
    <n v="0.1"/>
    <n v="22.47"/>
    <n v="277.23600000000005"/>
    <n v="134.82"/>
    <n v="142.41600000000005"/>
    <n v="0.51369951954291659"/>
    <n v="2026"/>
    <s v="Q2"/>
    <n v="6"/>
    <x v="5"/>
  </r>
  <r>
    <s v="04561"/>
    <x v="173"/>
    <x v="0"/>
    <x v="0"/>
    <x v="2"/>
    <x v="0"/>
    <x v="1"/>
    <x v="11"/>
    <n v="1"/>
    <n v="157.91"/>
    <n v="0"/>
    <n v="77.12"/>
    <n v="157.91"/>
    <n v="77.12"/>
    <n v="80.789999999999992"/>
    <n v="0.51162054334747642"/>
    <n v="2026"/>
    <s v="Q2"/>
    <n v="6"/>
    <x v="5"/>
  </r>
  <r>
    <s v="04741"/>
    <x v="173"/>
    <x v="3"/>
    <x v="13"/>
    <x v="0"/>
    <x v="1"/>
    <x v="0"/>
    <x v="6"/>
    <n v="3"/>
    <n v="41.09"/>
    <n v="0.05"/>
    <n v="16.809999999999999"/>
    <n v="117.10650000000001"/>
    <n v="50.429999999999993"/>
    <n v="66.676500000000019"/>
    <n v="0.569366346018368"/>
    <n v="2026"/>
    <s v="Q2"/>
    <n v="6"/>
    <x v="5"/>
  </r>
  <r>
    <s v="04882"/>
    <x v="173"/>
    <x v="1"/>
    <x v="12"/>
    <x v="0"/>
    <x v="0"/>
    <x v="3"/>
    <x v="19"/>
    <n v="2"/>
    <n v="120.18"/>
    <n v="0.05"/>
    <n v="59.4"/>
    <n v="228.34200000000001"/>
    <n v="118.8"/>
    <n v="109.54200000000002"/>
    <n v="0.47972777675591882"/>
    <n v="2026"/>
    <s v="Q2"/>
    <n v="6"/>
    <x v="5"/>
  </r>
  <r>
    <s v="04885"/>
    <x v="173"/>
    <x v="3"/>
    <x v="13"/>
    <x v="3"/>
    <x v="1"/>
    <x v="3"/>
    <x v="7"/>
    <n v="1"/>
    <n v="198.1"/>
    <n v="0.1"/>
    <n v="103.46"/>
    <n v="178.29"/>
    <n v="103.46"/>
    <n v="74.83"/>
    <n v="0.41970946211228899"/>
    <n v="2026"/>
    <s v="Q2"/>
    <n v="6"/>
    <x v="5"/>
  </r>
  <r>
    <s v="04982"/>
    <x v="173"/>
    <x v="2"/>
    <x v="10"/>
    <x v="0"/>
    <x v="0"/>
    <x v="2"/>
    <x v="2"/>
    <n v="1"/>
    <n v="36.700000000000003"/>
    <n v="0.15"/>
    <n v="13.59"/>
    <n v="31.195"/>
    <n v="13.59"/>
    <n v="17.605"/>
    <n v="0.56435326174066358"/>
    <n v="2026"/>
    <s v="Q2"/>
    <n v="6"/>
    <x v="5"/>
  </r>
  <r>
    <s v="00040"/>
    <x v="174"/>
    <x v="3"/>
    <x v="7"/>
    <x v="2"/>
    <x v="1"/>
    <x v="2"/>
    <x v="18"/>
    <n v="1"/>
    <n v="167.23"/>
    <n v="0.05"/>
    <n v="85.14"/>
    <n v="158.86849999999998"/>
    <n v="85.14"/>
    <n v="73.728499999999983"/>
    <n v="0.46408507665144438"/>
    <n v="2026"/>
    <s v="Q2"/>
    <n v="6"/>
    <x v="5"/>
  </r>
  <r>
    <s v="00110"/>
    <x v="174"/>
    <x v="1"/>
    <x v="12"/>
    <x v="2"/>
    <x v="2"/>
    <x v="1"/>
    <x v="17"/>
    <n v="2"/>
    <n v="72.97"/>
    <n v="0"/>
    <n v="31.57"/>
    <n v="145.94"/>
    <n v="63.14"/>
    <n v="82.8"/>
    <n v="0.56735644785528294"/>
    <n v="2026"/>
    <s v="Q2"/>
    <n v="6"/>
    <x v="5"/>
  </r>
  <r>
    <s v="01169"/>
    <x v="174"/>
    <x v="1"/>
    <x v="11"/>
    <x v="2"/>
    <x v="1"/>
    <x v="0"/>
    <x v="0"/>
    <n v="3"/>
    <n v="82.91"/>
    <n v="0"/>
    <n v="42.29"/>
    <n v="248.73"/>
    <n v="126.87"/>
    <n v="121.85999999999999"/>
    <n v="0.4899288384995778"/>
    <n v="2026"/>
    <s v="Q2"/>
    <n v="6"/>
    <x v="5"/>
  </r>
  <r>
    <s v="02211"/>
    <x v="174"/>
    <x v="2"/>
    <x v="10"/>
    <x v="3"/>
    <x v="1"/>
    <x v="4"/>
    <x v="10"/>
    <n v="2"/>
    <n v="41.25"/>
    <n v="0"/>
    <n v="14.72"/>
    <n v="82.5"/>
    <n v="29.44"/>
    <n v="53.06"/>
    <n v="0.64315151515151514"/>
    <n v="2026"/>
    <s v="Q2"/>
    <n v="6"/>
    <x v="5"/>
  </r>
  <r>
    <s v="03494"/>
    <x v="174"/>
    <x v="3"/>
    <x v="8"/>
    <x v="1"/>
    <x v="2"/>
    <x v="3"/>
    <x v="7"/>
    <n v="6"/>
    <n v="194.79"/>
    <n v="0.15"/>
    <n v="106.78"/>
    <n v="993.42899999999997"/>
    <n v="640.68000000000006"/>
    <n v="352.74899999999991"/>
    <n v="0.3550822454347517"/>
    <n v="2026"/>
    <s v="Q2"/>
    <n v="6"/>
    <x v="5"/>
  </r>
  <r>
    <s v="03586"/>
    <x v="174"/>
    <x v="0"/>
    <x v="15"/>
    <x v="1"/>
    <x v="2"/>
    <x v="3"/>
    <x v="7"/>
    <n v="6"/>
    <n v="193.13"/>
    <n v="0.15"/>
    <n v="106.49"/>
    <n v="984.96299999999997"/>
    <n v="638.93999999999994"/>
    <n v="346.02300000000002"/>
    <n v="0.35130558203709178"/>
    <n v="2026"/>
    <s v="Q2"/>
    <n v="6"/>
    <x v="5"/>
  </r>
  <r>
    <s v="03660"/>
    <x v="174"/>
    <x v="2"/>
    <x v="3"/>
    <x v="0"/>
    <x v="1"/>
    <x v="0"/>
    <x v="0"/>
    <n v="1"/>
    <n v="82.7"/>
    <n v="0.05"/>
    <n v="42.16"/>
    <n v="78.564999999999998"/>
    <n v="42.16"/>
    <n v="36.405000000000001"/>
    <n v="0.46337427607713361"/>
    <n v="2026"/>
    <s v="Q2"/>
    <n v="6"/>
    <x v="5"/>
  </r>
  <r>
    <s v="04307"/>
    <x v="174"/>
    <x v="3"/>
    <x v="8"/>
    <x v="0"/>
    <x v="2"/>
    <x v="0"/>
    <x v="6"/>
    <n v="1"/>
    <n v="40.33"/>
    <n v="0"/>
    <n v="16.48"/>
    <n v="40.33"/>
    <n v="16.48"/>
    <n v="23.849999999999998"/>
    <n v="0.59137118770146291"/>
    <n v="2026"/>
    <s v="Q2"/>
    <n v="6"/>
    <x v="5"/>
  </r>
  <r>
    <s v="05133"/>
    <x v="174"/>
    <x v="0"/>
    <x v="0"/>
    <x v="0"/>
    <x v="2"/>
    <x v="3"/>
    <x v="13"/>
    <n v="1"/>
    <n v="81.99"/>
    <n v="0.15"/>
    <n v="40.29"/>
    <n v="69.691499999999991"/>
    <n v="40.29"/>
    <n v="29.401499999999992"/>
    <n v="0.4218807171606293"/>
    <n v="2026"/>
    <s v="Q2"/>
    <n v="6"/>
    <x v="5"/>
  </r>
  <r>
    <s v="00472"/>
    <x v="175"/>
    <x v="1"/>
    <x v="6"/>
    <x v="2"/>
    <x v="2"/>
    <x v="2"/>
    <x v="9"/>
    <n v="3"/>
    <n v="46.29"/>
    <n v="0"/>
    <n v="18.309999999999999"/>
    <n v="138.87"/>
    <n v="54.929999999999993"/>
    <n v="83.940000000000012"/>
    <n v="0.60445020522791104"/>
    <n v="2026"/>
    <s v="Q2"/>
    <n v="6"/>
    <x v="5"/>
  </r>
  <r>
    <s v="00689"/>
    <x v="175"/>
    <x v="3"/>
    <x v="7"/>
    <x v="0"/>
    <x v="1"/>
    <x v="0"/>
    <x v="6"/>
    <n v="1"/>
    <n v="39.729999999999997"/>
    <n v="0"/>
    <n v="16.55"/>
    <n v="39.729999999999997"/>
    <n v="16.55"/>
    <n v="23.179999999999996"/>
    <n v="0.58343820790334755"/>
    <n v="2026"/>
    <s v="Q2"/>
    <n v="6"/>
    <x v="5"/>
  </r>
  <r>
    <s v="00864"/>
    <x v="175"/>
    <x v="3"/>
    <x v="8"/>
    <x v="0"/>
    <x v="1"/>
    <x v="2"/>
    <x v="15"/>
    <n v="4"/>
    <n v="131.02000000000001"/>
    <n v="0.05"/>
    <n v="67.42"/>
    <n v="497.87600000000003"/>
    <n v="269.68"/>
    <n v="228.19600000000003"/>
    <n v="0.45833902417469413"/>
    <n v="2026"/>
    <s v="Q2"/>
    <n v="6"/>
    <x v="5"/>
  </r>
  <r>
    <s v="01163"/>
    <x v="175"/>
    <x v="1"/>
    <x v="12"/>
    <x v="0"/>
    <x v="1"/>
    <x v="2"/>
    <x v="9"/>
    <n v="2"/>
    <n v="46.69"/>
    <n v="0.05"/>
    <n v="18.23"/>
    <n v="88.710999999999999"/>
    <n v="36.46"/>
    <n v="52.250999999999998"/>
    <n v="0.58900249123558523"/>
    <n v="2026"/>
    <s v="Q2"/>
    <n v="6"/>
    <x v="5"/>
  </r>
  <r>
    <s v="01323"/>
    <x v="175"/>
    <x v="1"/>
    <x v="12"/>
    <x v="0"/>
    <x v="0"/>
    <x v="4"/>
    <x v="10"/>
    <n v="2"/>
    <n v="39.57"/>
    <n v="0.1"/>
    <n v="14.64"/>
    <n v="71.225999999999999"/>
    <n v="29.28"/>
    <n v="41.945999999999998"/>
    <n v="0.58891416055934631"/>
    <n v="2026"/>
    <s v="Q2"/>
    <n v="6"/>
    <x v="5"/>
  </r>
  <r>
    <s v="02098"/>
    <x v="175"/>
    <x v="2"/>
    <x v="2"/>
    <x v="0"/>
    <x v="0"/>
    <x v="1"/>
    <x v="3"/>
    <n v="1"/>
    <n v="146.46"/>
    <n v="0.15"/>
    <n v="80.760000000000005"/>
    <n v="124.491"/>
    <n v="80.760000000000005"/>
    <n v="43.730999999999995"/>
    <n v="0.35127840566787955"/>
    <n v="2026"/>
    <s v="Q2"/>
    <n v="6"/>
    <x v="5"/>
  </r>
  <r>
    <s v="02190"/>
    <x v="175"/>
    <x v="1"/>
    <x v="6"/>
    <x v="2"/>
    <x v="2"/>
    <x v="0"/>
    <x v="4"/>
    <n v="5"/>
    <n v="50.78"/>
    <n v="0"/>
    <n v="22.68"/>
    <n v="253.9"/>
    <n v="113.4"/>
    <n v="140.5"/>
    <n v="0.55336746750689247"/>
    <n v="2026"/>
    <s v="Q2"/>
    <n v="6"/>
    <x v="5"/>
  </r>
  <r>
    <s v="02664"/>
    <x v="175"/>
    <x v="2"/>
    <x v="10"/>
    <x v="3"/>
    <x v="0"/>
    <x v="2"/>
    <x v="9"/>
    <n v="3"/>
    <n v="47.61"/>
    <n v="0"/>
    <n v="18.21"/>
    <n v="142.82999999999998"/>
    <n v="54.63"/>
    <n v="88.199999999999989"/>
    <n v="0.61751732829237549"/>
    <n v="2026"/>
    <s v="Q2"/>
    <n v="6"/>
    <x v="5"/>
  </r>
  <r>
    <s v="02992"/>
    <x v="175"/>
    <x v="2"/>
    <x v="16"/>
    <x v="0"/>
    <x v="1"/>
    <x v="0"/>
    <x v="4"/>
    <n v="1"/>
    <n v="50.75"/>
    <n v="0.1"/>
    <n v="22.94"/>
    <n v="45.675000000000004"/>
    <n v="22.94"/>
    <n v="22.735000000000003"/>
    <n v="0.49775588396278053"/>
    <n v="2026"/>
    <s v="Q2"/>
    <n v="6"/>
    <x v="5"/>
  </r>
  <r>
    <s v="03120"/>
    <x v="175"/>
    <x v="2"/>
    <x v="5"/>
    <x v="3"/>
    <x v="0"/>
    <x v="4"/>
    <x v="16"/>
    <n v="1"/>
    <n v="50.33"/>
    <n v="0"/>
    <n v="21.66"/>
    <n v="50.33"/>
    <n v="21.66"/>
    <n v="28.669999999999998"/>
    <n v="0.56964037353467112"/>
    <n v="2026"/>
    <s v="Q2"/>
    <n v="6"/>
    <x v="5"/>
  </r>
  <r>
    <s v="00189"/>
    <x v="176"/>
    <x v="2"/>
    <x v="10"/>
    <x v="0"/>
    <x v="2"/>
    <x v="2"/>
    <x v="9"/>
    <n v="1"/>
    <n v="47.5"/>
    <n v="0.1"/>
    <n v="18.8"/>
    <n v="42.75"/>
    <n v="18.8"/>
    <n v="23.95"/>
    <n v="0.56023391812865497"/>
    <n v="2026"/>
    <s v="Q2"/>
    <n v="6"/>
    <x v="5"/>
  </r>
  <r>
    <s v="00927"/>
    <x v="176"/>
    <x v="2"/>
    <x v="10"/>
    <x v="3"/>
    <x v="0"/>
    <x v="2"/>
    <x v="15"/>
    <n v="2"/>
    <n v="130.33000000000001"/>
    <n v="0.1"/>
    <n v="67.319999999999993"/>
    <n v="234.59400000000002"/>
    <n v="134.63999999999999"/>
    <n v="99.954000000000036"/>
    <n v="0.42607227806337772"/>
    <n v="2026"/>
    <s v="Q2"/>
    <n v="6"/>
    <x v="5"/>
  </r>
  <r>
    <s v="01388"/>
    <x v="176"/>
    <x v="1"/>
    <x v="14"/>
    <x v="0"/>
    <x v="0"/>
    <x v="1"/>
    <x v="11"/>
    <n v="3"/>
    <n v="156.76"/>
    <n v="0.05"/>
    <n v="78.63"/>
    <n v="446.76599999999996"/>
    <n v="235.89"/>
    <n v="210.87599999999998"/>
    <n v="0.47200547937846654"/>
    <n v="2026"/>
    <s v="Q2"/>
    <n v="6"/>
    <x v="5"/>
  </r>
  <r>
    <s v="03932"/>
    <x v="176"/>
    <x v="2"/>
    <x v="10"/>
    <x v="0"/>
    <x v="1"/>
    <x v="4"/>
    <x v="14"/>
    <n v="4"/>
    <n v="35.770000000000003"/>
    <n v="0"/>
    <n v="13.75"/>
    <n v="143.08000000000001"/>
    <n v="55"/>
    <n v="88.080000000000013"/>
    <n v="0.61559966452334358"/>
    <n v="2026"/>
    <s v="Q2"/>
    <n v="6"/>
    <x v="5"/>
  </r>
  <r>
    <s v="04008"/>
    <x v="176"/>
    <x v="1"/>
    <x v="14"/>
    <x v="0"/>
    <x v="0"/>
    <x v="0"/>
    <x v="8"/>
    <n v="2"/>
    <n v="102.49"/>
    <n v="0"/>
    <n v="50.07"/>
    <n v="204.98"/>
    <n v="100.14"/>
    <n v="104.83999999999999"/>
    <n v="0.51146453312518292"/>
    <n v="2026"/>
    <s v="Q2"/>
    <n v="6"/>
    <x v="5"/>
  </r>
  <r>
    <s v="04701"/>
    <x v="176"/>
    <x v="0"/>
    <x v="0"/>
    <x v="1"/>
    <x v="2"/>
    <x v="0"/>
    <x v="0"/>
    <n v="8"/>
    <n v="82.47"/>
    <n v="0.15"/>
    <n v="42.58"/>
    <n v="560.79599999999994"/>
    <n v="340.64"/>
    <n v="220.15599999999995"/>
    <n v="0.39257769313618496"/>
    <n v="2026"/>
    <s v="Q2"/>
    <n v="6"/>
    <x v="5"/>
  </r>
  <r>
    <s v="04805"/>
    <x v="176"/>
    <x v="2"/>
    <x v="10"/>
    <x v="0"/>
    <x v="0"/>
    <x v="3"/>
    <x v="19"/>
    <n v="1"/>
    <n v="121.44"/>
    <n v="0"/>
    <n v="62.34"/>
    <n v="121.44"/>
    <n v="62.34"/>
    <n v="59.099999999999994"/>
    <n v="0.48666007905138337"/>
    <n v="2026"/>
    <s v="Q2"/>
    <n v="6"/>
    <x v="5"/>
  </r>
  <r>
    <s v="00912"/>
    <x v="177"/>
    <x v="0"/>
    <x v="0"/>
    <x v="3"/>
    <x v="1"/>
    <x v="2"/>
    <x v="9"/>
    <n v="4"/>
    <n v="46.44"/>
    <n v="0.05"/>
    <n v="18.2"/>
    <n v="176.47199999999998"/>
    <n v="72.8"/>
    <n v="103.67199999999998"/>
    <n v="0.58746996690693143"/>
    <n v="2026"/>
    <s v="Q2"/>
    <n v="6"/>
    <x v="5"/>
  </r>
  <r>
    <s v="01837"/>
    <x v="177"/>
    <x v="0"/>
    <x v="0"/>
    <x v="3"/>
    <x v="2"/>
    <x v="3"/>
    <x v="7"/>
    <n v="2"/>
    <n v="194.13"/>
    <n v="0.1"/>
    <n v="106.51"/>
    <n v="349.43400000000003"/>
    <n v="213.02"/>
    <n v="136.41400000000002"/>
    <n v="0.39038559499075648"/>
    <n v="2026"/>
    <s v="Q2"/>
    <n v="6"/>
    <x v="5"/>
  </r>
  <r>
    <s v="02216"/>
    <x v="177"/>
    <x v="0"/>
    <x v="9"/>
    <x v="0"/>
    <x v="2"/>
    <x v="0"/>
    <x v="0"/>
    <n v="4"/>
    <n v="81.86"/>
    <n v="0.05"/>
    <n v="42.22"/>
    <n v="311.06799999999998"/>
    <n v="168.88"/>
    <n v="142.18799999999999"/>
    <n v="0.45709619761595532"/>
    <n v="2026"/>
    <s v="Q2"/>
    <n v="6"/>
    <x v="5"/>
  </r>
  <r>
    <s v="02451"/>
    <x v="177"/>
    <x v="0"/>
    <x v="9"/>
    <x v="1"/>
    <x v="2"/>
    <x v="2"/>
    <x v="18"/>
    <n v="4"/>
    <n v="162.61000000000001"/>
    <n v="0.05"/>
    <n v="88.64"/>
    <n v="617.91800000000001"/>
    <n v="354.56"/>
    <n v="263.358"/>
    <n v="0.4262021821665658"/>
    <n v="2026"/>
    <s v="Q2"/>
    <n v="6"/>
    <x v="5"/>
  </r>
  <r>
    <s v="02874"/>
    <x v="177"/>
    <x v="1"/>
    <x v="12"/>
    <x v="2"/>
    <x v="1"/>
    <x v="0"/>
    <x v="6"/>
    <n v="1"/>
    <n v="40.26"/>
    <n v="0"/>
    <n v="16.62"/>
    <n v="40.26"/>
    <n v="16.62"/>
    <n v="23.639999999999997"/>
    <n v="0.58718330849478384"/>
    <n v="2026"/>
    <s v="Q2"/>
    <n v="6"/>
    <x v="5"/>
  </r>
  <r>
    <s v="02885"/>
    <x v="177"/>
    <x v="0"/>
    <x v="0"/>
    <x v="0"/>
    <x v="2"/>
    <x v="2"/>
    <x v="9"/>
    <n v="1"/>
    <n v="47.23"/>
    <n v="0.1"/>
    <n v="17.829999999999998"/>
    <n v="42.506999999999998"/>
    <n v="17.829999999999998"/>
    <n v="24.677"/>
    <n v="0.58053967581810062"/>
    <n v="2026"/>
    <s v="Q2"/>
    <n v="6"/>
    <x v="5"/>
  </r>
  <r>
    <s v="03014"/>
    <x v="177"/>
    <x v="2"/>
    <x v="10"/>
    <x v="0"/>
    <x v="1"/>
    <x v="4"/>
    <x v="16"/>
    <n v="1"/>
    <n v="50.13"/>
    <n v="0.15"/>
    <n v="22.22"/>
    <n v="42.610500000000002"/>
    <n v="22.22"/>
    <n v="20.390500000000003"/>
    <n v="0.47853228664296366"/>
    <n v="2026"/>
    <s v="Q2"/>
    <n v="6"/>
    <x v="5"/>
  </r>
  <r>
    <s v="03273"/>
    <x v="177"/>
    <x v="2"/>
    <x v="3"/>
    <x v="0"/>
    <x v="2"/>
    <x v="3"/>
    <x v="5"/>
    <n v="2"/>
    <n v="345.82"/>
    <n v="0.05"/>
    <n v="196.24"/>
    <n v="657.05799999999999"/>
    <n v="392.48"/>
    <n v="264.57799999999997"/>
    <n v="0.40267069269379563"/>
    <n v="2026"/>
    <s v="Q2"/>
    <n v="6"/>
    <x v="5"/>
  </r>
  <r>
    <s v="05041"/>
    <x v="177"/>
    <x v="0"/>
    <x v="15"/>
    <x v="2"/>
    <x v="1"/>
    <x v="3"/>
    <x v="19"/>
    <n v="1"/>
    <n v="126.12"/>
    <n v="0"/>
    <n v="62.18"/>
    <n v="126.12"/>
    <n v="62.18"/>
    <n v="63.940000000000005"/>
    <n v="0.50697748176339996"/>
    <n v="2026"/>
    <s v="Q2"/>
    <n v="6"/>
    <x v="5"/>
  </r>
  <r>
    <s v="00312"/>
    <x v="178"/>
    <x v="3"/>
    <x v="7"/>
    <x v="3"/>
    <x v="0"/>
    <x v="4"/>
    <x v="14"/>
    <n v="1"/>
    <n v="36"/>
    <n v="0"/>
    <n v="13.95"/>
    <n v="36"/>
    <n v="13.95"/>
    <n v="22.05"/>
    <n v="0.61250000000000004"/>
    <n v="2026"/>
    <s v="Q2"/>
    <n v="6"/>
    <x v="5"/>
  </r>
  <r>
    <s v="00647"/>
    <x v="178"/>
    <x v="0"/>
    <x v="0"/>
    <x v="0"/>
    <x v="0"/>
    <x v="2"/>
    <x v="18"/>
    <n v="1"/>
    <n v="162.25"/>
    <n v="0.05"/>
    <n v="89.28"/>
    <n v="154.13749999999999"/>
    <n v="89.28"/>
    <n v="64.857499999999987"/>
    <n v="0.42077690373854509"/>
    <n v="2026"/>
    <s v="Q2"/>
    <n v="6"/>
    <x v="5"/>
  </r>
  <r>
    <s v="00708"/>
    <x v="178"/>
    <x v="1"/>
    <x v="11"/>
    <x v="0"/>
    <x v="0"/>
    <x v="1"/>
    <x v="11"/>
    <n v="1"/>
    <n v="150.44"/>
    <n v="0"/>
    <n v="80.5"/>
    <n v="150.44"/>
    <n v="80.5"/>
    <n v="69.94"/>
    <n v="0.46490295134272797"/>
    <n v="2026"/>
    <s v="Q2"/>
    <n v="6"/>
    <x v="5"/>
  </r>
  <r>
    <s v="00886"/>
    <x v="178"/>
    <x v="0"/>
    <x v="0"/>
    <x v="2"/>
    <x v="2"/>
    <x v="3"/>
    <x v="19"/>
    <n v="2"/>
    <n v="126.17"/>
    <n v="0.05"/>
    <n v="61.13"/>
    <n v="239.72299999999998"/>
    <n v="122.26"/>
    <n v="117.46299999999998"/>
    <n v="0.48999470221881081"/>
    <n v="2026"/>
    <s v="Q2"/>
    <n v="6"/>
    <x v="5"/>
  </r>
  <r>
    <s v="00944"/>
    <x v="178"/>
    <x v="3"/>
    <x v="7"/>
    <x v="3"/>
    <x v="0"/>
    <x v="3"/>
    <x v="13"/>
    <n v="2"/>
    <n v="83.72"/>
    <n v="0"/>
    <n v="38.96"/>
    <n v="167.44"/>
    <n v="77.92"/>
    <n v="89.52"/>
    <n v="0.53463927376970855"/>
    <n v="2026"/>
    <s v="Q2"/>
    <n v="6"/>
    <x v="5"/>
  </r>
  <r>
    <s v="01050"/>
    <x v="178"/>
    <x v="3"/>
    <x v="8"/>
    <x v="3"/>
    <x v="1"/>
    <x v="1"/>
    <x v="17"/>
    <n v="1"/>
    <n v="70.58"/>
    <n v="0"/>
    <n v="32.78"/>
    <n v="70.58"/>
    <n v="32.78"/>
    <n v="37.799999999999997"/>
    <n v="0.53556248228960046"/>
    <n v="2026"/>
    <s v="Q2"/>
    <n v="6"/>
    <x v="5"/>
  </r>
  <r>
    <s v="01677"/>
    <x v="178"/>
    <x v="3"/>
    <x v="13"/>
    <x v="1"/>
    <x v="2"/>
    <x v="3"/>
    <x v="13"/>
    <n v="5"/>
    <n v="81.96"/>
    <n v="0.05"/>
    <n v="39.130000000000003"/>
    <n v="389.30999999999995"/>
    <n v="195.65"/>
    <n v="193.65999999999994"/>
    <n v="0.497444196141892"/>
    <n v="2026"/>
    <s v="Q2"/>
    <n v="6"/>
    <x v="5"/>
  </r>
  <r>
    <s v="02109"/>
    <x v="178"/>
    <x v="1"/>
    <x v="14"/>
    <x v="0"/>
    <x v="1"/>
    <x v="0"/>
    <x v="6"/>
    <n v="1"/>
    <n v="40.67"/>
    <n v="0"/>
    <n v="16.5"/>
    <n v="40.67"/>
    <n v="16.5"/>
    <n v="24.17"/>
    <n v="0.59429554954511932"/>
    <n v="2026"/>
    <s v="Q2"/>
    <n v="6"/>
    <x v="5"/>
  </r>
  <r>
    <s v="03688"/>
    <x v="178"/>
    <x v="2"/>
    <x v="16"/>
    <x v="2"/>
    <x v="1"/>
    <x v="4"/>
    <x v="10"/>
    <n v="1"/>
    <n v="40.94"/>
    <n v="0"/>
    <n v="14.47"/>
    <n v="40.94"/>
    <n v="14.47"/>
    <n v="26.47"/>
    <n v="0.64655593551538837"/>
    <n v="2026"/>
    <s v="Q2"/>
    <n v="6"/>
    <x v="5"/>
  </r>
  <r>
    <s v="00521"/>
    <x v="179"/>
    <x v="3"/>
    <x v="8"/>
    <x v="1"/>
    <x v="2"/>
    <x v="0"/>
    <x v="8"/>
    <n v="3"/>
    <n v="100.89"/>
    <n v="0.05"/>
    <n v="49.08"/>
    <n v="287.53649999999999"/>
    <n v="147.24"/>
    <n v="140.29649999999998"/>
    <n v="0.48792588071427451"/>
    <n v="2026"/>
    <s v="Q2"/>
    <n v="6"/>
    <x v="5"/>
  </r>
  <r>
    <s v="00557"/>
    <x v="179"/>
    <x v="1"/>
    <x v="12"/>
    <x v="1"/>
    <x v="2"/>
    <x v="0"/>
    <x v="6"/>
    <n v="3"/>
    <n v="39.78"/>
    <n v="0.15"/>
    <n v="16.850000000000001"/>
    <n v="101.43900000000001"/>
    <n v="50.550000000000004"/>
    <n v="50.889000000000003"/>
    <n v="0.50167095495815217"/>
    <n v="2026"/>
    <s v="Q2"/>
    <n v="6"/>
    <x v="5"/>
  </r>
  <r>
    <s v="00929"/>
    <x v="179"/>
    <x v="0"/>
    <x v="0"/>
    <x v="0"/>
    <x v="0"/>
    <x v="4"/>
    <x v="10"/>
    <n v="1"/>
    <n v="40.299999999999997"/>
    <n v="0.05"/>
    <n v="14.79"/>
    <n v="38.284999999999997"/>
    <n v="14.79"/>
    <n v="23.494999999999997"/>
    <n v="0.61368682251534545"/>
    <n v="2026"/>
    <s v="Q2"/>
    <n v="6"/>
    <x v="5"/>
  </r>
  <r>
    <s v="01089"/>
    <x v="179"/>
    <x v="1"/>
    <x v="11"/>
    <x v="2"/>
    <x v="0"/>
    <x v="1"/>
    <x v="1"/>
    <n v="1"/>
    <n v="90.91"/>
    <n v="0.05"/>
    <n v="45.9"/>
    <n v="86.364499999999992"/>
    <n v="45.9"/>
    <n v="40.464499999999994"/>
    <n v="0.46853163047316893"/>
    <n v="2026"/>
    <s v="Q2"/>
    <n v="6"/>
    <x v="5"/>
  </r>
  <r>
    <s v="01655"/>
    <x v="179"/>
    <x v="0"/>
    <x v="0"/>
    <x v="1"/>
    <x v="2"/>
    <x v="2"/>
    <x v="18"/>
    <n v="5"/>
    <n v="162.29"/>
    <n v="0.15"/>
    <n v="86.66"/>
    <n v="689.73249999999996"/>
    <n v="433.29999999999995"/>
    <n v="256.4325"/>
    <n v="0.37178543855770174"/>
    <n v="2026"/>
    <s v="Q2"/>
    <n v="6"/>
    <x v="5"/>
  </r>
  <r>
    <s v="01897"/>
    <x v="179"/>
    <x v="1"/>
    <x v="11"/>
    <x v="0"/>
    <x v="2"/>
    <x v="0"/>
    <x v="4"/>
    <n v="2"/>
    <n v="51.03"/>
    <n v="0"/>
    <n v="22.59"/>
    <n v="102.06"/>
    <n v="45.18"/>
    <n v="56.88"/>
    <n v="0.55731922398589062"/>
    <n v="2026"/>
    <s v="Q2"/>
    <n v="6"/>
    <x v="5"/>
  </r>
  <r>
    <s v="02417"/>
    <x v="179"/>
    <x v="1"/>
    <x v="12"/>
    <x v="0"/>
    <x v="2"/>
    <x v="4"/>
    <x v="16"/>
    <n v="1"/>
    <n v="50.67"/>
    <n v="0"/>
    <n v="22.18"/>
    <n v="50.67"/>
    <n v="22.18"/>
    <n v="28.490000000000002"/>
    <n v="0.56226564041839355"/>
    <n v="2026"/>
    <s v="Q2"/>
    <n v="6"/>
    <x v="5"/>
  </r>
  <r>
    <s v="03474"/>
    <x v="179"/>
    <x v="3"/>
    <x v="8"/>
    <x v="1"/>
    <x v="0"/>
    <x v="2"/>
    <x v="15"/>
    <n v="10"/>
    <n v="130.62"/>
    <n v="0.05"/>
    <n v="67.05"/>
    <n v="1240.8899999999999"/>
    <n v="670.5"/>
    <n v="570.38999999999987"/>
    <n v="0.45966201677828006"/>
    <n v="2026"/>
    <s v="Q2"/>
    <n v="6"/>
    <x v="5"/>
  </r>
  <r>
    <s v="04079"/>
    <x v="179"/>
    <x v="2"/>
    <x v="5"/>
    <x v="0"/>
    <x v="1"/>
    <x v="3"/>
    <x v="7"/>
    <n v="4"/>
    <n v="194.6"/>
    <n v="0"/>
    <n v="104.64"/>
    <n v="778.4"/>
    <n v="418.56"/>
    <n v="359.84"/>
    <n v="0.46228160328879753"/>
    <n v="2026"/>
    <s v="Q2"/>
    <n v="6"/>
    <x v="5"/>
  </r>
  <r>
    <s v="00045"/>
    <x v="180"/>
    <x v="2"/>
    <x v="2"/>
    <x v="2"/>
    <x v="1"/>
    <x v="1"/>
    <x v="1"/>
    <n v="1"/>
    <n v="94"/>
    <n v="0"/>
    <n v="45.62"/>
    <n v="94"/>
    <n v="45.62"/>
    <n v="48.38"/>
    <n v="0.51468085106382977"/>
    <n v="2026"/>
    <s v="Q2"/>
    <n v="6"/>
    <x v="5"/>
  </r>
  <r>
    <s v="02895"/>
    <x v="180"/>
    <x v="3"/>
    <x v="8"/>
    <x v="0"/>
    <x v="0"/>
    <x v="4"/>
    <x v="10"/>
    <n v="2"/>
    <n v="40.46"/>
    <n v="0"/>
    <n v="15.15"/>
    <n v="80.92"/>
    <n v="30.3"/>
    <n v="50.620000000000005"/>
    <n v="0.62555610479485912"/>
    <n v="2026"/>
    <s v="Q2"/>
    <n v="6"/>
    <x v="5"/>
  </r>
  <r>
    <s v="05158"/>
    <x v="180"/>
    <x v="1"/>
    <x v="6"/>
    <x v="2"/>
    <x v="1"/>
    <x v="1"/>
    <x v="11"/>
    <n v="1"/>
    <n v="156.11000000000001"/>
    <n v="0"/>
    <n v="79.52"/>
    <n v="156.11000000000001"/>
    <n v="79.52"/>
    <n v="76.590000000000018"/>
    <n v="0.49061559157004681"/>
    <n v="2026"/>
    <s v="Q2"/>
    <n v="6"/>
    <x v="5"/>
  </r>
  <r>
    <s v="01217"/>
    <x v="181"/>
    <x v="2"/>
    <x v="3"/>
    <x v="0"/>
    <x v="0"/>
    <x v="3"/>
    <x v="19"/>
    <n v="2"/>
    <n v="121.78"/>
    <n v="0.1"/>
    <n v="59.62"/>
    <n v="219.20400000000001"/>
    <n v="119.24"/>
    <n v="99.964000000000013"/>
    <n v="0.45603182423678407"/>
    <n v="2026"/>
    <s v="Q3"/>
    <n v="7"/>
    <x v="6"/>
  </r>
  <r>
    <s v="02249"/>
    <x v="181"/>
    <x v="0"/>
    <x v="15"/>
    <x v="3"/>
    <x v="1"/>
    <x v="4"/>
    <x v="14"/>
    <n v="3"/>
    <n v="36.22"/>
    <n v="0.1"/>
    <n v="13.83"/>
    <n v="97.793999999999997"/>
    <n v="41.49"/>
    <n v="56.303999999999995"/>
    <n v="0.57574084299650286"/>
    <n v="2026"/>
    <s v="Q3"/>
    <n v="7"/>
    <x v="6"/>
  </r>
  <r>
    <s v="02650"/>
    <x v="181"/>
    <x v="3"/>
    <x v="7"/>
    <x v="1"/>
    <x v="2"/>
    <x v="2"/>
    <x v="18"/>
    <n v="10"/>
    <n v="161.78"/>
    <n v="0.1"/>
    <n v="85.11"/>
    <n v="1456.02"/>
    <n v="851.1"/>
    <n v="604.91999999999996"/>
    <n v="0.4154613260806857"/>
    <n v="2026"/>
    <s v="Q3"/>
    <n v="7"/>
    <x v="6"/>
  </r>
  <r>
    <s v="03937"/>
    <x v="181"/>
    <x v="3"/>
    <x v="7"/>
    <x v="0"/>
    <x v="2"/>
    <x v="3"/>
    <x v="19"/>
    <n v="3"/>
    <n v="126.23"/>
    <n v="0.05"/>
    <n v="61.81"/>
    <n v="359.75549999999998"/>
    <n v="185.43"/>
    <n v="174.32549999999998"/>
    <n v="0.4845666014835075"/>
    <n v="2026"/>
    <s v="Q3"/>
    <n v="7"/>
    <x v="6"/>
  </r>
  <r>
    <s v="04122"/>
    <x v="181"/>
    <x v="3"/>
    <x v="8"/>
    <x v="0"/>
    <x v="0"/>
    <x v="0"/>
    <x v="0"/>
    <n v="4"/>
    <n v="79.97"/>
    <n v="0.1"/>
    <n v="43.36"/>
    <n v="287.892"/>
    <n v="173.44"/>
    <n v="114.452"/>
    <n v="0.39755185972517471"/>
    <n v="2026"/>
    <s v="Q3"/>
    <n v="7"/>
    <x v="6"/>
  </r>
  <r>
    <s v="04589"/>
    <x v="181"/>
    <x v="3"/>
    <x v="8"/>
    <x v="2"/>
    <x v="1"/>
    <x v="0"/>
    <x v="8"/>
    <n v="2"/>
    <n v="102.37"/>
    <n v="0"/>
    <n v="50.25"/>
    <n v="204.74"/>
    <n v="100.5"/>
    <n v="104.24000000000001"/>
    <n v="0.50913353521539517"/>
    <n v="2026"/>
    <s v="Q3"/>
    <n v="7"/>
    <x v="6"/>
  </r>
  <r>
    <s v="04873"/>
    <x v="181"/>
    <x v="3"/>
    <x v="13"/>
    <x v="0"/>
    <x v="1"/>
    <x v="0"/>
    <x v="8"/>
    <n v="1"/>
    <n v="102.13"/>
    <n v="0"/>
    <n v="49.17"/>
    <n v="102.13"/>
    <n v="49.17"/>
    <n v="52.959999999999994"/>
    <n v="0.5185547831195535"/>
    <n v="2026"/>
    <s v="Q3"/>
    <n v="7"/>
    <x v="6"/>
  </r>
  <r>
    <s v="00729"/>
    <x v="182"/>
    <x v="2"/>
    <x v="2"/>
    <x v="0"/>
    <x v="0"/>
    <x v="2"/>
    <x v="18"/>
    <n v="1"/>
    <n v="161.82"/>
    <n v="0"/>
    <n v="87.15"/>
    <n v="161.82"/>
    <n v="87.15"/>
    <n v="74.669999999999987"/>
    <n v="0.46143863552094916"/>
    <n v="2026"/>
    <s v="Q3"/>
    <n v="7"/>
    <x v="6"/>
  </r>
  <r>
    <s v="00906"/>
    <x v="182"/>
    <x v="3"/>
    <x v="8"/>
    <x v="0"/>
    <x v="1"/>
    <x v="0"/>
    <x v="0"/>
    <n v="2"/>
    <n v="83.29"/>
    <n v="0"/>
    <n v="42.45"/>
    <n v="166.58"/>
    <n v="84.9"/>
    <n v="81.680000000000007"/>
    <n v="0.49033497418657701"/>
    <n v="2026"/>
    <s v="Q3"/>
    <n v="7"/>
    <x v="6"/>
  </r>
  <r>
    <s v="01531"/>
    <x v="182"/>
    <x v="2"/>
    <x v="16"/>
    <x v="0"/>
    <x v="1"/>
    <x v="2"/>
    <x v="15"/>
    <n v="2"/>
    <n v="136.72999999999999"/>
    <n v="0"/>
    <n v="66.03"/>
    <n v="273.45999999999998"/>
    <n v="132.06"/>
    <n v="141.39999999999998"/>
    <n v="0.5170774519125283"/>
    <n v="2026"/>
    <s v="Q3"/>
    <n v="7"/>
    <x v="6"/>
  </r>
  <r>
    <s v="01683"/>
    <x v="182"/>
    <x v="2"/>
    <x v="2"/>
    <x v="3"/>
    <x v="0"/>
    <x v="1"/>
    <x v="11"/>
    <n v="2"/>
    <n v="152.44"/>
    <n v="0"/>
    <n v="81.23"/>
    <n v="304.88"/>
    <n v="162.46"/>
    <n v="142.41999999999999"/>
    <n v="0.46713461033849379"/>
    <n v="2026"/>
    <s v="Q3"/>
    <n v="7"/>
    <x v="6"/>
  </r>
  <r>
    <s v="02363"/>
    <x v="182"/>
    <x v="3"/>
    <x v="7"/>
    <x v="0"/>
    <x v="1"/>
    <x v="1"/>
    <x v="17"/>
    <n v="2"/>
    <n v="71.28"/>
    <n v="0.1"/>
    <n v="32.67"/>
    <n v="128.304"/>
    <n v="65.34"/>
    <n v="62.963999999999999"/>
    <n v="0.4907407407407407"/>
    <n v="2026"/>
    <s v="Q3"/>
    <n v="7"/>
    <x v="6"/>
  </r>
  <r>
    <s v="03858"/>
    <x v="182"/>
    <x v="2"/>
    <x v="3"/>
    <x v="3"/>
    <x v="0"/>
    <x v="0"/>
    <x v="0"/>
    <n v="1"/>
    <n v="80.290000000000006"/>
    <n v="0.1"/>
    <n v="43.47"/>
    <n v="72.26100000000001"/>
    <n v="43.47"/>
    <n v="28.791000000000011"/>
    <n v="0.39843068875326948"/>
    <n v="2026"/>
    <s v="Q3"/>
    <n v="7"/>
    <x v="6"/>
  </r>
  <r>
    <s v="04233"/>
    <x v="182"/>
    <x v="1"/>
    <x v="6"/>
    <x v="3"/>
    <x v="1"/>
    <x v="1"/>
    <x v="3"/>
    <n v="1"/>
    <n v="142.38"/>
    <n v="0.05"/>
    <n v="77.17"/>
    <n v="135.261"/>
    <n v="77.17"/>
    <n v="58.090999999999994"/>
    <n v="0.42947338848596417"/>
    <n v="2026"/>
    <s v="Q3"/>
    <n v="7"/>
    <x v="6"/>
  </r>
  <r>
    <s v="05071"/>
    <x v="182"/>
    <x v="3"/>
    <x v="7"/>
    <x v="0"/>
    <x v="1"/>
    <x v="1"/>
    <x v="1"/>
    <n v="3"/>
    <n v="91.47"/>
    <n v="0.05"/>
    <n v="45.6"/>
    <n v="260.68949999999995"/>
    <n v="136.80000000000001"/>
    <n v="123.88949999999994"/>
    <n v="0.47523778287963253"/>
    <n v="2026"/>
    <s v="Q3"/>
    <n v="7"/>
    <x v="6"/>
  </r>
  <r>
    <s v="05174"/>
    <x v="182"/>
    <x v="1"/>
    <x v="11"/>
    <x v="2"/>
    <x v="1"/>
    <x v="2"/>
    <x v="9"/>
    <n v="1"/>
    <n v="45.92"/>
    <n v="0.05"/>
    <n v="17.91"/>
    <n v="43.624000000000002"/>
    <n v="17.91"/>
    <n v="25.714000000000002"/>
    <n v="0.58944617641665142"/>
    <n v="2026"/>
    <s v="Q3"/>
    <n v="7"/>
    <x v="6"/>
  </r>
  <r>
    <s v="00727"/>
    <x v="183"/>
    <x v="3"/>
    <x v="4"/>
    <x v="2"/>
    <x v="1"/>
    <x v="4"/>
    <x v="14"/>
    <n v="1"/>
    <n v="36.01"/>
    <n v="0"/>
    <n v="14.11"/>
    <n v="36.01"/>
    <n v="14.11"/>
    <n v="21.9"/>
    <n v="0.60816439877811723"/>
    <n v="2026"/>
    <s v="Q3"/>
    <n v="7"/>
    <x v="6"/>
  </r>
  <r>
    <s v="01546"/>
    <x v="183"/>
    <x v="3"/>
    <x v="13"/>
    <x v="0"/>
    <x v="2"/>
    <x v="2"/>
    <x v="18"/>
    <n v="1"/>
    <n v="165.8"/>
    <n v="0.1"/>
    <n v="88.32"/>
    <n v="149.22000000000003"/>
    <n v="88.32"/>
    <n v="60.900000000000034"/>
    <n v="0.40812223562525146"/>
    <n v="2026"/>
    <s v="Q3"/>
    <n v="7"/>
    <x v="6"/>
  </r>
  <r>
    <s v="03610"/>
    <x v="183"/>
    <x v="2"/>
    <x v="2"/>
    <x v="1"/>
    <x v="2"/>
    <x v="4"/>
    <x v="10"/>
    <n v="5"/>
    <n v="40.36"/>
    <n v="0.15"/>
    <n v="14.57"/>
    <n v="171.53"/>
    <n v="72.849999999999994"/>
    <n v="98.68"/>
    <n v="0.57529295167026184"/>
    <n v="2026"/>
    <s v="Q3"/>
    <n v="7"/>
    <x v="6"/>
  </r>
  <r>
    <s v="03931"/>
    <x v="183"/>
    <x v="2"/>
    <x v="16"/>
    <x v="1"/>
    <x v="2"/>
    <x v="1"/>
    <x v="3"/>
    <n v="12"/>
    <n v="143.77000000000001"/>
    <n v="0.1"/>
    <n v="81.680000000000007"/>
    <n v="1552.7160000000003"/>
    <n v="980.16000000000008"/>
    <n v="572.55600000000027"/>
    <n v="0.3687448316369511"/>
    <n v="2026"/>
    <s v="Q3"/>
    <n v="7"/>
    <x v="6"/>
  </r>
  <r>
    <s v="03942"/>
    <x v="183"/>
    <x v="1"/>
    <x v="12"/>
    <x v="0"/>
    <x v="1"/>
    <x v="1"/>
    <x v="17"/>
    <n v="2"/>
    <n v="70.5"/>
    <n v="0"/>
    <n v="32.51"/>
    <n v="141"/>
    <n v="65.02"/>
    <n v="75.98"/>
    <n v="0.53886524822695037"/>
    <n v="2026"/>
    <s v="Q3"/>
    <n v="7"/>
    <x v="6"/>
  </r>
  <r>
    <s v="04165"/>
    <x v="183"/>
    <x v="1"/>
    <x v="14"/>
    <x v="0"/>
    <x v="1"/>
    <x v="1"/>
    <x v="11"/>
    <n v="2"/>
    <n v="152.88999999999999"/>
    <n v="0"/>
    <n v="81.34"/>
    <n v="305.77999999999997"/>
    <n v="162.68"/>
    <n v="143.09999999999997"/>
    <n v="0.46798351756164558"/>
    <n v="2026"/>
    <s v="Q3"/>
    <n v="7"/>
    <x v="6"/>
  </r>
  <r>
    <s v="01149"/>
    <x v="184"/>
    <x v="0"/>
    <x v="15"/>
    <x v="0"/>
    <x v="1"/>
    <x v="0"/>
    <x v="0"/>
    <n v="2"/>
    <n v="81.900000000000006"/>
    <n v="0"/>
    <n v="42.61"/>
    <n v="163.80000000000001"/>
    <n v="85.22"/>
    <n v="78.580000000000013"/>
    <n v="0.47973137973137975"/>
    <n v="2026"/>
    <s v="Q3"/>
    <n v="7"/>
    <x v="6"/>
  </r>
  <r>
    <s v="01310"/>
    <x v="184"/>
    <x v="2"/>
    <x v="10"/>
    <x v="2"/>
    <x v="1"/>
    <x v="0"/>
    <x v="8"/>
    <n v="1"/>
    <n v="103.58"/>
    <n v="0"/>
    <n v="51.94"/>
    <n v="103.58"/>
    <n v="51.94"/>
    <n v="51.64"/>
    <n v="0.49855184398532537"/>
    <n v="2026"/>
    <s v="Q3"/>
    <n v="7"/>
    <x v="6"/>
  </r>
  <r>
    <s v="02352"/>
    <x v="184"/>
    <x v="2"/>
    <x v="3"/>
    <x v="1"/>
    <x v="0"/>
    <x v="1"/>
    <x v="17"/>
    <n v="4"/>
    <n v="69.7"/>
    <n v="0.1"/>
    <n v="32.799999999999997"/>
    <n v="250.92000000000002"/>
    <n v="131.19999999999999"/>
    <n v="119.72000000000003"/>
    <n v="0.47712418300653603"/>
    <n v="2026"/>
    <s v="Q3"/>
    <n v="7"/>
    <x v="6"/>
  </r>
  <r>
    <s v="02547"/>
    <x v="184"/>
    <x v="1"/>
    <x v="12"/>
    <x v="0"/>
    <x v="2"/>
    <x v="4"/>
    <x v="10"/>
    <n v="1"/>
    <n v="40.549999999999997"/>
    <n v="0.05"/>
    <n v="14.44"/>
    <n v="38.522499999999994"/>
    <n v="14.44"/>
    <n v="24.082499999999996"/>
    <n v="0.62515413070283599"/>
    <n v="2026"/>
    <s v="Q3"/>
    <n v="7"/>
    <x v="6"/>
  </r>
  <r>
    <s v="02720"/>
    <x v="184"/>
    <x v="3"/>
    <x v="8"/>
    <x v="0"/>
    <x v="1"/>
    <x v="1"/>
    <x v="3"/>
    <n v="2"/>
    <n v="145.88999999999999"/>
    <n v="0"/>
    <n v="80.709999999999994"/>
    <n v="291.77999999999997"/>
    <n v="161.41999999999999"/>
    <n v="130.35999999999999"/>
    <n v="0.4467749674412228"/>
    <n v="2026"/>
    <s v="Q3"/>
    <n v="7"/>
    <x v="6"/>
  </r>
  <r>
    <s v="03591"/>
    <x v="184"/>
    <x v="3"/>
    <x v="13"/>
    <x v="0"/>
    <x v="0"/>
    <x v="2"/>
    <x v="18"/>
    <n v="1"/>
    <n v="163.25"/>
    <n v="0"/>
    <n v="89.71"/>
    <n v="163.25"/>
    <n v="89.71"/>
    <n v="73.540000000000006"/>
    <n v="0.45047473200612559"/>
    <n v="2026"/>
    <s v="Q3"/>
    <n v="7"/>
    <x v="6"/>
  </r>
  <r>
    <s v="03819"/>
    <x v="184"/>
    <x v="1"/>
    <x v="1"/>
    <x v="0"/>
    <x v="0"/>
    <x v="4"/>
    <x v="10"/>
    <n v="1"/>
    <n v="40.39"/>
    <n v="0.1"/>
    <n v="14.38"/>
    <n v="36.350999999999999"/>
    <n v="14.38"/>
    <n v="21.970999999999997"/>
    <n v="0.60441253335534095"/>
    <n v="2026"/>
    <s v="Q3"/>
    <n v="7"/>
    <x v="6"/>
  </r>
  <r>
    <s v="04869"/>
    <x v="184"/>
    <x v="0"/>
    <x v="15"/>
    <x v="2"/>
    <x v="0"/>
    <x v="3"/>
    <x v="7"/>
    <n v="1"/>
    <n v="200.22"/>
    <n v="0"/>
    <n v="104.38"/>
    <n v="200.22"/>
    <n v="104.38"/>
    <n v="95.84"/>
    <n v="0.47867345919488563"/>
    <n v="2026"/>
    <s v="Q3"/>
    <n v="7"/>
    <x v="6"/>
  </r>
  <r>
    <s v="04940"/>
    <x v="184"/>
    <x v="1"/>
    <x v="6"/>
    <x v="0"/>
    <x v="0"/>
    <x v="2"/>
    <x v="18"/>
    <n v="1"/>
    <n v="164.78"/>
    <n v="0.1"/>
    <n v="88.72"/>
    <n v="148.30199999999999"/>
    <n v="88.72"/>
    <n v="59.581999999999994"/>
    <n v="0.4017612709201494"/>
    <n v="2026"/>
    <s v="Q3"/>
    <n v="7"/>
    <x v="6"/>
  </r>
  <r>
    <s v="05164"/>
    <x v="184"/>
    <x v="1"/>
    <x v="14"/>
    <x v="0"/>
    <x v="0"/>
    <x v="1"/>
    <x v="3"/>
    <n v="4"/>
    <n v="142.86000000000001"/>
    <n v="0"/>
    <n v="81.62"/>
    <n v="571.44000000000005"/>
    <n v="326.48"/>
    <n v="244.96000000000004"/>
    <n v="0.42867142657146862"/>
    <n v="2026"/>
    <s v="Q3"/>
    <n v="7"/>
    <x v="6"/>
  </r>
  <r>
    <s v="00659"/>
    <x v="185"/>
    <x v="3"/>
    <x v="13"/>
    <x v="3"/>
    <x v="2"/>
    <x v="0"/>
    <x v="6"/>
    <n v="1"/>
    <n v="41.18"/>
    <n v="0"/>
    <n v="16.25"/>
    <n v="41.18"/>
    <n v="16.25"/>
    <n v="24.93"/>
    <n v="0.6053909664885867"/>
    <n v="2026"/>
    <s v="Q3"/>
    <n v="7"/>
    <x v="6"/>
  </r>
  <r>
    <s v="00969"/>
    <x v="185"/>
    <x v="1"/>
    <x v="11"/>
    <x v="1"/>
    <x v="2"/>
    <x v="4"/>
    <x v="14"/>
    <n v="12"/>
    <n v="35.81"/>
    <n v="0.15"/>
    <n v="14.29"/>
    <n v="365.262"/>
    <n v="171.48"/>
    <n v="193.78200000000001"/>
    <n v="0.53052877112866936"/>
    <n v="2026"/>
    <s v="Q3"/>
    <n v="7"/>
    <x v="6"/>
  </r>
  <r>
    <s v="01096"/>
    <x v="185"/>
    <x v="1"/>
    <x v="14"/>
    <x v="2"/>
    <x v="1"/>
    <x v="3"/>
    <x v="5"/>
    <n v="3"/>
    <n v="345.42"/>
    <n v="0"/>
    <n v="198.69"/>
    <n v="1036.26"/>
    <n v="596.06999999999994"/>
    <n v="440.19000000000005"/>
    <n v="0.42478721556366167"/>
    <n v="2026"/>
    <s v="Q3"/>
    <n v="7"/>
    <x v="6"/>
  </r>
  <r>
    <s v="01440"/>
    <x v="185"/>
    <x v="3"/>
    <x v="8"/>
    <x v="0"/>
    <x v="0"/>
    <x v="0"/>
    <x v="8"/>
    <n v="4"/>
    <n v="101.66"/>
    <n v="0.1"/>
    <n v="51.55"/>
    <n v="365.976"/>
    <n v="206.2"/>
    <n v="159.77600000000001"/>
    <n v="0.43657507596126527"/>
    <n v="2026"/>
    <s v="Q3"/>
    <n v="7"/>
    <x v="6"/>
  </r>
  <r>
    <s v="02052"/>
    <x v="185"/>
    <x v="3"/>
    <x v="13"/>
    <x v="0"/>
    <x v="2"/>
    <x v="1"/>
    <x v="3"/>
    <n v="3"/>
    <n v="146.88999999999999"/>
    <n v="0"/>
    <n v="77.650000000000006"/>
    <n v="440.66999999999996"/>
    <n v="232.95000000000002"/>
    <n v="207.71999999999994"/>
    <n v="0.47137313636054179"/>
    <n v="2026"/>
    <s v="Q3"/>
    <n v="7"/>
    <x v="6"/>
  </r>
  <r>
    <s v="02096"/>
    <x v="185"/>
    <x v="3"/>
    <x v="13"/>
    <x v="3"/>
    <x v="0"/>
    <x v="2"/>
    <x v="18"/>
    <n v="2"/>
    <n v="161.21"/>
    <n v="0"/>
    <n v="85.2"/>
    <n v="322.42"/>
    <n v="170.4"/>
    <n v="152.02000000000001"/>
    <n v="0.47149680540909372"/>
    <n v="2026"/>
    <s v="Q3"/>
    <n v="7"/>
    <x v="6"/>
  </r>
  <r>
    <s v="02488"/>
    <x v="185"/>
    <x v="3"/>
    <x v="8"/>
    <x v="2"/>
    <x v="1"/>
    <x v="1"/>
    <x v="17"/>
    <n v="2"/>
    <n v="71.27"/>
    <n v="0.05"/>
    <n v="32.85"/>
    <n v="135.41299999999998"/>
    <n v="65.7"/>
    <n v="69.71299999999998"/>
    <n v="0.5148176319851121"/>
    <n v="2026"/>
    <s v="Q3"/>
    <n v="7"/>
    <x v="6"/>
  </r>
  <r>
    <s v="03220"/>
    <x v="185"/>
    <x v="0"/>
    <x v="9"/>
    <x v="2"/>
    <x v="0"/>
    <x v="4"/>
    <x v="16"/>
    <n v="3"/>
    <n v="50.16"/>
    <n v="0.05"/>
    <n v="22.24"/>
    <n v="142.95599999999999"/>
    <n v="66.72"/>
    <n v="76.23599999999999"/>
    <n v="0.53328296818601528"/>
    <n v="2026"/>
    <s v="Q3"/>
    <n v="7"/>
    <x v="6"/>
  </r>
  <r>
    <s v="03711"/>
    <x v="185"/>
    <x v="3"/>
    <x v="4"/>
    <x v="3"/>
    <x v="1"/>
    <x v="1"/>
    <x v="3"/>
    <n v="1"/>
    <n v="145.37"/>
    <n v="0.05"/>
    <n v="81.02"/>
    <n v="138.10149999999999"/>
    <n v="81.02"/>
    <n v="57.081499999999991"/>
    <n v="0.41333005072356199"/>
    <n v="2026"/>
    <s v="Q3"/>
    <n v="7"/>
    <x v="6"/>
  </r>
  <r>
    <s v="03823"/>
    <x v="185"/>
    <x v="3"/>
    <x v="7"/>
    <x v="2"/>
    <x v="1"/>
    <x v="2"/>
    <x v="9"/>
    <n v="2"/>
    <n v="47.1"/>
    <n v="0"/>
    <n v="17.920000000000002"/>
    <n v="94.2"/>
    <n v="35.840000000000003"/>
    <n v="58.36"/>
    <n v="0.6195329087048832"/>
    <n v="2026"/>
    <s v="Q3"/>
    <n v="7"/>
    <x v="6"/>
  </r>
  <r>
    <s v="04058"/>
    <x v="185"/>
    <x v="3"/>
    <x v="13"/>
    <x v="1"/>
    <x v="2"/>
    <x v="1"/>
    <x v="11"/>
    <n v="5"/>
    <n v="155.09"/>
    <n v="0.1"/>
    <n v="78.52"/>
    <n v="697.90500000000009"/>
    <n v="392.59999999999997"/>
    <n v="305.30500000000012"/>
    <n v="0.43745925305020034"/>
    <n v="2026"/>
    <s v="Q3"/>
    <n v="7"/>
    <x v="6"/>
  </r>
  <r>
    <s v="04126"/>
    <x v="185"/>
    <x v="3"/>
    <x v="13"/>
    <x v="0"/>
    <x v="1"/>
    <x v="0"/>
    <x v="0"/>
    <n v="3"/>
    <n v="82.89"/>
    <n v="0"/>
    <n v="42.31"/>
    <n v="248.67000000000002"/>
    <n v="126.93"/>
    <n v="121.74000000000001"/>
    <n v="0.48956448304982508"/>
    <n v="2026"/>
    <s v="Q3"/>
    <n v="7"/>
    <x v="6"/>
  </r>
  <r>
    <s v="05080"/>
    <x v="185"/>
    <x v="2"/>
    <x v="3"/>
    <x v="2"/>
    <x v="1"/>
    <x v="0"/>
    <x v="0"/>
    <n v="2"/>
    <n v="80.8"/>
    <n v="0"/>
    <n v="42.21"/>
    <n v="161.6"/>
    <n v="84.42"/>
    <n v="77.179999999999993"/>
    <n v="0.47759900990099008"/>
    <n v="2026"/>
    <s v="Q3"/>
    <n v="7"/>
    <x v="6"/>
  </r>
  <r>
    <s v="00923"/>
    <x v="186"/>
    <x v="2"/>
    <x v="5"/>
    <x v="0"/>
    <x v="1"/>
    <x v="4"/>
    <x v="10"/>
    <n v="2"/>
    <n v="39.54"/>
    <n v="0.05"/>
    <n v="14.68"/>
    <n v="75.125999999999991"/>
    <n v="29.36"/>
    <n v="45.765999999999991"/>
    <n v="0.60918989431089099"/>
    <n v="2026"/>
    <s v="Q3"/>
    <n v="7"/>
    <x v="6"/>
  </r>
  <r>
    <s v="01549"/>
    <x v="186"/>
    <x v="2"/>
    <x v="2"/>
    <x v="0"/>
    <x v="1"/>
    <x v="4"/>
    <x v="12"/>
    <n v="2"/>
    <n v="121.35"/>
    <n v="0"/>
    <n v="71.06"/>
    <n v="242.7"/>
    <n v="142.12"/>
    <n v="100.57999999999998"/>
    <n v="0.41442109600329619"/>
    <n v="2026"/>
    <s v="Q3"/>
    <n v="7"/>
    <x v="6"/>
  </r>
  <r>
    <s v="01839"/>
    <x v="186"/>
    <x v="3"/>
    <x v="8"/>
    <x v="2"/>
    <x v="0"/>
    <x v="4"/>
    <x v="10"/>
    <n v="1"/>
    <n v="41.37"/>
    <n v="0"/>
    <n v="15.12"/>
    <n v="41.37"/>
    <n v="15.12"/>
    <n v="26.25"/>
    <n v="0.63451776649746194"/>
    <n v="2026"/>
    <s v="Q3"/>
    <n v="7"/>
    <x v="6"/>
  </r>
  <r>
    <s v="02053"/>
    <x v="186"/>
    <x v="1"/>
    <x v="12"/>
    <x v="0"/>
    <x v="1"/>
    <x v="0"/>
    <x v="0"/>
    <n v="5"/>
    <n v="81.63"/>
    <n v="0.05"/>
    <n v="42.36"/>
    <n v="387.74249999999995"/>
    <n v="211.8"/>
    <n v="175.94249999999994"/>
    <n v="0.45376119460724568"/>
    <n v="2026"/>
    <s v="Q3"/>
    <n v="7"/>
    <x v="6"/>
  </r>
  <r>
    <s v="02342"/>
    <x v="186"/>
    <x v="1"/>
    <x v="1"/>
    <x v="0"/>
    <x v="0"/>
    <x v="4"/>
    <x v="14"/>
    <n v="1"/>
    <n v="36.19"/>
    <n v="0"/>
    <n v="13.91"/>
    <n v="36.19"/>
    <n v="13.91"/>
    <n v="22.279999999999998"/>
    <n v="0.61563967946946663"/>
    <n v="2026"/>
    <s v="Q3"/>
    <n v="7"/>
    <x v="6"/>
  </r>
  <r>
    <s v="02465"/>
    <x v="186"/>
    <x v="1"/>
    <x v="1"/>
    <x v="3"/>
    <x v="1"/>
    <x v="1"/>
    <x v="3"/>
    <n v="1"/>
    <n v="142.04"/>
    <n v="0"/>
    <n v="81.67"/>
    <n v="142.04"/>
    <n v="81.67"/>
    <n v="60.36999999999999"/>
    <n v="0.4250211208110391"/>
    <n v="2026"/>
    <s v="Q3"/>
    <n v="7"/>
    <x v="6"/>
  </r>
  <r>
    <s v="03990"/>
    <x v="186"/>
    <x v="2"/>
    <x v="5"/>
    <x v="0"/>
    <x v="2"/>
    <x v="2"/>
    <x v="15"/>
    <n v="1"/>
    <n v="133.66999999999999"/>
    <n v="0"/>
    <n v="68.25"/>
    <n v="133.66999999999999"/>
    <n v="68.25"/>
    <n v="65.419999999999987"/>
    <n v="0.48941422907159415"/>
    <n v="2026"/>
    <s v="Q3"/>
    <n v="7"/>
    <x v="6"/>
  </r>
  <r>
    <s v="04370"/>
    <x v="186"/>
    <x v="2"/>
    <x v="10"/>
    <x v="0"/>
    <x v="1"/>
    <x v="2"/>
    <x v="18"/>
    <n v="6"/>
    <n v="166.6"/>
    <n v="0"/>
    <n v="88.14"/>
    <n v="999.59999999999991"/>
    <n v="528.84"/>
    <n v="470.75999999999988"/>
    <n v="0.47094837935174061"/>
    <n v="2026"/>
    <s v="Q3"/>
    <n v="7"/>
    <x v="6"/>
  </r>
  <r>
    <s v="04856"/>
    <x v="186"/>
    <x v="1"/>
    <x v="12"/>
    <x v="0"/>
    <x v="0"/>
    <x v="0"/>
    <x v="8"/>
    <n v="2"/>
    <n v="99.93"/>
    <n v="0.1"/>
    <n v="51.96"/>
    <n v="179.87400000000002"/>
    <n v="103.92"/>
    <n v="75.954000000000022"/>
    <n v="0.422262250241836"/>
    <n v="2026"/>
    <s v="Q3"/>
    <n v="7"/>
    <x v="6"/>
  </r>
  <r>
    <s v="00337"/>
    <x v="187"/>
    <x v="0"/>
    <x v="15"/>
    <x v="2"/>
    <x v="0"/>
    <x v="0"/>
    <x v="8"/>
    <n v="6"/>
    <n v="100.56"/>
    <n v="0"/>
    <n v="49.47"/>
    <n v="603.36"/>
    <n v="296.82"/>
    <n v="306.54000000000002"/>
    <n v="0.508054892601432"/>
    <n v="2026"/>
    <s v="Q3"/>
    <n v="7"/>
    <x v="6"/>
  </r>
  <r>
    <s v="01001"/>
    <x v="187"/>
    <x v="0"/>
    <x v="9"/>
    <x v="0"/>
    <x v="0"/>
    <x v="3"/>
    <x v="7"/>
    <n v="1"/>
    <n v="200.48"/>
    <n v="0.05"/>
    <n v="104.11"/>
    <n v="190.45599999999999"/>
    <n v="104.11"/>
    <n v="86.345999999999989"/>
    <n v="0.45336455664300412"/>
    <n v="2026"/>
    <s v="Q3"/>
    <n v="7"/>
    <x v="6"/>
  </r>
  <r>
    <s v="02424"/>
    <x v="187"/>
    <x v="3"/>
    <x v="8"/>
    <x v="0"/>
    <x v="1"/>
    <x v="0"/>
    <x v="4"/>
    <n v="1"/>
    <n v="51.06"/>
    <n v="0.15"/>
    <n v="22.56"/>
    <n v="43.401000000000003"/>
    <n v="22.56"/>
    <n v="20.841000000000005"/>
    <n v="0.48019630884081022"/>
    <n v="2026"/>
    <s v="Q3"/>
    <n v="7"/>
    <x v="6"/>
  </r>
  <r>
    <s v="02751"/>
    <x v="187"/>
    <x v="0"/>
    <x v="15"/>
    <x v="2"/>
    <x v="1"/>
    <x v="4"/>
    <x v="12"/>
    <n v="2"/>
    <n v="125.9"/>
    <n v="0.15"/>
    <n v="70.27"/>
    <n v="214.03"/>
    <n v="140.54"/>
    <n v="73.490000000000009"/>
    <n v="0.34336307994206422"/>
    <n v="2026"/>
    <s v="Q3"/>
    <n v="7"/>
    <x v="6"/>
  </r>
  <r>
    <s v="00375"/>
    <x v="188"/>
    <x v="1"/>
    <x v="12"/>
    <x v="2"/>
    <x v="0"/>
    <x v="3"/>
    <x v="7"/>
    <n v="2"/>
    <n v="192.24"/>
    <n v="0.05"/>
    <n v="103.65"/>
    <n v="365.25599999999997"/>
    <n v="207.3"/>
    <n v="157.95599999999996"/>
    <n v="0.43245285498390162"/>
    <n v="2026"/>
    <s v="Q3"/>
    <n v="7"/>
    <x v="6"/>
  </r>
  <r>
    <s v="00650"/>
    <x v="188"/>
    <x v="0"/>
    <x v="0"/>
    <x v="0"/>
    <x v="2"/>
    <x v="4"/>
    <x v="10"/>
    <n v="2"/>
    <n v="40.79"/>
    <n v="0"/>
    <n v="14.61"/>
    <n v="81.58"/>
    <n v="29.22"/>
    <n v="52.36"/>
    <n v="0.64182397646481981"/>
    <n v="2026"/>
    <s v="Q3"/>
    <n v="7"/>
    <x v="6"/>
  </r>
  <r>
    <s v="00941"/>
    <x v="188"/>
    <x v="0"/>
    <x v="9"/>
    <x v="2"/>
    <x v="1"/>
    <x v="3"/>
    <x v="19"/>
    <n v="2"/>
    <n v="125.73"/>
    <n v="0.15"/>
    <n v="61.75"/>
    <n v="213.74100000000001"/>
    <n v="123.5"/>
    <n v="90.241000000000014"/>
    <n v="0.42219789371248384"/>
    <n v="2026"/>
    <s v="Q3"/>
    <n v="7"/>
    <x v="6"/>
  </r>
  <r>
    <s v="02719"/>
    <x v="188"/>
    <x v="0"/>
    <x v="15"/>
    <x v="0"/>
    <x v="2"/>
    <x v="2"/>
    <x v="18"/>
    <n v="1"/>
    <n v="164.92"/>
    <n v="0"/>
    <n v="89.47"/>
    <n v="164.92"/>
    <n v="89.47"/>
    <n v="75.449999999999989"/>
    <n v="0.45749454280863444"/>
    <n v="2026"/>
    <s v="Q3"/>
    <n v="7"/>
    <x v="6"/>
  </r>
  <r>
    <s v="03833"/>
    <x v="188"/>
    <x v="1"/>
    <x v="6"/>
    <x v="2"/>
    <x v="1"/>
    <x v="0"/>
    <x v="8"/>
    <n v="5"/>
    <n v="103.91"/>
    <n v="0"/>
    <n v="51.19"/>
    <n v="519.54999999999995"/>
    <n v="255.95"/>
    <n v="263.59999999999997"/>
    <n v="0.50736214031373306"/>
    <n v="2026"/>
    <s v="Q3"/>
    <n v="7"/>
    <x v="6"/>
  </r>
  <r>
    <s v="00211"/>
    <x v="189"/>
    <x v="2"/>
    <x v="16"/>
    <x v="1"/>
    <x v="2"/>
    <x v="0"/>
    <x v="4"/>
    <n v="10"/>
    <n v="49.69"/>
    <n v="0.1"/>
    <n v="21.82"/>
    <n v="447.21"/>
    <n v="218.2"/>
    <n v="229.01"/>
    <n v="0.51208604458755391"/>
    <n v="2026"/>
    <s v="Q3"/>
    <n v="7"/>
    <x v="6"/>
  </r>
  <r>
    <s v="00392"/>
    <x v="189"/>
    <x v="3"/>
    <x v="7"/>
    <x v="2"/>
    <x v="0"/>
    <x v="1"/>
    <x v="1"/>
    <n v="3"/>
    <n v="94.19"/>
    <n v="0"/>
    <n v="44.1"/>
    <n v="282.57"/>
    <n v="132.30000000000001"/>
    <n v="150.26999999999998"/>
    <n v="0.53179743072512997"/>
    <n v="2026"/>
    <s v="Q3"/>
    <n v="7"/>
    <x v="6"/>
  </r>
  <r>
    <s v="01302"/>
    <x v="189"/>
    <x v="1"/>
    <x v="14"/>
    <x v="2"/>
    <x v="0"/>
    <x v="2"/>
    <x v="9"/>
    <n v="1"/>
    <n v="46.87"/>
    <n v="0"/>
    <n v="18.649999999999999"/>
    <n v="46.87"/>
    <n v="18.649999999999999"/>
    <n v="28.22"/>
    <n v="0.60209088969490077"/>
    <n v="2026"/>
    <s v="Q3"/>
    <n v="7"/>
    <x v="6"/>
  </r>
  <r>
    <s v="01366"/>
    <x v="189"/>
    <x v="2"/>
    <x v="16"/>
    <x v="0"/>
    <x v="0"/>
    <x v="2"/>
    <x v="2"/>
    <n v="1"/>
    <n v="36.99"/>
    <n v="0.1"/>
    <n v="13.2"/>
    <n v="33.291000000000004"/>
    <n v="13.2"/>
    <n v="20.091000000000005"/>
    <n v="0.60349644047940887"/>
    <n v="2026"/>
    <s v="Q3"/>
    <n v="7"/>
    <x v="6"/>
  </r>
  <r>
    <s v="01974"/>
    <x v="189"/>
    <x v="0"/>
    <x v="15"/>
    <x v="0"/>
    <x v="0"/>
    <x v="2"/>
    <x v="15"/>
    <n v="1"/>
    <n v="135.44"/>
    <n v="0"/>
    <n v="65.48"/>
    <n v="135.44"/>
    <n v="65.48"/>
    <n v="69.959999999999994"/>
    <n v="0.51653868871825159"/>
    <n v="2026"/>
    <s v="Q3"/>
    <n v="7"/>
    <x v="6"/>
  </r>
  <r>
    <s v="02716"/>
    <x v="189"/>
    <x v="1"/>
    <x v="1"/>
    <x v="0"/>
    <x v="1"/>
    <x v="1"/>
    <x v="1"/>
    <n v="3"/>
    <n v="92.25"/>
    <n v="0"/>
    <n v="46.27"/>
    <n v="276.75"/>
    <n v="138.81"/>
    <n v="137.94"/>
    <n v="0.49842818428184282"/>
    <n v="2026"/>
    <s v="Q3"/>
    <n v="7"/>
    <x v="6"/>
  </r>
  <r>
    <s v="03161"/>
    <x v="189"/>
    <x v="2"/>
    <x v="5"/>
    <x v="0"/>
    <x v="1"/>
    <x v="3"/>
    <x v="7"/>
    <n v="2"/>
    <n v="192.6"/>
    <n v="0"/>
    <n v="104.89"/>
    <n v="385.2"/>
    <n v="209.78"/>
    <n v="175.42"/>
    <n v="0.45539979231568017"/>
    <n v="2026"/>
    <s v="Q3"/>
    <n v="7"/>
    <x v="6"/>
  </r>
  <r>
    <s v="03240"/>
    <x v="189"/>
    <x v="3"/>
    <x v="8"/>
    <x v="0"/>
    <x v="0"/>
    <x v="0"/>
    <x v="6"/>
    <n v="1"/>
    <n v="39.94"/>
    <n v="0"/>
    <n v="16.89"/>
    <n v="39.94"/>
    <n v="16.89"/>
    <n v="23.049999999999997"/>
    <n v="0.57711567351026538"/>
    <n v="2026"/>
    <s v="Q3"/>
    <n v="7"/>
    <x v="6"/>
  </r>
  <r>
    <s v="03682"/>
    <x v="189"/>
    <x v="2"/>
    <x v="2"/>
    <x v="0"/>
    <x v="0"/>
    <x v="1"/>
    <x v="11"/>
    <n v="3"/>
    <n v="150.61000000000001"/>
    <n v="0"/>
    <n v="79.900000000000006"/>
    <n v="451.83000000000004"/>
    <n v="239.70000000000002"/>
    <n v="212.13000000000002"/>
    <n v="0.46949073766682159"/>
    <n v="2026"/>
    <s v="Q3"/>
    <n v="7"/>
    <x v="6"/>
  </r>
  <r>
    <s v="04725"/>
    <x v="189"/>
    <x v="3"/>
    <x v="13"/>
    <x v="0"/>
    <x v="0"/>
    <x v="1"/>
    <x v="17"/>
    <n v="2"/>
    <n v="71.069999999999993"/>
    <n v="0"/>
    <n v="31.57"/>
    <n v="142.13999999999999"/>
    <n v="63.14"/>
    <n v="78.999999999999986"/>
    <n v="0.55579006613198245"/>
    <n v="2026"/>
    <s v="Q3"/>
    <n v="7"/>
    <x v="6"/>
  </r>
  <r>
    <s v="00758"/>
    <x v="190"/>
    <x v="0"/>
    <x v="0"/>
    <x v="2"/>
    <x v="1"/>
    <x v="0"/>
    <x v="4"/>
    <n v="1"/>
    <n v="50.78"/>
    <n v="0"/>
    <n v="22.29"/>
    <n v="50.78"/>
    <n v="22.29"/>
    <n v="28.490000000000002"/>
    <n v="0.56104765655769995"/>
    <n v="2026"/>
    <s v="Q3"/>
    <n v="7"/>
    <x v="6"/>
  </r>
  <r>
    <s v="01910"/>
    <x v="190"/>
    <x v="0"/>
    <x v="15"/>
    <x v="0"/>
    <x v="0"/>
    <x v="1"/>
    <x v="3"/>
    <n v="2"/>
    <n v="141.51"/>
    <n v="0.05"/>
    <n v="77.040000000000006"/>
    <n v="268.86899999999997"/>
    <n v="154.08000000000001"/>
    <n v="114.78899999999996"/>
    <n v="0.42693281858451504"/>
    <n v="2026"/>
    <s v="Q3"/>
    <n v="7"/>
    <x v="6"/>
  </r>
  <r>
    <s v="01941"/>
    <x v="190"/>
    <x v="1"/>
    <x v="12"/>
    <x v="3"/>
    <x v="0"/>
    <x v="1"/>
    <x v="11"/>
    <n v="1"/>
    <n v="156.44"/>
    <n v="0.1"/>
    <n v="80.72"/>
    <n v="140.79599999999999"/>
    <n v="80.72"/>
    <n v="60.075999999999993"/>
    <n v="0.42668825818915307"/>
    <n v="2026"/>
    <s v="Q3"/>
    <n v="7"/>
    <x v="6"/>
  </r>
  <r>
    <s v="02324"/>
    <x v="190"/>
    <x v="1"/>
    <x v="12"/>
    <x v="0"/>
    <x v="1"/>
    <x v="4"/>
    <x v="16"/>
    <n v="2"/>
    <n v="51.75"/>
    <n v="0"/>
    <n v="21.4"/>
    <n v="103.5"/>
    <n v="42.8"/>
    <n v="60.7"/>
    <n v="0.58647342995169083"/>
    <n v="2026"/>
    <s v="Q3"/>
    <n v="7"/>
    <x v="6"/>
  </r>
  <r>
    <s v="02869"/>
    <x v="190"/>
    <x v="2"/>
    <x v="5"/>
    <x v="3"/>
    <x v="1"/>
    <x v="3"/>
    <x v="13"/>
    <n v="1"/>
    <n v="82.23"/>
    <n v="0.1"/>
    <n v="38.340000000000003"/>
    <n v="74.007000000000005"/>
    <n v="38.340000000000003"/>
    <n v="35.667000000000002"/>
    <n v="0.48194089748267055"/>
    <n v="2026"/>
    <s v="Q3"/>
    <n v="7"/>
    <x v="6"/>
  </r>
  <r>
    <s v="03236"/>
    <x v="190"/>
    <x v="1"/>
    <x v="6"/>
    <x v="0"/>
    <x v="1"/>
    <x v="1"/>
    <x v="3"/>
    <n v="1"/>
    <n v="144.16999999999999"/>
    <n v="0.1"/>
    <n v="78.13"/>
    <n v="129.75299999999999"/>
    <n v="78.13"/>
    <n v="51.62299999999999"/>
    <n v="0.39785592625989374"/>
    <n v="2026"/>
    <s v="Q3"/>
    <n v="7"/>
    <x v="6"/>
  </r>
  <r>
    <s v="03582"/>
    <x v="190"/>
    <x v="1"/>
    <x v="12"/>
    <x v="0"/>
    <x v="0"/>
    <x v="3"/>
    <x v="13"/>
    <n v="4"/>
    <n v="82.47"/>
    <n v="0"/>
    <n v="40.22"/>
    <n v="329.88"/>
    <n v="160.88"/>
    <n v="169"/>
    <n v="0.51230750575967021"/>
    <n v="2026"/>
    <s v="Q3"/>
    <n v="7"/>
    <x v="6"/>
  </r>
  <r>
    <s v="03715"/>
    <x v="190"/>
    <x v="3"/>
    <x v="8"/>
    <x v="0"/>
    <x v="1"/>
    <x v="3"/>
    <x v="19"/>
    <n v="1"/>
    <n v="122.14"/>
    <n v="0.15"/>
    <n v="59.87"/>
    <n v="103.819"/>
    <n v="59.87"/>
    <n v="43.949000000000005"/>
    <n v="0.42332328379198414"/>
    <n v="2026"/>
    <s v="Q3"/>
    <n v="7"/>
    <x v="6"/>
  </r>
  <r>
    <s v="03940"/>
    <x v="190"/>
    <x v="2"/>
    <x v="16"/>
    <x v="2"/>
    <x v="0"/>
    <x v="1"/>
    <x v="3"/>
    <n v="3"/>
    <n v="143.59"/>
    <n v="0"/>
    <n v="78.91"/>
    <n v="430.77"/>
    <n v="236.73"/>
    <n v="194.04"/>
    <n v="0.45044919562643637"/>
    <n v="2026"/>
    <s v="Q3"/>
    <n v="7"/>
    <x v="6"/>
  </r>
  <r>
    <s v="04760"/>
    <x v="190"/>
    <x v="3"/>
    <x v="13"/>
    <x v="0"/>
    <x v="2"/>
    <x v="1"/>
    <x v="11"/>
    <n v="2"/>
    <n v="157.66"/>
    <n v="0"/>
    <n v="78.760000000000005"/>
    <n v="315.32"/>
    <n v="157.52000000000001"/>
    <n v="157.79999999999998"/>
    <n v="0.50044399340352652"/>
    <n v="2026"/>
    <s v="Q3"/>
    <n v="7"/>
    <x v="6"/>
  </r>
  <r>
    <s v="04768"/>
    <x v="190"/>
    <x v="1"/>
    <x v="1"/>
    <x v="0"/>
    <x v="2"/>
    <x v="0"/>
    <x v="8"/>
    <n v="1"/>
    <n v="101.58"/>
    <n v="0"/>
    <n v="49.83"/>
    <n v="101.58"/>
    <n v="49.83"/>
    <n v="51.75"/>
    <n v="0.50945067926757237"/>
    <n v="2026"/>
    <s v="Q3"/>
    <n v="7"/>
    <x v="6"/>
  </r>
  <r>
    <s v="05025"/>
    <x v="190"/>
    <x v="2"/>
    <x v="3"/>
    <x v="0"/>
    <x v="0"/>
    <x v="2"/>
    <x v="18"/>
    <n v="4"/>
    <n v="166.71"/>
    <n v="0"/>
    <n v="86.55"/>
    <n v="666.84"/>
    <n v="346.2"/>
    <n v="320.64000000000004"/>
    <n v="0.48083498290444487"/>
    <n v="2026"/>
    <s v="Q3"/>
    <n v="7"/>
    <x v="6"/>
  </r>
  <r>
    <s v="00165"/>
    <x v="191"/>
    <x v="1"/>
    <x v="12"/>
    <x v="2"/>
    <x v="1"/>
    <x v="0"/>
    <x v="0"/>
    <n v="2"/>
    <n v="83.33"/>
    <n v="0"/>
    <n v="42.11"/>
    <n v="166.66"/>
    <n v="84.22"/>
    <n v="82.44"/>
    <n v="0.49465978639145564"/>
    <n v="2026"/>
    <s v="Q3"/>
    <n v="7"/>
    <x v="6"/>
  </r>
  <r>
    <s v="00198"/>
    <x v="191"/>
    <x v="0"/>
    <x v="15"/>
    <x v="0"/>
    <x v="1"/>
    <x v="1"/>
    <x v="17"/>
    <n v="2"/>
    <n v="71.77"/>
    <n v="0.05"/>
    <n v="32.9"/>
    <n v="136.363"/>
    <n v="65.8"/>
    <n v="70.563000000000002"/>
    <n v="0.5174644148339359"/>
    <n v="2026"/>
    <s v="Q3"/>
    <n v="7"/>
    <x v="6"/>
  </r>
  <r>
    <s v="01480"/>
    <x v="191"/>
    <x v="0"/>
    <x v="15"/>
    <x v="0"/>
    <x v="1"/>
    <x v="2"/>
    <x v="18"/>
    <n v="3"/>
    <n v="164.5"/>
    <n v="0"/>
    <n v="87.06"/>
    <n v="493.5"/>
    <n v="261.18"/>
    <n v="232.32"/>
    <n v="0.47075987841945288"/>
    <n v="2026"/>
    <s v="Q3"/>
    <n v="7"/>
    <x v="6"/>
  </r>
  <r>
    <s v="01990"/>
    <x v="191"/>
    <x v="0"/>
    <x v="15"/>
    <x v="0"/>
    <x v="0"/>
    <x v="3"/>
    <x v="13"/>
    <n v="3"/>
    <n v="82.28"/>
    <n v="0.1"/>
    <n v="39.51"/>
    <n v="222.15600000000001"/>
    <n v="118.53"/>
    <n v="103.626"/>
    <n v="0.46645600388915898"/>
    <n v="2026"/>
    <s v="Q3"/>
    <n v="7"/>
    <x v="6"/>
  </r>
  <r>
    <s v="02298"/>
    <x v="191"/>
    <x v="2"/>
    <x v="2"/>
    <x v="2"/>
    <x v="1"/>
    <x v="0"/>
    <x v="8"/>
    <n v="2"/>
    <n v="103.17"/>
    <n v="0"/>
    <n v="50.49"/>
    <n v="206.34"/>
    <n v="100.98"/>
    <n v="105.36"/>
    <n v="0.51061355045071244"/>
    <n v="2026"/>
    <s v="Q3"/>
    <n v="7"/>
    <x v="6"/>
  </r>
  <r>
    <s v="02886"/>
    <x v="191"/>
    <x v="0"/>
    <x v="15"/>
    <x v="0"/>
    <x v="1"/>
    <x v="0"/>
    <x v="4"/>
    <n v="1"/>
    <n v="50.33"/>
    <n v="0.05"/>
    <n v="22.06"/>
    <n v="47.813499999999998"/>
    <n v="22.06"/>
    <n v="25.753499999999999"/>
    <n v="0.53862402877848303"/>
    <n v="2026"/>
    <s v="Q3"/>
    <n v="7"/>
    <x v="6"/>
  </r>
  <r>
    <s v="02893"/>
    <x v="191"/>
    <x v="1"/>
    <x v="11"/>
    <x v="1"/>
    <x v="2"/>
    <x v="1"/>
    <x v="3"/>
    <n v="6"/>
    <n v="142.78"/>
    <n v="0.15"/>
    <n v="80.38"/>
    <n v="728.178"/>
    <n v="482.28"/>
    <n v="245.89800000000002"/>
    <n v="0.33768941110552642"/>
    <n v="2026"/>
    <s v="Q3"/>
    <n v="7"/>
    <x v="6"/>
  </r>
  <r>
    <s v="02939"/>
    <x v="191"/>
    <x v="1"/>
    <x v="6"/>
    <x v="0"/>
    <x v="1"/>
    <x v="3"/>
    <x v="7"/>
    <n v="1"/>
    <n v="195.38"/>
    <n v="0.05"/>
    <n v="101.67"/>
    <n v="185.61099999999999"/>
    <n v="101.67"/>
    <n v="83.940999999999988"/>
    <n v="0.45224151585843508"/>
    <n v="2026"/>
    <s v="Q3"/>
    <n v="7"/>
    <x v="6"/>
  </r>
  <r>
    <s v="03249"/>
    <x v="191"/>
    <x v="3"/>
    <x v="4"/>
    <x v="2"/>
    <x v="0"/>
    <x v="0"/>
    <x v="8"/>
    <n v="5"/>
    <n v="104.8"/>
    <n v="0"/>
    <n v="50.94"/>
    <n v="524"/>
    <n v="254.7"/>
    <n v="269.3"/>
    <n v="0.51393129770992374"/>
    <n v="2026"/>
    <s v="Q3"/>
    <n v="7"/>
    <x v="6"/>
  </r>
  <r>
    <s v="03832"/>
    <x v="191"/>
    <x v="3"/>
    <x v="7"/>
    <x v="0"/>
    <x v="0"/>
    <x v="3"/>
    <x v="13"/>
    <n v="3"/>
    <n v="82.26"/>
    <n v="0"/>
    <n v="40.020000000000003"/>
    <n v="246.78000000000003"/>
    <n v="120.06"/>
    <n v="126.72000000000003"/>
    <n v="0.51349380014587898"/>
    <n v="2026"/>
    <s v="Q3"/>
    <n v="7"/>
    <x v="6"/>
  </r>
  <r>
    <s v="03868"/>
    <x v="191"/>
    <x v="2"/>
    <x v="10"/>
    <x v="0"/>
    <x v="2"/>
    <x v="1"/>
    <x v="1"/>
    <n v="1"/>
    <n v="90.79"/>
    <n v="0"/>
    <n v="46.39"/>
    <n v="90.79"/>
    <n v="46.39"/>
    <n v="44.400000000000006"/>
    <n v="0.4890406432426479"/>
    <n v="2026"/>
    <s v="Q3"/>
    <n v="7"/>
    <x v="6"/>
  </r>
  <r>
    <s v="04365"/>
    <x v="191"/>
    <x v="1"/>
    <x v="11"/>
    <x v="0"/>
    <x v="0"/>
    <x v="0"/>
    <x v="6"/>
    <n v="1"/>
    <n v="41.33"/>
    <n v="0"/>
    <n v="17.2"/>
    <n v="41.33"/>
    <n v="17.2"/>
    <n v="24.13"/>
    <n v="0.58383740624243896"/>
    <n v="2026"/>
    <s v="Q3"/>
    <n v="7"/>
    <x v="6"/>
  </r>
  <r>
    <s v="00314"/>
    <x v="192"/>
    <x v="2"/>
    <x v="2"/>
    <x v="0"/>
    <x v="0"/>
    <x v="4"/>
    <x v="10"/>
    <n v="2"/>
    <n v="41.09"/>
    <n v="0.05"/>
    <n v="14.54"/>
    <n v="78.070999999999998"/>
    <n v="29.08"/>
    <n v="48.991"/>
    <n v="0.62751854081541159"/>
    <n v="2026"/>
    <s v="Q3"/>
    <n v="7"/>
    <x v="6"/>
  </r>
  <r>
    <s v="00552"/>
    <x v="192"/>
    <x v="1"/>
    <x v="12"/>
    <x v="1"/>
    <x v="2"/>
    <x v="3"/>
    <x v="13"/>
    <n v="5"/>
    <n v="82.39"/>
    <n v="0.05"/>
    <n v="39.479999999999997"/>
    <n v="391.35249999999996"/>
    <n v="197.39999999999998"/>
    <n v="193.95249999999999"/>
    <n v="0.49559540312122702"/>
    <n v="2026"/>
    <s v="Q3"/>
    <n v="7"/>
    <x v="6"/>
  </r>
  <r>
    <s v="01317"/>
    <x v="192"/>
    <x v="1"/>
    <x v="14"/>
    <x v="0"/>
    <x v="2"/>
    <x v="4"/>
    <x v="14"/>
    <n v="3"/>
    <n v="37"/>
    <n v="0"/>
    <n v="13.69"/>
    <n v="111"/>
    <n v="41.07"/>
    <n v="69.930000000000007"/>
    <n v="0.63000000000000012"/>
    <n v="2026"/>
    <s v="Q3"/>
    <n v="7"/>
    <x v="6"/>
  </r>
  <r>
    <s v="01515"/>
    <x v="192"/>
    <x v="3"/>
    <x v="8"/>
    <x v="2"/>
    <x v="1"/>
    <x v="4"/>
    <x v="10"/>
    <n v="2"/>
    <n v="40.9"/>
    <n v="0"/>
    <n v="14.81"/>
    <n v="81.8"/>
    <n v="29.62"/>
    <n v="52.179999999999993"/>
    <n v="0.63789731051344734"/>
    <n v="2026"/>
    <s v="Q3"/>
    <n v="7"/>
    <x v="6"/>
  </r>
  <r>
    <s v="01674"/>
    <x v="192"/>
    <x v="0"/>
    <x v="0"/>
    <x v="0"/>
    <x v="1"/>
    <x v="4"/>
    <x v="12"/>
    <n v="1"/>
    <n v="123.33"/>
    <n v="0.1"/>
    <n v="70.900000000000006"/>
    <n v="110.997"/>
    <n v="70.900000000000006"/>
    <n v="40.096999999999994"/>
    <n v="0.36124399758552028"/>
    <n v="2026"/>
    <s v="Q3"/>
    <n v="7"/>
    <x v="6"/>
  </r>
  <r>
    <s v="02407"/>
    <x v="192"/>
    <x v="1"/>
    <x v="12"/>
    <x v="3"/>
    <x v="2"/>
    <x v="1"/>
    <x v="11"/>
    <n v="1"/>
    <n v="153.25"/>
    <n v="0.15"/>
    <n v="78.28"/>
    <n v="130.26249999999999"/>
    <n v="78.28"/>
    <n v="51.982499999999987"/>
    <n v="0.39905959121005657"/>
    <n v="2026"/>
    <s v="Q3"/>
    <n v="7"/>
    <x v="6"/>
  </r>
  <r>
    <s v="02817"/>
    <x v="192"/>
    <x v="3"/>
    <x v="7"/>
    <x v="3"/>
    <x v="1"/>
    <x v="2"/>
    <x v="15"/>
    <n v="3"/>
    <n v="134.43"/>
    <n v="0.1"/>
    <n v="65.78"/>
    <n v="362.96100000000001"/>
    <n v="197.34"/>
    <n v="165.62100000000001"/>
    <n v="0.45630522287518493"/>
    <n v="2026"/>
    <s v="Q3"/>
    <n v="7"/>
    <x v="6"/>
  </r>
  <r>
    <s v="03059"/>
    <x v="192"/>
    <x v="0"/>
    <x v="0"/>
    <x v="0"/>
    <x v="0"/>
    <x v="1"/>
    <x v="1"/>
    <n v="1"/>
    <n v="93.73"/>
    <n v="0.05"/>
    <n v="44.51"/>
    <n v="89.043499999999995"/>
    <n v="44.51"/>
    <n v="44.533499999999997"/>
    <n v="0.50013195797559618"/>
    <n v="2026"/>
    <s v="Q3"/>
    <n v="7"/>
    <x v="6"/>
  </r>
  <r>
    <s v="03210"/>
    <x v="192"/>
    <x v="0"/>
    <x v="0"/>
    <x v="0"/>
    <x v="0"/>
    <x v="2"/>
    <x v="2"/>
    <n v="1"/>
    <n v="37.090000000000003"/>
    <n v="0"/>
    <n v="13.43"/>
    <n v="37.090000000000003"/>
    <n v="13.43"/>
    <n v="23.660000000000004"/>
    <n v="0.63790779185764357"/>
    <n v="2026"/>
    <s v="Q3"/>
    <n v="7"/>
    <x v="6"/>
  </r>
  <r>
    <s v="03670"/>
    <x v="192"/>
    <x v="0"/>
    <x v="0"/>
    <x v="2"/>
    <x v="1"/>
    <x v="2"/>
    <x v="9"/>
    <n v="1"/>
    <n v="45.43"/>
    <n v="0"/>
    <n v="18.66"/>
    <n v="45.43"/>
    <n v="18.66"/>
    <n v="26.77"/>
    <n v="0.58925819942769098"/>
    <n v="2026"/>
    <s v="Q3"/>
    <n v="7"/>
    <x v="6"/>
  </r>
  <r>
    <s v="04017"/>
    <x v="192"/>
    <x v="3"/>
    <x v="8"/>
    <x v="3"/>
    <x v="1"/>
    <x v="4"/>
    <x v="10"/>
    <n v="1"/>
    <n v="39.5"/>
    <n v="0.1"/>
    <n v="14.86"/>
    <n v="35.550000000000004"/>
    <n v="14.86"/>
    <n v="20.690000000000005"/>
    <n v="0.58199718706047832"/>
    <n v="2026"/>
    <s v="Q3"/>
    <n v="7"/>
    <x v="6"/>
  </r>
  <r>
    <s v="05012"/>
    <x v="192"/>
    <x v="2"/>
    <x v="16"/>
    <x v="2"/>
    <x v="0"/>
    <x v="4"/>
    <x v="12"/>
    <n v="2"/>
    <n v="123.58"/>
    <n v="0.1"/>
    <n v="68.739999999999995"/>
    <n v="222.44399999999999"/>
    <n v="137.47999999999999"/>
    <n v="84.963999999999999"/>
    <n v="0.3819568071065077"/>
    <n v="2026"/>
    <s v="Q3"/>
    <n v="7"/>
    <x v="6"/>
  </r>
  <r>
    <s v="00884"/>
    <x v="193"/>
    <x v="3"/>
    <x v="13"/>
    <x v="2"/>
    <x v="0"/>
    <x v="0"/>
    <x v="8"/>
    <n v="1"/>
    <n v="103.61"/>
    <n v="0"/>
    <n v="51.84"/>
    <n v="103.61"/>
    <n v="51.84"/>
    <n v="51.769999999999996"/>
    <n v="0.49966219476884466"/>
    <n v="2026"/>
    <s v="Q3"/>
    <n v="7"/>
    <x v="6"/>
  </r>
  <r>
    <s v="01025"/>
    <x v="193"/>
    <x v="2"/>
    <x v="2"/>
    <x v="2"/>
    <x v="0"/>
    <x v="1"/>
    <x v="3"/>
    <n v="2"/>
    <n v="145.75"/>
    <n v="0.05"/>
    <n v="79.319999999999993"/>
    <n v="276.92500000000001"/>
    <n v="158.63999999999999"/>
    <n v="118.28500000000003"/>
    <n v="0.42713731154644768"/>
    <n v="2026"/>
    <s v="Q3"/>
    <n v="7"/>
    <x v="6"/>
  </r>
  <r>
    <s v="01279"/>
    <x v="193"/>
    <x v="3"/>
    <x v="8"/>
    <x v="3"/>
    <x v="1"/>
    <x v="3"/>
    <x v="7"/>
    <n v="2"/>
    <n v="193.76"/>
    <n v="0.1"/>
    <n v="104.66"/>
    <n v="348.76799999999997"/>
    <n v="209.32"/>
    <n v="139.44799999999998"/>
    <n v="0.39983025965684921"/>
    <n v="2026"/>
    <s v="Q3"/>
    <n v="7"/>
    <x v="6"/>
  </r>
  <r>
    <s v="01534"/>
    <x v="193"/>
    <x v="2"/>
    <x v="16"/>
    <x v="0"/>
    <x v="0"/>
    <x v="1"/>
    <x v="3"/>
    <n v="2"/>
    <n v="146.09"/>
    <n v="0.1"/>
    <n v="79.36"/>
    <n v="262.96199999999999"/>
    <n v="158.72"/>
    <n v="104.24199999999999"/>
    <n v="0.39641469109605187"/>
    <n v="2026"/>
    <s v="Q3"/>
    <n v="7"/>
    <x v="6"/>
  </r>
  <r>
    <s v="02147"/>
    <x v="193"/>
    <x v="1"/>
    <x v="14"/>
    <x v="2"/>
    <x v="1"/>
    <x v="2"/>
    <x v="15"/>
    <n v="1"/>
    <n v="131.91999999999999"/>
    <n v="0"/>
    <n v="66.19"/>
    <n v="131.91999999999999"/>
    <n v="66.19"/>
    <n v="65.72999999999999"/>
    <n v="0.49825651910248631"/>
    <n v="2026"/>
    <s v="Q3"/>
    <n v="7"/>
    <x v="6"/>
  </r>
  <r>
    <s v="02385"/>
    <x v="193"/>
    <x v="1"/>
    <x v="11"/>
    <x v="1"/>
    <x v="2"/>
    <x v="3"/>
    <x v="13"/>
    <n v="6"/>
    <n v="83.28"/>
    <n v="0.15"/>
    <n v="38.76"/>
    <n v="424.72800000000001"/>
    <n v="232.56"/>
    <n v="192.16800000000001"/>
    <n v="0.45244956772334294"/>
    <n v="2026"/>
    <s v="Q3"/>
    <n v="7"/>
    <x v="6"/>
  </r>
  <r>
    <s v="02517"/>
    <x v="193"/>
    <x v="1"/>
    <x v="6"/>
    <x v="0"/>
    <x v="1"/>
    <x v="2"/>
    <x v="2"/>
    <n v="1"/>
    <n v="36.479999999999997"/>
    <n v="0.05"/>
    <n v="13.22"/>
    <n v="34.655999999999999"/>
    <n v="13.22"/>
    <n v="21.436"/>
    <n v="0.61853647276084955"/>
    <n v="2026"/>
    <s v="Q3"/>
    <n v="7"/>
    <x v="6"/>
  </r>
  <r>
    <s v="02746"/>
    <x v="193"/>
    <x v="0"/>
    <x v="0"/>
    <x v="2"/>
    <x v="1"/>
    <x v="1"/>
    <x v="11"/>
    <n v="3"/>
    <n v="155.44"/>
    <n v="0.05"/>
    <n v="79.95"/>
    <n v="443.00399999999996"/>
    <n v="239.85000000000002"/>
    <n v="203.15399999999994"/>
    <n v="0.45858276674702703"/>
    <n v="2026"/>
    <s v="Q3"/>
    <n v="7"/>
    <x v="6"/>
  </r>
  <r>
    <s v="03297"/>
    <x v="193"/>
    <x v="0"/>
    <x v="15"/>
    <x v="1"/>
    <x v="0"/>
    <x v="4"/>
    <x v="10"/>
    <n v="6"/>
    <n v="40.58"/>
    <n v="0.15"/>
    <n v="15.06"/>
    <n v="206.958"/>
    <n v="90.36"/>
    <n v="116.598"/>
    <n v="0.5633896732670397"/>
    <n v="2026"/>
    <s v="Q3"/>
    <n v="7"/>
    <x v="6"/>
  </r>
  <r>
    <s v="00772"/>
    <x v="194"/>
    <x v="3"/>
    <x v="13"/>
    <x v="0"/>
    <x v="0"/>
    <x v="0"/>
    <x v="8"/>
    <n v="2"/>
    <n v="101.03"/>
    <n v="0.1"/>
    <n v="50.98"/>
    <n v="181.85400000000001"/>
    <n v="101.96"/>
    <n v="79.89400000000002"/>
    <n v="0.43933045190097558"/>
    <n v="2026"/>
    <s v="Q3"/>
    <n v="7"/>
    <x v="6"/>
  </r>
  <r>
    <s v="00838"/>
    <x v="194"/>
    <x v="0"/>
    <x v="9"/>
    <x v="2"/>
    <x v="0"/>
    <x v="3"/>
    <x v="13"/>
    <n v="1"/>
    <n v="80.150000000000006"/>
    <n v="0.05"/>
    <n v="38.89"/>
    <n v="76.142499999999998"/>
    <n v="38.89"/>
    <n v="37.252499999999998"/>
    <n v="0.48924713530551267"/>
    <n v="2026"/>
    <s v="Q3"/>
    <n v="7"/>
    <x v="6"/>
  </r>
  <r>
    <s v="01144"/>
    <x v="194"/>
    <x v="2"/>
    <x v="2"/>
    <x v="2"/>
    <x v="1"/>
    <x v="3"/>
    <x v="13"/>
    <n v="1"/>
    <n v="83.74"/>
    <n v="0"/>
    <n v="38.96"/>
    <n v="83.74"/>
    <n v="38.96"/>
    <n v="44.779999999999994"/>
    <n v="0.53475041796035339"/>
    <n v="2026"/>
    <s v="Q3"/>
    <n v="7"/>
    <x v="6"/>
  </r>
  <r>
    <s v="01686"/>
    <x v="194"/>
    <x v="2"/>
    <x v="5"/>
    <x v="1"/>
    <x v="0"/>
    <x v="2"/>
    <x v="2"/>
    <n v="8"/>
    <n v="35.75"/>
    <n v="0.15"/>
    <n v="13.56"/>
    <n v="243.1"/>
    <n v="108.48"/>
    <n v="134.62"/>
    <n v="0.55376388317564795"/>
    <n v="2026"/>
    <s v="Q3"/>
    <n v="7"/>
    <x v="6"/>
  </r>
  <r>
    <s v="02823"/>
    <x v="194"/>
    <x v="0"/>
    <x v="15"/>
    <x v="0"/>
    <x v="1"/>
    <x v="0"/>
    <x v="0"/>
    <n v="3"/>
    <n v="81.39"/>
    <n v="0"/>
    <n v="43.54"/>
    <n v="244.17000000000002"/>
    <n v="130.62"/>
    <n v="113.55000000000001"/>
    <n v="0.46504484580415284"/>
    <n v="2026"/>
    <s v="Q3"/>
    <n v="7"/>
    <x v="6"/>
  </r>
  <r>
    <s v="02883"/>
    <x v="194"/>
    <x v="2"/>
    <x v="10"/>
    <x v="3"/>
    <x v="1"/>
    <x v="2"/>
    <x v="2"/>
    <n v="1"/>
    <n v="36.799999999999997"/>
    <n v="0"/>
    <n v="13.91"/>
    <n v="36.799999999999997"/>
    <n v="13.91"/>
    <n v="22.889999999999997"/>
    <n v="0.62201086956521734"/>
    <n v="2026"/>
    <s v="Q3"/>
    <n v="7"/>
    <x v="6"/>
  </r>
  <r>
    <s v="03259"/>
    <x v="194"/>
    <x v="2"/>
    <x v="16"/>
    <x v="1"/>
    <x v="0"/>
    <x v="3"/>
    <x v="7"/>
    <n v="6"/>
    <n v="194.15"/>
    <n v="0.1"/>
    <n v="105.12"/>
    <n v="1048.4100000000001"/>
    <n v="630.72"/>
    <n v="417.69000000000005"/>
    <n v="0.3984032964202936"/>
    <n v="2026"/>
    <s v="Q3"/>
    <n v="7"/>
    <x v="6"/>
  </r>
  <r>
    <s v="03709"/>
    <x v="194"/>
    <x v="0"/>
    <x v="9"/>
    <x v="0"/>
    <x v="1"/>
    <x v="4"/>
    <x v="16"/>
    <n v="1"/>
    <n v="50.94"/>
    <n v="0"/>
    <n v="22.28"/>
    <n v="50.94"/>
    <n v="22.28"/>
    <n v="28.659999999999997"/>
    <n v="0.5626226933647428"/>
    <n v="2026"/>
    <s v="Q3"/>
    <n v="7"/>
    <x v="6"/>
  </r>
  <r>
    <s v="00061"/>
    <x v="195"/>
    <x v="3"/>
    <x v="8"/>
    <x v="0"/>
    <x v="0"/>
    <x v="4"/>
    <x v="12"/>
    <n v="2"/>
    <n v="125.89"/>
    <n v="0"/>
    <n v="70.8"/>
    <n v="251.78"/>
    <n v="141.6"/>
    <n v="110.18"/>
    <n v="0.43760425768528083"/>
    <n v="2026"/>
    <s v="Q3"/>
    <n v="7"/>
    <x v="6"/>
  </r>
  <r>
    <s v="00357"/>
    <x v="195"/>
    <x v="0"/>
    <x v="9"/>
    <x v="0"/>
    <x v="1"/>
    <x v="4"/>
    <x v="16"/>
    <n v="2"/>
    <n v="51.9"/>
    <n v="0"/>
    <n v="21.82"/>
    <n v="103.8"/>
    <n v="43.64"/>
    <n v="60.16"/>
    <n v="0.57957610789980729"/>
    <n v="2026"/>
    <s v="Q3"/>
    <n v="7"/>
    <x v="6"/>
  </r>
  <r>
    <s v="01607"/>
    <x v="195"/>
    <x v="0"/>
    <x v="0"/>
    <x v="2"/>
    <x v="1"/>
    <x v="4"/>
    <x v="10"/>
    <n v="2"/>
    <n v="39.75"/>
    <n v="0"/>
    <n v="14.78"/>
    <n v="79.5"/>
    <n v="29.56"/>
    <n v="49.94"/>
    <n v="0.62817610062893081"/>
    <n v="2026"/>
    <s v="Q3"/>
    <n v="7"/>
    <x v="6"/>
  </r>
  <r>
    <s v="03295"/>
    <x v="195"/>
    <x v="1"/>
    <x v="12"/>
    <x v="3"/>
    <x v="0"/>
    <x v="1"/>
    <x v="1"/>
    <n v="1"/>
    <n v="93.46"/>
    <n v="0.15"/>
    <n v="46.65"/>
    <n v="79.440999999999988"/>
    <n v="46.65"/>
    <n v="32.79099999999999"/>
    <n v="0.41277174255107557"/>
    <n v="2026"/>
    <s v="Q3"/>
    <n v="7"/>
    <x v="6"/>
  </r>
  <r>
    <s v="04048"/>
    <x v="195"/>
    <x v="3"/>
    <x v="13"/>
    <x v="1"/>
    <x v="2"/>
    <x v="0"/>
    <x v="0"/>
    <n v="3"/>
    <n v="82.79"/>
    <n v="0.1"/>
    <n v="43.07"/>
    <n v="223.53300000000002"/>
    <n v="129.21"/>
    <n v="94.323000000000008"/>
    <n v="0.42196454214813922"/>
    <n v="2026"/>
    <s v="Q3"/>
    <n v="7"/>
    <x v="6"/>
  </r>
  <r>
    <s v="04424"/>
    <x v="195"/>
    <x v="2"/>
    <x v="2"/>
    <x v="2"/>
    <x v="2"/>
    <x v="1"/>
    <x v="1"/>
    <n v="1"/>
    <n v="92.54"/>
    <n v="0"/>
    <n v="44.48"/>
    <n v="92.54"/>
    <n v="44.48"/>
    <n v="48.060000000000009"/>
    <n v="0.51934298681651181"/>
    <n v="2026"/>
    <s v="Q3"/>
    <n v="7"/>
    <x v="6"/>
  </r>
  <r>
    <s v="04732"/>
    <x v="195"/>
    <x v="1"/>
    <x v="14"/>
    <x v="2"/>
    <x v="1"/>
    <x v="2"/>
    <x v="9"/>
    <n v="1"/>
    <n v="46.53"/>
    <n v="0"/>
    <n v="18.829999999999998"/>
    <n v="46.53"/>
    <n v="18.829999999999998"/>
    <n v="27.700000000000003"/>
    <n v="0.59531485063399958"/>
    <n v="2026"/>
    <s v="Q3"/>
    <n v="7"/>
    <x v="6"/>
  </r>
  <r>
    <s v="00194"/>
    <x v="196"/>
    <x v="1"/>
    <x v="12"/>
    <x v="0"/>
    <x v="0"/>
    <x v="0"/>
    <x v="4"/>
    <n v="2"/>
    <n v="49.69"/>
    <n v="0"/>
    <n v="21.97"/>
    <n v="99.38"/>
    <n v="43.94"/>
    <n v="55.44"/>
    <n v="0.557858724089354"/>
    <n v="2026"/>
    <s v="Q3"/>
    <n v="7"/>
    <x v="6"/>
  </r>
  <r>
    <s v="00258"/>
    <x v="196"/>
    <x v="3"/>
    <x v="8"/>
    <x v="3"/>
    <x v="1"/>
    <x v="1"/>
    <x v="17"/>
    <n v="3"/>
    <n v="71.34"/>
    <n v="0.1"/>
    <n v="31.71"/>
    <n v="192.61800000000002"/>
    <n v="95.13"/>
    <n v="97.488000000000028"/>
    <n v="0.50612092327819835"/>
    <n v="2026"/>
    <s v="Q3"/>
    <n v="7"/>
    <x v="6"/>
  </r>
  <r>
    <s v="00543"/>
    <x v="196"/>
    <x v="1"/>
    <x v="14"/>
    <x v="3"/>
    <x v="0"/>
    <x v="0"/>
    <x v="0"/>
    <n v="1"/>
    <n v="83.03"/>
    <n v="0"/>
    <n v="42.41"/>
    <n v="83.03"/>
    <n v="42.41"/>
    <n v="40.620000000000005"/>
    <n v="0.48922076357942917"/>
    <n v="2026"/>
    <s v="Q3"/>
    <n v="7"/>
    <x v="6"/>
  </r>
  <r>
    <s v="00972"/>
    <x v="196"/>
    <x v="3"/>
    <x v="4"/>
    <x v="0"/>
    <x v="0"/>
    <x v="4"/>
    <x v="10"/>
    <n v="1"/>
    <n v="40.799999999999997"/>
    <n v="0"/>
    <n v="14.42"/>
    <n v="40.799999999999997"/>
    <n v="14.42"/>
    <n v="26.379999999999995"/>
    <n v="0.64656862745098032"/>
    <n v="2026"/>
    <s v="Q3"/>
    <n v="7"/>
    <x v="6"/>
  </r>
  <r>
    <s v="01146"/>
    <x v="196"/>
    <x v="1"/>
    <x v="6"/>
    <x v="3"/>
    <x v="0"/>
    <x v="3"/>
    <x v="19"/>
    <n v="2"/>
    <n v="125.34"/>
    <n v="0.15"/>
    <n v="59.04"/>
    <n v="213.078"/>
    <n v="118.08"/>
    <n v="94.998000000000005"/>
    <n v="0.44583673584321237"/>
    <n v="2026"/>
    <s v="Q3"/>
    <n v="7"/>
    <x v="6"/>
  </r>
  <r>
    <s v="01464"/>
    <x v="196"/>
    <x v="0"/>
    <x v="9"/>
    <x v="0"/>
    <x v="0"/>
    <x v="4"/>
    <x v="12"/>
    <n v="1"/>
    <n v="122.73"/>
    <n v="0.1"/>
    <n v="70.540000000000006"/>
    <n v="110.45700000000001"/>
    <n v="70.540000000000006"/>
    <n v="39.917000000000002"/>
    <n v="0.36138044668966202"/>
    <n v="2026"/>
    <s v="Q3"/>
    <n v="7"/>
    <x v="6"/>
  </r>
  <r>
    <s v="01581"/>
    <x v="196"/>
    <x v="2"/>
    <x v="5"/>
    <x v="2"/>
    <x v="1"/>
    <x v="1"/>
    <x v="1"/>
    <n v="5"/>
    <n v="92.72"/>
    <n v="0.1"/>
    <n v="46.2"/>
    <n v="417.24"/>
    <n v="231"/>
    <n v="186.24"/>
    <n v="0.44636180615473109"/>
    <n v="2026"/>
    <s v="Q3"/>
    <n v="7"/>
    <x v="6"/>
  </r>
  <r>
    <s v="01894"/>
    <x v="196"/>
    <x v="3"/>
    <x v="7"/>
    <x v="1"/>
    <x v="2"/>
    <x v="4"/>
    <x v="14"/>
    <n v="5"/>
    <n v="36.29"/>
    <n v="0.05"/>
    <n v="13.52"/>
    <n v="172.37749999999997"/>
    <n v="67.599999999999994"/>
    <n v="104.77749999999997"/>
    <n v="0.60783744978317933"/>
    <n v="2026"/>
    <s v="Q3"/>
    <n v="7"/>
    <x v="6"/>
  </r>
  <r>
    <s v="02100"/>
    <x v="196"/>
    <x v="2"/>
    <x v="2"/>
    <x v="0"/>
    <x v="2"/>
    <x v="0"/>
    <x v="4"/>
    <n v="2"/>
    <n v="49.84"/>
    <n v="0.1"/>
    <n v="23.06"/>
    <n v="89.712000000000003"/>
    <n v="46.12"/>
    <n v="43.592000000000006"/>
    <n v="0.48591046905653651"/>
    <n v="2026"/>
    <s v="Q3"/>
    <n v="7"/>
    <x v="6"/>
  </r>
  <r>
    <s v="02902"/>
    <x v="196"/>
    <x v="1"/>
    <x v="12"/>
    <x v="3"/>
    <x v="2"/>
    <x v="4"/>
    <x v="14"/>
    <n v="1"/>
    <n v="35.799999999999997"/>
    <n v="0"/>
    <n v="14.05"/>
    <n v="35.799999999999997"/>
    <n v="14.05"/>
    <n v="21.749999999999996"/>
    <n v="0.60754189944134074"/>
    <n v="2026"/>
    <s v="Q3"/>
    <n v="7"/>
    <x v="6"/>
  </r>
  <r>
    <s v="03115"/>
    <x v="196"/>
    <x v="3"/>
    <x v="13"/>
    <x v="0"/>
    <x v="1"/>
    <x v="3"/>
    <x v="7"/>
    <n v="1"/>
    <n v="195.12"/>
    <n v="0"/>
    <n v="101.14"/>
    <n v="195.12"/>
    <n v="101.14"/>
    <n v="93.98"/>
    <n v="0.48165231652316526"/>
    <n v="2026"/>
    <s v="Q3"/>
    <n v="7"/>
    <x v="6"/>
  </r>
  <r>
    <s v="03546"/>
    <x v="196"/>
    <x v="0"/>
    <x v="15"/>
    <x v="0"/>
    <x v="1"/>
    <x v="0"/>
    <x v="6"/>
    <n v="2"/>
    <n v="39.69"/>
    <n v="0.05"/>
    <n v="16.88"/>
    <n v="75.410999999999987"/>
    <n v="33.76"/>
    <n v="41.650999999999989"/>
    <n v="0.55231995332245953"/>
    <n v="2026"/>
    <s v="Q3"/>
    <n v="7"/>
    <x v="6"/>
  </r>
  <r>
    <s v="04224"/>
    <x v="196"/>
    <x v="2"/>
    <x v="3"/>
    <x v="2"/>
    <x v="0"/>
    <x v="3"/>
    <x v="5"/>
    <n v="1"/>
    <n v="348.73"/>
    <n v="0.15"/>
    <n v="190.33"/>
    <n v="296.4205"/>
    <n v="190.33"/>
    <n v="106.09049999999999"/>
    <n v="0.35790540802677273"/>
    <n v="2026"/>
    <s v="Q3"/>
    <n v="7"/>
    <x v="6"/>
  </r>
  <r>
    <s v="04858"/>
    <x v="196"/>
    <x v="1"/>
    <x v="12"/>
    <x v="2"/>
    <x v="0"/>
    <x v="2"/>
    <x v="2"/>
    <n v="1"/>
    <n v="35.5"/>
    <n v="0"/>
    <n v="13.26"/>
    <n v="35.5"/>
    <n v="13.26"/>
    <n v="22.240000000000002"/>
    <n v="0.62647887323943663"/>
    <n v="2026"/>
    <s v="Q3"/>
    <n v="7"/>
    <x v="6"/>
  </r>
  <r>
    <s v="00768"/>
    <x v="197"/>
    <x v="0"/>
    <x v="9"/>
    <x v="0"/>
    <x v="2"/>
    <x v="2"/>
    <x v="9"/>
    <n v="1"/>
    <n v="46.44"/>
    <n v="0"/>
    <n v="18.47"/>
    <n v="46.44"/>
    <n v="18.47"/>
    <n v="27.97"/>
    <n v="0.60228251507321273"/>
    <n v="2026"/>
    <s v="Q3"/>
    <n v="7"/>
    <x v="6"/>
  </r>
  <r>
    <s v="01901"/>
    <x v="197"/>
    <x v="1"/>
    <x v="14"/>
    <x v="0"/>
    <x v="1"/>
    <x v="1"/>
    <x v="17"/>
    <n v="1"/>
    <n v="70.44"/>
    <n v="0.05"/>
    <n v="32.229999999999997"/>
    <n v="66.917999999999992"/>
    <n v="32.229999999999997"/>
    <n v="34.687999999999995"/>
    <n v="0.51836576108072563"/>
    <n v="2026"/>
    <s v="Q3"/>
    <n v="7"/>
    <x v="6"/>
  </r>
  <r>
    <s v="02226"/>
    <x v="197"/>
    <x v="0"/>
    <x v="15"/>
    <x v="2"/>
    <x v="1"/>
    <x v="1"/>
    <x v="17"/>
    <n v="1"/>
    <n v="69.78"/>
    <n v="0.05"/>
    <n v="32.83"/>
    <n v="66.290999999999997"/>
    <n v="32.83"/>
    <n v="33.460999999999999"/>
    <n v="0.50475931876121949"/>
    <n v="2026"/>
    <s v="Q3"/>
    <n v="7"/>
    <x v="6"/>
  </r>
  <r>
    <s v="02660"/>
    <x v="197"/>
    <x v="2"/>
    <x v="5"/>
    <x v="2"/>
    <x v="1"/>
    <x v="2"/>
    <x v="2"/>
    <n v="4"/>
    <n v="35.450000000000003"/>
    <n v="0.1"/>
    <n v="13.83"/>
    <n v="127.62000000000002"/>
    <n v="55.32"/>
    <n v="72.300000000000011"/>
    <n v="0.56652562294311237"/>
    <n v="2026"/>
    <s v="Q3"/>
    <n v="7"/>
    <x v="6"/>
  </r>
  <r>
    <s v="03004"/>
    <x v="197"/>
    <x v="3"/>
    <x v="8"/>
    <x v="0"/>
    <x v="0"/>
    <x v="0"/>
    <x v="4"/>
    <n v="1"/>
    <n v="50.82"/>
    <n v="0.05"/>
    <n v="22.36"/>
    <n v="48.278999999999996"/>
    <n v="22.36"/>
    <n v="25.918999999999997"/>
    <n v="0.5368586756146565"/>
    <n v="2026"/>
    <s v="Q3"/>
    <n v="7"/>
    <x v="6"/>
  </r>
  <r>
    <s v="04020"/>
    <x v="197"/>
    <x v="2"/>
    <x v="2"/>
    <x v="0"/>
    <x v="0"/>
    <x v="3"/>
    <x v="19"/>
    <n v="1"/>
    <n v="126.13"/>
    <n v="0.15"/>
    <n v="60.43"/>
    <n v="107.2105"/>
    <n v="60.43"/>
    <n v="46.780499999999996"/>
    <n v="0.43634252242084498"/>
    <n v="2026"/>
    <s v="Q3"/>
    <n v="7"/>
    <x v="6"/>
  </r>
  <r>
    <s v="04154"/>
    <x v="197"/>
    <x v="2"/>
    <x v="10"/>
    <x v="0"/>
    <x v="0"/>
    <x v="1"/>
    <x v="17"/>
    <n v="3"/>
    <n v="72.150000000000006"/>
    <n v="0"/>
    <n v="33.01"/>
    <n v="216.45000000000002"/>
    <n v="99.03"/>
    <n v="117.42000000000002"/>
    <n v="0.54248094248094247"/>
    <n v="2026"/>
    <s v="Q3"/>
    <n v="7"/>
    <x v="6"/>
  </r>
  <r>
    <s v="04957"/>
    <x v="197"/>
    <x v="1"/>
    <x v="1"/>
    <x v="0"/>
    <x v="0"/>
    <x v="4"/>
    <x v="14"/>
    <n v="1"/>
    <n v="35.58"/>
    <n v="0"/>
    <n v="13.68"/>
    <n v="35.58"/>
    <n v="13.68"/>
    <n v="21.9"/>
    <n v="0.61551433389544685"/>
    <n v="2026"/>
    <s v="Q3"/>
    <n v="7"/>
    <x v="6"/>
  </r>
  <r>
    <s v="00945"/>
    <x v="198"/>
    <x v="2"/>
    <x v="3"/>
    <x v="0"/>
    <x v="1"/>
    <x v="1"/>
    <x v="11"/>
    <n v="1"/>
    <n v="154.9"/>
    <n v="0.05"/>
    <n v="77.819999999999993"/>
    <n v="147.155"/>
    <n v="77.819999999999993"/>
    <n v="69.335000000000008"/>
    <n v="0.47116985491488572"/>
    <n v="2026"/>
    <s v="Q3"/>
    <n v="7"/>
    <x v="6"/>
  </r>
  <r>
    <s v="01726"/>
    <x v="198"/>
    <x v="1"/>
    <x v="14"/>
    <x v="2"/>
    <x v="2"/>
    <x v="3"/>
    <x v="13"/>
    <n v="2"/>
    <n v="80.98"/>
    <n v="0.05"/>
    <n v="39.85"/>
    <n v="153.86199999999999"/>
    <n v="79.7"/>
    <n v="74.161999999999992"/>
    <n v="0.48200335365457353"/>
    <n v="2026"/>
    <s v="Q3"/>
    <n v="7"/>
    <x v="6"/>
  </r>
  <r>
    <s v="01790"/>
    <x v="198"/>
    <x v="1"/>
    <x v="12"/>
    <x v="0"/>
    <x v="1"/>
    <x v="1"/>
    <x v="1"/>
    <n v="1"/>
    <n v="91.36"/>
    <n v="0"/>
    <n v="44.86"/>
    <n v="91.36"/>
    <n v="44.86"/>
    <n v="46.5"/>
    <n v="0.50897548161120842"/>
    <n v="2026"/>
    <s v="Q3"/>
    <n v="7"/>
    <x v="6"/>
  </r>
  <r>
    <s v="02193"/>
    <x v="198"/>
    <x v="2"/>
    <x v="2"/>
    <x v="0"/>
    <x v="0"/>
    <x v="0"/>
    <x v="6"/>
    <n v="2"/>
    <n v="39.409999999999997"/>
    <n v="0"/>
    <n v="16.8"/>
    <n v="78.819999999999993"/>
    <n v="33.6"/>
    <n v="45.219999999999992"/>
    <n v="0.57371225577264651"/>
    <n v="2026"/>
    <s v="Q3"/>
    <n v="7"/>
    <x v="6"/>
  </r>
  <r>
    <s v="02781"/>
    <x v="198"/>
    <x v="0"/>
    <x v="0"/>
    <x v="0"/>
    <x v="0"/>
    <x v="2"/>
    <x v="15"/>
    <n v="2"/>
    <n v="134.99"/>
    <n v="0"/>
    <n v="68.77"/>
    <n v="269.98"/>
    <n v="137.54"/>
    <n v="132.44000000000003"/>
    <n v="0.49055485591525305"/>
    <n v="2026"/>
    <s v="Q3"/>
    <n v="7"/>
    <x v="6"/>
  </r>
  <r>
    <s v="03043"/>
    <x v="198"/>
    <x v="1"/>
    <x v="12"/>
    <x v="3"/>
    <x v="1"/>
    <x v="0"/>
    <x v="6"/>
    <n v="2"/>
    <n v="40.93"/>
    <n v="0.05"/>
    <n v="16.89"/>
    <n v="77.766999999999996"/>
    <n v="33.78"/>
    <n v="43.986999999999995"/>
    <n v="0.56562552239381736"/>
    <n v="2026"/>
    <s v="Q3"/>
    <n v="7"/>
    <x v="6"/>
  </r>
  <r>
    <s v="03102"/>
    <x v="198"/>
    <x v="3"/>
    <x v="13"/>
    <x v="3"/>
    <x v="0"/>
    <x v="1"/>
    <x v="1"/>
    <n v="1"/>
    <n v="90.02"/>
    <n v="0.05"/>
    <n v="45.83"/>
    <n v="85.518999999999991"/>
    <n v="45.83"/>
    <n v="39.688999999999993"/>
    <n v="0.46409569803201622"/>
    <n v="2026"/>
    <s v="Q3"/>
    <n v="7"/>
    <x v="6"/>
  </r>
  <r>
    <s v="03156"/>
    <x v="198"/>
    <x v="0"/>
    <x v="0"/>
    <x v="2"/>
    <x v="0"/>
    <x v="4"/>
    <x v="16"/>
    <n v="2"/>
    <n v="50.73"/>
    <n v="0"/>
    <n v="21.87"/>
    <n v="101.46"/>
    <n v="43.74"/>
    <n v="57.719999999999992"/>
    <n v="0.56889414547604966"/>
    <n v="2026"/>
    <s v="Q3"/>
    <n v="7"/>
    <x v="6"/>
  </r>
  <r>
    <s v="03308"/>
    <x v="198"/>
    <x v="3"/>
    <x v="13"/>
    <x v="2"/>
    <x v="1"/>
    <x v="4"/>
    <x v="12"/>
    <n v="3"/>
    <n v="121.05"/>
    <n v="0.05"/>
    <n v="68.56"/>
    <n v="344.99249999999995"/>
    <n v="205.68"/>
    <n v="139.31249999999994"/>
    <n v="0.40381312637231231"/>
    <n v="2026"/>
    <s v="Q3"/>
    <n v="7"/>
    <x v="6"/>
  </r>
  <r>
    <s v="03329"/>
    <x v="198"/>
    <x v="1"/>
    <x v="11"/>
    <x v="0"/>
    <x v="1"/>
    <x v="0"/>
    <x v="0"/>
    <n v="2"/>
    <n v="81.739999999999995"/>
    <n v="0"/>
    <n v="42.75"/>
    <n v="163.47999999999999"/>
    <n v="85.5"/>
    <n v="77.97999999999999"/>
    <n v="0.47700024467824809"/>
    <n v="2026"/>
    <s v="Q3"/>
    <n v="7"/>
    <x v="6"/>
  </r>
  <r>
    <s v="04102"/>
    <x v="198"/>
    <x v="1"/>
    <x v="12"/>
    <x v="0"/>
    <x v="0"/>
    <x v="1"/>
    <x v="11"/>
    <n v="3"/>
    <n v="154.01"/>
    <n v="0.1"/>
    <n v="78.78"/>
    <n v="415.827"/>
    <n v="236.34"/>
    <n v="179.48699999999999"/>
    <n v="0.43163863818366771"/>
    <n v="2026"/>
    <s v="Q3"/>
    <n v="7"/>
    <x v="6"/>
  </r>
  <r>
    <s v="04109"/>
    <x v="198"/>
    <x v="1"/>
    <x v="12"/>
    <x v="3"/>
    <x v="1"/>
    <x v="0"/>
    <x v="8"/>
    <n v="4"/>
    <n v="101.61"/>
    <n v="0"/>
    <n v="51.68"/>
    <n v="406.44"/>
    <n v="206.72"/>
    <n v="199.72"/>
    <n v="0.49138864285011319"/>
    <n v="2026"/>
    <s v="Q3"/>
    <n v="7"/>
    <x v="6"/>
  </r>
  <r>
    <s v="04813"/>
    <x v="198"/>
    <x v="2"/>
    <x v="10"/>
    <x v="2"/>
    <x v="0"/>
    <x v="4"/>
    <x v="14"/>
    <n v="2"/>
    <n v="36.869999999999997"/>
    <n v="0.15"/>
    <n v="13.94"/>
    <n v="62.678999999999995"/>
    <n v="27.88"/>
    <n v="34.798999999999992"/>
    <n v="0.55519392459994565"/>
    <n v="2026"/>
    <s v="Q3"/>
    <n v="7"/>
    <x v="6"/>
  </r>
  <r>
    <s v="05054"/>
    <x v="198"/>
    <x v="3"/>
    <x v="8"/>
    <x v="0"/>
    <x v="1"/>
    <x v="3"/>
    <x v="19"/>
    <n v="2"/>
    <n v="121.06"/>
    <n v="0"/>
    <n v="59.62"/>
    <n v="242.12"/>
    <n v="119.24"/>
    <n v="122.88000000000001"/>
    <n v="0.50751693375185858"/>
    <n v="2026"/>
    <s v="Q3"/>
    <n v="7"/>
    <x v="6"/>
  </r>
  <r>
    <s v="00138"/>
    <x v="199"/>
    <x v="1"/>
    <x v="12"/>
    <x v="0"/>
    <x v="1"/>
    <x v="1"/>
    <x v="17"/>
    <n v="2"/>
    <n v="71.81"/>
    <n v="0"/>
    <n v="32.35"/>
    <n v="143.62"/>
    <n v="64.7"/>
    <n v="78.92"/>
    <n v="0.54950563988302459"/>
    <n v="2026"/>
    <s v="Q3"/>
    <n v="7"/>
    <x v="6"/>
  </r>
  <r>
    <s v="00433"/>
    <x v="199"/>
    <x v="1"/>
    <x v="12"/>
    <x v="0"/>
    <x v="1"/>
    <x v="1"/>
    <x v="3"/>
    <n v="4"/>
    <n v="145.18"/>
    <n v="0"/>
    <n v="79.540000000000006"/>
    <n v="580.72"/>
    <n v="318.16000000000003"/>
    <n v="262.56"/>
    <n v="0.45212839234054275"/>
    <n v="2026"/>
    <s v="Q3"/>
    <n v="7"/>
    <x v="6"/>
  </r>
  <r>
    <s v="00484"/>
    <x v="199"/>
    <x v="1"/>
    <x v="12"/>
    <x v="0"/>
    <x v="1"/>
    <x v="4"/>
    <x v="14"/>
    <n v="2"/>
    <n v="36.07"/>
    <n v="0"/>
    <n v="13.6"/>
    <n v="72.14"/>
    <n v="27.2"/>
    <n v="44.94"/>
    <n v="0.62295536456889378"/>
    <n v="2026"/>
    <s v="Q3"/>
    <n v="7"/>
    <x v="6"/>
  </r>
  <r>
    <s v="00492"/>
    <x v="199"/>
    <x v="1"/>
    <x v="14"/>
    <x v="2"/>
    <x v="1"/>
    <x v="1"/>
    <x v="17"/>
    <n v="3"/>
    <n v="72.23"/>
    <n v="0.1"/>
    <n v="31.67"/>
    <n v="195.02100000000002"/>
    <n v="95.01"/>
    <n v="100.01100000000001"/>
    <n v="0.5128216961250327"/>
    <n v="2026"/>
    <s v="Q3"/>
    <n v="7"/>
    <x v="6"/>
  </r>
  <r>
    <s v="00626"/>
    <x v="199"/>
    <x v="1"/>
    <x v="14"/>
    <x v="2"/>
    <x v="0"/>
    <x v="2"/>
    <x v="2"/>
    <n v="1"/>
    <n v="36.549999999999997"/>
    <n v="0.1"/>
    <n v="13.2"/>
    <n v="32.894999999999996"/>
    <n v="13.2"/>
    <n v="19.694999999999997"/>
    <n v="0.59872321021431829"/>
    <n v="2026"/>
    <s v="Q3"/>
    <n v="7"/>
    <x v="6"/>
  </r>
  <r>
    <s v="01409"/>
    <x v="199"/>
    <x v="1"/>
    <x v="14"/>
    <x v="0"/>
    <x v="1"/>
    <x v="3"/>
    <x v="19"/>
    <n v="5"/>
    <n v="124.68"/>
    <n v="0.05"/>
    <n v="60.61"/>
    <n v="592.23"/>
    <n v="303.05"/>
    <n v="289.18"/>
    <n v="0.48829002245749115"/>
    <n v="2026"/>
    <s v="Q3"/>
    <n v="7"/>
    <x v="6"/>
  </r>
  <r>
    <s v="01486"/>
    <x v="199"/>
    <x v="3"/>
    <x v="8"/>
    <x v="0"/>
    <x v="0"/>
    <x v="0"/>
    <x v="8"/>
    <n v="1"/>
    <n v="101.7"/>
    <n v="0.05"/>
    <n v="49.92"/>
    <n v="96.614999999999995"/>
    <n v="49.92"/>
    <n v="46.694999999999993"/>
    <n v="0.48331004502406455"/>
    <n v="2026"/>
    <s v="Q3"/>
    <n v="7"/>
    <x v="6"/>
  </r>
  <r>
    <s v="01940"/>
    <x v="199"/>
    <x v="2"/>
    <x v="16"/>
    <x v="0"/>
    <x v="1"/>
    <x v="4"/>
    <x v="16"/>
    <n v="2"/>
    <n v="50.24"/>
    <n v="0.05"/>
    <n v="21.88"/>
    <n v="95.456000000000003"/>
    <n v="43.76"/>
    <n v="51.696000000000005"/>
    <n v="0.54156889037881328"/>
    <n v="2026"/>
    <s v="Q3"/>
    <n v="7"/>
    <x v="6"/>
  </r>
  <r>
    <s v="02215"/>
    <x v="199"/>
    <x v="3"/>
    <x v="13"/>
    <x v="2"/>
    <x v="0"/>
    <x v="4"/>
    <x v="14"/>
    <n v="3"/>
    <n v="35.53"/>
    <n v="0"/>
    <n v="14"/>
    <n v="106.59"/>
    <n v="42"/>
    <n v="64.59"/>
    <n v="0.60596678862932729"/>
    <n v="2026"/>
    <s v="Q3"/>
    <n v="7"/>
    <x v="6"/>
  </r>
  <r>
    <s v="02555"/>
    <x v="199"/>
    <x v="2"/>
    <x v="2"/>
    <x v="3"/>
    <x v="1"/>
    <x v="2"/>
    <x v="9"/>
    <n v="2"/>
    <n v="46.89"/>
    <n v="0.1"/>
    <n v="18.53"/>
    <n v="84.402000000000001"/>
    <n v="37.06"/>
    <n v="47.341999999999999"/>
    <n v="0.56091087888912583"/>
    <n v="2026"/>
    <s v="Q3"/>
    <n v="7"/>
    <x v="6"/>
  </r>
  <r>
    <s v="04710"/>
    <x v="199"/>
    <x v="0"/>
    <x v="0"/>
    <x v="2"/>
    <x v="0"/>
    <x v="3"/>
    <x v="7"/>
    <n v="1"/>
    <n v="197.29"/>
    <n v="0.1"/>
    <n v="104.7"/>
    <n v="177.56100000000001"/>
    <n v="104.7"/>
    <n v="72.861000000000004"/>
    <n v="0.4103434875901803"/>
    <n v="2026"/>
    <s v="Q3"/>
    <n v="7"/>
    <x v="6"/>
  </r>
  <r>
    <s v="04974"/>
    <x v="199"/>
    <x v="0"/>
    <x v="9"/>
    <x v="2"/>
    <x v="2"/>
    <x v="1"/>
    <x v="17"/>
    <n v="1"/>
    <n v="70.52"/>
    <n v="0.1"/>
    <n v="33.28"/>
    <n v="63.467999999999996"/>
    <n v="33.28"/>
    <n v="30.187999999999995"/>
    <n v="0.47564126804058732"/>
    <n v="2026"/>
    <s v="Q3"/>
    <n v="7"/>
    <x v="6"/>
  </r>
  <r>
    <s v="05048"/>
    <x v="199"/>
    <x v="1"/>
    <x v="12"/>
    <x v="3"/>
    <x v="1"/>
    <x v="4"/>
    <x v="16"/>
    <n v="3"/>
    <n v="49.9"/>
    <n v="0.05"/>
    <n v="22.27"/>
    <n v="142.21499999999997"/>
    <n v="66.81"/>
    <n v="75.404999999999973"/>
    <n v="0.53021833139964125"/>
    <n v="2026"/>
    <s v="Q3"/>
    <n v="7"/>
    <x v="6"/>
  </r>
  <r>
    <s v="00001"/>
    <x v="200"/>
    <x v="3"/>
    <x v="7"/>
    <x v="2"/>
    <x v="1"/>
    <x v="1"/>
    <x v="11"/>
    <n v="3"/>
    <n v="156.25"/>
    <n v="0"/>
    <n v="79.900000000000006"/>
    <n v="468.75"/>
    <n v="239.70000000000002"/>
    <n v="229.04999999999998"/>
    <n v="0.48863999999999996"/>
    <n v="2026"/>
    <s v="Q3"/>
    <n v="7"/>
    <x v="6"/>
  </r>
  <r>
    <s v="00270"/>
    <x v="200"/>
    <x v="2"/>
    <x v="2"/>
    <x v="3"/>
    <x v="0"/>
    <x v="3"/>
    <x v="19"/>
    <n v="3"/>
    <n v="120.14"/>
    <n v="0"/>
    <n v="58.9"/>
    <n v="360.42"/>
    <n v="176.7"/>
    <n v="183.72000000000003"/>
    <n v="0.5097386382553688"/>
    <n v="2026"/>
    <s v="Q3"/>
    <n v="7"/>
    <x v="6"/>
  </r>
  <r>
    <s v="02130"/>
    <x v="200"/>
    <x v="1"/>
    <x v="14"/>
    <x v="2"/>
    <x v="0"/>
    <x v="1"/>
    <x v="3"/>
    <n v="1"/>
    <n v="145.21"/>
    <n v="0"/>
    <n v="80.52"/>
    <n v="145.21"/>
    <n v="80.52"/>
    <n v="64.690000000000012"/>
    <n v="0.44549273466014744"/>
    <n v="2026"/>
    <s v="Q3"/>
    <n v="7"/>
    <x v="6"/>
  </r>
  <r>
    <s v="02474"/>
    <x v="200"/>
    <x v="2"/>
    <x v="2"/>
    <x v="2"/>
    <x v="0"/>
    <x v="0"/>
    <x v="6"/>
    <n v="2"/>
    <n v="39.78"/>
    <n v="0.1"/>
    <n v="16.260000000000002"/>
    <n v="71.603999999999999"/>
    <n v="32.520000000000003"/>
    <n v="39.083999999999996"/>
    <n v="0.54583542818836928"/>
    <n v="2026"/>
    <s v="Q3"/>
    <n v="7"/>
    <x v="6"/>
  </r>
  <r>
    <s v="02514"/>
    <x v="200"/>
    <x v="1"/>
    <x v="6"/>
    <x v="0"/>
    <x v="1"/>
    <x v="2"/>
    <x v="18"/>
    <n v="2"/>
    <n v="161.97"/>
    <n v="0.1"/>
    <n v="88.57"/>
    <n v="291.54599999999999"/>
    <n v="177.14"/>
    <n v="114.40600000000001"/>
    <n v="0.39241148909606033"/>
    <n v="2026"/>
    <s v="Q3"/>
    <n v="7"/>
    <x v="6"/>
  </r>
  <r>
    <s v="02616"/>
    <x v="200"/>
    <x v="2"/>
    <x v="3"/>
    <x v="2"/>
    <x v="1"/>
    <x v="4"/>
    <x v="12"/>
    <n v="2"/>
    <n v="125.37"/>
    <n v="0"/>
    <n v="68.040000000000006"/>
    <n v="250.74"/>
    <n v="136.08000000000001"/>
    <n v="114.66"/>
    <n v="0.457286432160804"/>
    <n v="2026"/>
    <s v="Q3"/>
    <n v="7"/>
    <x v="6"/>
  </r>
  <r>
    <s v="02632"/>
    <x v="200"/>
    <x v="0"/>
    <x v="15"/>
    <x v="0"/>
    <x v="1"/>
    <x v="3"/>
    <x v="7"/>
    <n v="1"/>
    <n v="196.57"/>
    <n v="0"/>
    <n v="104.78"/>
    <n v="196.57"/>
    <n v="104.78"/>
    <n v="91.789999999999992"/>
    <n v="0.46695833545301924"/>
    <n v="2026"/>
    <s v="Q3"/>
    <n v="7"/>
    <x v="6"/>
  </r>
  <r>
    <s v="03725"/>
    <x v="200"/>
    <x v="2"/>
    <x v="16"/>
    <x v="0"/>
    <x v="0"/>
    <x v="3"/>
    <x v="7"/>
    <n v="2"/>
    <n v="195.74"/>
    <n v="0.05"/>
    <n v="107.17"/>
    <n v="371.90600000000001"/>
    <n v="214.34"/>
    <n v="157.566"/>
    <n v="0.4236715729243411"/>
    <n v="2026"/>
    <s v="Q3"/>
    <n v="7"/>
    <x v="6"/>
  </r>
  <r>
    <s v="03834"/>
    <x v="200"/>
    <x v="1"/>
    <x v="14"/>
    <x v="2"/>
    <x v="1"/>
    <x v="3"/>
    <x v="7"/>
    <n v="3"/>
    <n v="192.28"/>
    <n v="0"/>
    <n v="104.3"/>
    <n v="576.84"/>
    <n v="312.89999999999998"/>
    <n v="263.94000000000005"/>
    <n v="0.45756188891200339"/>
    <n v="2026"/>
    <s v="Q3"/>
    <n v="7"/>
    <x v="6"/>
  </r>
  <r>
    <s v="00159"/>
    <x v="201"/>
    <x v="1"/>
    <x v="1"/>
    <x v="0"/>
    <x v="0"/>
    <x v="1"/>
    <x v="17"/>
    <n v="2"/>
    <n v="70.150000000000006"/>
    <n v="0.05"/>
    <n v="32.950000000000003"/>
    <n v="133.285"/>
    <n v="65.900000000000006"/>
    <n v="67.384999999999991"/>
    <n v="0.50557076940390888"/>
    <n v="2026"/>
    <s v="Q3"/>
    <n v="7"/>
    <x v="6"/>
  </r>
  <r>
    <s v="00435"/>
    <x v="201"/>
    <x v="2"/>
    <x v="2"/>
    <x v="0"/>
    <x v="0"/>
    <x v="3"/>
    <x v="5"/>
    <n v="2"/>
    <n v="342.38"/>
    <n v="0.05"/>
    <n v="192.01"/>
    <n v="650.52199999999993"/>
    <n v="384.02"/>
    <n v="266.50199999999995"/>
    <n v="0.40967407712575438"/>
    <n v="2026"/>
    <s v="Q3"/>
    <n v="7"/>
    <x v="6"/>
  </r>
  <r>
    <s v="01467"/>
    <x v="201"/>
    <x v="1"/>
    <x v="14"/>
    <x v="3"/>
    <x v="1"/>
    <x v="4"/>
    <x v="16"/>
    <n v="1"/>
    <n v="50.59"/>
    <n v="0.05"/>
    <n v="22.04"/>
    <n v="48.060499999999998"/>
    <n v="22.04"/>
    <n v="26.020499999999998"/>
    <n v="0.54141134611583319"/>
    <n v="2026"/>
    <s v="Q3"/>
    <n v="7"/>
    <x v="6"/>
  </r>
  <r>
    <s v="01552"/>
    <x v="201"/>
    <x v="3"/>
    <x v="4"/>
    <x v="2"/>
    <x v="1"/>
    <x v="2"/>
    <x v="9"/>
    <n v="2"/>
    <n v="46.34"/>
    <n v="0.1"/>
    <n v="18.41"/>
    <n v="83.412000000000006"/>
    <n v="36.82"/>
    <n v="46.592000000000006"/>
    <n v="0.55857670359180933"/>
    <n v="2026"/>
    <s v="Q3"/>
    <n v="7"/>
    <x v="6"/>
  </r>
  <r>
    <s v="01745"/>
    <x v="201"/>
    <x v="1"/>
    <x v="6"/>
    <x v="3"/>
    <x v="1"/>
    <x v="1"/>
    <x v="1"/>
    <n v="1"/>
    <n v="91.45"/>
    <n v="0"/>
    <n v="44.16"/>
    <n v="91.45"/>
    <n v="44.16"/>
    <n v="47.290000000000006"/>
    <n v="0.51711317659923461"/>
    <n v="2026"/>
    <s v="Q3"/>
    <n v="7"/>
    <x v="6"/>
  </r>
  <r>
    <s v="02174"/>
    <x v="201"/>
    <x v="3"/>
    <x v="8"/>
    <x v="3"/>
    <x v="0"/>
    <x v="0"/>
    <x v="6"/>
    <n v="3"/>
    <n v="40.28"/>
    <n v="0"/>
    <n v="17.12"/>
    <n v="120.84"/>
    <n v="51.36"/>
    <n v="69.48"/>
    <n v="0.57497517378351537"/>
    <n v="2026"/>
    <s v="Q3"/>
    <n v="7"/>
    <x v="6"/>
  </r>
  <r>
    <s v="03444"/>
    <x v="201"/>
    <x v="1"/>
    <x v="14"/>
    <x v="0"/>
    <x v="0"/>
    <x v="4"/>
    <x v="14"/>
    <n v="2"/>
    <n v="36.93"/>
    <n v="0"/>
    <n v="13.63"/>
    <n v="73.86"/>
    <n v="27.26"/>
    <n v="46.599999999999994"/>
    <n v="0.63092336853506625"/>
    <n v="2026"/>
    <s v="Q3"/>
    <n v="7"/>
    <x v="6"/>
  </r>
  <r>
    <s v="03646"/>
    <x v="201"/>
    <x v="2"/>
    <x v="2"/>
    <x v="3"/>
    <x v="0"/>
    <x v="1"/>
    <x v="3"/>
    <n v="1"/>
    <n v="143.69"/>
    <n v="0"/>
    <n v="80.87"/>
    <n v="143.69"/>
    <n v="80.87"/>
    <n v="62.819999999999993"/>
    <n v="0.43719117544714309"/>
    <n v="2026"/>
    <s v="Q3"/>
    <n v="7"/>
    <x v="6"/>
  </r>
  <r>
    <s v="04558"/>
    <x v="201"/>
    <x v="1"/>
    <x v="14"/>
    <x v="3"/>
    <x v="1"/>
    <x v="1"/>
    <x v="3"/>
    <n v="2"/>
    <n v="147.09"/>
    <n v="0"/>
    <n v="81.58"/>
    <n v="294.18"/>
    <n v="163.16"/>
    <n v="131.02000000000001"/>
    <n v="0.44537358080087025"/>
    <n v="2026"/>
    <s v="Q3"/>
    <n v="7"/>
    <x v="6"/>
  </r>
  <r>
    <s v="04564"/>
    <x v="201"/>
    <x v="2"/>
    <x v="5"/>
    <x v="0"/>
    <x v="1"/>
    <x v="1"/>
    <x v="11"/>
    <n v="1"/>
    <n v="153.88"/>
    <n v="0"/>
    <n v="80.98"/>
    <n v="153.88"/>
    <n v="80.98"/>
    <n v="72.899999999999991"/>
    <n v="0.47374577592929551"/>
    <n v="2026"/>
    <s v="Q3"/>
    <n v="7"/>
    <x v="6"/>
  </r>
  <r>
    <s v="04616"/>
    <x v="201"/>
    <x v="3"/>
    <x v="13"/>
    <x v="3"/>
    <x v="1"/>
    <x v="1"/>
    <x v="17"/>
    <n v="3"/>
    <n v="72.2"/>
    <n v="0"/>
    <n v="31.45"/>
    <n v="216.60000000000002"/>
    <n v="94.35"/>
    <n v="122.25000000000003"/>
    <n v="0.5644044321329641"/>
    <n v="2026"/>
    <s v="Q3"/>
    <n v="7"/>
    <x v="6"/>
  </r>
  <r>
    <s v="00536"/>
    <x v="202"/>
    <x v="3"/>
    <x v="13"/>
    <x v="2"/>
    <x v="2"/>
    <x v="4"/>
    <x v="10"/>
    <n v="1"/>
    <n v="40.67"/>
    <n v="0"/>
    <n v="14.28"/>
    <n v="40.67"/>
    <n v="14.28"/>
    <n v="26.39"/>
    <n v="0.64888123924268504"/>
    <n v="2026"/>
    <s v="Q3"/>
    <n v="7"/>
    <x v="6"/>
  </r>
  <r>
    <s v="00571"/>
    <x v="202"/>
    <x v="0"/>
    <x v="0"/>
    <x v="0"/>
    <x v="1"/>
    <x v="1"/>
    <x v="11"/>
    <n v="3"/>
    <n v="152.53"/>
    <n v="0"/>
    <n v="80.88"/>
    <n v="457.59000000000003"/>
    <n v="242.64"/>
    <n v="214.95000000000005"/>
    <n v="0.46974365698551113"/>
    <n v="2026"/>
    <s v="Q3"/>
    <n v="7"/>
    <x v="6"/>
  </r>
  <r>
    <s v="00965"/>
    <x v="202"/>
    <x v="1"/>
    <x v="11"/>
    <x v="2"/>
    <x v="0"/>
    <x v="2"/>
    <x v="2"/>
    <n v="2"/>
    <n v="35.39"/>
    <n v="0.05"/>
    <n v="13.39"/>
    <n v="67.241"/>
    <n v="26.78"/>
    <n v="40.460999999999999"/>
    <n v="0.60173108668818132"/>
    <n v="2026"/>
    <s v="Q3"/>
    <n v="7"/>
    <x v="6"/>
  </r>
  <r>
    <s v="01504"/>
    <x v="202"/>
    <x v="3"/>
    <x v="4"/>
    <x v="0"/>
    <x v="0"/>
    <x v="1"/>
    <x v="1"/>
    <n v="5"/>
    <n v="93.35"/>
    <n v="0"/>
    <n v="46.31"/>
    <n v="466.75"/>
    <n v="231.55"/>
    <n v="235.2"/>
    <n v="0.50391001606855912"/>
    <n v="2026"/>
    <s v="Q3"/>
    <n v="7"/>
    <x v="6"/>
  </r>
  <r>
    <s v="02560"/>
    <x v="202"/>
    <x v="1"/>
    <x v="12"/>
    <x v="0"/>
    <x v="0"/>
    <x v="0"/>
    <x v="4"/>
    <n v="2"/>
    <n v="51.71"/>
    <n v="0"/>
    <n v="22.75"/>
    <n v="103.42"/>
    <n v="45.5"/>
    <n v="57.92"/>
    <n v="0.5600464126861342"/>
    <n v="2026"/>
    <s v="Q3"/>
    <n v="7"/>
    <x v="6"/>
  </r>
  <r>
    <s v="02758"/>
    <x v="202"/>
    <x v="0"/>
    <x v="0"/>
    <x v="0"/>
    <x v="1"/>
    <x v="0"/>
    <x v="6"/>
    <n v="1"/>
    <n v="39.86"/>
    <n v="0"/>
    <n v="16.53"/>
    <n v="39.86"/>
    <n v="16.53"/>
    <n v="23.33"/>
    <n v="0.58529854490717503"/>
    <n v="2026"/>
    <s v="Q3"/>
    <n v="7"/>
    <x v="6"/>
  </r>
  <r>
    <s v="04030"/>
    <x v="202"/>
    <x v="3"/>
    <x v="8"/>
    <x v="0"/>
    <x v="1"/>
    <x v="3"/>
    <x v="13"/>
    <n v="2"/>
    <n v="83.71"/>
    <n v="0"/>
    <n v="39.29"/>
    <n v="167.42"/>
    <n v="78.58"/>
    <n v="88.839999999999989"/>
    <n v="0.53064150041811009"/>
    <n v="2026"/>
    <s v="Q3"/>
    <n v="7"/>
    <x v="6"/>
  </r>
  <r>
    <s v="04337"/>
    <x v="202"/>
    <x v="1"/>
    <x v="14"/>
    <x v="2"/>
    <x v="1"/>
    <x v="2"/>
    <x v="9"/>
    <n v="1"/>
    <n v="47.62"/>
    <n v="0"/>
    <n v="17.82"/>
    <n v="47.62"/>
    <n v="17.82"/>
    <n v="29.799999999999997"/>
    <n v="0.62578748425031494"/>
    <n v="2026"/>
    <s v="Q3"/>
    <n v="7"/>
    <x v="6"/>
  </r>
  <r>
    <s v="05129"/>
    <x v="202"/>
    <x v="1"/>
    <x v="12"/>
    <x v="0"/>
    <x v="0"/>
    <x v="0"/>
    <x v="0"/>
    <n v="1"/>
    <n v="80.05"/>
    <n v="0.05"/>
    <n v="43.81"/>
    <n v="76.047499999999999"/>
    <n v="43.81"/>
    <n v="32.237499999999997"/>
    <n v="0.42391268615010352"/>
    <n v="2026"/>
    <s v="Q3"/>
    <n v="7"/>
    <x v="6"/>
  </r>
  <r>
    <s v="00081"/>
    <x v="203"/>
    <x v="3"/>
    <x v="8"/>
    <x v="2"/>
    <x v="0"/>
    <x v="4"/>
    <x v="16"/>
    <n v="1"/>
    <n v="51.82"/>
    <n v="0"/>
    <n v="21.43"/>
    <n v="51.82"/>
    <n v="21.43"/>
    <n v="30.39"/>
    <n v="0.58645310690852959"/>
    <n v="2026"/>
    <s v="Q3"/>
    <n v="7"/>
    <x v="6"/>
  </r>
  <r>
    <s v="00493"/>
    <x v="203"/>
    <x v="1"/>
    <x v="11"/>
    <x v="0"/>
    <x v="2"/>
    <x v="2"/>
    <x v="18"/>
    <n v="4"/>
    <n v="161.28"/>
    <n v="0.15"/>
    <n v="89.2"/>
    <n v="548.35199999999998"/>
    <n v="356.8"/>
    <n v="191.55199999999996"/>
    <n v="0.3493230625583566"/>
    <n v="2026"/>
    <s v="Q3"/>
    <n v="7"/>
    <x v="6"/>
  </r>
  <r>
    <s v="00613"/>
    <x v="203"/>
    <x v="0"/>
    <x v="0"/>
    <x v="0"/>
    <x v="1"/>
    <x v="0"/>
    <x v="6"/>
    <n v="1"/>
    <n v="39.86"/>
    <n v="0.05"/>
    <n v="16.989999999999998"/>
    <n v="37.866999999999997"/>
    <n v="16.989999999999998"/>
    <n v="20.876999999999999"/>
    <n v="0.55132437214461139"/>
    <n v="2026"/>
    <s v="Q3"/>
    <n v="7"/>
    <x v="6"/>
  </r>
  <r>
    <s v="00958"/>
    <x v="203"/>
    <x v="3"/>
    <x v="8"/>
    <x v="3"/>
    <x v="1"/>
    <x v="0"/>
    <x v="8"/>
    <n v="6"/>
    <n v="102.96"/>
    <n v="0.05"/>
    <n v="51.74"/>
    <n v="586.87199999999996"/>
    <n v="310.44"/>
    <n v="276.43199999999996"/>
    <n v="0.47102604997341835"/>
    <n v="2026"/>
    <s v="Q3"/>
    <n v="7"/>
    <x v="6"/>
  </r>
  <r>
    <s v="01270"/>
    <x v="203"/>
    <x v="1"/>
    <x v="12"/>
    <x v="3"/>
    <x v="0"/>
    <x v="1"/>
    <x v="1"/>
    <n v="1"/>
    <n v="94.04"/>
    <n v="0"/>
    <n v="44.88"/>
    <n v="94.04"/>
    <n v="44.88"/>
    <n v="49.160000000000004"/>
    <n v="0.52275627392598889"/>
    <n v="2026"/>
    <s v="Q3"/>
    <n v="7"/>
    <x v="6"/>
  </r>
  <r>
    <s v="01513"/>
    <x v="203"/>
    <x v="3"/>
    <x v="8"/>
    <x v="0"/>
    <x v="1"/>
    <x v="1"/>
    <x v="17"/>
    <n v="2"/>
    <n v="70.790000000000006"/>
    <n v="0"/>
    <n v="32.44"/>
    <n v="141.58000000000001"/>
    <n v="64.88"/>
    <n v="76.700000000000017"/>
    <n v="0.541743184065546"/>
    <n v="2026"/>
    <s v="Q3"/>
    <n v="7"/>
    <x v="6"/>
  </r>
  <r>
    <s v="02009"/>
    <x v="203"/>
    <x v="2"/>
    <x v="10"/>
    <x v="0"/>
    <x v="1"/>
    <x v="2"/>
    <x v="9"/>
    <n v="2"/>
    <n v="46.41"/>
    <n v="0"/>
    <n v="18.600000000000001"/>
    <n v="92.82"/>
    <n v="37.200000000000003"/>
    <n v="55.61999999999999"/>
    <n v="0.59922430510665803"/>
    <n v="2026"/>
    <s v="Q3"/>
    <n v="7"/>
    <x v="6"/>
  </r>
  <r>
    <s v="02838"/>
    <x v="203"/>
    <x v="3"/>
    <x v="13"/>
    <x v="3"/>
    <x v="1"/>
    <x v="1"/>
    <x v="17"/>
    <n v="1"/>
    <n v="69.75"/>
    <n v="0"/>
    <n v="33.299999999999997"/>
    <n v="69.75"/>
    <n v="33.299999999999997"/>
    <n v="36.450000000000003"/>
    <n v="0.52258064516129032"/>
    <n v="2026"/>
    <s v="Q3"/>
    <n v="7"/>
    <x v="6"/>
  </r>
  <r>
    <s v="03730"/>
    <x v="203"/>
    <x v="0"/>
    <x v="15"/>
    <x v="2"/>
    <x v="2"/>
    <x v="0"/>
    <x v="6"/>
    <n v="3"/>
    <n v="40.81"/>
    <n v="0"/>
    <n v="16.86"/>
    <n v="122.43"/>
    <n v="50.58"/>
    <n v="71.850000000000009"/>
    <n v="0.58686596422445481"/>
    <n v="2026"/>
    <s v="Q3"/>
    <n v="7"/>
    <x v="6"/>
  </r>
  <r>
    <s v="04287"/>
    <x v="203"/>
    <x v="3"/>
    <x v="8"/>
    <x v="3"/>
    <x v="0"/>
    <x v="1"/>
    <x v="11"/>
    <n v="5"/>
    <n v="156.69"/>
    <n v="0"/>
    <n v="80.489999999999995"/>
    <n v="783.45"/>
    <n v="402.45"/>
    <n v="381.00000000000006"/>
    <n v="0.48631054949262881"/>
    <n v="2026"/>
    <s v="Q3"/>
    <n v="7"/>
    <x v="6"/>
  </r>
  <r>
    <s v="04297"/>
    <x v="203"/>
    <x v="1"/>
    <x v="6"/>
    <x v="3"/>
    <x v="0"/>
    <x v="2"/>
    <x v="18"/>
    <n v="1"/>
    <n v="168.59"/>
    <n v="0.1"/>
    <n v="88.8"/>
    <n v="151.73099999999999"/>
    <n v="88.8"/>
    <n v="62.930999999999997"/>
    <n v="0.41475374181940405"/>
    <n v="2026"/>
    <s v="Q3"/>
    <n v="7"/>
    <x v="6"/>
  </r>
  <r>
    <s v="05118"/>
    <x v="203"/>
    <x v="1"/>
    <x v="12"/>
    <x v="0"/>
    <x v="2"/>
    <x v="2"/>
    <x v="2"/>
    <n v="5"/>
    <n v="36.880000000000003"/>
    <n v="0.1"/>
    <n v="13.76"/>
    <n v="165.96"/>
    <n v="68.8"/>
    <n v="97.160000000000011"/>
    <n v="0.58544227524704751"/>
    <n v="2026"/>
    <s v="Q3"/>
    <n v="7"/>
    <x v="6"/>
  </r>
  <r>
    <s v="00363"/>
    <x v="204"/>
    <x v="0"/>
    <x v="0"/>
    <x v="1"/>
    <x v="2"/>
    <x v="2"/>
    <x v="15"/>
    <n v="8"/>
    <n v="136.13"/>
    <n v="0.1"/>
    <n v="66.55"/>
    <n v="980.13599999999997"/>
    <n v="532.4"/>
    <n v="447.73599999999999"/>
    <n v="0.45681007533648393"/>
    <n v="2026"/>
    <s v="Q3"/>
    <n v="7"/>
    <x v="6"/>
  </r>
  <r>
    <s v="04243"/>
    <x v="204"/>
    <x v="1"/>
    <x v="14"/>
    <x v="3"/>
    <x v="0"/>
    <x v="0"/>
    <x v="6"/>
    <n v="2"/>
    <n v="40.479999999999997"/>
    <n v="0.05"/>
    <n v="16.93"/>
    <n v="76.911999999999992"/>
    <n v="33.86"/>
    <n v="43.051999999999992"/>
    <n v="0.5597566049511129"/>
    <n v="2026"/>
    <s v="Q3"/>
    <n v="7"/>
    <x v="6"/>
  </r>
  <r>
    <s v="04348"/>
    <x v="204"/>
    <x v="0"/>
    <x v="0"/>
    <x v="0"/>
    <x v="1"/>
    <x v="0"/>
    <x v="4"/>
    <n v="4"/>
    <n v="50.09"/>
    <n v="0"/>
    <n v="22.11"/>
    <n v="200.36"/>
    <n v="88.44"/>
    <n v="111.92000000000002"/>
    <n v="0.55859452984627678"/>
    <n v="2026"/>
    <s v="Q3"/>
    <n v="7"/>
    <x v="6"/>
  </r>
  <r>
    <s v="04405"/>
    <x v="204"/>
    <x v="3"/>
    <x v="8"/>
    <x v="0"/>
    <x v="0"/>
    <x v="1"/>
    <x v="11"/>
    <n v="1"/>
    <n v="156.54"/>
    <n v="0.1"/>
    <n v="77.38"/>
    <n v="140.886"/>
    <n v="77.38"/>
    <n v="63.506"/>
    <n v="0.4507616086765186"/>
    <n v="2026"/>
    <s v="Q3"/>
    <n v="7"/>
    <x v="6"/>
  </r>
  <r>
    <s v="04857"/>
    <x v="204"/>
    <x v="1"/>
    <x v="6"/>
    <x v="2"/>
    <x v="0"/>
    <x v="1"/>
    <x v="11"/>
    <n v="1"/>
    <n v="152.1"/>
    <n v="0.1"/>
    <n v="80.459999999999994"/>
    <n v="136.88999999999999"/>
    <n v="80.459999999999994"/>
    <n v="56.429999999999993"/>
    <n v="0.41222879684418146"/>
    <n v="2026"/>
    <s v="Q3"/>
    <n v="7"/>
    <x v="6"/>
  </r>
  <r>
    <s v="00087"/>
    <x v="205"/>
    <x v="1"/>
    <x v="11"/>
    <x v="0"/>
    <x v="0"/>
    <x v="1"/>
    <x v="11"/>
    <n v="1"/>
    <n v="155.35"/>
    <n v="0"/>
    <n v="80.47"/>
    <n v="155.35"/>
    <n v="80.47"/>
    <n v="74.88"/>
    <n v="0.48200836820083681"/>
    <n v="2026"/>
    <s v="Q3"/>
    <n v="7"/>
    <x v="6"/>
  </r>
  <r>
    <s v="00315"/>
    <x v="205"/>
    <x v="2"/>
    <x v="3"/>
    <x v="3"/>
    <x v="1"/>
    <x v="0"/>
    <x v="0"/>
    <n v="1"/>
    <n v="81.13"/>
    <n v="0.05"/>
    <n v="42.41"/>
    <n v="77.073499999999996"/>
    <n v="42.41"/>
    <n v="34.663499999999999"/>
    <n v="0.44974602165465433"/>
    <n v="2026"/>
    <s v="Q3"/>
    <n v="7"/>
    <x v="6"/>
  </r>
  <r>
    <s v="00970"/>
    <x v="205"/>
    <x v="1"/>
    <x v="11"/>
    <x v="0"/>
    <x v="1"/>
    <x v="1"/>
    <x v="3"/>
    <n v="1"/>
    <n v="145.87"/>
    <n v="0"/>
    <n v="81.430000000000007"/>
    <n v="145.87"/>
    <n v="81.430000000000007"/>
    <n v="64.44"/>
    <n v="0.44176321382052508"/>
    <n v="2026"/>
    <s v="Q3"/>
    <n v="7"/>
    <x v="6"/>
  </r>
  <r>
    <s v="01891"/>
    <x v="205"/>
    <x v="1"/>
    <x v="12"/>
    <x v="0"/>
    <x v="1"/>
    <x v="1"/>
    <x v="11"/>
    <n v="6"/>
    <n v="151.88999999999999"/>
    <n v="0.15"/>
    <n v="76.83"/>
    <n v="774.6389999999999"/>
    <n v="460.98"/>
    <n v="313.65899999999988"/>
    <n v="0.40490989996630677"/>
    <n v="2026"/>
    <s v="Q3"/>
    <n v="7"/>
    <x v="6"/>
  </r>
  <r>
    <s v="02148"/>
    <x v="205"/>
    <x v="2"/>
    <x v="10"/>
    <x v="0"/>
    <x v="1"/>
    <x v="4"/>
    <x v="10"/>
    <n v="2"/>
    <n v="41.14"/>
    <n v="0.1"/>
    <n v="14.84"/>
    <n v="74.052000000000007"/>
    <n v="29.68"/>
    <n v="44.372000000000007"/>
    <n v="0.59920056176740677"/>
    <n v="2026"/>
    <s v="Q3"/>
    <n v="7"/>
    <x v="6"/>
  </r>
  <r>
    <s v="02467"/>
    <x v="205"/>
    <x v="3"/>
    <x v="4"/>
    <x v="2"/>
    <x v="0"/>
    <x v="0"/>
    <x v="4"/>
    <n v="1"/>
    <n v="49.5"/>
    <n v="0"/>
    <n v="21.83"/>
    <n v="49.5"/>
    <n v="21.83"/>
    <n v="27.67"/>
    <n v="0.55898989898989904"/>
    <n v="2026"/>
    <s v="Q3"/>
    <n v="7"/>
    <x v="6"/>
  </r>
  <r>
    <s v="03710"/>
    <x v="205"/>
    <x v="3"/>
    <x v="7"/>
    <x v="0"/>
    <x v="1"/>
    <x v="2"/>
    <x v="9"/>
    <n v="2"/>
    <n v="46.48"/>
    <n v="0.05"/>
    <n v="18.760000000000002"/>
    <n v="88.311999999999983"/>
    <n v="37.520000000000003"/>
    <n v="50.79199999999998"/>
    <n v="0.57514267596702584"/>
    <n v="2026"/>
    <s v="Q3"/>
    <n v="7"/>
    <x v="6"/>
  </r>
  <r>
    <s v="03714"/>
    <x v="205"/>
    <x v="2"/>
    <x v="2"/>
    <x v="3"/>
    <x v="0"/>
    <x v="2"/>
    <x v="2"/>
    <n v="1"/>
    <n v="36.909999999999997"/>
    <n v="0"/>
    <n v="13.56"/>
    <n v="36.909999999999997"/>
    <n v="13.56"/>
    <n v="23.349999999999994"/>
    <n v="0.63261988620969922"/>
    <n v="2026"/>
    <s v="Q3"/>
    <n v="7"/>
    <x v="6"/>
  </r>
  <r>
    <s v="03893"/>
    <x v="205"/>
    <x v="0"/>
    <x v="0"/>
    <x v="0"/>
    <x v="0"/>
    <x v="2"/>
    <x v="2"/>
    <n v="1"/>
    <n v="35.6"/>
    <n v="0"/>
    <n v="13.91"/>
    <n v="35.6"/>
    <n v="13.91"/>
    <n v="21.69"/>
    <n v="0.60926966292134832"/>
    <n v="2026"/>
    <s v="Q3"/>
    <n v="7"/>
    <x v="6"/>
  </r>
  <r>
    <s v="04136"/>
    <x v="205"/>
    <x v="1"/>
    <x v="11"/>
    <x v="2"/>
    <x v="1"/>
    <x v="0"/>
    <x v="0"/>
    <n v="2"/>
    <n v="80.25"/>
    <n v="0.05"/>
    <n v="42.39"/>
    <n v="152.47499999999999"/>
    <n v="84.78"/>
    <n v="67.694999999999993"/>
    <n v="0.44397442203639936"/>
    <n v="2026"/>
    <s v="Q3"/>
    <n v="7"/>
    <x v="6"/>
  </r>
  <r>
    <s v="04212"/>
    <x v="205"/>
    <x v="0"/>
    <x v="0"/>
    <x v="3"/>
    <x v="0"/>
    <x v="2"/>
    <x v="9"/>
    <n v="2"/>
    <n v="47.52"/>
    <n v="0.1"/>
    <n v="17.86"/>
    <n v="85.536000000000001"/>
    <n v="35.72"/>
    <n v="49.816000000000003"/>
    <n v="0.58239805462027683"/>
    <n v="2026"/>
    <s v="Q3"/>
    <n v="7"/>
    <x v="6"/>
  </r>
  <r>
    <s v="04332"/>
    <x v="205"/>
    <x v="3"/>
    <x v="13"/>
    <x v="0"/>
    <x v="1"/>
    <x v="2"/>
    <x v="18"/>
    <n v="2"/>
    <n v="164.58"/>
    <n v="0.1"/>
    <n v="86.55"/>
    <n v="296.24400000000003"/>
    <n v="173.1"/>
    <n v="123.14400000000003"/>
    <n v="0.41568436829100341"/>
    <n v="2026"/>
    <s v="Q3"/>
    <n v="7"/>
    <x v="6"/>
  </r>
  <r>
    <s v="00702"/>
    <x v="206"/>
    <x v="0"/>
    <x v="9"/>
    <x v="0"/>
    <x v="1"/>
    <x v="0"/>
    <x v="6"/>
    <n v="1"/>
    <n v="39.99"/>
    <n v="0.05"/>
    <n v="16.739999999999998"/>
    <n v="37.990499999999997"/>
    <n v="16.739999999999998"/>
    <n v="21.250499999999999"/>
    <n v="0.55936352509179932"/>
    <n v="2026"/>
    <s v="Q3"/>
    <n v="7"/>
    <x v="6"/>
  </r>
  <r>
    <s v="01223"/>
    <x v="206"/>
    <x v="1"/>
    <x v="12"/>
    <x v="2"/>
    <x v="1"/>
    <x v="1"/>
    <x v="3"/>
    <n v="1"/>
    <n v="140.44"/>
    <n v="0"/>
    <n v="77.08"/>
    <n v="140.44"/>
    <n v="77.08"/>
    <n v="63.36"/>
    <n v="0.45115351751637711"/>
    <n v="2026"/>
    <s v="Q3"/>
    <n v="7"/>
    <x v="6"/>
  </r>
  <r>
    <s v="01370"/>
    <x v="206"/>
    <x v="2"/>
    <x v="10"/>
    <x v="3"/>
    <x v="1"/>
    <x v="4"/>
    <x v="12"/>
    <n v="2"/>
    <n v="123.73"/>
    <n v="0.05"/>
    <n v="68.22"/>
    <n v="235.08699999999999"/>
    <n v="136.44"/>
    <n v="98.646999999999991"/>
    <n v="0.41961911973014243"/>
    <n v="2026"/>
    <s v="Q3"/>
    <n v="7"/>
    <x v="6"/>
  </r>
  <r>
    <s v="03476"/>
    <x v="206"/>
    <x v="3"/>
    <x v="13"/>
    <x v="1"/>
    <x v="1"/>
    <x v="2"/>
    <x v="15"/>
    <n v="3"/>
    <n v="132.68"/>
    <n v="0.15"/>
    <n v="67.38"/>
    <n v="338.334"/>
    <n v="202.14"/>
    <n v="136.19400000000002"/>
    <n v="0.40254304917625783"/>
    <n v="2026"/>
    <s v="Q3"/>
    <n v="7"/>
    <x v="6"/>
  </r>
  <r>
    <s v="04066"/>
    <x v="206"/>
    <x v="3"/>
    <x v="7"/>
    <x v="2"/>
    <x v="1"/>
    <x v="4"/>
    <x v="14"/>
    <n v="1"/>
    <n v="35.479999999999997"/>
    <n v="0.05"/>
    <n v="14.15"/>
    <n v="33.705999999999996"/>
    <n v="14.15"/>
    <n v="19.555999999999997"/>
    <n v="0.58019343737020113"/>
    <n v="2026"/>
    <s v="Q3"/>
    <n v="7"/>
    <x v="6"/>
  </r>
  <r>
    <s v="04153"/>
    <x v="206"/>
    <x v="3"/>
    <x v="7"/>
    <x v="0"/>
    <x v="2"/>
    <x v="2"/>
    <x v="15"/>
    <n v="3"/>
    <n v="134.63"/>
    <n v="0"/>
    <n v="67.2"/>
    <n v="403.89"/>
    <n v="201.60000000000002"/>
    <n v="202.28999999999996"/>
    <n v="0.50085419297333422"/>
    <n v="2026"/>
    <s v="Q3"/>
    <n v="7"/>
    <x v="6"/>
  </r>
  <r>
    <s v="00379"/>
    <x v="207"/>
    <x v="0"/>
    <x v="9"/>
    <x v="3"/>
    <x v="1"/>
    <x v="1"/>
    <x v="17"/>
    <n v="3"/>
    <n v="72.03"/>
    <n v="0"/>
    <n v="32.46"/>
    <n v="216.09"/>
    <n v="97.38"/>
    <n v="118.71000000000001"/>
    <n v="0.54935443565181175"/>
    <n v="2026"/>
    <s v="Q3"/>
    <n v="7"/>
    <x v="6"/>
  </r>
  <r>
    <s v="00820"/>
    <x v="207"/>
    <x v="3"/>
    <x v="7"/>
    <x v="3"/>
    <x v="0"/>
    <x v="4"/>
    <x v="10"/>
    <n v="1"/>
    <n v="40.24"/>
    <n v="0"/>
    <n v="15.05"/>
    <n v="40.24"/>
    <n v="15.05"/>
    <n v="25.19"/>
    <n v="0.62599403578528823"/>
    <n v="2026"/>
    <s v="Q3"/>
    <n v="7"/>
    <x v="6"/>
  </r>
  <r>
    <s v="02003"/>
    <x v="207"/>
    <x v="2"/>
    <x v="5"/>
    <x v="2"/>
    <x v="0"/>
    <x v="2"/>
    <x v="2"/>
    <n v="1"/>
    <n v="36.14"/>
    <n v="0"/>
    <n v="13.52"/>
    <n v="36.14"/>
    <n v="13.52"/>
    <n v="22.62"/>
    <n v="0.62589928057553956"/>
    <n v="2026"/>
    <s v="Q3"/>
    <n v="7"/>
    <x v="6"/>
  </r>
  <r>
    <s v="02682"/>
    <x v="207"/>
    <x v="1"/>
    <x v="11"/>
    <x v="0"/>
    <x v="1"/>
    <x v="4"/>
    <x v="10"/>
    <n v="2"/>
    <n v="40.22"/>
    <n v="0.05"/>
    <n v="14.72"/>
    <n v="76.417999999999992"/>
    <n v="29.44"/>
    <n v="46.977999999999994"/>
    <n v="0.61475045146431473"/>
    <n v="2026"/>
    <s v="Q3"/>
    <n v="7"/>
    <x v="6"/>
  </r>
  <r>
    <s v="03860"/>
    <x v="207"/>
    <x v="3"/>
    <x v="7"/>
    <x v="0"/>
    <x v="0"/>
    <x v="4"/>
    <x v="14"/>
    <n v="3"/>
    <n v="37.130000000000003"/>
    <n v="0.05"/>
    <n v="14.29"/>
    <n v="105.82050000000001"/>
    <n v="42.87"/>
    <n v="62.950500000000012"/>
    <n v="0.59488000907196625"/>
    <n v="2026"/>
    <s v="Q3"/>
    <n v="7"/>
    <x v="6"/>
  </r>
  <r>
    <s v="04063"/>
    <x v="207"/>
    <x v="0"/>
    <x v="9"/>
    <x v="0"/>
    <x v="1"/>
    <x v="3"/>
    <x v="19"/>
    <n v="4"/>
    <n v="125.07"/>
    <n v="0.05"/>
    <n v="60"/>
    <n v="475.26599999999996"/>
    <n v="240"/>
    <n v="235.26599999999996"/>
    <n v="0.4950196311118405"/>
    <n v="2026"/>
    <s v="Q3"/>
    <n v="7"/>
    <x v="6"/>
  </r>
  <r>
    <s v="04474"/>
    <x v="207"/>
    <x v="3"/>
    <x v="13"/>
    <x v="1"/>
    <x v="0"/>
    <x v="4"/>
    <x v="12"/>
    <n v="5"/>
    <n v="122.14"/>
    <n v="0.05"/>
    <n v="70.64"/>
    <n v="580.16499999999996"/>
    <n v="353.2"/>
    <n v="226.96499999999997"/>
    <n v="0.39120767367903958"/>
    <n v="2026"/>
    <s v="Q3"/>
    <n v="7"/>
    <x v="6"/>
  </r>
  <r>
    <s v="00021"/>
    <x v="208"/>
    <x v="1"/>
    <x v="11"/>
    <x v="0"/>
    <x v="2"/>
    <x v="3"/>
    <x v="19"/>
    <n v="1"/>
    <n v="120.09"/>
    <n v="0"/>
    <n v="62.18"/>
    <n v="120.09"/>
    <n v="62.18"/>
    <n v="57.910000000000004"/>
    <n v="0.48222166708302111"/>
    <n v="2026"/>
    <s v="Q3"/>
    <n v="7"/>
    <x v="6"/>
  </r>
  <r>
    <s v="00368"/>
    <x v="208"/>
    <x v="3"/>
    <x v="4"/>
    <x v="3"/>
    <x v="0"/>
    <x v="0"/>
    <x v="8"/>
    <n v="6"/>
    <n v="102.75"/>
    <n v="0"/>
    <n v="51.55"/>
    <n v="616.5"/>
    <n v="309.29999999999995"/>
    <n v="307.20000000000005"/>
    <n v="0.49829683698296845"/>
    <n v="2026"/>
    <s v="Q3"/>
    <n v="7"/>
    <x v="6"/>
  </r>
  <r>
    <s v="00457"/>
    <x v="208"/>
    <x v="2"/>
    <x v="2"/>
    <x v="0"/>
    <x v="0"/>
    <x v="3"/>
    <x v="7"/>
    <n v="4"/>
    <n v="191.15"/>
    <n v="0"/>
    <n v="105.01"/>
    <n v="764.6"/>
    <n v="420.04"/>
    <n v="344.56"/>
    <n v="0.45064085796494896"/>
    <n v="2026"/>
    <s v="Q3"/>
    <n v="7"/>
    <x v="6"/>
  </r>
  <r>
    <s v="01516"/>
    <x v="208"/>
    <x v="0"/>
    <x v="9"/>
    <x v="0"/>
    <x v="2"/>
    <x v="4"/>
    <x v="10"/>
    <n v="2"/>
    <n v="40.15"/>
    <n v="0.1"/>
    <n v="14.86"/>
    <n v="72.27"/>
    <n v="29.72"/>
    <n v="42.55"/>
    <n v="0.58876435588764353"/>
    <n v="2026"/>
    <s v="Q3"/>
    <n v="7"/>
    <x v="6"/>
  </r>
  <r>
    <s v="02266"/>
    <x v="208"/>
    <x v="1"/>
    <x v="11"/>
    <x v="3"/>
    <x v="2"/>
    <x v="3"/>
    <x v="13"/>
    <n v="1"/>
    <n v="83.05"/>
    <n v="0"/>
    <n v="38.86"/>
    <n v="83.05"/>
    <n v="38.86"/>
    <n v="44.19"/>
    <n v="0.53208910295003009"/>
    <n v="2026"/>
    <s v="Q3"/>
    <n v="7"/>
    <x v="6"/>
  </r>
  <r>
    <s v="02802"/>
    <x v="208"/>
    <x v="0"/>
    <x v="9"/>
    <x v="0"/>
    <x v="0"/>
    <x v="1"/>
    <x v="3"/>
    <n v="2"/>
    <n v="146.22999999999999"/>
    <n v="0"/>
    <n v="79.040000000000006"/>
    <n v="292.45999999999998"/>
    <n v="158.08000000000001"/>
    <n v="134.37999999999997"/>
    <n v="0.45948163851466861"/>
    <n v="2026"/>
    <s v="Q3"/>
    <n v="7"/>
    <x v="6"/>
  </r>
  <r>
    <s v="03604"/>
    <x v="208"/>
    <x v="1"/>
    <x v="14"/>
    <x v="0"/>
    <x v="0"/>
    <x v="1"/>
    <x v="3"/>
    <n v="2"/>
    <n v="144.09"/>
    <n v="0"/>
    <n v="77.67"/>
    <n v="288.18"/>
    <n v="155.34"/>
    <n v="132.84"/>
    <n v="0.46096189881324173"/>
    <n v="2026"/>
    <s v="Q3"/>
    <n v="7"/>
    <x v="6"/>
  </r>
  <r>
    <s v="03644"/>
    <x v="208"/>
    <x v="2"/>
    <x v="10"/>
    <x v="2"/>
    <x v="2"/>
    <x v="1"/>
    <x v="1"/>
    <n v="3"/>
    <n v="93.01"/>
    <n v="0.15"/>
    <n v="46.68"/>
    <n v="237.17550000000003"/>
    <n v="140.04"/>
    <n v="97.135500000000036"/>
    <n v="0.4095511551572571"/>
    <n v="2026"/>
    <s v="Q3"/>
    <n v="7"/>
    <x v="6"/>
  </r>
  <r>
    <s v="04271"/>
    <x v="208"/>
    <x v="0"/>
    <x v="0"/>
    <x v="2"/>
    <x v="1"/>
    <x v="3"/>
    <x v="19"/>
    <n v="1"/>
    <n v="121.61"/>
    <n v="0.1"/>
    <n v="60.58"/>
    <n v="109.449"/>
    <n v="60.58"/>
    <n v="48.869"/>
    <n v="0.4465001964385239"/>
    <n v="2026"/>
    <s v="Q3"/>
    <n v="7"/>
    <x v="6"/>
  </r>
  <r>
    <s v="00272"/>
    <x v="209"/>
    <x v="3"/>
    <x v="4"/>
    <x v="0"/>
    <x v="2"/>
    <x v="3"/>
    <x v="7"/>
    <n v="2"/>
    <n v="195.09"/>
    <n v="0"/>
    <n v="106.82"/>
    <n v="390.18"/>
    <n v="213.64"/>
    <n v="176.54000000000002"/>
    <n v="0.45245783997129535"/>
    <n v="2026"/>
    <s v="Q3"/>
    <n v="7"/>
    <x v="6"/>
  </r>
  <r>
    <s v="01469"/>
    <x v="209"/>
    <x v="2"/>
    <x v="10"/>
    <x v="2"/>
    <x v="0"/>
    <x v="2"/>
    <x v="18"/>
    <n v="3"/>
    <n v="167.52"/>
    <n v="0"/>
    <n v="87.26"/>
    <n v="502.56000000000006"/>
    <n v="261.78000000000003"/>
    <n v="240.78000000000003"/>
    <n v="0.4791069723018147"/>
    <n v="2026"/>
    <s v="Q3"/>
    <n v="7"/>
    <x v="6"/>
  </r>
  <r>
    <s v="02253"/>
    <x v="209"/>
    <x v="1"/>
    <x v="14"/>
    <x v="3"/>
    <x v="1"/>
    <x v="0"/>
    <x v="4"/>
    <n v="3"/>
    <n v="50.98"/>
    <n v="0"/>
    <n v="22.63"/>
    <n v="152.94"/>
    <n v="67.89"/>
    <n v="85.05"/>
    <n v="0.55610043154178113"/>
    <n v="2026"/>
    <s v="Q3"/>
    <n v="7"/>
    <x v="6"/>
  </r>
  <r>
    <s v="02554"/>
    <x v="209"/>
    <x v="1"/>
    <x v="11"/>
    <x v="3"/>
    <x v="1"/>
    <x v="4"/>
    <x v="16"/>
    <n v="2"/>
    <n v="49.98"/>
    <n v="0.1"/>
    <n v="21.91"/>
    <n v="89.963999999999999"/>
    <n v="43.82"/>
    <n v="46.143999999999998"/>
    <n v="0.51291627762215997"/>
    <n v="2026"/>
    <s v="Q3"/>
    <n v="7"/>
    <x v="6"/>
  </r>
  <r>
    <s v="02624"/>
    <x v="209"/>
    <x v="3"/>
    <x v="4"/>
    <x v="1"/>
    <x v="2"/>
    <x v="2"/>
    <x v="2"/>
    <n v="4"/>
    <n v="36.44"/>
    <n v="0.15"/>
    <n v="13.32"/>
    <n v="123.89599999999999"/>
    <n v="53.28"/>
    <n v="70.615999999999985"/>
    <n v="0.5699619035319945"/>
    <n v="2026"/>
    <s v="Q3"/>
    <n v="7"/>
    <x v="6"/>
  </r>
  <r>
    <s v="03338"/>
    <x v="209"/>
    <x v="0"/>
    <x v="0"/>
    <x v="0"/>
    <x v="0"/>
    <x v="3"/>
    <x v="7"/>
    <n v="1"/>
    <n v="195.34"/>
    <n v="0.05"/>
    <n v="106.6"/>
    <n v="185.57300000000001"/>
    <n v="106.6"/>
    <n v="78.973000000000013"/>
    <n v="0.42556298599472991"/>
    <n v="2026"/>
    <s v="Q3"/>
    <n v="7"/>
    <x v="6"/>
  </r>
  <r>
    <s v="04575"/>
    <x v="209"/>
    <x v="2"/>
    <x v="5"/>
    <x v="0"/>
    <x v="2"/>
    <x v="0"/>
    <x v="8"/>
    <n v="1"/>
    <n v="103.31"/>
    <n v="0"/>
    <n v="50.93"/>
    <n v="103.31"/>
    <n v="50.93"/>
    <n v="52.38"/>
    <n v="0.50701771367728199"/>
    <n v="2026"/>
    <s v="Q3"/>
    <n v="7"/>
    <x v="6"/>
  </r>
  <r>
    <s v="04871"/>
    <x v="209"/>
    <x v="0"/>
    <x v="0"/>
    <x v="0"/>
    <x v="1"/>
    <x v="3"/>
    <x v="19"/>
    <n v="3"/>
    <n v="123.31"/>
    <n v="0"/>
    <n v="59.16"/>
    <n v="369.93"/>
    <n v="177.48"/>
    <n v="192.45000000000002"/>
    <n v="0.52023355770010549"/>
    <n v="2026"/>
    <s v="Q3"/>
    <n v="7"/>
    <x v="6"/>
  </r>
  <r>
    <s v="04931"/>
    <x v="209"/>
    <x v="0"/>
    <x v="15"/>
    <x v="0"/>
    <x v="1"/>
    <x v="4"/>
    <x v="10"/>
    <n v="1"/>
    <n v="40.36"/>
    <n v="0.1"/>
    <n v="14.82"/>
    <n v="36.323999999999998"/>
    <n v="14.82"/>
    <n v="21.503999999999998"/>
    <n v="0.59200528576148004"/>
    <n v="2026"/>
    <s v="Q3"/>
    <n v="7"/>
    <x v="6"/>
  </r>
  <r>
    <s v="04962"/>
    <x v="209"/>
    <x v="0"/>
    <x v="15"/>
    <x v="2"/>
    <x v="1"/>
    <x v="3"/>
    <x v="13"/>
    <n v="2"/>
    <n v="83.06"/>
    <n v="0"/>
    <n v="38.74"/>
    <n v="166.12"/>
    <n v="77.48"/>
    <n v="88.64"/>
    <n v="0.5335901757765471"/>
    <n v="2026"/>
    <s v="Q3"/>
    <n v="7"/>
    <x v="6"/>
  </r>
  <r>
    <s v="05006"/>
    <x v="209"/>
    <x v="2"/>
    <x v="3"/>
    <x v="0"/>
    <x v="0"/>
    <x v="1"/>
    <x v="11"/>
    <n v="2"/>
    <n v="151.72999999999999"/>
    <n v="0"/>
    <n v="81.209999999999994"/>
    <n v="303.45999999999998"/>
    <n v="162.41999999999999"/>
    <n v="141.04"/>
    <n v="0.46477295195412904"/>
    <n v="2026"/>
    <s v="Q3"/>
    <n v="7"/>
    <x v="6"/>
  </r>
  <r>
    <s v="05033"/>
    <x v="209"/>
    <x v="3"/>
    <x v="8"/>
    <x v="0"/>
    <x v="1"/>
    <x v="1"/>
    <x v="17"/>
    <n v="4"/>
    <n v="72.010000000000005"/>
    <n v="0.05"/>
    <n v="32.36"/>
    <n v="273.63800000000003"/>
    <n v="129.44"/>
    <n v="144.19800000000004"/>
    <n v="0.52696628392255473"/>
    <n v="2026"/>
    <s v="Q3"/>
    <n v="7"/>
    <x v="6"/>
  </r>
  <r>
    <s v="05117"/>
    <x v="209"/>
    <x v="1"/>
    <x v="11"/>
    <x v="0"/>
    <x v="2"/>
    <x v="1"/>
    <x v="11"/>
    <n v="1"/>
    <n v="154.87"/>
    <n v="0"/>
    <n v="80.459999999999994"/>
    <n v="154.87"/>
    <n v="80.459999999999994"/>
    <n v="74.410000000000011"/>
    <n v="0.48046748886162594"/>
    <n v="2026"/>
    <s v="Q3"/>
    <n v="7"/>
    <x v="6"/>
  </r>
  <r>
    <s v="00954"/>
    <x v="210"/>
    <x v="1"/>
    <x v="1"/>
    <x v="0"/>
    <x v="1"/>
    <x v="2"/>
    <x v="15"/>
    <n v="3"/>
    <n v="134.61000000000001"/>
    <n v="0.1"/>
    <n v="65.77"/>
    <n v="363.44700000000006"/>
    <n v="197.31"/>
    <n v="166.13700000000006"/>
    <n v="0.45711479252820914"/>
    <n v="2026"/>
    <s v="Q3"/>
    <n v="7"/>
    <x v="6"/>
  </r>
  <r>
    <s v="01644"/>
    <x v="210"/>
    <x v="3"/>
    <x v="13"/>
    <x v="0"/>
    <x v="0"/>
    <x v="0"/>
    <x v="0"/>
    <n v="3"/>
    <n v="81.5"/>
    <n v="0.05"/>
    <n v="43.85"/>
    <n v="232.27499999999998"/>
    <n v="131.55000000000001"/>
    <n v="100.72499999999997"/>
    <n v="0.43364546335163051"/>
    <n v="2026"/>
    <s v="Q3"/>
    <n v="7"/>
    <x v="6"/>
  </r>
  <r>
    <s v="02030"/>
    <x v="210"/>
    <x v="0"/>
    <x v="0"/>
    <x v="3"/>
    <x v="2"/>
    <x v="2"/>
    <x v="15"/>
    <n v="2"/>
    <n v="135.63"/>
    <n v="0"/>
    <n v="66.63"/>
    <n v="271.26"/>
    <n v="133.26"/>
    <n v="138"/>
    <n v="0.50873700508737008"/>
    <n v="2026"/>
    <s v="Q3"/>
    <n v="7"/>
    <x v="6"/>
  </r>
  <r>
    <s v="02595"/>
    <x v="210"/>
    <x v="0"/>
    <x v="9"/>
    <x v="1"/>
    <x v="2"/>
    <x v="2"/>
    <x v="15"/>
    <n v="15"/>
    <n v="133.44999999999999"/>
    <n v="0.2"/>
    <n v="65.819999999999993"/>
    <n v="1601.3999999999999"/>
    <n v="987.3"/>
    <n v="614.09999999999991"/>
    <n v="0.3834769576620457"/>
    <n v="2026"/>
    <s v="Q3"/>
    <n v="7"/>
    <x v="6"/>
  </r>
  <r>
    <s v="02763"/>
    <x v="210"/>
    <x v="0"/>
    <x v="15"/>
    <x v="0"/>
    <x v="2"/>
    <x v="3"/>
    <x v="19"/>
    <n v="1"/>
    <n v="120.94"/>
    <n v="0"/>
    <n v="62.24"/>
    <n v="120.94"/>
    <n v="62.24"/>
    <n v="58.699999999999996"/>
    <n v="0.48536464362493797"/>
    <n v="2026"/>
    <s v="Q3"/>
    <n v="7"/>
    <x v="6"/>
  </r>
  <r>
    <s v="03537"/>
    <x v="210"/>
    <x v="1"/>
    <x v="11"/>
    <x v="0"/>
    <x v="0"/>
    <x v="3"/>
    <x v="5"/>
    <n v="2"/>
    <n v="332.99"/>
    <n v="0.15"/>
    <n v="199.09"/>
    <n v="566.08299999999997"/>
    <n v="398.18"/>
    <n v="167.90299999999996"/>
    <n v="0.29660491482697759"/>
    <n v="2026"/>
    <s v="Q3"/>
    <n v="7"/>
    <x v="6"/>
  </r>
  <r>
    <s v="03550"/>
    <x v="210"/>
    <x v="0"/>
    <x v="15"/>
    <x v="0"/>
    <x v="0"/>
    <x v="3"/>
    <x v="19"/>
    <n v="3"/>
    <n v="120.88"/>
    <n v="0"/>
    <n v="60.97"/>
    <n v="362.64"/>
    <n v="182.91"/>
    <n v="179.73"/>
    <n v="0.49561548643282594"/>
    <n v="2026"/>
    <s v="Q3"/>
    <n v="7"/>
    <x v="6"/>
  </r>
  <r>
    <s v="03875"/>
    <x v="210"/>
    <x v="3"/>
    <x v="8"/>
    <x v="0"/>
    <x v="0"/>
    <x v="0"/>
    <x v="8"/>
    <n v="1"/>
    <n v="101.73"/>
    <n v="0.05"/>
    <n v="51.63"/>
    <n v="96.643500000000003"/>
    <n v="51.63"/>
    <n v="45.013500000000001"/>
    <n v="0.46576852038678235"/>
    <n v="2026"/>
    <s v="Q3"/>
    <n v="7"/>
    <x v="6"/>
  </r>
  <r>
    <s v="04467"/>
    <x v="210"/>
    <x v="3"/>
    <x v="7"/>
    <x v="0"/>
    <x v="0"/>
    <x v="2"/>
    <x v="2"/>
    <n v="2"/>
    <n v="36.21"/>
    <n v="0"/>
    <n v="13.5"/>
    <n v="72.42"/>
    <n v="27"/>
    <n v="45.42"/>
    <n v="0.62717481358740679"/>
    <n v="2026"/>
    <s v="Q3"/>
    <n v="7"/>
    <x v="6"/>
  </r>
  <r>
    <s v="00739"/>
    <x v="211"/>
    <x v="3"/>
    <x v="7"/>
    <x v="0"/>
    <x v="2"/>
    <x v="0"/>
    <x v="8"/>
    <n v="5"/>
    <n v="104.65"/>
    <n v="0"/>
    <n v="49.2"/>
    <n v="523.25"/>
    <n v="246"/>
    <n v="277.25"/>
    <n v="0.52986144290492121"/>
    <n v="2026"/>
    <s v="Q3"/>
    <n v="7"/>
    <x v="6"/>
  </r>
  <r>
    <s v="02376"/>
    <x v="211"/>
    <x v="2"/>
    <x v="5"/>
    <x v="1"/>
    <x v="0"/>
    <x v="3"/>
    <x v="7"/>
    <n v="5"/>
    <n v="198.35"/>
    <n v="0.05"/>
    <n v="104.96"/>
    <n v="942.16249999999991"/>
    <n v="524.79999999999995"/>
    <n v="417.36249999999995"/>
    <n v="0.44298356175288234"/>
    <n v="2026"/>
    <s v="Q3"/>
    <n v="7"/>
    <x v="6"/>
  </r>
  <r>
    <s v="03109"/>
    <x v="211"/>
    <x v="0"/>
    <x v="0"/>
    <x v="3"/>
    <x v="0"/>
    <x v="4"/>
    <x v="14"/>
    <n v="2"/>
    <n v="36.56"/>
    <n v="0.05"/>
    <n v="13.76"/>
    <n v="69.463999999999999"/>
    <n v="27.52"/>
    <n v="41.944000000000003"/>
    <n v="0.60382356328457909"/>
    <n v="2026"/>
    <s v="Q3"/>
    <n v="7"/>
    <x v="6"/>
  </r>
  <r>
    <s v="04362"/>
    <x v="211"/>
    <x v="1"/>
    <x v="14"/>
    <x v="0"/>
    <x v="0"/>
    <x v="1"/>
    <x v="1"/>
    <n v="5"/>
    <n v="92.41"/>
    <n v="0"/>
    <n v="44.29"/>
    <n v="462.04999999999995"/>
    <n v="221.45"/>
    <n v="240.59999999999997"/>
    <n v="0.52072286549074775"/>
    <n v="2026"/>
    <s v="Q3"/>
    <n v="7"/>
    <x v="6"/>
  </r>
  <r>
    <s v="00777"/>
    <x v="212"/>
    <x v="3"/>
    <x v="13"/>
    <x v="0"/>
    <x v="0"/>
    <x v="3"/>
    <x v="19"/>
    <n v="4"/>
    <n v="121.87"/>
    <n v="0"/>
    <n v="59.89"/>
    <n v="487.48"/>
    <n v="239.56"/>
    <n v="247.92000000000002"/>
    <n v="0.50857471075736438"/>
    <n v="2026"/>
    <s v="Q3"/>
    <n v="8"/>
    <x v="7"/>
  </r>
  <r>
    <s v="00831"/>
    <x v="212"/>
    <x v="3"/>
    <x v="8"/>
    <x v="0"/>
    <x v="0"/>
    <x v="2"/>
    <x v="15"/>
    <n v="2"/>
    <n v="130.9"/>
    <n v="0.05"/>
    <n v="67.959999999999994"/>
    <n v="248.71"/>
    <n v="135.91999999999999"/>
    <n v="112.79000000000002"/>
    <n v="0.45350006031120588"/>
    <n v="2026"/>
    <s v="Q3"/>
    <n v="8"/>
    <x v="7"/>
  </r>
  <r>
    <s v="02059"/>
    <x v="212"/>
    <x v="2"/>
    <x v="2"/>
    <x v="2"/>
    <x v="1"/>
    <x v="0"/>
    <x v="4"/>
    <n v="1"/>
    <n v="50.98"/>
    <n v="0"/>
    <n v="22.92"/>
    <n v="50.98"/>
    <n v="22.92"/>
    <n v="28.059999999999995"/>
    <n v="0.55041192624558644"/>
    <n v="2026"/>
    <s v="Q3"/>
    <n v="8"/>
    <x v="7"/>
  </r>
  <r>
    <s v="02519"/>
    <x v="212"/>
    <x v="2"/>
    <x v="2"/>
    <x v="0"/>
    <x v="0"/>
    <x v="1"/>
    <x v="1"/>
    <n v="2"/>
    <n v="91.11"/>
    <n v="0"/>
    <n v="44.19"/>
    <n v="182.22"/>
    <n v="88.38"/>
    <n v="93.84"/>
    <n v="0.51498189002304906"/>
    <n v="2026"/>
    <s v="Q3"/>
    <n v="8"/>
    <x v="7"/>
  </r>
  <r>
    <s v="02644"/>
    <x v="212"/>
    <x v="0"/>
    <x v="0"/>
    <x v="3"/>
    <x v="0"/>
    <x v="2"/>
    <x v="2"/>
    <n v="3"/>
    <n v="35.619999999999997"/>
    <n v="0.05"/>
    <n v="13.47"/>
    <n v="101.51699999999998"/>
    <n v="40.410000000000004"/>
    <n v="61.106999999999978"/>
    <n v="0.60193859156594454"/>
    <n v="2026"/>
    <s v="Q3"/>
    <n v="8"/>
    <x v="7"/>
  </r>
  <r>
    <s v="04141"/>
    <x v="212"/>
    <x v="3"/>
    <x v="13"/>
    <x v="0"/>
    <x v="1"/>
    <x v="1"/>
    <x v="1"/>
    <n v="1"/>
    <n v="91.95"/>
    <n v="0.05"/>
    <n v="46.47"/>
    <n v="87.352499999999992"/>
    <n v="46.47"/>
    <n v="40.882499999999993"/>
    <n v="0.46801751523997592"/>
    <n v="2026"/>
    <s v="Q3"/>
    <n v="8"/>
    <x v="7"/>
  </r>
  <r>
    <s v="04804"/>
    <x v="212"/>
    <x v="0"/>
    <x v="9"/>
    <x v="0"/>
    <x v="0"/>
    <x v="4"/>
    <x v="16"/>
    <n v="1"/>
    <n v="49.46"/>
    <n v="0"/>
    <n v="21.47"/>
    <n v="49.46"/>
    <n v="21.47"/>
    <n v="27.990000000000002"/>
    <n v="0.5659118479579458"/>
    <n v="2026"/>
    <s v="Q3"/>
    <n v="8"/>
    <x v="7"/>
  </r>
  <r>
    <s v="05161"/>
    <x v="212"/>
    <x v="0"/>
    <x v="15"/>
    <x v="0"/>
    <x v="1"/>
    <x v="0"/>
    <x v="6"/>
    <n v="1"/>
    <n v="41.25"/>
    <n v="0.05"/>
    <n v="16.98"/>
    <n v="39.1875"/>
    <n v="16.98"/>
    <n v="22.2075"/>
    <n v="0.56669856459330148"/>
    <n v="2026"/>
    <s v="Q3"/>
    <n v="8"/>
    <x v="7"/>
  </r>
  <r>
    <s v="00590"/>
    <x v="213"/>
    <x v="2"/>
    <x v="5"/>
    <x v="0"/>
    <x v="0"/>
    <x v="2"/>
    <x v="15"/>
    <n v="4"/>
    <n v="133.65"/>
    <n v="0"/>
    <n v="66"/>
    <n v="534.6"/>
    <n v="264"/>
    <n v="270.60000000000002"/>
    <n v="0.50617283950617287"/>
    <n v="2026"/>
    <s v="Q3"/>
    <n v="8"/>
    <x v="7"/>
  </r>
  <r>
    <s v="01599"/>
    <x v="213"/>
    <x v="3"/>
    <x v="4"/>
    <x v="0"/>
    <x v="0"/>
    <x v="3"/>
    <x v="7"/>
    <n v="2"/>
    <n v="200.45"/>
    <n v="0.05"/>
    <n v="105.42"/>
    <n v="380.85499999999996"/>
    <n v="210.84"/>
    <n v="170.01499999999996"/>
    <n v="0.44640348689133652"/>
    <n v="2026"/>
    <s v="Q3"/>
    <n v="8"/>
    <x v="7"/>
  </r>
  <r>
    <s v="01665"/>
    <x v="213"/>
    <x v="0"/>
    <x v="0"/>
    <x v="3"/>
    <x v="0"/>
    <x v="0"/>
    <x v="4"/>
    <n v="2"/>
    <n v="51.87"/>
    <n v="0.05"/>
    <n v="21.98"/>
    <n v="98.552999999999997"/>
    <n v="43.96"/>
    <n v="54.592999999999996"/>
    <n v="0.55394559272675614"/>
    <n v="2026"/>
    <s v="Q3"/>
    <n v="8"/>
    <x v="7"/>
  </r>
  <r>
    <s v="02409"/>
    <x v="213"/>
    <x v="3"/>
    <x v="13"/>
    <x v="0"/>
    <x v="0"/>
    <x v="3"/>
    <x v="13"/>
    <n v="1"/>
    <n v="83.6"/>
    <n v="0.05"/>
    <n v="38.51"/>
    <n v="79.419999999999987"/>
    <n v="38.51"/>
    <n v="40.909999999999989"/>
    <n v="0.51510954419541677"/>
    <n v="2026"/>
    <s v="Q3"/>
    <n v="8"/>
    <x v="7"/>
  </r>
  <r>
    <s v="02936"/>
    <x v="213"/>
    <x v="2"/>
    <x v="16"/>
    <x v="0"/>
    <x v="1"/>
    <x v="2"/>
    <x v="2"/>
    <n v="1"/>
    <n v="35.74"/>
    <n v="0"/>
    <n v="13.49"/>
    <n v="35.74"/>
    <n v="13.49"/>
    <n v="22.25"/>
    <n v="0.62255176273083379"/>
    <n v="2026"/>
    <s v="Q3"/>
    <n v="8"/>
    <x v="7"/>
  </r>
  <r>
    <s v="03397"/>
    <x v="213"/>
    <x v="3"/>
    <x v="4"/>
    <x v="0"/>
    <x v="0"/>
    <x v="0"/>
    <x v="0"/>
    <n v="1"/>
    <n v="79.849999999999994"/>
    <n v="0.1"/>
    <n v="43.11"/>
    <n v="71.864999999999995"/>
    <n v="43.11"/>
    <n v="28.754999999999995"/>
    <n v="0.40012523481527862"/>
    <n v="2026"/>
    <s v="Q3"/>
    <n v="8"/>
    <x v="7"/>
  </r>
  <r>
    <s v="04556"/>
    <x v="213"/>
    <x v="0"/>
    <x v="15"/>
    <x v="0"/>
    <x v="0"/>
    <x v="2"/>
    <x v="9"/>
    <n v="2"/>
    <n v="46.44"/>
    <n v="0"/>
    <n v="18.489999999999998"/>
    <n v="92.88"/>
    <n v="36.979999999999997"/>
    <n v="55.9"/>
    <n v="0.60185185185185186"/>
    <n v="2026"/>
    <s v="Q3"/>
    <n v="8"/>
    <x v="7"/>
  </r>
  <r>
    <s v="04614"/>
    <x v="213"/>
    <x v="3"/>
    <x v="8"/>
    <x v="2"/>
    <x v="0"/>
    <x v="0"/>
    <x v="4"/>
    <n v="2"/>
    <n v="50.44"/>
    <n v="0"/>
    <n v="22.99"/>
    <n v="100.88"/>
    <n v="45.98"/>
    <n v="54.9"/>
    <n v="0.54421094369547984"/>
    <n v="2026"/>
    <s v="Q3"/>
    <n v="8"/>
    <x v="7"/>
  </r>
  <r>
    <s v="04999"/>
    <x v="213"/>
    <x v="3"/>
    <x v="8"/>
    <x v="0"/>
    <x v="0"/>
    <x v="0"/>
    <x v="0"/>
    <n v="2"/>
    <n v="81.38"/>
    <n v="0"/>
    <n v="42.19"/>
    <n v="162.76"/>
    <n v="84.38"/>
    <n v="78.38"/>
    <n v="0.4815679528139592"/>
    <n v="2026"/>
    <s v="Q3"/>
    <n v="8"/>
    <x v="7"/>
  </r>
  <r>
    <s v="00207"/>
    <x v="214"/>
    <x v="2"/>
    <x v="16"/>
    <x v="0"/>
    <x v="0"/>
    <x v="4"/>
    <x v="10"/>
    <n v="1"/>
    <n v="41.3"/>
    <n v="0"/>
    <n v="14.52"/>
    <n v="41.3"/>
    <n v="14.52"/>
    <n v="26.779999999999998"/>
    <n v="0.64842615012106541"/>
    <n v="2026"/>
    <s v="Q3"/>
    <n v="8"/>
    <x v="7"/>
  </r>
  <r>
    <s v="00295"/>
    <x v="214"/>
    <x v="3"/>
    <x v="8"/>
    <x v="3"/>
    <x v="0"/>
    <x v="2"/>
    <x v="2"/>
    <n v="2"/>
    <n v="36.15"/>
    <n v="0.1"/>
    <n v="13.19"/>
    <n v="65.069999999999993"/>
    <n v="26.38"/>
    <n v="38.69"/>
    <n v="0.59459044106347014"/>
    <n v="2026"/>
    <s v="Q3"/>
    <n v="8"/>
    <x v="7"/>
  </r>
  <r>
    <s v="00657"/>
    <x v="214"/>
    <x v="1"/>
    <x v="12"/>
    <x v="0"/>
    <x v="0"/>
    <x v="2"/>
    <x v="15"/>
    <n v="3"/>
    <n v="132.59"/>
    <n v="0.1"/>
    <n v="66.040000000000006"/>
    <n v="357.99299999999999"/>
    <n v="198.12"/>
    <n v="159.87299999999999"/>
    <n v="0.44658135773604507"/>
    <n v="2026"/>
    <s v="Q3"/>
    <n v="8"/>
    <x v="7"/>
  </r>
  <r>
    <s v="00694"/>
    <x v="214"/>
    <x v="2"/>
    <x v="3"/>
    <x v="0"/>
    <x v="1"/>
    <x v="1"/>
    <x v="3"/>
    <n v="3"/>
    <n v="144"/>
    <n v="0"/>
    <n v="78.89"/>
    <n v="432"/>
    <n v="236.67000000000002"/>
    <n v="195.32999999999998"/>
    <n v="0.45215277777777774"/>
    <n v="2026"/>
    <s v="Q3"/>
    <n v="8"/>
    <x v="7"/>
  </r>
  <r>
    <s v="01187"/>
    <x v="214"/>
    <x v="0"/>
    <x v="0"/>
    <x v="0"/>
    <x v="0"/>
    <x v="2"/>
    <x v="9"/>
    <n v="2"/>
    <n v="45.45"/>
    <n v="0.05"/>
    <n v="18.829999999999998"/>
    <n v="86.355000000000004"/>
    <n v="37.659999999999997"/>
    <n v="48.695000000000007"/>
    <n v="0.56389323142840608"/>
    <n v="2026"/>
    <s v="Q3"/>
    <n v="8"/>
    <x v="7"/>
  </r>
  <r>
    <s v="01915"/>
    <x v="214"/>
    <x v="1"/>
    <x v="6"/>
    <x v="0"/>
    <x v="0"/>
    <x v="0"/>
    <x v="6"/>
    <n v="1"/>
    <n v="41.16"/>
    <n v="0.05"/>
    <n v="16.66"/>
    <n v="39.101999999999997"/>
    <n v="16.66"/>
    <n v="22.441999999999997"/>
    <n v="0.57393483709273174"/>
    <n v="2026"/>
    <s v="Q3"/>
    <n v="8"/>
    <x v="7"/>
  </r>
  <r>
    <s v="02156"/>
    <x v="214"/>
    <x v="0"/>
    <x v="0"/>
    <x v="2"/>
    <x v="0"/>
    <x v="2"/>
    <x v="18"/>
    <n v="1"/>
    <n v="162.78"/>
    <n v="0"/>
    <n v="85.08"/>
    <n v="162.78"/>
    <n v="85.08"/>
    <n v="77.7"/>
    <n v="0.47733136748986366"/>
    <n v="2026"/>
    <s v="Q3"/>
    <n v="8"/>
    <x v="7"/>
  </r>
  <r>
    <s v="02539"/>
    <x v="214"/>
    <x v="2"/>
    <x v="16"/>
    <x v="2"/>
    <x v="1"/>
    <x v="0"/>
    <x v="0"/>
    <n v="1"/>
    <n v="80.040000000000006"/>
    <n v="0.1"/>
    <n v="41.88"/>
    <n v="72.036000000000001"/>
    <n v="41.88"/>
    <n v="30.155999999999999"/>
    <n v="0.41862402132267196"/>
    <n v="2026"/>
    <s v="Q3"/>
    <n v="8"/>
    <x v="7"/>
  </r>
  <r>
    <s v="03803"/>
    <x v="214"/>
    <x v="2"/>
    <x v="5"/>
    <x v="0"/>
    <x v="1"/>
    <x v="1"/>
    <x v="1"/>
    <n v="1"/>
    <n v="90.21"/>
    <n v="0"/>
    <n v="46.31"/>
    <n v="90.21"/>
    <n v="46.31"/>
    <n v="43.899999999999991"/>
    <n v="0.48664227912648261"/>
    <n v="2026"/>
    <s v="Q3"/>
    <n v="8"/>
    <x v="7"/>
  </r>
  <r>
    <s v="00100"/>
    <x v="215"/>
    <x v="0"/>
    <x v="9"/>
    <x v="2"/>
    <x v="2"/>
    <x v="2"/>
    <x v="15"/>
    <n v="1"/>
    <n v="133.6"/>
    <n v="0.1"/>
    <n v="67.3"/>
    <n v="120.24"/>
    <n v="67.3"/>
    <n v="52.94"/>
    <n v="0.44028609447771122"/>
    <n v="2026"/>
    <s v="Q3"/>
    <n v="8"/>
    <x v="7"/>
  </r>
  <r>
    <s v="00118"/>
    <x v="215"/>
    <x v="3"/>
    <x v="4"/>
    <x v="0"/>
    <x v="0"/>
    <x v="2"/>
    <x v="9"/>
    <n v="1"/>
    <n v="47.53"/>
    <n v="0"/>
    <n v="18.04"/>
    <n v="47.53"/>
    <n v="18.04"/>
    <n v="29.490000000000002"/>
    <n v="0.62045024195245113"/>
    <n v="2026"/>
    <s v="Q3"/>
    <n v="8"/>
    <x v="7"/>
  </r>
  <r>
    <s v="00220"/>
    <x v="215"/>
    <x v="0"/>
    <x v="15"/>
    <x v="0"/>
    <x v="0"/>
    <x v="2"/>
    <x v="9"/>
    <n v="2"/>
    <n v="46.71"/>
    <n v="0"/>
    <n v="18.41"/>
    <n v="93.42"/>
    <n v="36.82"/>
    <n v="56.6"/>
    <n v="0.60586598158852489"/>
    <n v="2026"/>
    <s v="Q3"/>
    <n v="8"/>
    <x v="7"/>
  </r>
  <r>
    <s v="01145"/>
    <x v="215"/>
    <x v="2"/>
    <x v="16"/>
    <x v="3"/>
    <x v="1"/>
    <x v="3"/>
    <x v="7"/>
    <n v="1"/>
    <n v="197.26"/>
    <n v="0"/>
    <n v="104.09"/>
    <n v="197.26"/>
    <n v="104.09"/>
    <n v="93.169999999999987"/>
    <n v="0.47232079488999285"/>
    <n v="2026"/>
    <s v="Q3"/>
    <n v="8"/>
    <x v="7"/>
  </r>
  <r>
    <s v="01289"/>
    <x v="215"/>
    <x v="2"/>
    <x v="16"/>
    <x v="3"/>
    <x v="1"/>
    <x v="1"/>
    <x v="17"/>
    <n v="1"/>
    <n v="70.56"/>
    <n v="0"/>
    <n v="32.11"/>
    <n v="70.56"/>
    <n v="32.11"/>
    <n v="38.450000000000003"/>
    <n v="0.54492630385487528"/>
    <n v="2026"/>
    <s v="Q3"/>
    <n v="8"/>
    <x v="7"/>
  </r>
  <r>
    <s v="01411"/>
    <x v="215"/>
    <x v="1"/>
    <x v="12"/>
    <x v="0"/>
    <x v="2"/>
    <x v="4"/>
    <x v="14"/>
    <n v="1"/>
    <n v="36.58"/>
    <n v="0"/>
    <n v="13.98"/>
    <n v="36.58"/>
    <n v="13.98"/>
    <n v="22.599999999999998"/>
    <n v="0.61782394751230174"/>
    <n v="2026"/>
    <s v="Q3"/>
    <n v="8"/>
    <x v="7"/>
  </r>
  <r>
    <s v="01799"/>
    <x v="215"/>
    <x v="3"/>
    <x v="13"/>
    <x v="1"/>
    <x v="2"/>
    <x v="0"/>
    <x v="0"/>
    <n v="4"/>
    <n v="82.98"/>
    <n v="0.05"/>
    <n v="43.79"/>
    <n v="315.32400000000001"/>
    <n v="175.16"/>
    <n v="140.16400000000002"/>
    <n v="0.44450787126891711"/>
    <n v="2026"/>
    <s v="Q3"/>
    <n v="8"/>
    <x v="7"/>
  </r>
  <r>
    <s v="01871"/>
    <x v="215"/>
    <x v="0"/>
    <x v="0"/>
    <x v="0"/>
    <x v="1"/>
    <x v="0"/>
    <x v="6"/>
    <n v="1"/>
    <n v="41.25"/>
    <n v="0"/>
    <n v="17.02"/>
    <n v="41.25"/>
    <n v="17.02"/>
    <n v="24.23"/>
    <n v="0.58739393939393936"/>
    <n v="2026"/>
    <s v="Q3"/>
    <n v="8"/>
    <x v="7"/>
  </r>
  <r>
    <s v="04180"/>
    <x v="215"/>
    <x v="2"/>
    <x v="3"/>
    <x v="0"/>
    <x v="0"/>
    <x v="0"/>
    <x v="8"/>
    <n v="1"/>
    <n v="101.37"/>
    <n v="0"/>
    <n v="51.56"/>
    <n v="101.37"/>
    <n v="51.56"/>
    <n v="49.81"/>
    <n v="0.49136825490776365"/>
    <n v="2026"/>
    <s v="Q3"/>
    <n v="8"/>
    <x v="7"/>
  </r>
  <r>
    <s v="04338"/>
    <x v="215"/>
    <x v="2"/>
    <x v="16"/>
    <x v="0"/>
    <x v="0"/>
    <x v="3"/>
    <x v="5"/>
    <n v="1"/>
    <n v="340.66"/>
    <n v="0.05"/>
    <n v="194.13"/>
    <n v="323.62700000000001"/>
    <n v="194.13"/>
    <n v="129.49700000000001"/>
    <n v="0.40014275693931595"/>
    <n v="2026"/>
    <s v="Q3"/>
    <n v="8"/>
    <x v="7"/>
  </r>
  <r>
    <s v="04463"/>
    <x v="215"/>
    <x v="2"/>
    <x v="2"/>
    <x v="3"/>
    <x v="2"/>
    <x v="0"/>
    <x v="4"/>
    <n v="1"/>
    <n v="50.43"/>
    <n v="0.15"/>
    <n v="22.94"/>
    <n v="42.865499999999997"/>
    <n v="22.94"/>
    <n v="19.925499999999996"/>
    <n v="0.46483768998378644"/>
    <n v="2026"/>
    <s v="Q3"/>
    <n v="8"/>
    <x v="7"/>
  </r>
  <r>
    <s v="00382"/>
    <x v="216"/>
    <x v="3"/>
    <x v="8"/>
    <x v="0"/>
    <x v="1"/>
    <x v="4"/>
    <x v="10"/>
    <n v="1"/>
    <n v="40.42"/>
    <n v="0.05"/>
    <n v="14.33"/>
    <n v="38.399000000000001"/>
    <n v="14.33"/>
    <n v="24.069000000000003"/>
    <n v="0.62681319826037141"/>
    <n v="2026"/>
    <s v="Q3"/>
    <n v="8"/>
    <x v="7"/>
  </r>
  <r>
    <s v="01011"/>
    <x v="216"/>
    <x v="0"/>
    <x v="0"/>
    <x v="0"/>
    <x v="1"/>
    <x v="0"/>
    <x v="4"/>
    <n v="1"/>
    <n v="51.81"/>
    <n v="0.05"/>
    <n v="22.28"/>
    <n v="49.219499999999996"/>
    <n v="22.28"/>
    <n v="26.939499999999995"/>
    <n v="0.54733388189640275"/>
    <n v="2026"/>
    <s v="Q3"/>
    <n v="8"/>
    <x v="7"/>
  </r>
  <r>
    <s v="01148"/>
    <x v="216"/>
    <x v="2"/>
    <x v="2"/>
    <x v="2"/>
    <x v="1"/>
    <x v="4"/>
    <x v="14"/>
    <n v="3"/>
    <n v="35.9"/>
    <n v="0"/>
    <n v="14.11"/>
    <n v="107.69999999999999"/>
    <n v="42.33"/>
    <n v="65.36999999999999"/>
    <n v="0.60696378830083564"/>
    <n v="2026"/>
    <s v="Q3"/>
    <n v="8"/>
    <x v="7"/>
  </r>
  <r>
    <s v="01397"/>
    <x v="216"/>
    <x v="1"/>
    <x v="14"/>
    <x v="2"/>
    <x v="2"/>
    <x v="1"/>
    <x v="1"/>
    <n v="2"/>
    <n v="90.27"/>
    <n v="0.05"/>
    <n v="46.38"/>
    <n v="171.51299999999998"/>
    <n v="92.76"/>
    <n v="78.752999999999972"/>
    <n v="0.45916636056742044"/>
    <n v="2026"/>
    <s v="Q3"/>
    <n v="8"/>
    <x v="7"/>
  </r>
  <r>
    <s v="02252"/>
    <x v="216"/>
    <x v="1"/>
    <x v="11"/>
    <x v="0"/>
    <x v="1"/>
    <x v="0"/>
    <x v="4"/>
    <n v="1"/>
    <n v="49.68"/>
    <n v="0.05"/>
    <n v="22.02"/>
    <n v="47.195999999999998"/>
    <n v="22.02"/>
    <n v="25.175999999999998"/>
    <n v="0.53343503686753113"/>
    <n v="2026"/>
    <s v="Q3"/>
    <n v="8"/>
    <x v="7"/>
  </r>
  <r>
    <s v="02415"/>
    <x v="216"/>
    <x v="1"/>
    <x v="12"/>
    <x v="0"/>
    <x v="1"/>
    <x v="2"/>
    <x v="15"/>
    <n v="2"/>
    <n v="131.25"/>
    <n v="0.05"/>
    <n v="65.42"/>
    <n v="249.375"/>
    <n v="130.84"/>
    <n v="118.535"/>
    <n v="0.47532832080200499"/>
    <n v="2026"/>
    <s v="Q3"/>
    <n v="8"/>
    <x v="7"/>
  </r>
  <r>
    <s v="02525"/>
    <x v="216"/>
    <x v="3"/>
    <x v="4"/>
    <x v="2"/>
    <x v="1"/>
    <x v="4"/>
    <x v="14"/>
    <n v="2"/>
    <n v="36.78"/>
    <n v="0.05"/>
    <n v="13.85"/>
    <n v="69.882000000000005"/>
    <n v="27.7"/>
    <n v="42.182000000000002"/>
    <n v="0.60361752668784519"/>
    <n v="2026"/>
    <s v="Q3"/>
    <n v="8"/>
    <x v="7"/>
  </r>
  <r>
    <s v="02652"/>
    <x v="216"/>
    <x v="2"/>
    <x v="2"/>
    <x v="2"/>
    <x v="0"/>
    <x v="0"/>
    <x v="0"/>
    <n v="1"/>
    <n v="80.790000000000006"/>
    <n v="0.1"/>
    <n v="43.65"/>
    <n v="72.711000000000013"/>
    <n v="43.65"/>
    <n v="29.061000000000014"/>
    <n v="0.39967817799232591"/>
    <n v="2026"/>
    <s v="Q3"/>
    <n v="8"/>
    <x v="7"/>
  </r>
  <r>
    <s v="04035"/>
    <x v="216"/>
    <x v="0"/>
    <x v="9"/>
    <x v="0"/>
    <x v="0"/>
    <x v="0"/>
    <x v="6"/>
    <n v="2"/>
    <n v="40.53"/>
    <n v="0.05"/>
    <n v="17.100000000000001"/>
    <n v="77.007000000000005"/>
    <n v="34.200000000000003"/>
    <n v="42.807000000000002"/>
    <n v="0.55588452997779425"/>
    <n v="2026"/>
    <s v="Q3"/>
    <n v="8"/>
    <x v="7"/>
  </r>
  <r>
    <s v="04377"/>
    <x v="216"/>
    <x v="2"/>
    <x v="2"/>
    <x v="3"/>
    <x v="1"/>
    <x v="0"/>
    <x v="0"/>
    <n v="2"/>
    <n v="81.66"/>
    <n v="0"/>
    <n v="42.11"/>
    <n v="163.32"/>
    <n v="84.22"/>
    <n v="79.099999999999994"/>
    <n v="0.48432525104090129"/>
    <n v="2026"/>
    <s v="Q3"/>
    <n v="8"/>
    <x v="7"/>
  </r>
  <r>
    <s v="04734"/>
    <x v="216"/>
    <x v="1"/>
    <x v="12"/>
    <x v="3"/>
    <x v="0"/>
    <x v="1"/>
    <x v="3"/>
    <n v="1"/>
    <n v="146.55000000000001"/>
    <n v="0"/>
    <n v="78.8"/>
    <n v="146.55000000000001"/>
    <n v="78.8"/>
    <n v="67.750000000000014"/>
    <n v="0.46229955646537024"/>
    <n v="2026"/>
    <s v="Q3"/>
    <n v="8"/>
    <x v="7"/>
  </r>
  <r>
    <s v="04892"/>
    <x v="216"/>
    <x v="1"/>
    <x v="1"/>
    <x v="2"/>
    <x v="0"/>
    <x v="2"/>
    <x v="18"/>
    <n v="2"/>
    <n v="161.75"/>
    <n v="0.1"/>
    <n v="85.85"/>
    <n v="291.15000000000003"/>
    <n v="171.7"/>
    <n v="119.45000000000005"/>
    <n v="0.41026962047054794"/>
    <n v="2026"/>
    <s v="Q3"/>
    <n v="8"/>
    <x v="7"/>
  </r>
  <r>
    <s v="05059"/>
    <x v="216"/>
    <x v="1"/>
    <x v="1"/>
    <x v="3"/>
    <x v="0"/>
    <x v="3"/>
    <x v="19"/>
    <n v="2"/>
    <n v="122.47"/>
    <n v="0"/>
    <n v="59.73"/>
    <n v="244.94"/>
    <n v="119.46"/>
    <n v="125.48"/>
    <n v="0.5122887237690863"/>
    <n v="2026"/>
    <s v="Q3"/>
    <n v="8"/>
    <x v="7"/>
  </r>
  <r>
    <s v="00835"/>
    <x v="217"/>
    <x v="3"/>
    <x v="7"/>
    <x v="3"/>
    <x v="0"/>
    <x v="1"/>
    <x v="17"/>
    <n v="3"/>
    <n v="70.930000000000007"/>
    <n v="0"/>
    <n v="32.9"/>
    <n v="212.79000000000002"/>
    <n v="98.699999999999989"/>
    <n v="114.09000000000003"/>
    <n v="0.53616241364725792"/>
    <n v="2026"/>
    <s v="Q3"/>
    <n v="8"/>
    <x v="7"/>
  </r>
  <r>
    <s v="01104"/>
    <x v="217"/>
    <x v="0"/>
    <x v="15"/>
    <x v="0"/>
    <x v="0"/>
    <x v="3"/>
    <x v="7"/>
    <n v="1"/>
    <n v="191.44"/>
    <n v="0"/>
    <n v="102.13"/>
    <n v="191.44"/>
    <n v="102.13"/>
    <n v="89.31"/>
    <n v="0.46651692436272463"/>
    <n v="2026"/>
    <s v="Q3"/>
    <n v="8"/>
    <x v="7"/>
  </r>
  <r>
    <s v="01976"/>
    <x v="217"/>
    <x v="3"/>
    <x v="8"/>
    <x v="0"/>
    <x v="0"/>
    <x v="0"/>
    <x v="0"/>
    <n v="2"/>
    <n v="82.92"/>
    <n v="0"/>
    <n v="41.64"/>
    <n v="165.84"/>
    <n v="83.28"/>
    <n v="82.56"/>
    <n v="0.49782923299565845"/>
    <n v="2026"/>
    <s v="Q3"/>
    <n v="8"/>
    <x v="7"/>
  </r>
  <r>
    <s v="02596"/>
    <x v="217"/>
    <x v="2"/>
    <x v="3"/>
    <x v="2"/>
    <x v="0"/>
    <x v="3"/>
    <x v="13"/>
    <n v="1"/>
    <n v="82.82"/>
    <n v="0"/>
    <n v="38.83"/>
    <n v="82.82"/>
    <n v="38.83"/>
    <n v="43.989999999999995"/>
    <n v="0.53115189567737264"/>
    <n v="2026"/>
    <s v="Q3"/>
    <n v="8"/>
    <x v="7"/>
  </r>
  <r>
    <s v="02693"/>
    <x v="217"/>
    <x v="3"/>
    <x v="8"/>
    <x v="0"/>
    <x v="1"/>
    <x v="3"/>
    <x v="5"/>
    <n v="1"/>
    <n v="335.26"/>
    <n v="0.05"/>
    <n v="193.73"/>
    <n v="318.49699999999996"/>
    <n v="193.73"/>
    <n v="124.76699999999997"/>
    <n v="0.39173681384754011"/>
    <n v="2026"/>
    <s v="Q3"/>
    <n v="8"/>
    <x v="7"/>
  </r>
  <r>
    <s v="03045"/>
    <x v="217"/>
    <x v="2"/>
    <x v="16"/>
    <x v="3"/>
    <x v="2"/>
    <x v="2"/>
    <x v="9"/>
    <n v="1"/>
    <n v="47.19"/>
    <n v="0.05"/>
    <n v="18.11"/>
    <n v="44.830499999999994"/>
    <n v="18.11"/>
    <n v="26.720499999999994"/>
    <n v="0.59603395010093574"/>
    <n v="2026"/>
    <s v="Q3"/>
    <n v="8"/>
    <x v="7"/>
  </r>
  <r>
    <s v="03340"/>
    <x v="217"/>
    <x v="2"/>
    <x v="16"/>
    <x v="3"/>
    <x v="0"/>
    <x v="1"/>
    <x v="1"/>
    <n v="3"/>
    <n v="91.57"/>
    <n v="0"/>
    <n v="44.52"/>
    <n v="274.70999999999998"/>
    <n v="133.56"/>
    <n v="141.14999999999998"/>
    <n v="0.51381456808998571"/>
    <n v="2026"/>
    <s v="Q3"/>
    <n v="8"/>
    <x v="7"/>
  </r>
  <r>
    <s v="03553"/>
    <x v="217"/>
    <x v="3"/>
    <x v="13"/>
    <x v="0"/>
    <x v="1"/>
    <x v="1"/>
    <x v="11"/>
    <n v="4"/>
    <n v="154.41999999999999"/>
    <n v="0"/>
    <n v="77.86"/>
    <n v="617.67999999999995"/>
    <n v="311.44"/>
    <n v="306.23999999999995"/>
    <n v="0.49579070068643954"/>
    <n v="2026"/>
    <s v="Q3"/>
    <n v="8"/>
    <x v="7"/>
  </r>
  <r>
    <s v="03807"/>
    <x v="217"/>
    <x v="0"/>
    <x v="0"/>
    <x v="3"/>
    <x v="0"/>
    <x v="0"/>
    <x v="4"/>
    <n v="2"/>
    <n v="49.91"/>
    <n v="0.05"/>
    <n v="21.86"/>
    <n v="94.828999999999994"/>
    <n v="43.72"/>
    <n v="51.108999999999995"/>
    <n v="0.53895960096594919"/>
    <n v="2026"/>
    <s v="Q3"/>
    <n v="8"/>
    <x v="7"/>
  </r>
  <r>
    <s v="04061"/>
    <x v="217"/>
    <x v="3"/>
    <x v="8"/>
    <x v="3"/>
    <x v="0"/>
    <x v="1"/>
    <x v="1"/>
    <n v="1"/>
    <n v="91.58"/>
    <n v="0.1"/>
    <n v="44.87"/>
    <n v="82.421999999999997"/>
    <n v="44.87"/>
    <n v="37.552"/>
    <n v="0.45560651282424597"/>
    <n v="2026"/>
    <s v="Q3"/>
    <n v="8"/>
    <x v="7"/>
  </r>
  <r>
    <s v="04645"/>
    <x v="217"/>
    <x v="2"/>
    <x v="10"/>
    <x v="0"/>
    <x v="1"/>
    <x v="4"/>
    <x v="10"/>
    <n v="3"/>
    <n v="41.11"/>
    <n v="0"/>
    <n v="14.49"/>
    <n v="123.33"/>
    <n v="43.47"/>
    <n v="79.86"/>
    <n v="0.64753101435173921"/>
    <n v="2026"/>
    <s v="Q3"/>
    <n v="8"/>
    <x v="7"/>
  </r>
  <r>
    <s v="05104"/>
    <x v="217"/>
    <x v="1"/>
    <x v="12"/>
    <x v="0"/>
    <x v="0"/>
    <x v="2"/>
    <x v="2"/>
    <n v="4"/>
    <n v="35.9"/>
    <n v="0"/>
    <n v="13.49"/>
    <n v="143.6"/>
    <n v="53.96"/>
    <n v="89.639999999999986"/>
    <n v="0.62423398328690805"/>
    <n v="2026"/>
    <s v="Q3"/>
    <n v="8"/>
    <x v="7"/>
  </r>
  <r>
    <s v="00813"/>
    <x v="218"/>
    <x v="2"/>
    <x v="16"/>
    <x v="0"/>
    <x v="0"/>
    <x v="4"/>
    <x v="14"/>
    <n v="1"/>
    <n v="36.33"/>
    <n v="0.05"/>
    <n v="13.78"/>
    <n v="34.513499999999993"/>
    <n v="13.78"/>
    <n v="20.733499999999992"/>
    <n v="0.60073594390600771"/>
    <n v="2026"/>
    <s v="Q3"/>
    <n v="8"/>
    <x v="7"/>
  </r>
  <r>
    <s v="00836"/>
    <x v="218"/>
    <x v="1"/>
    <x v="14"/>
    <x v="3"/>
    <x v="1"/>
    <x v="2"/>
    <x v="9"/>
    <n v="5"/>
    <n v="45.94"/>
    <n v="0.05"/>
    <n v="18.059999999999999"/>
    <n v="218.21499999999997"/>
    <n v="90.3"/>
    <n v="127.91499999999998"/>
    <n v="0.5861879339183832"/>
    <n v="2026"/>
    <s v="Q3"/>
    <n v="8"/>
    <x v="7"/>
  </r>
  <r>
    <s v="01266"/>
    <x v="218"/>
    <x v="0"/>
    <x v="15"/>
    <x v="2"/>
    <x v="0"/>
    <x v="4"/>
    <x v="14"/>
    <n v="1"/>
    <n v="36.630000000000003"/>
    <n v="0"/>
    <n v="13.7"/>
    <n v="36.630000000000003"/>
    <n v="13.7"/>
    <n v="22.930000000000003"/>
    <n v="0.62598962598962604"/>
    <n v="2026"/>
    <s v="Q3"/>
    <n v="8"/>
    <x v="7"/>
  </r>
  <r>
    <s v="02201"/>
    <x v="218"/>
    <x v="1"/>
    <x v="1"/>
    <x v="0"/>
    <x v="0"/>
    <x v="1"/>
    <x v="3"/>
    <n v="1"/>
    <n v="141.38"/>
    <n v="0.05"/>
    <n v="77.14"/>
    <n v="134.31099999999998"/>
    <n v="77.14"/>
    <n v="57.170999999999978"/>
    <n v="0.42566133823737434"/>
    <n v="2026"/>
    <s v="Q3"/>
    <n v="8"/>
    <x v="7"/>
  </r>
  <r>
    <s v="02382"/>
    <x v="218"/>
    <x v="1"/>
    <x v="14"/>
    <x v="2"/>
    <x v="0"/>
    <x v="3"/>
    <x v="5"/>
    <n v="3"/>
    <n v="343.45"/>
    <n v="0.05"/>
    <n v="195.73"/>
    <n v="978.83249999999987"/>
    <n v="587.18999999999994"/>
    <n v="391.64249999999993"/>
    <n v="0.40011186796515236"/>
    <n v="2026"/>
    <s v="Q3"/>
    <n v="8"/>
    <x v="7"/>
  </r>
  <r>
    <s v="01227"/>
    <x v="219"/>
    <x v="3"/>
    <x v="8"/>
    <x v="0"/>
    <x v="0"/>
    <x v="0"/>
    <x v="8"/>
    <n v="1"/>
    <n v="104.69"/>
    <n v="0"/>
    <n v="49.06"/>
    <n v="104.69"/>
    <n v="49.06"/>
    <n v="55.629999999999995"/>
    <n v="0.53137835514375775"/>
    <n v="2026"/>
    <s v="Q3"/>
    <n v="8"/>
    <x v="7"/>
  </r>
  <r>
    <s v="01843"/>
    <x v="219"/>
    <x v="3"/>
    <x v="8"/>
    <x v="0"/>
    <x v="1"/>
    <x v="3"/>
    <x v="5"/>
    <n v="2"/>
    <n v="341.23"/>
    <n v="0.05"/>
    <n v="192.5"/>
    <n v="648.33699999999999"/>
    <n v="385"/>
    <n v="263.33699999999999"/>
    <n v="0.40617302421425894"/>
    <n v="2026"/>
    <s v="Q3"/>
    <n v="8"/>
    <x v="7"/>
  </r>
  <r>
    <s v="02369"/>
    <x v="219"/>
    <x v="3"/>
    <x v="8"/>
    <x v="2"/>
    <x v="1"/>
    <x v="3"/>
    <x v="19"/>
    <n v="1"/>
    <n v="125.95"/>
    <n v="0.05"/>
    <n v="61.9"/>
    <n v="119.6525"/>
    <n v="61.9"/>
    <n v="57.752500000000005"/>
    <n v="0.48266856104134892"/>
    <n v="2026"/>
    <s v="Q3"/>
    <n v="8"/>
    <x v="7"/>
  </r>
  <r>
    <s v="02386"/>
    <x v="219"/>
    <x v="1"/>
    <x v="1"/>
    <x v="0"/>
    <x v="0"/>
    <x v="1"/>
    <x v="1"/>
    <n v="6"/>
    <n v="91.9"/>
    <n v="0.05"/>
    <n v="44.69"/>
    <n v="523.83000000000004"/>
    <n v="268.14"/>
    <n v="255.69000000000005"/>
    <n v="0.48811637363266713"/>
    <n v="2026"/>
    <s v="Q3"/>
    <n v="8"/>
    <x v="7"/>
  </r>
  <r>
    <s v="02579"/>
    <x v="219"/>
    <x v="3"/>
    <x v="8"/>
    <x v="2"/>
    <x v="0"/>
    <x v="3"/>
    <x v="13"/>
    <n v="1"/>
    <n v="81.22"/>
    <n v="0"/>
    <n v="39.18"/>
    <n v="81.22"/>
    <n v="39.18"/>
    <n v="42.04"/>
    <n v="0.51760650086185667"/>
    <n v="2026"/>
    <s v="Q3"/>
    <n v="8"/>
    <x v="7"/>
  </r>
  <r>
    <s v="03075"/>
    <x v="219"/>
    <x v="0"/>
    <x v="0"/>
    <x v="0"/>
    <x v="2"/>
    <x v="1"/>
    <x v="17"/>
    <n v="2"/>
    <n v="72.31"/>
    <n v="0"/>
    <n v="31.75"/>
    <n v="144.62"/>
    <n v="63.5"/>
    <n v="81.12"/>
    <n v="0.56091826856589688"/>
    <n v="2026"/>
    <s v="Q3"/>
    <n v="8"/>
    <x v="7"/>
  </r>
  <r>
    <s v="03982"/>
    <x v="219"/>
    <x v="2"/>
    <x v="2"/>
    <x v="2"/>
    <x v="0"/>
    <x v="3"/>
    <x v="13"/>
    <n v="1"/>
    <n v="79.989999999999995"/>
    <n v="0.05"/>
    <n v="40.25"/>
    <n v="75.990499999999997"/>
    <n v="40.25"/>
    <n v="35.740499999999997"/>
    <n v="0.47032852790809376"/>
    <n v="2026"/>
    <s v="Q3"/>
    <n v="8"/>
    <x v="7"/>
  </r>
  <r>
    <s v="04530"/>
    <x v="219"/>
    <x v="3"/>
    <x v="13"/>
    <x v="0"/>
    <x v="1"/>
    <x v="1"/>
    <x v="11"/>
    <n v="1"/>
    <n v="151.87"/>
    <n v="0.1"/>
    <n v="76.97"/>
    <n v="136.68300000000002"/>
    <n v="76.97"/>
    <n v="59.713000000000022"/>
    <n v="0.4368721786908395"/>
    <n v="2026"/>
    <s v="Q3"/>
    <n v="8"/>
    <x v="7"/>
  </r>
  <r>
    <s v="04641"/>
    <x v="219"/>
    <x v="3"/>
    <x v="8"/>
    <x v="3"/>
    <x v="1"/>
    <x v="1"/>
    <x v="11"/>
    <n v="1"/>
    <n v="156.55000000000001"/>
    <n v="0"/>
    <n v="80.430000000000007"/>
    <n v="156.55000000000001"/>
    <n v="80.430000000000007"/>
    <n v="76.12"/>
    <n v="0.48623442989460236"/>
    <n v="2026"/>
    <s v="Q3"/>
    <n v="8"/>
    <x v="7"/>
  </r>
  <r>
    <s v="04778"/>
    <x v="219"/>
    <x v="1"/>
    <x v="12"/>
    <x v="2"/>
    <x v="1"/>
    <x v="1"/>
    <x v="11"/>
    <n v="1"/>
    <n v="152.72"/>
    <n v="0"/>
    <n v="77.73"/>
    <n v="152.72"/>
    <n v="77.73"/>
    <n v="74.989999999999995"/>
    <n v="0.4910293347302252"/>
    <n v="2026"/>
    <s v="Q3"/>
    <n v="8"/>
    <x v="7"/>
  </r>
  <r>
    <s v="05132"/>
    <x v="219"/>
    <x v="1"/>
    <x v="12"/>
    <x v="0"/>
    <x v="2"/>
    <x v="0"/>
    <x v="6"/>
    <n v="1"/>
    <n v="40.51"/>
    <n v="0.05"/>
    <n v="16.29"/>
    <n v="38.484499999999997"/>
    <n v="16.29"/>
    <n v="22.194499999999998"/>
    <n v="0.57671270251659756"/>
    <n v="2026"/>
    <s v="Q3"/>
    <n v="8"/>
    <x v="7"/>
  </r>
  <r>
    <s v="00227"/>
    <x v="220"/>
    <x v="3"/>
    <x v="7"/>
    <x v="3"/>
    <x v="0"/>
    <x v="4"/>
    <x v="10"/>
    <n v="3"/>
    <n v="40.61"/>
    <n v="0"/>
    <n v="14.72"/>
    <n v="121.83"/>
    <n v="44.160000000000004"/>
    <n v="77.669999999999987"/>
    <n v="0.63752770253632096"/>
    <n v="2026"/>
    <s v="Q3"/>
    <n v="8"/>
    <x v="7"/>
  </r>
  <r>
    <s v="00390"/>
    <x v="220"/>
    <x v="2"/>
    <x v="5"/>
    <x v="2"/>
    <x v="1"/>
    <x v="1"/>
    <x v="1"/>
    <n v="1"/>
    <n v="93.41"/>
    <n v="0.05"/>
    <n v="44.7"/>
    <n v="88.739499999999992"/>
    <n v="44.7"/>
    <n v="44.03949999999999"/>
    <n v="0.49627843294136198"/>
    <n v="2026"/>
    <s v="Q3"/>
    <n v="8"/>
    <x v="7"/>
  </r>
  <r>
    <s v="00859"/>
    <x v="220"/>
    <x v="0"/>
    <x v="0"/>
    <x v="2"/>
    <x v="1"/>
    <x v="1"/>
    <x v="1"/>
    <n v="2"/>
    <n v="90.23"/>
    <n v="0"/>
    <n v="44.22"/>
    <n v="180.46"/>
    <n v="88.44"/>
    <n v="92.02000000000001"/>
    <n v="0.50991909564446414"/>
    <n v="2026"/>
    <s v="Q3"/>
    <n v="8"/>
    <x v="7"/>
  </r>
  <r>
    <s v="01468"/>
    <x v="220"/>
    <x v="1"/>
    <x v="11"/>
    <x v="2"/>
    <x v="0"/>
    <x v="0"/>
    <x v="4"/>
    <n v="1"/>
    <n v="51.75"/>
    <n v="0"/>
    <n v="22.36"/>
    <n v="51.75"/>
    <n v="22.36"/>
    <n v="29.39"/>
    <n v="0.56792270531400968"/>
    <n v="2026"/>
    <s v="Q3"/>
    <n v="8"/>
    <x v="7"/>
  </r>
  <r>
    <s v="02356"/>
    <x v="220"/>
    <x v="3"/>
    <x v="13"/>
    <x v="2"/>
    <x v="1"/>
    <x v="0"/>
    <x v="8"/>
    <n v="3"/>
    <n v="102.91"/>
    <n v="0.1"/>
    <n v="50.23"/>
    <n v="277.85700000000003"/>
    <n v="150.69"/>
    <n v="127.16700000000003"/>
    <n v="0.45767067232425318"/>
    <n v="2026"/>
    <s v="Q3"/>
    <n v="8"/>
    <x v="7"/>
  </r>
  <r>
    <s v="03556"/>
    <x v="220"/>
    <x v="2"/>
    <x v="16"/>
    <x v="0"/>
    <x v="1"/>
    <x v="0"/>
    <x v="0"/>
    <n v="4"/>
    <n v="82.63"/>
    <n v="0.1"/>
    <n v="43.78"/>
    <n v="297.46800000000002"/>
    <n v="175.12"/>
    <n v="122.34800000000001"/>
    <n v="0.41129802197211129"/>
    <n v="2026"/>
    <s v="Q3"/>
    <n v="8"/>
    <x v="7"/>
  </r>
  <r>
    <s v="00925"/>
    <x v="221"/>
    <x v="0"/>
    <x v="0"/>
    <x v="2"/>
    <x v="0"/>
    <x v="3"/>
    <x v="7"/>
    <n v="1"/>
    <n v="196.39"/>
    <n v="0"/>
    <n v="102.92"/>
    <n v="196.39"/>
    <n v="102.92"/>
    <n v="93.469999999999985"/>
    <n v="0.47594073017974436"/>
    <n v="2026"/>
    <s v="Q3"/>
    <n v="8"/>
    <x v="7"/>
  </r>
  <r>
    <s v="01563"/>
    <x v="221"/>
    <x v="2"/>
    <x v="10"/>
    <x v="3"/>
    <x v="2"/>
    <x v="2"/>
    <x v="2"/>
    <n v="2"/>
    <n v="36.25"/>
    <n v="0"/>
    <n v="13.77"/>
    <n v="72.5"/>
    <n v="27.54"/>
    <n v="44.96"/>
    <n v="0.62013793103448278"/>
    <n v="2026"/>
    <s v="Q3"/>
    <n v="8"/>
    <x v="7"/>
  </r>
  <r>
    <s v="01634"/>
    <x v="221"/>
    <x v="1"/>
    <x v="1"/>
    <x v="2"/>
    <x v="0"/>
    <x v="3"/>
    <x v="7"/>
    <n v="2"/>
    <n v="199.85"/>
    <n v="0.05"/>
    <n v="104.34"/>
    <n v="379.71499999999997"/>
    <n v="208.68"/>
    <n v="171.03499999999997"/>
    <n v="0.45042992770893953"/>
    <n v="2026"/>
    <s v="Q3"/>
    <n v="8"/>
    <x v="7"/>
  </r>
  <r>
    <s v="02187"/>
    <x v="221"/>
    <x v="2"/>
    <x v="2"/>
    <x v="2"/>
    <x v="1"/>
    <x v="2"/>
    <x v="9"/>
    <n v="1"/>
    <n v="46.32"/>
    <n v="0.05"/>
    <n v="18.34"/>
    <n v="44.003999999999998"/>
    <n v="18.34"/>
    <n v="25.663999999999998"/>
    <n v="0.58321970729933637"/>
    <n v="2026"/>
    <s v="Q3"/>
    <n v="8"/>
    <x v="7"/>
  </r>
  <r>
    <s v="02773"/>
    <x v="221"/>
    <x v="1"/>
    <x v="14"/>
    <x v="0"/>
    <x v="1"/>
    <x v="1"/>
    <x v="11"/>
    <n v="4"/>
    <n v="151.06"/>
    <n v="0"/>
    <n v="77.67"/>
    <n v="604.24"/>
    <n v="310.68"/>
    <n v="293.56"/>
    <n v="0.48583344366476894"/>
    <n v="2026"/>
    <s v="Q3"/>
    <n v="8"/>
    <x v="7"/>
  </r>
  <r>
    <s v="05040"/>
    <x v="221"/>
    <x v="3"/>
    <x v="7"/>
    <x v="0"/>
    <x v="0"/>
    <x v="1"/>
    <x v="17"/>
    <n v="1"/>
    <n v="72.39"/>
    <n v="0.1"/>
    <n v="31.64"/>
    <n v="65.150999999999996"/>
    <n v="31.64"/>
    <n v="33.510999999999996"/>
    <n v="0.51435895074519189"/>
    <n v="2026"/>
    <s v="Q3"/>
    <n v="8"/>
    <x v="7"/>
  </r>
  <r>
    <s v="00415"/>
    <x v="222"/>
    <x v="0"/>
    <x v="9"/>
    <x v="2"/>
    <x v="0"/>
    <x v="1"/>
    <x v="17"/>
    <n v="1"/>
    <n v="72.650000000000006"/>
    <n v="0"/>
    <n v="31.72"/>
    <n v="72.650000000000006"/>
    <n v="31.72"/>
    <n v="40.930000000000007"/>
    <n v="0.56338609772883697"/>
    <n v="2026"/>
    <s v="Q3"/>
    <n v="8"/>
    <x v="7"/>
  </r>
  <r>
    <s v="01111"/>
    <x v="222"/>
    <x v="3"/>
    <x v="13"/>
    <x v="0"/>
    <x v="1"/>
    <x v="3"/>
    <x v="7"/>
    <n v="1"/>
    <n v="198.44"/>
    <n v="0"/>
    <n v="106.79"/>
    <n v="198.44"/>
    <n v="106.79"/>
    <n v="91.649999999999991"/>
    <n v="0.46185244910300338"/>
    <n v="2026"/>
    <s v="Q3"/>
    <n v="8"/>
    <x v="7"/>
  </r>
  <r>
    <s v="01243"/>
    <x v="222"/>
    <x v="2"/>
    <x v="16"/>
    <x v="0"/>
    <x v="0"/>
    <x v="3"/>
    <x v="7"/>
    <n v="1"/>
    <n v="193.67"/>
    <n v="0"/>
    <n v="103.79"/>
    <n v="193.67"/>
    <n v="103.79"/>
    <n v="89.879999999999981"/>
    <n v="0.46408839779005517"/>
    <n v="2026"/>
    <s v="Q3"/>
    <n v="8"/>
    <x v="7"/>
  </r>
  <r>
    <s v="01326"/>
    <x v="222"/>
    <x v="3"/>
    <x v="8"/>
    <x v="0"/>
    <x v="0"/>
    <x v="2"/>
    <x v="18"/>
    <n v="5"/>
    <n v="166.03"/>
    <n v="0"/>
    <n v="87.46"/>
    <n v="830.15"/>
    <n v="437.29999999999995"/>
    <n v="392.85"/>
    <n v="0.47322772992832624"/>
    <n v="2026"/>
    <s v="Q3"/>
    <n v="8"/>
    <x v="7"/>
  </r>
  <r>
    <s v="01682"/>
    <x v="222"/>
    <x v="0"/>
    <x v="0"/>
    <x v="0"/>
    <x v="2"/>
    <x v="3"/>
    <x v="13"/>
    <n v="2"/>
    <n v="81.569999999999993"/>
    <n v="0"/>
    <n v="40.36"/>
    <n v="163.13999999999999"/>
    <n v="80.72"/>
    <n v="82.419999999999987"/>
    <n v="0.50521024886600463"/>
    <n v="2026"/>
    <s v="Q3"/>
    <n v="8"/>
    <x v="7"/>
  </r>
  <r>
    <s v="02618"/>
    <x v="222"/>
    <x v="0"/>
    <x v="15"/>
    <x v="2"/>
    <x v="2"/>
    <x v="1"/>
    <x v="3"/>
    <n v="2"/>
    <n v="143.86000000000001"/>
    <n v="0"/>
    <n v="81.23"/>
    <n v="287.72000000000003"/>
    <n v="162.46"/>
    <n v="125.26000000000002"/>
    <n v="0.43535381621020441"/>
    <n v="2026"/>
    <s v="Q3"/>
    <n v="8"/>
    <x v="7"/>
  </r>
  <r>
    <s v="03319"/>
    <x v="222"/>
    <x v="1"/>
    <x v="14"/>
    <x v="0"/>
    <x v="0"/>
    <x v="1"/>
    <x v="1"/>
    <n v="3"/>
    <n v="93.53"/>
    <n v="0"/>
    <n v="46.19"/>
    <n v="280.59000000000003"/>
    <n v="138.57"/>
    <n v="142.02000000000004"/>
    <n v="0.5061477600769807"/>
    <n v="2026"/>
    <s v="Q3"/>
    <n v="8"/>
    <x v="7"/>
  </r>
  <r>
    <s v="04600"/>
    <x v="222"/>
    <x v="3"/>
    <x v="4"/>
    <x v="1"/>
    <x v="2"/>
    <x v="2"/>
    <x v="18"/>
    <n v="10"/>
    <n v="162.38"/>
    <n v="0.05"/>
    <n v="85.82"/>
    <n v="1542.61"/>
    <n v="858.19999999999993"/>
    <n v="684.41"/>
    <n v="0.44367014345816508"/>
    <n v="2026"/>
    <s v="Q3"/>
    <n v="8"/>
    <x v="7"/>
  </r>
  <r>
    <s v="05168"/>
    <x v="222"/>
    <x v="0"/>
    <x v="15"/>
    <x v="3"/>
    <x v="2"/>
    <x v="4"/>
    <x v="12"/>
    <n v="1"/>
    <n v="122.52"/>
    <n v="0.05"/>
    <n v="69.66"/>
    <n v="116.39399999999999"/>
    <n v="69.66"/>
    <n v="46.733999999999995"/>
    <n v="0.40151554203824935"/>
    <n v="2026"/>
    <s v="Q3"/>
    <n v="8"/>
    <x v="7"/>
  </r>
  <r>
    <s v="00245"/>
    <x v="223"/>
    <x v="3"/>
    <x v="13"/>
    <x v="3"/>
    <x v="0"/>
    <x v="1"/>
    <x v="3"/>
    <n v="1"/>
    <n v="142.84"/>
    <n v="0"/>
    <n v="77.7"/>
    <n v="142.84"/>
    <n v="77.7"/>
    <n v="65.14"/>
    <n v="0.4560347241669"/>
    <n v="2026"/>
    <s v="Q3"/>
    <n v="8"/>
    <x v="7"/>
  </r>
  <r>
    <s v="00322"/>
    <x v="223"/>
    <x v="1"/>
    <x v="14"/>
    <x v="2"/>
    <x v="0"/>
    <x v="1"/>
    <x v="17"/>
    <n v="3"/>
    <n v="72.349999999999994"/>
    <n v="0"/>
    <n v="32.119999999999997"/>
    <n v="217.04999999999998"/>
    <n v="96.359999999999985"/>
    <n v="120.69"/>
    <n v="0.55604699378023503"/>
    <n v="2026"/>
    <s v="Q3"/>
    <n v="8"/>
    <x v="7"/>
  </r>
  <r>
    <s v="01101"/>
    <x v="223"/>
    <x v="3"/>
    <x v="4"/>
    <x v="0"/>
    <x v="1"/>
    <x v="4"/>
    <x v="10"/>
    <n v="3"/>
    <n v="40.14"/>
    <n v="0.05"/>
    <n v="14.53"/>
    <n v="114.399"/>
    <n v="43.589999999999996"/>
    <n v="70.808999999999997"/>
    <n v="0.61896520074476169"/>
    <n v="2026"/>
    <s v="Q3"/>
    <n v="8"/>
    <x v="7"/>
  </r>
  <r>
    <s v="01564"/>
    <x v="223"/>
    <x v="3"/>
    <x v="13"/>
    <x v="0"/>
    <x v="1"/>
    <x v="4"/>
    <x v="16"/>
    <n v="2"/>
    <n v="51.84"/>
    <n v="0"/>
    <n v="21.62"/>
    <n v="103.68"/>
    <n v="43.24"/>
    <n v="60.440000000000005"/>
    <n v="0.58294753086419759"/>
    <n v="2026"/>
    <s v="Q3"/>
    <n v="8"/>
    <x v="7"/>
  </r>
  <r>
    <s v="03712"/>
    <x v="223"/>
    <x v="3"/>
    <x v="8"/>
    <x v="0"/>
    <x v="1"/>
    <x v="0"/>
    <x v="0"/>
    <n v="3"/>
    <n v="82.32"/>
    <n v="0.15"/>
    <n v="41.95"/>
    <n v="209.91599999999997"/>
    <n v="125.85000000000001"/>
    <n v="84.06599999999996"/>
    <n v="0.40047447550448739"/>
    <n v="2026"/>
    <s v="Q3"/>
    <n v="8"/>
    <x v="7"/>
  </r>
  <r>
    <s v="00771"/>
    <x v="224"/>
    <x v="2"/>
    <x v="5"/>
    <x v="0"/>
    <x v="0"/>
    <x v="1"/>
    <x v="1"/>
    <n v="1"/>
    <n v="91.78"/>
    <n v="0"/>
    <n v="46.15"/>
    <n v="91.78"/>
    <n v="46.15"/>
    <n v="45.63"/>
    <n v="0.49716713881019831"/>
    <n v="2026"/>
    <s v="Q3"/>
    <n v="8"/>
    <x v="7"/>
  </r>
  <r>
    <s v="02749"/>
    <x v="224"/>
    <x v="1"/>
    <x v="14"/>
    <x v="0"/>
    <x v="2"/>
    <x v="1"/>
    <x v="1"/>
    <n v="2"/>
    <n v="93.13"/>
    <n v="0"/>
    <n v="45.68"/>
    <n v="186.26"/>
    <n v="91.36"/>
    <n v="94.899999999999991"/>
    <n v="0.50950284548480618"/>
    <n v="2026"/>
    <s v="Q3"/>
    <n v="8"/>
    <x v="7"/>
  </r>
  <r>
    <s v="04252"/>
    <x v="224"/>
    <x v="1"/>
    <x v="12"/>
    <x v="0"/>
    <x v="0"/>
    <x v="2"/>
    <x v="2"/>
    <n v="1"/>
    <n v="36.67"/>
    <n v="0.1"/>
    <n v="13.18"/>
    <n v="33.003"/>
    <n v="13.18"/>
    <n v="19.823"/>
    <n v="0.60064236584552921"/>
    <n v="2026"/>
    <s v="Q3"/>
    <n v="8"/>
    <x v="7"/>
  </r>
  <r>
    <s v="04665"/>
    <x v="224"/>
    <x v="3"/>
    <x v="8"/>
    <x v="1"/>
    <x v="0"/>
    <x v="4"/>
    <x v="16"/>
    <n v="4"/>
    <n v="51.25"/>
    <n v="0.1"/>
    <n v="21.77"/>
    <n v="184.5"/>
    <n v="87.08"/>
    <n v="97.42"/>
    <n v="0.52802168021680218"/>
    <n v="2026"/>
    <s v="Q3"/>
    <n v="8"/>
    <x v="7"/>
  </r>
  <r>
    <s v="04767"/>
    <x v="224"/>
    <x v="3"/>
    <x v="8"/>
    <x v="3"/>
    <x v="2"/>
    <x v="4"/>
    <x v="10"/>
    <n v="1"/>
    <n v="39.61"/>
    <n v="0.1"/>
    <n v="14.85"/>
    <n v="35.649000000000001"/>
    <n v="14.85"/>
    <n v="20.798999999999999"/>
    <n v="0.58343852562484222"/>
    <n v="2026"/>
    <s v="Q3"/>
    <n v="8"/>
    <x v="7"/>
  </r>
  <r>
    <s v="04832"/>
    <x v="224"/>
    <x v="0"/>
    <x v="15"/>
    <x v="3"/>
    <x v="0"/>
    <x v="0"/>
    <x v="0"/>
    <n v="2"/>
    <n v="81.59"/>
    <n v="0.15"/>
    <n v="43.9"/>
    <n v="138.703"/>
    <n v="87.8"/>
    <n v="50.903000000000006"/>
    <n v="0.3669927831409559"/>
    <n v="2026"/>
    <s v="Q3"/>
    <n v="8"/>
    <x v="7"/>
  </r>
  <r>
    <s v="00747"/>
    <x v="225"/>
    <x v="1"/>
    <x v="1"/>
    <x v="2"/>
    <x v="1"/>
    <x v="4"/>
    <x v="12"/>
    <n v="3"/>
    <n v="122.96"/>
    <n v="0.1"/>
    <n v="67.62"/>
    <n v="331.99200000000002"/>
    <n v="202.86"/>
    <n v="129.13200000000001"/>
    <n v="0.38896117978746475"/>
    <n v="2026"/>
    <s v="Q3"/>
    <n v="8"/>
    <x v="7"/>
  </r>
  <r>
    <s v="02281"/>
    <x v="225"/>
    <x v="1"/>
    <x v="11"/>
    <x v="2"/>
    <x v="0"/>
    <x v="1"/>
    <x v="17"/>
    <n v="1"/>
    <n v="70.91"/>
    <n v="0"/>
    <n v="33.11"/>
    <n v="70.91"/>
    <n v="33.11"/>
    <n v="37.799999999999997"/>
    <n v="0.53307008884501483"/>
    <n v="2026"/>
    <s v="Q3"/>
    <n v="8"/>
    <x v="7"/>
  </r>
  <r>
    <s v="02414"/>
    <x v="225"/>
    <x v="1"/>
    <x v="6"/>
    <x v="1"/>
    <x v="2"/>
    <x v="0"/>
    <x v="4"/>
    <n v="6"/>
    <n v="50.94"/>
    <n v="0.1"/>
    <n v="22.76"/>
    <n v="275.07600000000002"/>
    <n v="136.56"/>
    <n v="138.51600000000002"/>
    <n v="0.50355538105832576"/>
    <n v="2026"/>
    <s v="Q3"/>
    <n v="8"/>
    <x v="7"/>
  </r>
  <r>
    <s v="03162"/>
    <x v="225"/>
    <x v="1"/>
    <x v="1"/>
    <x v="0"/>
    <x v="1"/>
    <x v="1"/>
    <x v="3"/>
    <n v="1"/>
    <n v="144.96"/>
    <n v="0.05"/>
    <n v="77.959999999999994"/>
    <n v="137.71199999999999"/>
    <n v="77.959999999999994"/>
    <n v="59.751999999999995"/>
    <n v="0.43389101893807364"/>
    <n v="2026"/>
    <s v="Q3"/>
    <n v="8"/>
    <x v="7"/>
  </r>
  <r>
    <s v="03200"/>
    <x v="225"/>
    <x v="3"/>
    <x v="8"/>
    <x v="2"/>
    <x v="1"/>
    <x v="1"/>
    <x v="11"/>
    <n v="1"/>
    <n v="152.97"/>
    <n v="0"/>
    <n v="79.66"/>
    <n v="152.97"/>
    <n v="79.66"/>
    <n v="73.31"/>
    <n v="0.47924429626724196"/>
    <n v="2026"/>
    <s v="Q3"/>
    <n v="8"/>
    <x v="7"/>
  </r>
  <r>
    <s v="03521"/>
    <x v="225"/>
    <x v="2"/>
    <x v="16"/>
    <x v="0"/>
    <x v="2"/>
    <x v="2"/>
    <x v="9"/>
    <n v="2"/>
    <n v="45.79"/>
    <n v="0"/>
    <n v="18.23"/>
    <n v="91.58"/>
    <n v="36.46"/>
    <n v="55.12"/>
    <n v="0.60187813933173184"/>
    <n v="2026"/>
    <s v="Q3"/>
    <n v="8"/>
    <x v="7"/>
  </r>
  <r>
    <s v="04447"/>
    <x v="225"/>
    <x v="1"/>
    <x v="6"/>
    <x v="0"/>
    <x v="1"/>
    <x v="2"/>
    <x v="18"/>
    <n v="1"/>
    <n v="161.31"/>
    <n v="0"/>
    <n v="87.81"/>
    <n v="161.31"/>
    <n v="87.81"/>
    <n v="73.5"/>
    <n v="0.45564441138181139"/>
    <n v="2026"/>
    <s v="Q3"/>
    <n v="8"/>
    <x v="7"/>
  </r>
  <r>
    <s v="00421"/>
    <x v="226"/>
    <x v="3"/>
    <x v="7"/>
    <x v="0"/>
    <x v="1"/>
    <x v="4"/>
    <x v="14"/>
    <n v="2"/>
    <n v="35.97"/>
    <n v="0.05"/>
    <n v="14.28"/>
    <n v="68.342999999999989"/>
    <n v="28.56"/>
    <n v="39.782999999999987"/>
    <n v="0.58210789693165343"/>
    <n v="2026"/>
    <s v="Q3"/>
    <n v="8"/>
    <x v="7"/>
  </r>
  <r>
    <s v="00962"/>
    <x v="226"/>
    <x v="0"/>
    <x v="0"/>
    <x v="2"/>
    <x v="1"/>
    <x v="4"/>
    <x v="10"/>
    <n v="2"/>
    <n v="39.729999999999997"/>
    <n v="0"/>
    <n v="14.95"/>
    <n v="79.459999999999994"/>
    <n v="29.9"/>
    <n v="49.559999999999995"/>
    <n v="0.62371004278882458"/>
    <n v="2026"/>
    <s v="Q3"/>
    <n v="8"/>
    <x v="7"/>
  </r>
  <r>
    <s v="01386"/>
    <x v="226"/>
    <x v="1"/>
    <x v="12"/>
    <x v="0"/>
    <x v="2"/>
    <x v="2"/>
    <x v="2"/>
    <n v="2"/>
    <n v="36.049999999999997"/>
    <n v="0"/>
    <n v="13.8"/>
    <n v="72.099999999999994"/>
    <n v="27.6"/>
    <n v="44.499999999999993"/>
    <n v="0.61719833564493753"/>
    <n v="2026"/>
    <s v="Q3"/>
    <n v="8"/>
    <x v="7"/>
  </r>
  <r>
    <s v="03083"/>
    <x v="226"/>
    <x v="3"/>
    <x v="7"/>
    <x v="0"/>
    <x v="1"/>
    <x v="3"/>
    <x v="7"/>
    <n v="1"/>
    <n v="194.36"/>
    <n v="0"/>
    <n v="106.01"/>
    <n v="194.36"/>
    <n v="106.01"/>
    <n v="88.350000000000009"/>
    <n v="0.45456884132537562"/>
    <n v="2026"/>
    <s v="Q3"/>
    <n v="8"/>
    <x v="7"/>
  </r>
  <r>
    <s v="03174"/>
    <x v="226"/>
    <x v="3"/>
    <x v="4"/>
    <x v="2"/>
    <x v="0"/>
    <x v="3"/>
    <x v="7"/>
    <n v="1"/>
    <n v="192.67"/>
    <n v="0.05"/>
    <n v="103.37"/>
    <n v="183.03649999999999"/>
    <n v="103.37"/>
    <n v="79.666499999999985"/>
    <n v="0.43524925356417976"/>
    <n v="2026"/>
    <s v="Q3"/>
    <n v="8"/>
    <x v="7"/>
  </r>
  <r>
    <s v="04045"/>
    <x v="226"/>
    <x v="2"/>
    <x v="16"/>
    <x v="0"/>
    <x v="1"/>
    <x v="1"/>
    <x v="1"/>
    <n v="3"/>
    <n v="92.12"/>
    <n v="0.1"/>
    <n v="44.1"/>
    <n v="248.72400000000002"/>
    <n v="132.30000000000001"/>
    <n v="116.42400000000001"/>
    <n v="0.46808510638297873"/>
    <n v="2026"/>
    <s v="Q3"/>
    <n v="8"/>
    <x v="7"/>
  </r>
  <r>
    <s v="04850"/>
    <x v="226"/>
    <x v="1"/>
    <x v="1"/>
    <x v="2"/>
    <x v="2"/>
    <x v="3"/>
    <x v="7"/>
    <n v="1"/>
    <n v="192.82"/>
    <n v="0"/>
    <n v="104.98"/>
    <n v="192.82"/>
    <n v="104.98"/>
    <n v="87.839999999999989"/>
    <n v="0.45555440307022088"/>
    <n v="2026"/>
    <s v="Q3"/>
    <n v="8"/>
    <x v="7"/>
  </r>
  <r>
    <s v="00071"/>
    <x v="227"/>
    <x v="2"/>
    <x v="16"/>
    <x v="0"/>
    <x v="1"/>
    <x v="0"/>
    <x v="0"/>
    <n v="3"/>
    <n v="80.099999999999994"/>
    <n v="0"/>
    <n v="42.41"/>
    <n v="240.29999999999998"/>
    <n v="127.22999999999999"/>
    <n v="113.07"/>
    <n v="0.47053682896379528"/>
    <n v="2026"/>
    <s v="Q3"/>
    <n v="8"/>
    <x v="7"/>
  </r>
  <r>
    <s v="00627"/>
    <x v="227"/>
    <x v="3"/>
    <x v="7"/>
    <x v="3"/>
    <x v="1"/>
    <x v="0"/>
    <x v="0"/>
    <n v="6"/>
    <n v="83.26"/>
    <n v="0"/>
    <n v="43.8"/>
    <n v="499.56000000000006"/>
    <n v="262.79999999999995"/>
    <n v="236.7600000000001"/>
    <n v="0.47393706461686297"/>
    <n v="2026"/>
    <s v="Q3"/>
    <n v="8"/>
    <x v="7"/>
  </r>
  <r>
    <s v="00959"/>
    <x v="227"/>
    <x v="1"/>
    <x v="1"/>
    <x v="2"/>
    <x v="0"/>
    <x v="4"/>
    <x v="10"/>
    <n v="4"/>
    <n v="40.46"/>
    <n v="0"/>
    <n v="15.12"/>
    <n v="161.84"/>
    <n v="60.48"/>
    <n v="101.36000000000001"/>
    <n v="0.62629757785467133"/>
    <n v="2026"/>
    <s v="Q3"/>
    <n v="8"/>
    <x v="7"/>
  </r>
  <r>
    <s v="00967"/>
    <x v="227"/>
    <x v="2"/>
    <x v="16"/>
    <x v="1"/>
    <x v="0"/>
    <x v="0"/>
    <x v="0"/>
    <n v="5"/>
    <n v="81.55"/>
    <n v="0.2"/>
    <n v="42.09"/>
    <n v="326.20000000000005"/>
    <n v="210.45000000000002"/>
    <n v="115.75000000000003"/>
    <n v="0.3548436541998774"/>
    <n v="2026"/>
    <s v="Q3"/>
    <n v="8"/>
    <x v="7"/>
  </r>
  <r>
    <s v="01267"/>
    <x v="227"/>
    <x v="1"/>
    <x v="12"/>
    <x v="2"/>
    <x v="1"/>
    <x v="3"/>
    <x v="13"/>
    <n v="2"/>
    <n v="83.56"/>
    <n v="0"/>
    <n v="39.119999999999997"/>
    <n v="167.12"/>
    <n v="78.239999999999995"/>
    <n v="88.88000000000001"/>
    <n v="0.53183341311632359"/>
    <n v="2026"/>
    <s v="Q3"/>
    <n v="8"/>
    <x v="7"/>
  </r>
  <r>
    <s v="01394"/>
    <x v="227"/>
    <x v="2"/>
    <x v="10"/>
    <x v="0"/>
    <x v="0"/>
    <x v="3"/>
    <x v="19"/>
    <n v="3"/>
    <n v="125.75"/>
    <n v="0"/>
    <n v="62.05"/>
    <n v="377.25"/>
    <n v="186.14999999999998"/>
    <n v="191.10000000000002"/>
    <n v="0.50656063618290259"/>
    <n v="2026"/>
    <s v="Q3"/>
    <n v="8"/>
    <x v="7"/>
  </r>
  <r>
    <s v="01652"/>
    <x v="227"/>
    <x v="0"/>
    <x v="0"/>
    <x v="0"/>
    <x v="0"/>
    <x v="2"/>
    <x v="2"/>
    <n v="1"/>
    <n v="35.619999999999997"/>
    <n v="0.1"/>
    <n v="13.55"/>
    <n v="32.058"/>
    <n v="13.55"/>
    <n v="18.507999999999999"/>
    <n v="0.57732859192713204"/>
    <n v="2026"/>
    <s v="Q3"/>
    <n v="8"/>
    <x v="7"/>
  </r>
  <r>
    <s v="02126"/>
    <x v="227"/>
    <x v="1"/>
    <x v="14"/>
    <x v="0"/>
    <x v="2"/>
    <x v="0"/>
    <x v="8"/>
    <n v="2"/>
    <n v="104.02"/>
    <n v="0"/>
    <n v="50.26"/>
    <n v="208.04"/>
    <n v="100.52"/>
    <n v="107.52"/>
    <n v="0.51682368775235532"/>
    <n v="2026"/>
    <s v="Q3"/>
    <n v="8"/>
    <x v="7"/>
  </r>
  <r>
    <s v="02282"/>
    <x v="227"/>
    <x v="1"/>
    <x v="6"/>
    <x v="1"/>
    <x v="2"/>
    <x v="1"/>
    <x v="1"/>
    <n v="8"/>
    <n v="92.71"/>
    <n v="0.1"/>
    <n v="44.83"/>
    <n v="667.51199999999994"/>
    <n v="358.64"/>
    <n v="308.87199999999996"/>
    <n v="0.46272126943036229"/>
    <n v="2026"/>
    <s v="Q3"/>
    <n v="8"/>
    <x v="7"/>
  </r>
  <r>
    <s v="02426"/>
    <x v="227"/>
    <x v="1"/>
    <x v="12"/>
    <x v="0"/>
    <x v="1"/>
    <x v="1"/>
    <x v="1"/>
    <n v="1"/>
    <n v="90.58"/>
    <n v="0"/>
    <n v="44.53"/>
    <n v="90.58"/>
    <n v="44.53"/>
    <n v="46.05"/>
    <n v="0.50839037315080593"/>
    <n v="2026"/>
    <s v="Q3"/>
    <n v="8"/>
    <x v="7"/>
  </r>
  <r>
    <s v="02534"/>
    <x v="227"/>
    <x v="1"/>
    <x v="14"/>
    <x v="0"/>
    <x v="1"/>
    <x v="3"/>
    <x v="19"/>
    <n v="1"/>
    <n v="120.22"/>
    <n v="0"/>
    <n v="62.31"/>
    <n v="120.22"/>
    <n v="62.31"/>
    <n v="57.91"/>
    <n v="0.48170021627017134"/>
    <n v="2026"/>
    <s v="Q3"/>
    <n v="8"/>
    <x v="7"/>
  </r>
  <r>
    <s v="02948"/>
    <x v="227"/>
    <x v="2"/>
    <x v="2"/>
    <x v="2"/>
    <x v="1"/>
    <x v="2"/>
    <x v="2"/>
    <n v="3"/>
    <n v="36.35"/>
    <n v="0"/>
    <n v="13.42"/>
    <n v="109.05000000000001"/>
    <n v="40.26"/>
    <n v="68.79000000000002"/>
    <n v="0.63081155433287495"/>
    <n v="2026"/>
    <s v="Q3"/>
    <n v="8"/>
    <x v="7"/>
  </r>
  <r>
    <s v="03141"/>
    <x v="227"/>
    <x v="1"/>
    <x v="12"/>
    <x v="3"/>
    <x v="0"/>
    <x v="3"/>
    <x v="7"/>
    <n v="2"/>
    <n v="195.28"/>
    <n v="0"/>
    <n v="102.24"/>
    <n v="390.56"/>
    <n v="204.48"/>
    <n v="186.08"/>
    <n v="0.4764440802949611"/>
    <n v="2026"/>
    <s v="Q3"/>
    <n v="8"/>
    <x v="7"/>
  </r>
  <r>
    <s v="03935"/>
    <x v="227"/>
    <x v="2"/>
    <x v="16"/>
    <x v="3"/>
    <x v="0"/>
    <x v="2"/>
    <x v="9"/>
    <n v="4"/>
    <n v="46.05"/>
    <n v="0"/>
    <n v="18.75"/>
    <n v="184.2"/>
    <n v="75"/>
    <n v="109.19999999999999"/>
    <n v="0.5928338762214983"/>
    <n v="2026"/>
    <s v="Q3"/>
    <n v="8"/>
    <x v="7"/>
  </r>
  <r>
    <s v="04636"/>
    <x v="227"/>
    <x v="0"/>
    <x v="0"/>
    <x v="2"/>
    <x v="0"/>
    <x v="3"/>
    <x v="13"/>
    <n v="1"/>
    <n v="81.040000000000006"/>
    <n v="0.1"/>
    <n v="39.29"/>
    <n v="72.936000000000007"/>
    <n v="39.29"/>
    <n v="33.646000000000008"/>
    <n v="0.46130854447735009"/>
    <n v="2026"/>
    <s v="Q3"/>
    <n v="8"/>
    <x v="7"/>
  </r>
  <r>
    <s v="04895"/>
    <x v="227"/>
    <x v="0"/>
    <x v="15"/>
    <x v="2"/>
    <x v="2"/>
    <x v="3"/>
    <x v="7"/>
    <n v="1"/>
    <n v="191.12"/>
    <n v="0.05"/>
    <n v="106.14"/>
    <n v="181.56399999999999"/>
    <n v="106.14"/>
    <n v="75.423999999999992"/>
    <n v="0.41541274702033443"/>
    <n v="2026"/>
    <s v="Q3"/>
    <n v="8"/>
    <x v="7"/>
  </r>
  <r>
    <s v="05029"/>
    <x v="227"/>
    <x v="0"/>
    <x v="15"/>
    <x v="0"/>
    <x v="1"/>
    <x v="1"/>
    <x v="11"/>
    <n v="1"/>
    <n v="156.19"/>
    <n v="0"/>
    <n v="79.239999999999995"/>
    <n v="156.19"/>
    <n v="79.239999999999995"/>
    <n v="76.95"/>
    <n v="0.49266918496702738"/>
    <n v="2026"/>
    <s v="Q3"/>
    <n v="8"/>
    <x v="7"/>
  </r>
  <r>
    <s v="01965"/>
    <x v="228"/>
    <x v="1"/>
    <x v="11"/>
    <x v="0"/>
    <x v="0"/>
    <x v="2"/>
    <x v="2"/>
    <n v="4"/>
    <n v="36.93"/>
    <n v="0"/>
    <n v="13.36"/>
    <n v="147.72"/>
    <n v="53.44"/>
    <n v="94.28"/>
    <n v="0.63823449769834828"/>
    <n v="2026"/>
    <s v="Q3"/>
    <n v="8"/>
    <x v="7"/>
  </r>
  <r>
    <s v="03647"/>
    <x v="228"/>
    <x v="1"/>
    <x v="12"/>
    <x v="2"/>
    <x v="0"/>
    <x v="0"/>
    <x v="8"/>
    <n v="3"/>
    <n v="104.96"/>
    <n v="0.05"/>
    <n v="51.66"/>
    <n v="299.13599999999997"/>
    <n v="154.97999999999999"/>
    <n v="144.15599999999998"/>
    <n v="0.48190789473684209"/>
    <n v="2026"/>
    <s v="Q3"/>
    <n v="8"/>
    <x v="7"/>
  </r>
  <r>
    <s v="03918"/>
    <x v="228"/>
    <x v="1"/>
    <x v="1"/>
    <x v="3"/>
    <x v="1"/>
    <x v="2"/>
    <x v="18"/>
    <n v="3"/>
    <n v="168.51"/>
    <n v="0"/>
    <n v="85.34"/>
    <n v="505.53"/>
    <n v="256.02"/>
    <n v="249.51"/>
    <n v="0.49356121298439265"/>
    <n v="2026"/>
    <s v="Q3"/>
    <n v="8"/>
    <x v="7"/>
  </r>
  <r>
    <s v="04256"/>
    <x v="228"/>
    <x v="1"/>
    <x v="12"/>
    <x v="2"/>
    <x v="1"/>
    <x v="2"/>
    <x v="9"/>
    <n v="1"/>
    <n v="46.44"/>
    <n v="0.05"/>
    <n v="18.59"/>
    <n v="44.117999999999995"/>
    <n v="18.59"/>
    <n v="25.527999999999995"/>
    <n v="0.57863003762636556"/>
    <n v="2026"/>
    <s v="Q3"/>
    <n v="8"/>
    <x v="7"/>
  </r>
  <r>
    <s v="05087"/>
    <x v="228"/>
    <x v="0"/>
    <x v="0"/>
    <x v="0"/>
    <x v="1"/>
    <x v="1"/>
    <x v="17"/>
    <n v="1"/>
    <n v="69.900000000000006"/>
    <n v="0.1"/>
    <n v="31.43"/>
    <n v="62.910000000000004"/>
    <n v="31.43"/>
    <n v="31.480000000000004"/>
    <n v="0.50039739310125575"/>
    <n v="2026"/>
    <s v="Q3"/>
    <n v="8"/>
    <x v="7"/>
  </r>
  <r>
    <s v="01921"/>
    <x v="229"/>
    <x v="3"/>
    <x v="13"/>
    <x v="0"/>
    <x v="1"/>
    <x v="0"/>
    <x v="6"/>
    <n v="2"/>
    <n v="39.83"/>
    <n v="0"/>
    <n v="17.18"/>
    <n v="79.66"/>
    <n v="34.36"/>
    <n v="45.3"/>
    <n v="0.56866683404468987"/>
    <n v="2026"/>
    <s v="Q3"/>
    <n v="8"/>
    <x v="7"/>
  </r>
  <r>
    <s v="01966"/>
    <x v="229"/>
    <x v="0"/>
    <x v="9"/>
    <x v="0"/>
    <x v="1"/>
    <x v="2"/>
    <x v="2"/>
    <n v="2"/>
    <n v="36.020000000000003"/>
    <n v="0"/>
    <n v="13.87"/>
    <n v="72.040000000000006"/>
    <n v="27.74"/>
    <n v="44.300000000000011"/>
    <n v="0.61493614658523055"/>
    <n v="2026"/>
    <s v="Q3"/>
    <n v="8"/>
    <x v="7"/>
  </r>
  <r>
    <s v="02431"/>
    <x v="229"/>
    <x v="0"/>
    <x v="15"/>
    <x v="3"/>
    <x v="2"/>
    <x v="4"/>
    <x v="12"/>
    <n v="3"/>
    <n v="125.31"/>
    <n v="0"/>
    <n v="67.64"/>
    <n v="375.93"/>
    <n v="202.92000000000002"/>
    <n v="173.01"/>
    <n v="0.46021865772883247"/>
    <n v="2026"/>
    <s v="Q3"/>
    <n v="8"/>
    <x v="7"/>
  </r>
  <r>
    <s v="03676"/>
    <x v="229"/>
    <x v="1"/>
    <x v="12"/>
    <x v="0"/>
    <x v="0"/>
    <x v="1"/>
    <x v="1"/>
    <n v="3"/>
    <n v="92.5"/>
    <n v="0.1"/>
    <n v="46.38"/>
    <n v="249.75"/>
    <n v="139.14000000000001"/>
    <n v="110.60999999999999"/>
    <n v="0.4428828828828828"/>
    <n v="2026"/>
    <s v="Q3"/>
    <n v="8"/>
    <x v="7"/>
  </r>
  <r>
    <s v="03972"/>
    <x v="229"/>
    <x v="1"/>
    <x v="1"/>
    <x v="1"/>
    <x v="2"/>
    <x v="0"/>
    <x v="8"/>
    <n v="5"/>
    <n v="100.48"/>
    <n v="0.1"/>
    <n v="49.67"/>
    <n v="452.16"/>
    <n v="248.35000000000002"/>
    <n v="203.81"/>
    <n v="0.45074752300070769"/>
    <n v="2026"/>
    <s v="Q3"/>
    <n v="8"/>
    <x v="7"/>
  </r>
  <r>
    <s v="04056"/>
    <x v="229"/>
    <x v="0"/>
    <x v="15"/>
    <x v="3"/>
    <x v="1"/>
    <x v="3"/>
    <x v="13"/>
    <n v="2"/>
    <n v="79.78"/>
    <n v="0"/>
    <n v="38.770000000000003"/>
    <n v="159.56"/>
    <n v="77.540000000000006"/>
    <n v="82.02"/>
    <n v="0.51403860616695907"/>
    <n v="2026"/>
    <s v="Q3"/>
    <n v="8"/>
    <x v="7"/>
  </r>
  <r>
    <s v="04471"/>
    <x v="229"/>
    <x v="2"/>
    <x v="10"/>
    <x v="1"/>
    <x v="2"/>
    <x v="1"/>
    <x v="3"/>
    <n v="4"/>
    <n v="144.44"/>
    <n v="0.1"/>
    <n v="77.66"/>
    <n v="519.98400000000004"/>
    <n v="310.64"/>
    <n v="209.34400000000005"/>
    <n v="0.4025970029847073"/>
    <n v="2026"/>
    <s v="Q3"/>
    <n v="8"/>
    <x v="7"/>
  </r>
  <r>
    <s v="01054"/>
    <x v="230"/>
    <x v="1"/>
    <x v="1"/>
    <x v="0"/>
    <x v="0"/>
    <x v="1"/>
    <x v="11"/>
    <n v="3"/>
    <n v="157.41999999999999"/>
    <n v="0"/>
    <n v="77.989999999999995"/>
    <n v="472.26"/>
    <n v="233.96999999999997"/>
    <n v="238.29000000000002"/>
    <n v="0.5045737517469191"/>
    <n v="2026"/>
    <s v="Q3"/>
    <n v="8"/>
    <x v="7"/>
  </r>
  <r>
    <s v="01854"/>
    <x v="230"/>
    <x v="1"/>
    <x v="14"/>
    <x v="3"/>
    <x v="2"/>
    <x v="1"/>
    <x v="1"/>
    <n v="1"/>
    <n v="90.37"/>
    <n v="0.05"/>
    <n v="45.89"/>
    <n v="85.851500000000001"/>
    <n v="45.89"/>
    <n v="39.961500000000001"/>
    <n v="0.46547235633623174"/>
    <n v="2026"/>
    <s v="Q3"/>
    <n v="8"/>
    <x v="7"/>
  </r>
  <r>
    <s v="02140"/>
    <x v="230"/>
    <x v="1"/>
    <x v="6"/>
    <x v="1"/>
    <x v="2"/>
    <x v="0"/>
    <x v="8"/>
    <n v="15"/>
    <n v="104.79"/>
    <n v="0.15"/>
    <n v="49.67"/>
    <n v="1336.0725"/>
    <n v="745.05000000000007"/>
    <n v="591.02249999999992"/>
    <n v="0.44235810556687599"/>
    <n v="2026"/>
    <s v="Q3"/>
    <n v="8"/>
    <x v="7"/>
  </r>
  <r>
    <s v="02328"/>
    <x v="230"/>
    <x v="2"/>
    <x v="2"/>
    <x v="0"/>
    <x v="0"/>
    <x v="2"/>
    <x v="15"/>
    <n v="1"/>
    <n v="130.94"/>
    <n v="0"/>
    <n v="66.06"/>
    <n v="130.94"/>
    <n v="66.06"/>
    <n v="64.88"/>
    <n v="0.49549411944402011"/>
    <n v="2026"/>
    <s v="Q3"/>
    <n v="8"/>
    <x v="7"/>
  </r>
  <r>
    <s v="04215"/>
    <x v="230"/>
    <x v="1"/>
    <x v="6"/>
    <x v="0"/>
    <x v="0"/>
    <x v="0"/>
    <x v="6"/>
    <n v="1"/>
    <n v="40.42"/>
    <n v="0.05"/>
    <n v="16.62"/>
    <n v="38.399000000000001"/>
    <n v="16.62"/>
    <n v="21.779"/>
    <n v="0.5671762285476184"/>
    <n v="2026"/>
    <s v="Q3"/>
    <n v="8"/>
    <x v="7"/>
  </r>
  <r>
    <s v="04563"/>
    <x v="230"/>
    <x v="1"/>
    <x v="11"/>
    <x v="3"/>
    <x v="0"/>
    <x v="3"/>
    <x v="5"/>
    <n v="1"/>
    <n v="338.45"/>
    <n v="0.15"/>
    <n v="197.2"/>
    <n v="287.6825"/>
    <n v="197.2"/>
    <n v="90.482500000000016"/>
    <n v="0.31452208598020392"/>
    <n v="2026"/>
    <s v="Q3"/>
    <n v="8"/>
    <x v="7"/>
  </r>
  <r>
    <s v="04775"/>
    <x v="230"/>
    <x v="2"/>
    <x v="10"/>
    <x v="3"/>
    <x v="0"/>
    <x v="0"/>
    <x v="8"/>
    <n v="1"/>
    <n v="103.92"/>
    <n v="0.05"/>
    <n v="50.71"/>
    <n v="98.724000000000004"/>
    <n v="50.71"/>
    <n v="48.014000000000003"/>
    <n v="0.48634577205137558"/>
    <n v="2026"/>
    <s v="Q3"/>
    <n v="8"/>
    <x v="7"/>
  </r>
  <r>
    <s v="00247"/>
    <x v="231"/>
    <x v="0"/>
    <x v="9"/>
    <x v="0"/>
    <x v="1"/>
    <x v="0"/>
    <x v="4"/>
    <n v="6"/>
    <n v="51.67"/>
    <n v="0.1"/>
    <n v="23.1"/>
    <n v="279.01799999999997"/>
    <n v="138.60000000000002"/>
    <n v="140.41799999999995"/>
    <n v="0.50325785433197845"/>
    <n v="2026"/>
    <s v="Q3"/>
    <n v="8"/>
    <x v="7"/>
  </r>
  <r>
    <s v="00827"/>
    <x v="231"/>
    <x v="1"/>
    <x v="12"/>
    <x v="1"/>
    <x v="0"/>
    <x v="2"/>
    <x v="18"/>
    <n v="4"/>
    <n v="166.02"/>
    <n v="0.1"/>
    <n v="87.99"/>
    <n v="597.67200000000003"/>
    <n v="351.96"/>
    <n v="245.71200000000005"/>
    <n v="0.4111151266915633"/>
    <n v="2026"/>
    <s v="Q3"/>
    <n v="8"/>
    <x v="7"/>
  </r>
  <r>
    <s v="01156"/>
    <x v="231"/>
    <x v="2"/>
    <x v="5"/>
    <x v="2"/>
    <x v="1"/>
    <x v="0"/>
    <x v="4"/>
    <n v="2"/>
    <n v="50.59"/>
    <n v="0.1"/>
    <n v="22.68"/>
    <n v="91.062000000000012"/>
    <n v="45.36"/>
    <n v="45.702000000000012"/>
    <n v="0.5018778414706464"/>
    <n v="2026"/>
    <s v="Q3"/>
    <n v="8"/>
    <x v="7"/>
  </r>
  <r>
    <s v="01543"/>
    <x v="231"/>
    <x v="3"/>
    <x v="7"/>
    <x v="2"/>
    <x v="0"/>
    <x v="1"/>
    <x v="11"/>
    <n v="1"/>
    <n v="155.83000000000001"/>
    <n v="0"/>
    <n v="77.260000000000005"/>
    <n v="155.83000000000001"/>
    <n v="77.260000000000005"/>
    <n v="78.570000000000007"/>
    <n v="0.50420329846627732"/>
    <n v="2026"/>
    <s v="Q3"/>
    <n v="8"/>
    <x v="7"/>
  </r>
  <r>
    <s v="02613"/>
    <x v="231"/>
    <x v="3"/>
    <x v="4"/>
    <x v="0"/>
    <x v="1"/>
    <x v="4"/>
    <x v="14"/>
    <n v="1"/>
    <n v="36.380000000000003"/>
    <n v="0.05"/>
    <n v="14.2"/>
    <n v="34.561"/>
    <n v="14.2"/>
    <n v="20.361000000000001"/>
    <n v="0.58913225890454557"/>
    <n v="2026"/>
    <s v="Q3"/>
    <n v="8"/>
    <x v="7"/>
  </r>
  <r>
    <s v="03002"/>
    <x v="231"/>
    <x v="1"/>
    <x v="12"/>
    <x v="2"/>
    <x v="1"/>
    <x v="3"/>
    <x v="19"/>
    <n v="2"/>
    <n v="124.09"/>
    <n v="0"/>
    <n v="60.39"/>
    <n v="248.18"/>
    <n v="120.78"/>
    <n v="127.4"/>
    <n v="0.513337094044645"/>
    <n v="2026"/>
    <s v="Q3"/>
    <n v="8"/>
    <x v="7"/>
  </r>
  <r>
    <s v="03103"/>
    <x v="231"/>
    <x v="3"/>
    <x v="8"/>
    <x v="0"/>
    <x v="1"/>
    <x v="1"/>
    <x v="3"/>
    <n v="1"/>
    <n v="141.97999999999999"/>
    <n v="0.05"/>
    <n v="79.510000000000005"/>
    <n v="134.88099999999997"/>
    <n v="79.510000000000005"/>
    <n v="55.370999999999967"/>
    <n v="0.41051741905828082"/>
    <n v="2026"/>
    <s v="Q3"/>
    <n v="8"/>
    <x v="7"/>
  </r>
  <r>
    <s v="03234"/>
    <x v="231"/>
    <x v="3"/>
    <x v="13"/>
    <x v="2"/>
    <x v="1"/>
    <x v="3"/>
    <x v="19"/>
    <n v="5"/>
    <n v="121.93"/>
    <n v="0.15"/>
    <n v="62.28"/>
    <n v="518.2025000000001"/>
    <n v="311.39999999999998"/>
    <n v="206.80250000000012"/>
    <n v="0.39907661580173792"/>
    <n v="2026"/>
    <s v="Q3"/>
    <n v="8"/>
    <x v="7"/>
  </r>
  <r>
    <s v="03281"/>
    <x v="231"/>
    <x v="3"/>
    <x v="4"/>
    <x v="0"/>
    <x v="1"/>
    <x v="2"/>
    <x v="2"/>
    <n v="1"/>
    <n v="35.58"/>
    <n v="0.15"/>
    <n v="13.94"/>
    <n v="30.242999999999999"/>
    <n v="13.94"/>
    <n v="16.302999999999997"/>
    <n v="0.53906689151208542"/>
    <n v="2026"/>
    <s v="Q3"/>
    <n v="8"/>
    <x v="7"/>
  </r>
  <r>
    <s v="03870"/>
    <x v="231"/>
    <x v="2"/>
    <x v="5"/>
    <x v="3"/>
    <x v="0"/>
    <x v="1"/>
    <x v="11"/>
    <n v="1"/>
    <n v="157.84"/>
    <n v="0"/>
    <n v="77.87"/>
    <n v="157.84"/>
    <n v="77.87"/>
    <n v="79.97"/>
    <n v="0.50665230613279266"/>
    <n v="2026"/>
    <s v="Q3"/>
    <n v="8"/>
    <x v="7"/>
  </r>
  <r>
    <s v="03938"/>
    <x v="231"/>
    <x v="1"/>
    <x v="12"/>
    <x v="0"/>
    <x v="1"/>
    <x v="3"/>
    <x v="5"/>
    <n v="1"/>
    <n v="336.35"/>
    <n v="0"/>
    <n v="195.07"/>
    <n v="336.35"/>
    <n v="195.07"/>
    <n v="141.28000000000003"/>
    <n v="0.42003865021554931"/>
    <n v="2026"/>
    <s v="Q3"/>
    <n v="8"/>
    <x v="7"/>
  </r>
  <r>
    <s v="04237"/>
    <x v="231"/>
    <x v="3"/>
    <x v="13"/>
    <x v="1"/>
    <x v="0"/>
    <x v="1"/>
    <x v="11"/>
    <n v="3"/>
    <n v="153.03"/>
    <n v="0.15"/>
    <n v="78.239999999999995"/>
    <n v="390.22650000000004"/>
    <n v="234.71999999999997"/>
    <n v="155.50650000000007"/>
    <n v="0.39850317700104954"/>
    <n v="2026"/>
    <s v="Q3"/>
    <n v="8"/>
    <x v="7"/>
  </r>
  <r>
    <s v="04970"/>
    <x v="231"/>
    <x v="1"/>
    <x v="14"/>
    <x v="0"/>
    <x v="0"/>
    <x v="0"/>
    <x v="8"/>
    <n v="2"/>
    <n v="105.01"/>
    <n v="0.15"/>
    <n v="50.56"/>
    <n v="178.517"/>
    <n v="101.12"/>
    <n v="77.396999999999991"/>
    <n v="0.43355534766996978"/>
    <n v="2026"/>
    <s v="Q3"/>
    <n v="8"/>
    <x v="7"/>
  </r>
  <r>
    <s v="00515"/>
    <x v="232"/>
    <x v="0"/>
    <x v="0"/>
    <x v="2"/>
    <x v="0"/>
    <x v="2"/>
    <x v="9"/>
    <n v="2"/>
    <n v="45.47"/>
    <n v="0"/>
    <n v="18.27"/>
    <n v="90.94"/>
    <n v="36.54"/>
    <n v="54.4"/>
    <n v="0.5981966131515285"/>
    <n v="2026"/>
    <s v="Q3"/>
    <n v="8"/>
    <x v="7"/>
  </r>
  <r>
    <s v="00661"/>
    <x v="232"/>
    <x v="0"/>
    <x v="15"/>
    <x v="2"/>
    <x v="1"/>
    <x v="2"/>
    <x v="9"/>
    <n v="2"/>
    <n v="47.58"/>
    <n v="0.1"/>
    <n v="18.47"/>
    <n v="85.644000000000005"/>
    <n v="36.94"/>
    <n v="48.704000000000008"/>
    <n v="0.56867965064686377"/>
    <n v="2026"/>
    <s v="Q3"/>
    <n v="8"/>
    <x v="7"/>
  </r>
  <r>
    <s v="01443"/>
    <x v="232"/>
    <x v="3"/>
    <x v="4"/>
    <x v="0"/>
    <x v="1"/>
    <x v="1"/>
    <x v="11"/>
    <n v="5"/>
    <n v="155.65"/>
    <n v="0"/>
    <n v="79.13"/>
    <n v="778.25"/>
    <n v="395.65"/>
    <n v="382.6"/>
    <n v="0.49161580469000965"/>
    <n v="2026"/>
    <s v="Q3"/>
    <n v="8"/>
    <x v="7"/>
  </r>
  <r>
    <s v="01446"/>
    <x v="232"/>
    <x v="3"/>
    <x v="13"/>
    <x v="2"/>
    <x v="0"/>
    <x v="3"/>
    <x v="7"/>
    <n v="1"/>
    <n v="195.15"/>
    <n v="0"/>
    <n v="101.99"/>
    <n v="195.15"/>
    <n v="101.99"/>
    <n v="93.160000000000011"/>
    <n v="0.47737637714578535"/>
    <n v="2026"/>
    <s v="Q3"/>
    <n v="8"/>
    <x v="7"/>
  </r>
  <r>
    <s v="01524"/>
    <x v="232"/>
    <x v="1"/>
    <x v="6"/>
    <x v="3"/>
    <x v="1"/>
    <x v="0"/>
    <x v="0"/>
    <n v="1"/>
    <n v="81.569999999999993"/>
    <n v="0"/>
    <n v="43.79"/>
    <n v="81.569999999999993"/>
    <n v="43.79"/>
    <n v="37.779999999999994"/>
    <n v="0.4631604756650729"/>
    <n v="2026"/>
    <s v="Q3"/>
    <n v="8"/>
    <x v="7"/>
  </r>
  <r>
    <s v="01946"/>
    <x v="232"/>
    <x v="0"/>
    <x v="15"/>
    <x v="2"/>
    <x v="1"/>
    <x v="3"/>
    <x v="19"/>
    <n v="5"/>
    <n v="125.44"/>
    <n v="0"/>
    <n v="59.58"/>
    <n v="627.20000000000005"/>
    <n v="297.89999999999998"/>
    <n v="329.30000000000007"/>
    <n v="0.52503188775510212"/>
    <n v="2026"/>
    <s v="Q3"/>
    <n v="8"/>
    <x v="7"/>
  </r>
  <r>
    <s v="02285"/>
    <x v="232"/>
    <x v="1"/>
    <x v="11"/>
    <x v="0"/>
    <x v="2"/>
    <x v="1"/>
    <x v="11"/>
    <n v="2"/>
    <n v="155.11000000000001"/>
    <n v="0.05"/>
    <n v="80.13"/>
    <n v="294.709"/>
    <n v="160.26"/>
    <n v="134.44900000000001"/>
    <n v="0.45620934548995795"/>
    <n v="2026"/>
    <s v="Q3"/>
    <n v="8"/>
    <x v="7"/>
  </r>
  <r>
    <s v="02978"/>
    <x v="232"/>
    <x v="2"/>
    <x v="10"/>
    <x v="2"/>
    <x v="1"/>
    <x v="0"/>
    <x v="0"/>
    <n v="1"/>
    <n v="80.7"/>
    <n v="0"/>
    <n v="41.98"/>
    <n v="80.7"/>
    <n v="41.98"/>
    <n v="38.720000000000006"/>
    <n v="0.47980173482032223"/>
    <n v="2026"/>
    <s v="Q3"/>
    <n v="8"/>
    <x v="7"/>
  </r>
  <r>
    <s v="03842"/>
    <x v="232"/>
    <x v="3"/>
    <x v="8"/>
    <x v="1"/>
    <x v="0"/>
    <x v="1"/>
    <x v="11"/>
    <n v="10"/>
    <n v="156.72"/>
    <n v="0.15"/>
    <n v="78.12"/>
    <n v="1332.12"/>
    <n v="781.2"/>
    <n v="550.91999999999985"/>
    <n v="0.41356634537429054"/>
    <n v="2026"/>
    <s v="Q3"/>
    <n v="8"/>
    <x v="7"/>
  </r>
  <r>
    <s v="04220"/>
    <x v="232"/>
    <x v="1"/>
    <x v="14"/>
    <x v="1"/>
    <x v="2"/>
    <x v="2"/>
    <x v="18"/>
    <n v="5"/>
    <n v="162.76"/>
    <n v="0.15"/>
    <n v="85.32"/>
    <n v="691.7299999999999"/>
    <n v="426.59999999999997"/>
    <n v="265.12999999999994"/>
    <n v="0.38328538591647027"/>
    <n v="2026"/>
    <s v="Q3"/>
    <n v="8"/>
    <x v="7"/>
  </r>
  <r>
    <s v="00478"/>
    <x v="233"/>
    <x v="3"/>
    <x v="8"/>
    <x v="2"/>
    <x v="2"/>
    <x v="4"/>
    <x v="10"/>
    <n v="2"/>
    <n v="40.22"/>
    <n v="0"/>
    <n v="14.45"/>
    <n v="80.44"/>
    <n v="28.9"/>
    <n v="51.54"/>
    <n v="0.64072600696171056"/>
    <n v="2026"/>
    <s v="Q3"/>
    <n v="8"/>
    <x v="7"/>
  </r>
  <r>
    <s v="00491"/>
    <x v="233"/>
    <x v="0"/>
    <x v="9"/>
    <x v="3"/>
    <x v="1"/>
    <x v="2"/>
    <x v="9"/>
    <n v="1"/>
    <n v="45.42"/>
    <n v="0.15"/>
    <n v="18.079999999999998"/>
    <n v="38.606999999999999"/>
    <n v="18.079999999999998"/>
    <n v="20.527000000000001"/>
    <n v="0.53169114409304019"/>
    <n v="2026"/>
    <s v="Q3"/>
    <n v="8"/>
    <x v="7"/>
  </r>
  <r>
    <s v="00862"/>
    <x v="233"/>
    <x v="0"/>
    <x v="9"/>
    <x v="0"/>
    <x v="0"/>
    <x v="1"/>
    <x v="1"/>
    <n v="1"/>
    <n v="93.55"/>
    <n v="0"/>
    <n v="44.89"/>
    <n v="93.55"/>
    <n v="44.89"/>
    <n v="48.66"/>
    <n v="0.5201496525921967"/>
    <n v="2026"/>
    <s v="Q3"/>
    <n v="8"/>
    <x v="7"/>
  </r>
  <r>
    <s v="00957"/>
    <x v="233"/>
    <x v="2"/>
    <x v="2"/>
    <x v="0"/>
    <x v="0"/>
    <x v="1"/>
    <x v="3"/>
    <n v="2"/>
    <n v="146.85"/>
    <n v="0"/>
    <n v="81.010000000000005"/>
    <n v="293.7"/>
    <n v="162.02000000000001"/>
    <n v="131.67999999999998"/>
    <n v="0.44834865509022809"/>
    <n v="2026"/>
    <s v="Q3"/>
    <n v="8"/>
    <x v="7"/>
  </r>
  <r>
    <s v="01728"/>
    <x v="233"/>
    <x v="0"/>
    <x v="9"/>
    <x v="1"/>
    <x v="2"/>
    <x v="0"/>
    <x v="8"/>
    <n v="6"/>
    <n v="101.54"/>
    <n v="0.1"/>
    <n v="50"/>
    <n v="548.31600000000003"/>
    <n v="300"/>
    <n v="248.31600000000003"/>
    <n v="0.45287024270676035"/>
    <n v="2026"/>
    <s v="Q3"/>
    <n v="8"/>
    <x v="7"/>
  </r>
  <r>
    <s v="02743"/>
    <x v="233"/>
    <x v="3"/>
    <x v="7"/>
    <x v="0"/>
    <x v="2"/>
    <x v="4"/>
    <x v="12"/>
    <n v="1"/>
    <n v="125.14"/>
    <n v="0"/>
    <n v="69.44"/>
    <n v="125.14"/>
    <n v="69.44"/>
    <n v="55.7"/>
    <n v="0.4451014863353045"/>
    <n v="2026"/>
    <s v="Q3"/>
    <n v="8"/>
    <x v="7"/>
  </r>
  <r>
    <s v="03098"/>
    <x v="233"/>
    <x v="1"/>
    <x v="6"/>
    <x v="0"/>
    <x v="1"/>
    <x v="0"/>
    <x v="0"/>
    <n v="2"/>
    <n v="80.239999999999995"/>
    <n v="0.1"/>
    <n v="42.09"/>
    <n v="144.43199999999999"/>
    <n v="84.18"/>
    <n v="60.251999999999981"/>
    <n v="0.41716517115320695"/>
    <n v="2026"/>
    <s v="Q3"/>
    <n v="8"/>
    <x v="7"/>
  </r>
  <r>
    <s v="03606"/>
    <x v="233"/>
    <x v="3"/>
    <x v="4"/>
    <x v="0"/>
    <x v="2"/>
    <x v="1"/>
    <x v="3"/>
    <n v="1"/>
    <n v="147.24"/>
    <n v="0"/>
    <n v="79.11"/>
    <n v="147.24"/>
    <n v="79.11"/>
    <n v="68.13000000000001"/>
    <n v="0.46271393643031788"/>
    <n v="2026"/>
    <s v="Q3"/>
    <n v="8"/>
    <x v="7"/>
  </r>
  <r>
    <s v="03815"/>
    <x v="233"/>
    <x v="2"/>
    <x v="2"/>
    <x v="0"/>
    <x v="0"/>
    <x v="3"/>
    <x v="7"/>
    <n v="2"/>
    <n v="199.53"/>
    <n v="0.05"/>
    <n v="105.87"/>
    <n v="379.10699999999997"/>
    <n v="211.74"/>
    <n v="167.36699999999996"/>
    <n v="0.44147694450379438"/>
    <n v="2026"/>
    <s v="Q3"/>
    <n v="8"/>
    <x v="7"/>
  </r>
  <r>
    <s v="03979"/>
    <x v="233"/>
    <x v="2"/>
    <x v="5"/>
    <x v="0"/>
    <x v="2"/>
    <x v="4"/>
    <x v="10"/>
    <n v="1"/>
    <n v="40.19"/>
    <n v="0.05"/>
    <n v="14.73"/>
    <n v="38.180499999999995"/>
    <n v="14.73"/>
    <n v="23.450499999999995"/>
    <n v="0.61420096646193734"/>
    <n v="2026"/>
    <s v="Q3"/>
    <n v="8"/>
    <x v="7"/>
  </r>
  <r>
    <s v="04160"/>
    <x v="233"/>
    <x v="3"/>
    <x v="7"/>
    <x v="3"/>
    <x v="2"/>
    <x v="4"/>
    <x v="12"/>
    <n v="4"/>
    <n v="123.31"/>
    <n v="0"/>
    <n v="69.02"/>
    <n v="493.24"/>
    <n v="276.08"/>
    <n v="217.16000000000003"/>
    <n v="0.44027248398345636"/>
    <n v="2026"/>
    <s v="Q3"/>
    <n v="8"/>
    <x v="7"/>
  </r>
  <r>
    <s v="04172"/>
    <x v="233"/>
    <x v="3"/>
    <x v="8"/>
    <x v="3"/>
    <x v="1"/>
    <x v="0"/>
    <x v="6"/>
    <n v="1"/>
    <n v="40.19"/>
    <n v="0.05"/>
    <n v="16.78"/>
    <n v="38.180499999999995"/>
    <n v="16.78"/>
    <n v="21.400499999999994"/>
    <n v="0.56050863660769235"/>
    <n v="2026"/>
    <s v="Q3"/>
    <n v="8"/>
    <x v="7"/>
  </r>
  <r>
    <s v="04265"/>
    <x v="233"/>
    <x v="2"/>
    <x v="16"/>
    <x v="0"/>
    <x v="0"/>
    <x v="0"/>
    <x v="6"/>
    <n v="1"/>
    <n v="40.98"/>
    <n v="0.05"/>
    <n v="16.600000000000001"/>
    <n v="38.930999999999997"/>
    <n v="16.600000000000001"/>
    <n v="22.330999999999996"/>
    <n v="0.57360458246641488"/>
    <n v="2026"/>
    <s v="Q3"/>
    <n v="8"/>
    <x v="7"/>
  </r>
  <r>
    <s v="04321"/>
    <x v="233"/>
    <x v="3"/>
    <x v="13"/>
    <x v="0"/>
    <x v="1"/>
    <x v="2"/>
    <x v="2"/>
    <n v="3"/>
    <n v="35.380000000000003"/>
    <n v="0"/>
    <n v="13.91"/>
    <n v="106.14000000000001"/>
    <n v="41.730000000000004"/>
    <n v="64.410000000000011"/>
    <n v="0.60684002261164505"/>
    <n v="2026"/>
    <s v="Q3"/>
    <n v="8"/>
    <x v="7"/>
  </r>
  <r>
    <s v="04975"/>
    <x v="233"/>
    <x v="2"/>
    <x v="10"/>
    <x v="2"/>
    <x v="1"/>
    <x v="2"/>
    <x v="15"/>
    <n v="4"/>
    <n v="134.49"/>
    <n v="0"/>
    <n v="68.17"/>
    <n v="537.96"/>
    <n v="272.68"/>
    <n v="265.28000000000003"/>
    <n v="0.49312216521674473"/>
    <n v="2026"/>
    <s v="Q3"/>
    <n v="8"/>
    <x v="7"/>
  </r>
  <r>
    <s v="00991"/>
    <x v="234"/>
    <x v="2"/>
    <x v="3"/>
    <x v="1"/>
    <x v="2"/>
    <x v="1"/>
    <x v="3"/>
    <n v="4"/>
    <n v="145.30000000000001"/>
    <n v="0.15"/>
    <n v="77.040000000000006"/>
    <n v="494.02000000000004"/>
    <n v="308.16000000000003"/>
    <n v="185.86"/>
    <n v="0.37621958625156876"/>
    <n v="2026"/>
    <s v="Q3"/>
    <n v="8"/>
    <x v="7"/>
  </r>
  <r>
    <s v="01008"/>
    <x v="234"/>
    <x v="3"/>
    <x v="4"/>
    <x v="1"/>
    <x v="2"/>
    <x v="2"/>
    <x v="18"/>
    <n v="10"/>
    <n v="164.55"/>
    <n v="0.1"/>
    <n v="88.23"/>
    <n v="1480.95"/>
    <n v="882.30000000000007"/>
    <n v="598.65"/>
    <n v="0.40423376886458012"/>
    <n v="2026"/>
    <s v="Q3"/>
    <n v="8"/>
    <x v="7"/>
  </r>
  <r>
    <s v="01083"/>
    <x v="234"/>
    <x v="0"/>
    <x v="15"/>
    <x v="2"/>
    <x v="1"/>
    <x v="0"/>
    <x v="6"/>
    <n v="1"/>
    <n v="39.590000000000003"/>
    <n v="0"/>
    <n v="16.899999999999999"/>
    <n v="39.590000000000003"/>
    <n v="16.899999999999999"/>
    <n v="22.690000000000005"/>
    <n v="0.57312452639555456"/>
    <n v="2026"/>
    <s v="Q3"/>
    <n v="8"/>
    <x v="7"/>
  </r>
  <r>
    <s v="01553"/>
    <x v="234"/>
    <x v="2"/>
    <x v="2"/>
    <x v="1"/>
    <x v="2"/>
    <x v="4"/>
    <x v="16"/>
    <n v="5"/>
    <n v="51.62"/>
    <n v="0.15"/>
    <n v="22.6"/>
    <n v="219.38499999999996"/>
    <n v="113"/>
    <n v="106.38499999999996"/>
    <n v="0.48492376415889865"/>
    <n v="2026"/>
    <s v="Q3"/>
    <n v="8"/>
    <x v="7"/>
  </r>
  <r>
    <s v="01579"/>
    <x v="234"/>
    <x v="3"/>
    <x v="7"/>
    <x v="2"/>
    <x v="0"/>
    <x v="1"/>
    <x v="1"/>
    <n v="3"/>
    <n v="90.71"/>
    <n v="0"/>
    <n v="45.57"/>
    <n v="272.13"/>
    <n v="136.71"/>
    <n v="135.41999999999999"/>
    <n v="0.49762980928232825"/>
    <n v="2026"/>
    <s v="Q3"/>
    <n v="8"/>
    <x v="7"/>
  </r>
  <r>
    <s v="01732"/>
    <x v="234"/>
    <x v="1"/>
    <x v="1"/>
    <x v="2"/>
    <x v="1"/>
    <x v="0"/>
    <x v="6"/>
    <n v="4"/>
    <n v="41.09"/>
    <n v="0"/>
    <n v="17"/>
    <n v="164.36"/>
    <n v="68"/>
    <n v="96.360000000000014"/>
    <n v="0.58627403261134103"/>
    <n v="2026"/>
    <s v="Q3"/>
    <n v="8"/>
    <x v="7"/>
  </r>
  <r>
    <s v="02083"/>
    <x v="234"/>
    <x v="1"/>
    <x v="14"/>
    <x v="0"/>
    <x v="1"/>
    <x v="1"/>
    <x v="1"/>
    <n v="1"/>
    <n v="91.37"/>
    <n v="0"/>
    <n v="46.73"/>
    <n v="91.37"/>
    <n v="46.73"/>
    <n v="44.640000000000008"/>
    <n v="0.48856298566269024"/>
    <n v="2026"/>
    <s v="Q3"/>
    <n v="8"/>
    <x v="7"/>
  </r>
  <r>
    <s v="02176"/>
    <x v="234"/>
    <x v="1"/>
    <x v="11"/>
    <x v="0"/>
    <x v="1"/>
    <x v="2"/>
    <x v="9"/>
    <n v="1"/>
    <n v="46.92"/>
    <n v="0"/>
    <n v="18.3"/>
    <n v="46.92"/>
    <n v="18.3"/>
    <n v="28.62"/>
    <n v="0.60997442455242967"/>
    <n v="2026"/>
    <s v="Q3"/>
    <n v="8"/>
    <x v="7"/>
  </r>
  <r>
    <s v="02723"/>
    <x v="234"/>
    <x v="0"/>
    <x v="0"/>
    <x v="0"/>
    <x v="1"/>
    <x v="0"/>
    <x v="8"/>
    <n v="1"/>
    <n v="100.29"/>
    <n v="0.05"/>
    <n v="49.82"/>
    <n v="95.275500000000008"/>
    <n v="49.82"/>
    <n v="45.455500000000008"/>
    <n v="0.47709537079312103"/>
    <n v="2026"/>
    <s v="Q3"/>
    <n v="8"/>
    <x v="7"/>
  </r>
  <r>
    <s v="03299"/>
    <x v="234"/>
    <x v="0"/>
    <x v="9"/>
    <x v="0"/>
    <x v="1"/>
    <x v="1"/>
    <x v="3"/>
    <n v="1"/>
    <n v="147.11000000000001"/>
    <n v="0.15"/>
    <n v="79.599999999999994"/>
    <n v="125.04350000000001"/>
    <n v="79.599999999999994"/>
    <n v="45.443500000000014"/>
    <n v="0.36342152930780097"/>
    <n v="2026"/>
    <s v="Q3"/>
    <n v="8"/>
    <x v="7"/>
  </r>
  <r>
    <s v="03398"/>
    <x v="234"/>
    <x v="1"/>
    <x v="12"/>
    <x v="0"/>
    <x v="1"/>
    <x v="1"/>
    <x v="11"/>
    <n v="2"/>
    <n v="156.44999999999999"/>
    <n v="0"/>
    <n v="80.13"/>
    <n v="312.89999999999998"/>
    <n v="160.26"/>
    <n v="152.63999999999999"/>
    <n v="0.487823585810163"/>
    <n v="2026"/>
    <s v="Q3"/>
    <n v="8"/>
    <x v="7"/>
  </r>
  <r>
    <s v="04012"/>
    <x v="234"/>
    <x v="1"/>
    <x v="14"/>
    <x v="0"/>
    <x v="1"/>
    <x v="1"/>
    <x v="17"/>
    <n v="2"/>
    <n v="72.97"/>
    <n v="0"/>
    <n v="33.25"/>
    <n v="145.94"/>
    <n v="66.5"/>
    <n v="79.44"/>
    <n v="0.54433328765245992"/>
    <n v="2026"/>
    <s v="Q3"/>
    <n v="8"/>
    <x v="7"/>
  </r>
  <r>
    <s v="04064"/>
    <x v="234"/>
    <x v="3"/>
    <x v="7"/>
    <x v="3"/>
    <x v="0"/>
    <x v="4"/>
    <x v="16"/>
    <n v="2"/>
    <n v="51.63"/>
    <n v="0"/>
    <n v="21.39"/>
    <n v="103.26"/>
    <n v="42.78"/>
    <n v="60.480000000000004"/>
    <n v="0.58570598489250436"/>
    <n v="2026"/>
    <s v="Q3"/>
    <n v="8"/>
    <x v="7"/>
  </r>
  <r>
    <s v="04671"/>
    <x v="234"/>
    <x v="1"/>
    <x v="12"/>
    <x v="1"/>
    <x v="0"/>
    <x v="0"/>
    <x v="8"/>
    <n v="8"/>
    <n v="100.06"/>
    <n v="0.05"/>
    <n v="49.39"/>
    <n v="760.45600000000002"/>
    <n v="395.12"/>
    <n v="365.33600000000001"/>
    <n v="0.48041701295012468"/>
    <n v="2026"/>
    <s v="Q3"/>
    <n v="8"/>
    <x v="7"/>
  </r>
  <r>
    <s v="01914"/>
    <x v="235"/>
    <x v="3"/>
    <x v="8"/>
    <x v="2"/>
    <x v="0"/>
    <x v="3"/>
    <x v="13"/>
    <n v="4"/>
    <n v="83.2"/>
    <n v="0"/>
    <n v="39.99"/>
    <n v="332.8"/>
    <n v="159.96"/>
    <n v="172.84"/>
    <n v="0.5193509615384615"/>
    <n v="2026"/>
    <s v="Q3"/>
    <n v="8"/>
    <x v="7"/>
  </r>
  <r>
    <s v="01973"/>
    <x v="235"/>
    <x v="0"/>
    <x v="0"/>
    <x v="0"/>
    <x v="1"/>
    <x v="4"/>
    <x v="16"/>
    <n v="3"/>
    <n v="51.29"/>
    <n v="0"/>
    <n v="22.08"/>
    <n v="153.87"/>
    <n v="66.239999999999995"/>
    <n v="87.63000000000001"/>
    <n v="0.56950672645739919"/>
    <n v="2026"/>
    <s v="Q3"/>
    <n v="8"/>
    <x v="7"/>
  </r>
  <r>
    <s v="02564"/>
    <x v="235"/>
    <x v="2"/>
    <x v="3"/>
    <x v="0"/>
    <x v="0"/>
    <x v="3"/>
    <x v="7"/>
    <n v="1"/>
    <n v="200.2"/>
    <n v="0"/>
    <n v="103.38"/>
    <n v="200.2"/>
    <n v="103.38"/>
    <n v="96.82"/>
    <n v="0.48361638361638359"/>
    <n v="2026"/>
    <s v="Q3"/>
    <n v="8"/>
    <x v="7"/>
  </r>
  <r>
    <s v="02791"/>
    <x v="235"/>
    <x v="0"/>
    <x v="15"/>
    <x v="2"/>
    <x v="2"/>
    <x v="4"/>
    <x v="14"/>
    <n v="2"/>
    <n v="36.869999999999997"/>
    <n v="0"/>
    <n v="13.71"/>
    <n v="73.739999999999995"/>
    <n v="27.42"/>
    <n v="46.319999999999993"/>
    <n v="0.62815296989422287"/>
    <n v="2026"/>
    <s v="Q3"/>
    <n v="8"/>
    <x v="7"/>
  </r>
  <r>
    <s v="03559"/>
    <x v="235"/>
    <x v="3"/>
    <x v="8"/>
    <x v="0"/>
    <x v="0"/>
    <x v="4"/>
    <x v="14"/>
    <n v="1"/>
    <n v="36.28"/>
    <n v="0.1"/>
    <n v="14.16"/>
    <n v="32.652000000000001"/>
    <n v="14.16"/>
    <n v="18.492000000000001"/>
    <n v="0.56633590591694227"/>
    <n v="2026"/>
    <s v="Q3"/>
    <n v="8"/>
    <x v="7"/>
  </r>
  <r>
    <s v="03839"/>
    <x v="235"/>
    <x v="0"/>
    <x v="15"/>
    <x v="3"/>
    <x v="0"/>
    <x v="1"/>
    <x v="1"/>
    <n v="2"/>
    <n v="93.88"/>
    <n v="0.05"/>
    <n v="46.57"/>
    <n v="178.37199999999999"/>
    <n v="93.14"/>
    <n v="85.231999999999985"/>
    <n v="0.47783284371986628"/>
    <n v="2026"/>
    <s v="Q3"/>
    <n v="8"/>
    <x v="7"/>
  </r>
  <r>
    <s v="04133"/>
    <x v="235"/>
    <x v="3"/>
    <x v="4"/>
    <x v="0"/>
    <x v="1"/>
    <x v="3"/>
    <x v="7"/>
    <n v="1"/>
    <n v="192.67"/>
    <n v="0.05"/>
    <n v="101.04"/>
    <n v="183.03649999999999"/>
    <n v="101.04"/>
    <n v="81.996499999999983"/>
    <n v="0.44797895501716867"/>
    <n v="2026"/>
    <s v="Q3"/>
    <n v="8"/>
    <x v="7"/>
  </r>
  <r>
    <s v="04765"/>
    <x v="235"/>
    <x v="0"/>
    <x v="15"/>
    <x v="0"/>
    <x v="1"/>
    <x v="0"/>
    <x v="0"/>
    <n v="1"/>
    <n v="80.099999999999994"/>
    <n v="0.05"/>
    <n v="43.49"/>
    <n v="76.094999999999985"/>
    <n v="43.49"/>
    <n v="32.604999999999983"/>
    <n v="0.42847756094355727"/>
    <n v="2026"/>
    <s v="Q3"/>
    <n v="8"/>
    <x v="7"/>
  </r>
  <r>
    <s v="01868"/>
    <x v="236"/>
    <x v="3"/>
    <x v="8"/>
    <x v="3"/>
    <x v="0"/>
    <x v="1"/>
    <x v="3"/>
    <n v="1"/>
    <n v="145.02000000000001"/>
    <n v="0"/>
    <n v="78.959999999999994"/>
    <n v="145.02000000000001"/>
    <n v="78.959999999999994"/>
    <n v="66.060000000000016"/>
    <n v="0.4555233760860572"/>
    <n v="2026"/>
    <s v="Q3"/>
    <n v="8"/>
    <x v="7"/>
  </r>
  <r>
    <s v="00987"/>
    <x v="237"/>
    <x v="1"/>
    <x v="11"/>
    <x v="3"/>
    <x v="0"/>
    <x v="2"/>
    <x v="2"/>
    <n v="1"/>
    <n v="37"/>
    <n v="0.15"/>
    <n v="13.68"/>
    <n v="31.45"/>
    <n v="13.68"/>
    <n v="17.77"/>
    <n v="0.56502384737678857"/>
    <n v="2026"/>
    <s v="Q3"/>
    <n v="8"/>
    <x v="7"/>
  </r>
  <r>
    <s v="02503"/>
    <x v="237"/>
    <x v="1"/>
    <x v="6"/>
    <x v="0"/>
    <x v="0"/>
    <x v="0"/>
    <x v="4"/>
    <n v="2"/>
    <n v="50.02"/>
    <n v="0"/>
    <n v="21.99"/>
    <n v="100.04"/>
    <n v="43.98"/>
    <n v="56.060000000000009"/>
    <n v="0.56037584966013598"/>
    <n v="2026"/>
    <s v="Q3"/>
    <n v="8"/>
    <x v="7"/>
  </r>
  <r>
    <s v="04928"/>
    <x v="237"/>
    <x v="1"/>
    <x v="11"/>
    <x v="2"/>
    <x v="0"/>
    <x v="4"/>
    <x v="14"/>
    <n v="2"/>
    <n v="35.950000000000003"/>
    <n v="0.05"/>
    <n v="13.93"/>
    <n v="68.305000000000007"/>
    <n v="27.86"/>
    <n v="40.445000000000007"/>
    <n v="0.59212356342873884"/>
    <n v="2026"/>
    <s v="Q3"/>
    <n v="8"/>
    <x v="7"/>
  </r>
  <r>
    <s v="00852"/>
    <x v="238"/>
    <x v="0"/>
    <x v="9"/>
    <x v="0"/>
    <x v="1"/>
    <x v="2"/>
    <x v="9"/>
    <n v="3"/>
    <n v="45.84"/>
    <n v="0.15"/>
    <n v="17.899999999999999"/>
    <n v="116.89200000000001"/>
    <n v="53.699999999999996"/>
    <n v="63.192000000000014"/>
    <n v="0.54060158094651478"/>
    <n v="2026"/>
    <s v="Q3"/>
    <n v="8"/>
    <x v="7"/>
  </r>
  <r>
    <s v="02188"/>
    <x v="238"/>
    <x v="1"/>
    <x v="6"/>
    <x v="0"/>
    <x v="1"/>
    <x v="3"/>
    <x v="13"/>
    <n v="1"/>
    <n v="83.23"/>
    <n v="0.1"/>
    <n v="40.229999999999997"/>
    <n v="74.907000000000011"/>
    <n v="40.229999999999997"/>
    <n v="34.677000000000014"/>
    <n v="0.46293403820737727"/>
    <n v="2026"/>
    <s v="Q3"/>
    <n v="8"/>
    <x v="7"/>
  </r>
  <r>
    <s v="02574"/>
    <x v="238"/>
    <x v="0"/>
    <x v="9"/>
    <x v="2"/>
    <x v="1"/>
    <x v="0"/>
    <x v="8"/>
    <n v="1"/>
    <n v="104.33"/>
    <n v="0.1"/>
    <n v="49.86"/>
    <n v="93.897000000000006"/>
    <n v="49.86"/>
    <n v="44.037000000000006"/>
    <n v="0.46899261957251032"/>
    <n v="2026"/>
    <s v="Q3"/>
    <n v="8"/>
    <x v="7"/>
  </r>
  <r>
    <s v="02942"/>
    <x v="238"/>
    <x v="1"/>
    <x v="6"/>
    <x v="0"/>
    <x v="1"/>
    <x v="1"/>
    <x v="11"/>
    <n v="1"/>
    <n v="156.94999999999999"/>
    <n v="0"/>
    <n v="80.41"/>
    <n v="156.94999999999999"/>
    <n v="80.41"/>
    <n v="76.539999999999992"/>
    <n v="0.48767123287671232"/>
    <n v="2026"/>
    <s v="Q3"/>
    <n v="8"/>
    <x v="7"/>
  </r>
  <r>
    <s v="03211"/>
    <x v="238"/>
    <x v="1"/>
    <x v="14"/>
    <x v="2"/>
    <x v="2"/>
    <x v="0"/>
    <x v="6"/>
    <n v="3"/>
    <n v="41.33"/>
    <n v="0.05"/>
    <n v="17"/>
    <n v="117.79049999999999"/>
    <n v="51"/>
    <n v="66.790499999999994"/>
    <n v="0.56702790123142355"/>
    <n v="2026"/>
    <s v="Q3"/>
    <n v="8"/>
    <x v="7"/>
  </r>
  <r>
    <s v="03306"/>
    <x v="238"/>
    <x v="0"/>
    <x v="15"/>
    <x v="0"/>
    <x v="2"/>
    <x v="2"/>
    <x v="2"/>
    <n v="1"/>
    <n v="35.590000000000003"/>
    <n v="0"/>
    <n v="13.66"/>
    <n v="35.590000000000003"/>
    <n v="13.66"/>
    <n v="21.930000000000003"/>
    <n v="0.61618432143860635"/>
    <n v="2026"/>
    <s v="Q3"/>
    <n v="8"/>
    <x v="7"/>
  </r>
  <r>
    <s v="03837"/>
    <x v="238"/>
    <x v="3"/>
    <x v="8"/>
    <x v="0"/>
    <x v="0"/>
    <x v="3"/>
    <x v="5"/>
    <n v="2"/>
    <n v="335.87"/>
    <n v="0.1"/>
    <n v="196.54"/>
    <n v="604.56600000000003"/>
    <n v="393.08"/>
    <n v="211.48600000000005"/>
    <n v="0.34981457773014035"/>
    <n v="2026"/>
    <s v="Q3"/>
    <n v="8"/>
    <x v="7"/>
  </r>
  <r>
    <s v="04169"/>
    <x v="238"/>
    <x v="3"/>
    <x v="13"/>
    <x v="0"/>
    <x v="1"/>
    <x v="4"/>
    <x v="16"/>
    <n v="1"/>
    <n v="50.7"/>
    <n v="0.05"/>
    <n v="21.65"/>
    <n v="48.164999999999999"/>
    <n v="21.65"/>
    <n v="26.515000000000001"/>
    <n v="0.55050347762898377"/>
    <n v="2026"/>
    <s v="Q3"/>
    <n v="8"/>
    <x v="7"/>
  </r>
  <r>
    <s v="04452"/>
    <x v="238"/>
    <x v="2"/>
    <x v="2"/>
    <x v="3"/>
    <x v="1"/>
    <x v="1"/>
    <x v="11"/>
    <n v="3"/>
    <n v="152.76"/>
    <n v="0.1"/>
    <n v="77.36"/>
    <n v="412.452"/>
    <n v="232.07999999999998"/>
    <n v="180.37200000000001"/>
    <n v="0.43731634226528182"/>
    <n v="2026"/>
    <s v="Q3"/>
    <n v="8"/>
    <x v="7"/>
  </r>
  <r>
    <s v="04740"/>
    <x v="238"/>
    <x v="0"/>
    <x v="15"/>
    <x v="1"/>
    <x v="0"/>
    <x v="1"/>
    <x v="17"/>
    <n v="5"/>
    <n v="72.78"/>
    <n v="0.1"/>
    <n v="33.25"/>
    <n v="327.51"/>
    <n v="166.25"/>
    <n v="161.26"/>
    <n v="0.49238191200268694"/>
    <n v="2026"/>
    <s v="Q3"/>
    <n v="8"/>
    <x v="7"/>
  </r>
  <r>
    <s v="05000"/>
    <x v="238"/>
    <x v="1"/>
    <x v="12"/>
    <x v="3"/>
    <x v="1"/>
    <x v="2"/>
    <x v="2"/>
    <n v="2"/>
    <n v="37"/>
    <n v="0"/>
    <n v="13.83"/>
    <n v="74"/>
    <n v="27.66"/>
    <n v="46.34"/>
    <n v="0.62621621621621626"/>
    <n v="2026"/>
    <s v="Q3"/>
    <n v="8"/>
    <x v="7"/>
  </r>
  <r>
    <s v="05058"/>
    <x v="238"/>
    <x v="1"/>
    <x v="11"/>
    <x v="1"/>
    <x v="2"/>
    <x v="0"/>
    <x v="6"/>
    <n v="6"/>
    <n v="41.33"/>
    <n v="0.2"/>
    <n v="17.02"/>
    <n v="198.38400000000001"/>
    <n v="102.12"/>
    <n v="96.26400000000001"/>
    <n v="0.48524074522138883"/>
    <n v="2026"/>
    <s v="Q3"/>
    <n v="8"/>
    <x v="7"/>
  </r>
  <r>
    <s v="00496"/>
    <x v="239"/>
    <x v="0"/>
    <x v="15"/>
    <x v="2"/>
    <x v="0"/>
    <x v="4"/>
    <x v="14"/>
    <n v="1"/>
    <n v="37.020000000000003"/>
    <n v="0"/>
    <n v="13.64"/>
    <n v="37.020000000000003"/>
    <n v="13.64"/>
    <n v="23.380000000000003"/>
    <n v="0.63155051323608857"/>
    <n v="2026"/>
    <s v="Q3"/>
    <n v="8"/>
    <x v="7"/>
  </r>
  <r>
    <s v="01343"/>
    <x v="239"/>
    <x v="3"/>
    <x v="8"/>
    <x v="0"/>
    <x v="1"/>
    <x v="3"/>
    <x v="13"/>
    <n v="1"/>
    <n v="81.06"/>
    <n v="0"/>
    <n v="38.43"/>
    <n v="81.06"/>
    <n v="38.43"/>
    <n v="42.63"/>
    <n v="0.52590673575129532"/>
    <n v="2026"/>
    <s v="Q3"/>
    <n v="8"/>
    <x v="7"/>
  </r>
  <r>
    <s v="01455"/>
    <x v="239"/>
    <x v="2"/>
    <x v="2"/>
    <x v="0"/>
    <x v="1"/>
    <x v="0"/>
    <x v="4"/>
    <n v="2"/>
    <n v="51.91"/>
    <n v="0"/>
    <n v="21.94"/>
    <n v="103.82"/>
    <n v="43.88"/>
    <n v="59.939999999999991"/>
    <n v="0.57734540550953573"/>
    <n v="2026"/>
    <s v="Q3"/>
    <n v="8"/>
    <x v="7"/>
  </r>
  <r>
    <s v="01632"/>
    <x v="239"/>
    <x v="3"/>
    <x v="7"/>
    <x v="3"/>
    <x v="1"/>
    <x v="2"/>
    <x v="2"/>
    <n v="1"/>
    <n v="35.700000000000003"/>
    <n v="0.05"/>
    <n v="13.45"/>
    <n v="33.914999999999999"/>
    <n v="13.45"/>
    <n v="20.465"/>
    <n v="0.60342031549461894"/>
    <n v="2026"/>
    <s v="Q3"/>
    <n v="8"/>
    <x v="7"/>
  </r>
  <r>
    <s v="01817"/>
    <x v="239"/>
    <x v="0"/>
    <x v="9"/>
    <x v="2"/>
    <x v="1"/>
    <x v="4"/>
    <x v="14"/>
    <n v="1"/>
    <n v="36.590000000000003"/>
    <n v="0.05"/>
    <n v="14.15"/>
    <n v="34.7605"/>
    <n v="14.15"/>
    <n v="20.610500000000002"/>
    <n v="0.59292875534011313"/>
    <n v="2026"/>
    <s v="Q3"/>
    <n v="8"/>
    <x v="7"/>
  </r>
  <r>
    <s v="02993"/>
    <x v="239"/>
    <x v="1"/>
    <x v="12"/>
    <x v="1"/>
    <x v="2"/>
    <x v="2"/>
    <x v="2"/>
    <n v="3"/>
    <n v="35.520000000000003"/>
    <n v="0.1"/>
    <n v="13.78"/>
    <n v="95.904000000000011"/>
    <n v="41.339999999999996"/>
    <n v="54.564000000000014"/>
    <n v="0.56894394394394399"/>
    <n v="2026"/>
    <s v="Q3"/>
    <n v="8"/>
    <x v="7"/>
  </r>
  <r>
    <s v="04676"/>
    <x v="239"/>
    <x v="3"/>
    <x v="13"/>
    <x v="2"/>
    <x v="1"/>
    <x v="0"/>
    <x v="0"/>
    <n v="2"/>
    <n v="81.88"/>
    <n v="0.1"/>
    <n v="42.87"/>
    <n v="147.38399999999999"/>
    <n v="85.74"/>
    <n v="61.643999999999991"/>
    <n v="0.41825435596808336"/>
    <n v="2026"/>
    <s v="Q3"/>
    <n v="8"/>
    <x v="7"/>
  </r>
  <r>
    <s v="05105"/>
    <x v="239"/>
    <x v="3"/>
    <x v="7"/>
    <x v="0"/>
    <x v="2"/>
    <x v="2"/>
    <x v="9"/>
    <n v="4"/>
    <n v="46.54"/>
    <n v="0"/>
    <n v="18.86"/>
    <n v="186.16"/>
    <n v="75.44"/>
    <n v="110.72"/>
    <n v="0.5947571981091534"/>
    <n v="2026"/>
    <s v="Q3"/>
    <n v="8"/>
    <x v="7"/>
  </r>
  <r>
    <s v="00223"/>
    <x v="240"/>
    <x v="2"/>
    <x v="2"/>
    <x v="2"/>
    <x v="0"/>
    <x v="4"/>
    <x v="16"/>
    <n v="1"/>
    <n v="49.79"/>
    <n v="0"/>
    <n v="21.43"/>
    <n v="49.79"/>
    <n v="21.43"/>
    <n v="28.36"/>
    <n v="0.56959228760795344"/>
    <n v="2026"/>
    <s v="Q3"/>
    <n v="8"/>
    <x v="7"/>
  </r>
  <r>
    <s v="01023"/>
    <x v="240"/>
    <x v="2"/>
    <x v="3"/>
    <x v="0"/>
    <x v="1"/>
    <x v="1"/>
    <x v="1"/>
    <n v="6"/>
    <n v="90.19"/>
    <n v="0"/>
    <n v="45.61"/>
    <n v="541.14"/>
    <n v="273.65999999999997"/>
    <n v="267.48"/>
    <n v="0.4942898325756736"/>
    <n v="2026"/>
    <s v="Q3"/>
    <n v="8"/>
    <x v="7"/>
  </r>
  <r>
    <s v="01694"/>
    <x v="240"/>
    <x v="1"/>
    <x v="12"/>
    <x v="0"/>
    <x v="1"/>
    <x v="1"/>
    <x v="17"/>
    <n v="1"/>
    <n v="70.38"/>
    <n v="0.15"/>
    <n v="32.64"/>
    <n v="59.822999999999993"/>
    <n v="32.64"/>
    <n v="27.182999999999993"/>
    <n v="0.45439045183290699"/>
    <n v="2026"/>
    <s v="Q3"/>
    <n v="8"/>
    <x v="7"/>
  </r>
  <r>
    <s v="02006"/>
    <x v="240"/>
    <x v="3"/>
    <x v="13"/>
    <x v="0"/>
    <x v="1"/>
    <x v="2"/>
    <x v="9"/>
    <n v="1"/>
    <n v="46.43"/>
    <n v="0"/>
    <n v="18.2"/>
    <n v="46.43"/>
    <n v="18.2"/>
    <n v="28.23"/>
    <n v="0.60801206116734874"/>
    <n v="2026"/>
    <s v="Q3"/>
    <n v="8"/>
    <x v="7"/>
  </r>
  <r>
    <s v="03026"/>
    <x v="240"/>
    <x v="0"/>
    <x v="0"/>
    <x v="0"/>
    <x v="1"/>
    <x v="3"/>
    <x v="7"/>
    <n v="1"/>
    <n v="194.75"/>
    <n v="0.05"/>
    <n v="105.94"/>
    <n v="185.01249999999999"/>
    <n v="105.94"/>
    <n v="79.072499999999991"/>
    <n v="0.42739004121343149"/>
    <n v="2026"/>
    <s v="Q3"/>
    <n v="8"/>
    <x v="7"/>
  </r>
  <r>
    <s v="03057"/>
    <x v="240"/>
    <x v="1"/>
    <x v="14"/>
    <x v="2"/>
    <x v="0"/>
    <x v="1"/>
    <x v="3"/>
    <n v="2"/>
    <n v="142.16"/>
    <n v="0"/>
    <n v="79.36"/>
    <n v="284.32"/>
    <n v="158.72"/>
    <n v="125.6"/>
    <n v="0.44175576814856499"/>
    <n v="2026"/>
    <s v="Q3"/>
    <n v="8"/>
    <x v="7"/>
  </r>
  <r>
    <s v="03112"/>
    <x v="240"/>
    <x v="3"/>
    <x v="8"/>
    <x v="0"/>
    <x v="2"/>
    <x v="2"/>
    <x v="9"/>
    <n v="2"/>
    <n v="47.69"/>
    <n v="0.05"/>
    <n v="18.8"/>
    <n v="90.61099999999999"/>
    <n v="37.6"/>
    <n v="53.010999999999989"/>
    <n v="0.58503934400900548"/>
    <n v="2026"/>
    <s v="Q3"/>
    <n v="8"/>
    <x v="7"/>
  </r>
  <r>
    <s v="03137"/>
    <x v="240"/>
    <x v="2"/>
    <x v="5"/>
    <x v="2"/>
    <x v="1"/>
    <x v="2"/>
    <x v="18"/>
    <n v="3"/>
    <n v="164.51"/>
    <n v="0"/>
    <n v="86.76"/>
    <n v="493.53"/>
    <n v="260.28000000000003"/>
    <n v="233.24999999999994"/>
    <n v="0.47261564646526039"/>
    <n v="2026"/>
    <s v="Q3"/>
    <n v="8"/>
    <x v="7"/>
  </r>
  <r>
    <s v="03983"/>
    <x v="240"/>
    <x v="2"/>
    <x v="2"/>
    <x v="3"/>
    <x v="2"/>
    <x v="3"/>
    <x v="7"/>
    <n v="2"/>
    <n v="194.71"/>
    <n v="0.1"/>
    <n v="105.57"/>
    <n v="350.47800000000001"/>
    <n v="211.14"/>
    <n v="139.33800000000002"/>
    <n v="0.39756561039494637"/>
    <n v="2026"/>
    <s v="Q3"/>
    <n v="8"/>
    <x v="7"/>
  </r>
  <r>
    <s v="04016"/>
    <x v="240"/>
    <x v="3"/>
    <x v="13"/>
    <x v="1"/>
    <x v="2"/>
    <x v="1"/>
    <x v="3"/>
    <n v="5"/>
    <n v="145.24"/>
    <n v="0.15"/>
    <n v="77.69"/>
    <n v="617.27"/>
    <n v="388.45"/>
    <n v="228.82"/>
    <n v="0.37069677774717708"/>
    <n v="2026"/>
    <s v="Q3"/>
    <n v="8"/>
    <x v="7"/>
  </r>
  <r>
    <s v="04340"/>
    <x v="240"/>
    <x v="3"/>
    <x v="8"/>
    <x v="0"/>
    <x v="1"/>
    <x v="2"/>
    <x v="2"/>
    <n v="2"/>
    <n v="35.6"/>
    <n v="0.15"/>
    <n v="13.67"/>
    <n v="60.52"/>
    <n v="27.34"/>
    <n v="33.180000000000007"/>
    <n v="0.54824851288830145"/>
    <n v="2026"/>
    <s v="Q3"/>
    <n v="8"/>
    <x v="7"/>
  </r>
  <r>
    <s v="04640"/>
    <x v="240"/>
    <x v="0"/>
    <x v="15"/>
    <x v="0"/>
    <x v="1"/>
    <x v="4"/>
    <x v="10"/>
    <n v="2"/>
    <n v="41.05"/>
    <n v="0.05"/>
    <n v="14.47"/>
    <n v="77.99499999999999"/>
    <n v="28.94"/>
    <n v="49.054999999999993"/>
    <n v="0.62895057375472785"/>
    <n v="2026"/>
    <s v="Q3"/>
    <n v="8"/>
    <x v="7"/>
  </r>
  <r>
    <s v="04733"/>
    <x v="240"/>
    <x v="2"/>
    <x v="2"/>
    <x v="0"/>
    <x v="1"/>
    <x v="1"/>
    <x v="11"/>
    <n v="2"/>
    <n v="153.63999999999999"/>
    <n v="0.05"/>
    <n v="77.709999999999994"/>
    <n v="291.91599999999994"/>
    <n v="155.41999999999999"/>
    <n v="136.49599999999995"/>
    <n v="0.46758656599843784"/>
    <n v="2026"/>
    <s v="Q3"/>
    <n v="8"/>
    <x v="7"/>
  </r>
  <r>
    <s v="04827"/>
    <x v="240"/>
    <x v="2"/>
    <x v="2"/>
    <x v="0"/>
    <x v="0"/>
    <x v="2"/>
    <x v="2"/>
    <n v="5"/>
    <n v="36.700000000000003"/>
    <n v="0"/>
    <n v="13.45"/>
    <n v="183.5"/>
    <n v="67.25"/>
    <n v="116.25"/>
    <n v="0.63351498637602177"/>
    <n v="2026"/>
    <s v="Q3"/>
    <n v="8"/>
    <x v="7"/>
  </r>
  <r>
    <s v="05180"/>
    <x v="240"/>
    <x v="0"/>
    <x v="15"/>
    <x v="1"/>
    <x v="2"/>
    <x v="3"/>
    <x v="19"/>
    <n v="8"/>
    <n v="124"/>
    <n v="0.1"/>
    <n v="61.85"/>
    <n v="892.80000000000007"/>
    <n v="494.8"/>
    <n v="398.00000000000006"/>
    <n v="0.44578853046594985"/>
    <n v="2026"/>
    <s v="Q3"/>
    <n v="8"/>
    <x v="7"/>
  </r>
  <r>
    <s v="00121"/>
    <x v="241"/>
    <x v="1"/>
    <x v="1"/>
    <x v="3"/>
    <x v="1"/>
    <x v="0"/>
    <x v="0"/>
    <n v="1"/>
    <n v="81.23"/>
    <n v="0.1"/>
    <n v="42.65"/>
    <n v="73.106999999999999"/>
    <n v="42.65"/>
    <n v="30.457000000000001"/>
    <n v="0.41660853269864723"/>
    <n v="2026"/>
    <s v="Q3"/>
    <n v="8"/>
    <x v="7"/>
  </r>
  <r>
    <s v="00618"/>
    <x v="241"/>
    <x v="1"/>
    <x v="12"/>
    <x v="0"/>
    <x v="2"/>
    <x v="0"/>
    <x v="6"/>
    <n v="2"/>
    <n v="41.06"/>
    <n v="0.05"/>
    <n v="16.559999999999999"/>
    <n v="78.013999999999996"/>
    <n v="33.119999999999997"/>
    <n v="44.893999999999998"/>
    <n v="0.5754608147255621"/>
    <n v="2026"/>
    <s v="Q3"/>
    <n v="8"/>
    <x v="7"/>
  </r>
  <r>
    <s v="02860"/>
    <x v="241"/>
    <x v="3"/>
    <x v="7"/>
    <x v="3"/>
    <x v="0"/>
    <x v="1"/>
    <x v="3"/>
    <n v="1"/>
    <n v="143.49"/>
    <n v="0.1"/>
    <n v="80.72"/>
    <n v="129.14100000000002"/>
    <n v="80.72"/>
    <n v="48.421000000000021"/>
    <n v="0.3749467636149636"/>
    <n v="2026"/>
    <s v="Q3"/>
    <n v="8"/>
    <x v="7"/>
  </r>
  <r>
    <s v="03768"/>
    <x v="241"/>
    <x v="2"/>
    <x v="3"/>
    <x v="2"/>
    <x v="1"/>
    <x v="1"/>
    <x v="3"/>
    <n v="1"/>
    <n v="143.38"/>
    <n v="0"/>
    <n v="78.37"/>
    <n v="143.38"/>
    <n v="78.37"/>
    <n v="65.009999999999991"/>
    <n v="0.45341051750592826"/>
    <n v="2026"/>
    <s v="Q3"/>
    <n v="8"/>
    <x v="7"/>
  </r>
  <r>
    <s v="03987"/>
    <x v="241"/>
    <x v="1"/>
    <x v="12"/>
    <x v="3"/>
    <x v="2"/>
    <x v="1"/>
    <x v="3"/>
    <n v="1"/>
    <n v="144.54"/>
    <n v="0"/>
    <n v="78.77"/>
    <n v="144.54"/>
    <n v="78.77"/>
    <n v="65.77"/>
    <n v="0.45502974955029751"/>
    <n v="2026"/>
    <s v="Q3"/>
    <n v="8"/>
    <x v="7"/>
  </r>
  <r>
    <s v="04990"/>
    <x v="241"/>
    <x v="3"/>
    <x v="8"/>
    <x v="3"/>
    <x v="0"/>
    <x v="4"/>
    <x v="10"/>
    <n v="1"/>
    <n v="40.92"/>
    <n v="0.1"/>
    <n v="14.94"/>
    <n v="36.828000000000003"/>
    <n v="14.94"/>
    <n v="21.888000000000005"/>
    <n v="0.59433040078201382"/>
    <n v="2026"/>
    <s v="Q3"/>
    <n v="8"/>
    <x v="7"/>
  </r>
  <r>
    <s v="00348"/>
    <x v="242"/>
    <x v="1"/>
    <x v="12"/>
    <x v="1"/>
    <x v="2"/>
    <x v="1"/>
    <x v="11"/>
    <n v="5"/>
    <n v="151.21"/>
    <n v="0.15"/>
    <n v="77.12"/>
    <n v="642.64250000000004"/>
    <n v="385.6"/>
    <n v="257.04250000000002"/>
    <n v="0.39997743691087967"/>
    <n v="2026"/>
    <s v="Q3"/>
    <n v="8"/>
    <x v="7"/>
  </r>
  <r>
    <s v="01642"/>
    <x v="242"/>
    <x v="3"/>
    <x v="8"/>
    <x v="3"/>
    <x v="1"/>
    <x v="4"/>
    <x v="10"/>
    <n v="1"/>
    <n v="40.770000000000003"/>
    <n v="0"/>
    <n v="15.13"/>
    <n v="40.770000000000003"/>
    <n v="15.13"/>
    <n v="25.64"/>
    <n v="0.62889379445670834"/>
    <n v="2026"/>
    <s v="Q3"/>
    <n v="8"/>
    <x v="7"/>
  </r>
  <r>
    <s v="02146"/>
    <x v="242"/>
    <x v="0"/>
    <x v="0"/>
    <x v="3"/>
    <x v="1"/>
    <x v="4"/>
    <x v="14"/>
    <n v="1"/>
    <n v="35.47"/>
    <n v="0.05"/>
    <n v="14.1"/>
    <n v="33.6965"/>
    <n v="14.1"/>
    <n v="19.596499999999999"/>
    <n v="0.58155891561438122"/>
    <n v="2026"/>
    <s v="Q3"/>
    <n v="8"/>
    <x v="7"/>
  </r>
  <r>
    <s v="02629"/>
    <x v="242"/>
    <x v="3"/>
    <x v="8"/>
    <x v="0"/>
    <x v="0"/>
    <x v="0"/>
    <x v="0"/>
    <n v="1"/>
    <n v="81.72"/>
    <n v="0"/>
    <n v="42.38"/>
    <n v="81.72"/>
    <n v="42.38"/>
    <n v="39.339999999999996"/>
    <n v="0.48139990210474787"/>
    <n v="2026"/>
    <s v="Q3"/>
    <n v="8"/>
    <x v="7"/>
  </r>
  <r>
    <s v="02870"/>
    <x v="242"/>
    <x v="3"/>
    <x v="7"/>
    <x v="0"/>
    <x v="1"/>
    <x v="2"/>
    <x v="9"/>
    <n v="1"/>
    <n v="45.84"/>
    <n v="0"/>
    <n v="17.84"/>
    <n v="45.84"/>
    <n v="17.84"/>
    <n v="28.000000000000004"/>
    <n v="0.61082024432809778"/>
    <n v="2026"/>
    <s v="Q3"/>
    <n v="8"/>
    <x v="7"/>
  </r>
  <r>
    <s v="02975"/>
    <x v="242"/>
    <x v="1"/>
    <x v="12"/>
    <x v="0"/>
    <x v="1"/>
    <x v="2"/>
    <x v="9"/>
    <n v="1"/>
    <n v="46.59"/>
    <n v="0"/>
    <n v="18.47"/>
    <n v="46.59"/>
    <n v="18.47"/>
    <n v="28.120000000000005"/>
    <n v="0.60356299635114841"/>
    <n v="2026"/>
    <s v="Q3"/>
    <n v="8"/>
    <x v="7"/>
  </r>
  <r>
    <s v="03163"/>
    <x v="242"/>
    <x v="0"/>
    <x v="15"/>
    <x v="2"/>
    <x v="2"/>
    <x v="1"/>
    <x v="17"/>
    <n v="1"/>
    <n v="69.959999999999994"/>
    <n v="0"/>
    <n v="32.340000000000003"/>
    <n v="69.959999999999994"/>
    <n v="32.340000000000003"/>
    <n v="37.61999999999999"/>
    <n v="0.53773584905660365"/>
    <n v="2026"/>
    <s v="Q3"/>
    <n v="8"/>
    <x v="7"/>
  </r>
  <r>
    <s v="00094"/>
    <x v="243"/>
    <x v="1"/>
    <x v="6"/>
    <x v="2"/>
    <x v="0"/>
    <x v="0"/>
    <x v="4"/>
    <n v="5"/>
    <n v="50.76"/>
    <n v="0"/>
    <n v="22.89"/>
    <n v="253.79999999999998"/>
    <n v="114.45"/>
    <n v="139.34999999999997"/>
    <n v="0.54905437352245856"/>
    <n v="2026"/>
    <s v="Q3"/>
    <n v="9"/>
    <x v="8"/>
  </r>
  <r>
    <s v="00271"/>
    <x v="243"/>
    <x v="1"/>
    <x v="12"/>
    <x v="3"/>
    <x v="0"/>
    <x v="1"/>
    <x v="1"/>
    <n v="1"/>
    <n v="94.29"/>
    <n v="0.1"/>
    <n v="45.12"/>
    <n v="84.861000000000004"/>
    <n v="45.12"/>
    <n v="39.741000000000007"/>
    <n v="0.46830699614663984"/>
    <n v="2026"/>
    <s v="Q3"/>
    <n v="9"/>
    <x v="8"/>
  </r>
  <r>
    <s v="01481"/>
    <x v="243"/>
    <x v="1"/>
    <x v="12"/>
    <x v="1"/>
    <x v="2"/>
    <x v="0"/>
    <x v="0"/>
    <n v="6"/>
    <n v="81.430000000000007"/>
    <n v="0.05"/>
    <n v="42.24"/>
    <n v="464.15100000000001"/>
    <n v="253.44"/>
    <n v="210.71100000000001"/>
    <n v="0.45397079829624415"/>
    <n v="2026"/>
    <s v="Q3"/>
    <n v="9"/>
    <x v="8"/>
  </r>
  <r>
    <s v="01663"/>
    <x v="243"/>
    <x v="2"/>
    <x v="5"/>
    <x v="0"/>
    <x v="0"/>
    <x v="2"/>
    <x v="9"/>
    <n v="1"/>
    <n v="45.54"/>
    <n v="0.1"/>
    <n v="18.440000000000001"/>
    <n v="40.985999999999997"/>
    <n v="18.440000000000001"/>
    <n v="22.545999999999996"/>
    <n v="0.5500902747279558"/>
    <n v="2026"/>
    <s v="Q3"/>
    <n v="9"/>
    <x v="8"/>
  </r>
  <r>
    <s v="02866"/>
    <x v="243"/>
    <x v="0"/>
    <x v="15"/>
    <x v="3"/>
    <x v="0"/>
    <x v="1"/>
    <x v="11"/>
    <n v="2"/>
    <n v="156.63999999999999"/>
    <n v="0.1"/>
    <n v="80.09"/>
    <n v="281.952"/>
    <n v="160.18"/>
    <n v="121.77199999999999"/>
    <n v="0.43188911587787987"/>
    <n v="2026"/>
    <s v="Q3"/>
    <n v="9"/>
    <x v="8"/>
  </r>
  <r>
    <s v="03288"/>
    <x v="243"/>
    <x v="3"/>
    <x v="7"/>
    <x v="3"/>
    <x v="2"/>
    <x v="1"/>
    <x v="17"/>
    <n v="1"/>
    <n v="72.81"/>
    <n v="0"/>
    <n v="32.299999999999997"/>
    <n v="72.81"/>
    <n v="32.299999999999997"/>
    <n v="40.510000000000005"/>
    <n v="0.55637961818431536"/>
    <n v="2026"/>
    <s v="Q3"/>
    <n v="9"/>
    <x v="8"/>
  </r>
  <r>
    <s v="03426"/>
    <x v="243"/>
    <x v="1"/>
    <x v="11"/>
    <x v="2"/>
    <x v="1"/>
    <x v="3"/>
    <x v="13"/>
    <n v="6"/>
    <n v="80.319999999999993"/>
    <n v="0"/>
    <n v="38.42"/>
    <n v="481.91999999999996"/>
    <n v="230.52"/>
    <n v="251.39999999999995"/>
    <n v="0.52166334661354574"/>
    <n v="2026"/>
    <s v="Q3"/>
    <n v="9"/>
    <x v="8"/>
  </r>
  <r>
    <s v="04826"/>
    <x v="243"/>
    <x v="3"/>
    <x v="13"/>
    <x v="2"/>
    <x v="0"/>
    <x v="2"/>
    <x v="18"/>
    <n v="5"/>
    <n v="166.81"/>
    <n v="0.05"/>
    <n v="89.24"/>
    <n v="792.34749999999997"/>
    <n v="446.2"/>
    <n v="346.14749999999998"/>
    <n v="0.43686324497774021"/>
    <n v="2026"/>
    <s v="Q3"/>
    <n v="9"/>
    <x v="8"/>
  </r>
  <r>
    <s v="00662"/>
    <x v="244"/>
    <x v="3"/>
    <x v="13"/>
    <x v="0"/>
    <x v="1"/>
    <x v="4"/>
    <x v="10"/>
    <n v="1"/>
    <n v="40.56"/>
    <n v="0.15"/>
    <n v="14.28"/>
    <n v="34.475999999999999"/>
    <n v="14.28"/>
    <n v="20.195999999999998"/>
    <n v="0.58579881656804733"/>
    <n v="2026"/>
    <s v="Q3"/>
    <n v="9"/>
    <x v="8"/>
  </r>
  <r>
    <s v="01393"/>
    <x v="244"/>
    <x v="2"/>
    <x v="16"/>
    <x v="0"/>
    <x v="0"/>
    <x v="2"/>
    <x v="18"/>
    <n v="2"/>
    <n v="162.4"/>
    <n v="0.1"/>
    <n v="88.04"/>
    <n v="292.32"/>
    <n v="176.08"/>
    <n v="116.23999999999998"/>
    <n v="0.39764641488779412"/>
    <n v="2026"/>
    <s v="Q3"/>
    <n v="9"/>
    <x v="8"/>
  </r>
  <r>
    <s v="01568"/>
    <x v="244"/>
    <x v="0"/>
    <x v="15"/>
    <x v="2"/>
    <x v="0"/>
    <x v="4"/>
    <x v="12"/>
    <n v="5"/>
    <n v="123.09"/>
    <n v="0"/>
    <n v="70.3"/>
    <n v="615.45000000000005"/>
    <n v="351.5"/>
    <n v="263.95000000000005"/>
    <n v="0.42887318222438869"/>
    <n v="2026"/>
    <s v="Q3"/>
    <n v="9"/>
    <x v="8"/>
  </r>
  <r>
    <s v="02428"/>
    <x v="244"/>
    <x v="1"/>
    <x v="6"/>
    <x v="3"/>
    <x v="1"/>
    <x v="2"/>
    <x v="2"/>
    <n v="1"/>
    <n v="36.69"/>
    <n v="0"/>
    <n v="13.92"/>
    <n v="36.69"/>
    <n v="13.92"/>
    <n v="22.769999999999996"/>
    <n v="0.6206050695012264"/>
    <n v="2026"/>
    <s v="Q3"/>
    <n v="9"/>
    <x v="8"/>
  </r>
  <r>
    <s v="02890"/>
    <x v="244"/>
    <x v="2"/>
    <x v="3"/>
    <x v="0"/>
    <x v="2"/>
    <x v="2"/>
    <x v="15"/>
    <n v="4"/>
    <n v="130.43"/>
    <n v="0"/>
    <n v="66.849999999999994"/>
    <n v="521.72"/>
    <n v="267.39999999999998"/>
    <n v="254.32000000000005"/>
    <n v="0.48746454036648018"/>
    <n v="2026"/>
    <s v="Q3"/>
    <n v="9"/>
    <x v="8"/>
  </r>
  <r>
    <s v="02108"/>
    <x v="245"/>
    <x v="1"/>
    <x v="11"/>
    <x v="0"/>
    <x v="0"/>
    <x v="1"/>
    <x v="3"/>
    <n v="1"/>
    <n v="146.13999999999999"/>
    <n v="0"/>
    <n v="81.040000000000006"/>
    <n v="146.13999999999999"/>
    <n v="81.040000000000006"/>
    <n v="65.09999999999998"/>
    <n v="0.44546325441357593"/>
    <n v="2026"/>
    <s v="Q3"/>
    <n v="9"/>
    <x v="8"/>
  </r>
  <r>
    <s v="02340"/>
    <x v="245"/>
    <x v="1"/>
    <x v="14"/>
    <x v="2"/>
    <x v="1"/>
    <x v="3"/>
    <x v="5"/>
    <n v="4"/>
    <n v="332.93"/>
    <n v="0"/>
    <n v="193.56"/>
    <n v="1331.72"/>
    <n v="774.24"/>
    <n v="557.48"/>
    <n v="0.41861652599645571"/>
    <n v="2026"/>
    <s v="Q3"/>
    <n v="9"/>
    <x v="8"/>
  </r>
  <r>
    <s v="03078"/>
    <x v="245"/>
    <x v="1"/>
    <x v="14"/>
    <x v="2"/>
    <x v="2"/>
    <x v="3"/>
    <x v="19"/>
    <n v="4"/>
    <n v="122.43"/>
    <n v="0"/>
    <n v="61.5"/>
    <n v="489.72"/>
    <n v="246"/>
    <n v="243.72000000000003"/>
    <n v="0.49767213918157316"/>
    <n v="2026"/>
    <s v="Q3"/>
    <n v="9"/>
    <x v="8"/>
  </r>
  <r>
    <s v="03575"/>
    <x v="245"/>
    <x v="2"/>
    <x v="2"/>
    <x v="3"/>
    <x v="0"/>
    <x v="0"/>
    <x v="0"/>
    <n v="3"/>
    <n v="81.12"/>
    <n v="0.1"/>
    <n v="41.78"/>
    <n v="219.02400000000003"/>
    <n v="125.34"/>
    <n v="93.684000000000026"/>
    <n v="0.42773394696471628"/>
    <n v="2026"/>
    <s v="Q3"/>
    <n v="9"/>
    <x v="8"/>
  </r>
  <r>
    <s v="03700"/>
    <x v="245"/>
    <x v="1"/>
    <x v="14"/>
    <x v="0"/>
    <x v="0"/>
    <x v="2"/>
    <x v="18"/>
    <n v="1"/>
    <n v="168.54"/>
    <n v="0.05"/>
    <n v="87.82"/>
    <n v="160.11299999999997"/>
    <n v="87.82"/>
    <n v="72.292999999999978"/>
    <n v="0.45151236938911887"/>
    <n v="2026"/>
    <s v="Q3"/>
    <n v="9"/>
    <x v="8"/>
  </r>
  <r>
    <s v="03762"/>
    <x v="245"/>
    <x v="0"/>
    <x v="0"/>
    <x v="2"/>
    <x v="1"/>
    <x v="0"/>
    <x v="6"/>
    <n v="4"/>
    <n v="39.61"/>
    <n v="0.1"/>
    <n v="16.829999999999998"/>
    <n v="142.596"/>
    <n v="67.319999999999993"/>
    <n v="75.27600000000001"/>
    <n v="0.52789699570815452"/>
    <n v="2026"/>
    <s v="Q3"/>
    <n v="9"/>
    <x v="8"/>
  </r>
  <r>
    <s v="02790"/>
    <x v="246"/>
    <x v="3"/>
    <x v="8"/>
    <x v="0"/>
    <x v="0"/>
    <x v="4"/>
    <x v="10"/>
    <n v="1"/>
    <n v="39.85"/>
    <n v="0.1"/>
    <n v="14.96"/>
    <n v="35.865000000000002"/>
    <n v="14.96"/>
    <n v="20.905000000000001"/>
    <n v="0.58288024536456151"/>
    <n v="2026"/>
    <s v="Q3"/>
    <n v="9"/>
    <x v="8"/>
  </r>
  <r>
    <s v="04149"/>
    <x v="246"/>
    <x v="3"/>
    <x v="8"/>
    <x v="0"/>
    <x v="1"/>
    <x v="4"/>
    <x v="10"/>
    <n v="1"/>
    <n v="40.51"/>
    <n v="0.05"/>
    <n v="14.7"/>
    <n v="38.484499999999997"/>
    <n v="14.7"/>
    <n v="23.784499999999998"/>
    <n v="0.6180280372617547"/>
    <n v="2026"/>
    <s v="Q3"/>
    <n v="9"/>
    <x v="8"/>
  </r>
  <r>
    <s v="01955"/>
    <x v="247"/>
    <x v="1"/>
    <x v="12"/>
    <x v="0"/>
    <x v="0"/>
    <x v="3"/>
    <x v="19"/>
    <n v="1"/>
    <n v="121.59"/>
    <n v="0"/>
    <n v="62.44"/>
    <n v="121.59"/>
    <n v="62.44"/>
    <n v="59.150000000000006"/>
    <n v="0.4864709268854347"/>
    <n v="2026"/>
    <s v="Q3"/>
    <n v="9"/>
    <x v="8"/>
  </r>
  <r>
    <s v="02077"/>
    <x v="247"/>
    <x v="3"/>
    <x v="8"/>
    <x v="1"/>
    <x v="2"/>
    <x v="1"/>
    <x v="11"/>
    <n v="4"/>
    <n v="152.99"/>
    <n v="0.15"/>
    <n v="77.12"/>
    <n v="520.16600000000005"/>
    <n v="308.48"/>
    <n v="211.68600000000004"/>
    <n v="0.40695854784818697"/>
    <n v="2026"/>
    <s v="Q3"/>
    <n v="9"/>
    <x v="8"/>
  </r>
  <r>
    <s v="02879"/>
    <x v="247"/>
    <x v="2"/>
    <x v="10"/>
    <x v="0"/>
    <x v="2"/>
    <x v="2"/>
    <x v="2"/>
    <n v="3"/>
    <n v="36.19"/>
    <n v="0.1"/>
    <n v="13.97"/>
    <n v="97.712999999999994"/>
    <n v="41.910000000000004"/>
    <n v="55.80299999999999"/>
    <n v="0.57109084768659235"/>
    <n v="2026"/>
    <s v="Q3"/>
    <n v="9"/>
    <x v="8"/>
  </r>
  <r>
    <s v="03353"/>
    <x v="247"/>
    <x v="2"/>
    <x v="16"/>
    <x v="2"/>
    <x v="1"/>
    <x v="1"/>
    <x v="3"/>
    <n v="2"/>
    <n v="142.44"/>
    <n v="0"/>
    <n v="77.33"/>
    <n v="284.88"/>
    <n v="154.66"/>
    <n v="130.22"/>
    <n v="0.45710474585790506"/>
    <n v="2026"/>
    <s v="Q3"/>
    <n v="9"/>
    <x v="8"/>
  </r>
  <r>
    <s v="03514"/>
    <x v="247"/>
    <x v="1"/>
    <x v="6"/>
    <x v="0"/>
    <x v="1"/>
    <x v="2"/>
    <x v="15"/>
    <n v="2"/>
    <n v="133.81"/>
    <n v="0"/>
    <n v="66.78"/>
    <n v="267.62"/>
    <n v="133.56"/>
    <n v="134.06"/>
    <n v="0.5009341603766535"/>
    <n v="2026"/>
    <s v="Q3"/>
    <n v="9"/>
    <x v="8"/>
  </r>
  <r>
    <s v="03964"/>
    <x v="247"/>
    <x v="1"/>
    <x v="12"/>
    <x v="2"/>
    <x v="1"/>
    <x v="4"/>
    <x v="10"/>
    <n v="2"/>
    <n v="40.49"/>
    <n v="0.15"/>
    <n v="14.32"/>
    <n v="68.832999999999998"/>
    <n v="28.64"/>
    <n v="40.192999999999998"/>
    <n v="0.58392050324698908"/>
    <n v="2026"/>
    <s v="Q3"/>
    <n v="9"/>
    <x v="8"/>
  </r>
  <r>
    <s v="04599"/>
    <x v="247"/>
    <x v="2"/>
    <x v="2"/>
    <x v="0"/>
    <x v="2"/>
    <x v="3"/>
    <x v="7"/>
    <n v="4"/>
    <n v="198.1"/>
    <n v="0"/>
    <n v="101.61"/>
    <n v="792.4"/>
    <n v="406.44"/>
    <n v="385.96"/>
    <n v="0.48707723372034323"/>
    <n v="2026"/>
    <s v="Q3"/>
    <n v="9"/>
    <x v="8"/>
  </r>
  <r>
    <s v="05030"/>
    <x v="247"/>
    <x v="1"/>
    <x v="12"/>
    <x v="2"/>
    <x v="1"/>
    <x v="0"/>
    <x v="0"/>
    <n v="1"/>
    <n v="83.73"/>
    <n v="0.15"/>
    <n v="43.34"/>
    <n v="71.170500000000004"/>
    <n v="43.34"/>
    <n v="27.830500000000001"/>
    <n v="0.39103982689457006"/>
    <n v="2026"/>
    <s v="Q3"/>
    <n v="9"/>
    <x v="8"/>
  </r>
  <r>
    <s v="01593"/>
    <x v="248"/>
    <x v="1"/>
    <x v="14"/>
    <x v="2"/>
    <x v="1"/>
    <x v="3"/>
    <x v="7"/>
    <n v="2"/>
    <n v="194.92"/>
    <n v="0"/>
    <n v="102.66"/>
    <n v="389.84"/>
    <n v="205.32"/>
    <n v="184.51999999999998"/>
    <n v="0.47332238867227577"/>
    <n v="2026"/>
    <s v="Q3"/>
    <n v="9"/>
    <x v="8"/>
  </r>
  <r>
    <s v="01818"/>
    <x v="248"/>
    <x v="1"/>
    <x v="12"/>
    <x v="2"/>
    <x v="1"/>
    <x v="2"/>
    <x v="18"/>
    <n v="1"/>
    <n v="161.03"/>
    <n v="0"/>
    <n v="89.86"/>
    <n v="161.03"/>
    <n v="89.86"/>
    <n v="71.17"/>
    <n v="0.44196733527914056"/>
    <n v="2026"/>
    <s v="Q3"/>
    <n v="9"/>
    <x v="8"/>
  </r>
  <r>
    <s v="02370"/>
    <x v="248"/>
    <x v="3"/>
    <x v="4"/>
    <x v="3"/>
    <x v="1"/>
    <x v="4"/>
    <x v="14"/>
    <n v="1"/>
    <n v="35.68"/>
    <n v="0.05"/>
    <n v="13.76"/>
    <n v="33.896000000000001"/>
    <n v="13.76"/>
    <n v="20.136000000000003"/>
    <n v="0.59405239556289835"/>
    <n v="2026"/>
    <s v="Q3"/>
    <n v="9"/>
    <x v="8"/>
  </r>
  <r>
    <s v="02726"/>
    <x v="248"/>
    <x v="1"/>
    <x v="6"/>
    <x v="0"/>
    <x v="1"/>
    <x v="0"/>
    <x v="6"/>
    <n v="1"/>
    <n v="39.68"/>
    <n v="0.05"/>
    <n v="16.63"/>
    <n v="37.695999999999998"/>
    <n v="16.63"/>
    <n v="21.065999999999999"/>
    <n v="0.55883913412563668"/>
    <n v="2026"/>
    <s v="Q3"/>
    <n v="9"/>
    <x v="8"/>
  </r>
  <r>
    <s v="02755"/>
    <x v="248"/>
    <x v="2"/>
    <x v="10"/>
    <x v="0"/>
    <x v="1"/>
    <x v="1"/>
    <x v="3"/>
    <n v="3"/>
    <n v="146.22"/>
    <n v="0"/>
    <n v="80.13"/>
    <n v="438.65999999999997"/>
    <n v="240.39"/>
    <n v="198.26999999999998"/>
    <n v="0.4519901518260156"/>
    <n v="2026"/>
    <s v="Q3"/>
    <n v="9"/>
    <x v="8"/>
  </r>
  <r>
    <s v="03187"/>
    <x v="248"/>
    <x v="3"/>
    <x v="7"/>
    <x v="2"/>
    <x v="0"/>
    <x v="1"/>
    <x v="17"/>
    <n v="1"/>
    <n v="71.680000000000007"/>
    <n v="0"/>
    <n v="31.87"/>
    <n v="71.680000000000007"/>
    <n v="31.87"/>
    <n v="39.81"/>
    <n v="0.5553850446428571"/>
    <n v="2026"/>
    <s v="Q3"/>
    <n v="9"/>
    <x v="8"/>
  </r>
  <r>
    <s v="03471"/>
    <x v="248"/>
    <x v="2"/>
    <x v="10"/>
    <x v="3"/>
    <x v="1"/>
    <x v="4"/>
    <x v="16"/>
    <n v="2"/>
    <n v="51.77"/>
    <n v="0"/>
    <n v="21.46"/>
    <n v="103.54"/>
    <n v="42.92"/>
    <n v="60.620000000000005"/>
    <n v="0.58547421286459345"/>
    <n v="2026"/>
    <s v="Q3"/>
    <n v="9"/>
    <x v="8"/>
  </r>
  <r>
    <s v="03529"/>
    <x v="248"/>
    <x v="2"/>
    <x v="5"/>
    <x v="1"/>
    <x v="0"/>
    <x v="4"/>
    <x v="10"/>
    <n v="4"/>
    <n v="39.4"/>
    <n v="0.15"/>
    <n v="14.95"/>
    <n v="133.95999999999998"/>
    <n v="59.8"/>
    <n v="74.159999999999982"/>
    <n v="0.55359808898178553"/>
    <n v="2026"/>
    <s v="Q3"/>
    <n v="9"/>
    <x v="8"/>
  </r>
  <r>
    <s v="03549"/>
    <x v="248"/>
    <x v="3"/>
    <x v="8"/>
    <x v="0"/>
    <x v="1"/>
    <x v="2"/>
    <x v="9"/>
    <n v="1"/>
    <n v="47.17"/>
    <n v="0"/>
    <n v="18.64"/>
    <n v="47.17"/>
    <n v="18.64"/>
    <n v="28.53"/>
    <n v="0.60483358066567738"/>
    <n v="2026"/>
    <s v="Q3"/>
    <n v="9"/>
    <x v="8"/>
  </r>
  <r>
    <s v="04003"/>
    <x v="248"/>
    <x v="3"/>
    <x v="4"/>
    <x v="3"/>
    <x v="0"/>
    <x v="4"/>
    <x v="16"/>
    <n v="2"/>
    <n v="50.41"/>
    <n v="0.1"/>
    <n v="22.05"/>
    <n v="90.738"/>
    <n v="44.1"/>
    <n v="46.637999999999998"/>
    <n v="0.51398532037294187"/>
    <n v="2026"/>
    <s v="Q3"/>
    <n v="9"/>
    <x v="8"/>
  </r>
  <r>
    <s v="04613"/>
    <x v="248"/>
    <x v="3"/>
    <x v="13"/>
    <x v="0"/>
    <x v="2"/>
    <x v="0"/>
    <x v="0"/>
    <n v="4"/>
    <n v="80.38"/>
    <n v="0.1"/>
    <n v="42.55"/>
    <n v="289.36799999999999"/>
    <n v="170.2"/>
    <n v="119.16800000000001"/>
    <n v="0.41182162505874875"/>
    <n v="2026"/>
    <s v="Q3"/>
    <n v="9"/>
    <x v="8"/>
  </r>
  <r>
    <s v="00075"/>
    <x v="249"/>
    <x v="0"/>
    <x v="0"/>
    <x v="0"/>
    <x v="2"/>
    <x v="4"/>
    <x v="10"/>
    <n v="2"/>
    <n v="40.78"/>
    <n v="0"/>
    <n v="15.04"/>
    <n v="81.56"/>
    <n v="30.08"/>
    <n v="51.480000000000004"/>
    <n v="0.63119176066699367"/>
    <n v="2026"/>
    <s v="Q3"/>
    <n v="9"/>
    <x v="8"/>
  </r>
  <r>
    <s v="00601"/>
    <x v="249"/>
    <x v="1"/>
    <x v="12"/>
    <x v="0"/>
    <x v="0"/>
    <x v="1"/>
    <x v="3"/>
    <n v="1"/>
    <n v="141.69"/>
    <n v="0"/>
    <n v="80.34"/>
    <n v="141.69"/>
    <n v="80.34"/>
    <n v="61.349999999999994"/>
    <n v="0.43298750793986868"/>
    <n v="2026"/>
    <s v="Q3"/>
    <n v="9"/>
    <x v="8"/>
  </r>
  <r>
    <s v="01617"/>
    <x v="249"/>
    <x v="3"/>
    <x v="8"/>
    <x v="0"/>
    <x v="1"/>
    <x v="3"/>
    <x v="13"/>
    <n v="1"/>
    <n v="83.28"/>
    <n v="0.1"/>
    <n v="39.75"/>
    <n v="74.951999999999998"/>
    <n v="39.75"/>
    <n v="35.201999999999998"/>
    <n v="0.46966058277297468"/>
    <n v="2026"/>
    <s v="Q3"/>
    <n v="9"/>
    <x v="8"/>
  </r>
  <r>
    <s v="02305"/>
    <x v="249"/>
    <x v="3"/>
    <x v="7"/>
    <x v="3"/>
    <x v="0"/>
    <x v="3"/>
    <x v="13"/>
    <n v="2"/>
    <n v="82.43"/>
    <n v="0"/>
    <n v="40.51"/>
    <n v="164.86"/>
    <n v="81.02"/>
    <n v="83.840000000000018"/>
    <n v="0.50855271139148372"/>
    <n v="2026"/>
    <s v="Q3"/>
    <n v="9"/>
    <x v="8"/>
  </r>
  <r>
    <s v="02344"/>
    <x v="249"/>
    <x v="0"/>
    <x v="15"/>
    <x v="3"/>
    <x v="1"/>
    <x v="4"/>
    <x v="14"/>
    <n v="4"/>
    <n v="36.380000000000003"/>
    <n v="0"/>
    <n v="14.16"/>
    <n v="145.52000000000001"/>
    <n v="56.64"/>
    <n v="88.88000000000001"/>
    <n v="0.61077515118196812"/>
    <n v="2026"/>
    <s v="Q3"/>
    <n v="9"/>
    <x v="8"/>
  </r>
  <r>
    <s v="02601"/>
    <x v="249"/>
    <x v="1"/>
    <x v="11"/>
    <x v="0"/>
    <x v="1"/>
    <x v="0"/>
    <x v="0"/>
    <n v="1"/>
    <n v="82.86"/>
    <n v="0"/>
    <n v="43.33"/>
    <n v="82.86"/>
    <n v="43.33"/>
    <n v="39.53"/>
    <n v="0.47706975621530295"/>
    <n v="2026"/>
    <s v="Q3"/>
    <n v="9"/>
    <x v="8"/>
  </r>
  <r>
    <s v="02831"/>
    <x v="249"/>
    <x v="0"/>
    <x v="9"/>
    <x v="0"/>
    <x v="1"/>
    <x v="2"/>
    <x v="9"/>
    <n v="1"/>
    <n v="46.44"/>
    <n v="0.05"/>
    <n v="17.88"/>
    <n v="44.117999999999995"/>
    <n v="17.88"/>
    <n v="26.237999999999996"/>
    <n v="0.59472324221406225"/>
    <n v="2026"/>
    <s v="Q3"/>
    <n v="9"/>
    <x v="8"/>
  </r>
  <r>
    <s v="02845"/>
    <x v="249"/>
    <x v="0"/>
    <x v="0"/>
    <x v="1"/>
    <x v="2"/>
    <x v="2"/>
    <x v="15"/>
    <n v="4"/>
    <n v="133.26"/>
    <n v="0.1"/>
    <n v="68.77"/>
    <n v="479.73599999999999"/>
    <n v="275.08"/>
    <n v="204.65600000000001"/>
    <n v="0.42660129738022579"/>
    <n v="2026"/>
    <s v="Q3"/>
    <n v="9"/>
    <x v="8"/>
  </r>
  <r>
    <s v="03679"/>
    <x v="249"/>
    <x v="1"/>
    <x v="12"/>
    <x v="3"/>
    <x v="1"/>
    <x v="1"/>
    <x v="3"/>
    <n v="1"/>
    <n v="147.36000000000001"/>
    <n v="0"/>
    <n v="81.599999999999994"/>
    <n v="147.36000000000001"/>
    <n v="81.599999999999994"/>
    <n v="65.760000000000019"/>
    <n v="0.44625407166123787"/>
    <n v="2026"/>
    <s v="Q3"/>
    <n v="9"/>
    <x v="8"/>
  </r>
  <r>
    <s v="03828"/>
    <x v="249"/>
    <x v="0"/>
    <x v="0"/>
    <x v="0"/>
    <x v="1"/>
    <x v="2"/>
    <x v="18"/>
    <n v="2"/>
    <n v="166.13"/>
    <n v="0.15"/>
    <n v="86.71"/>
    <n v="282.42099999999999"/>
    <n v="173.42"/>
    <n v="109.001"/>
    <n v="0.38595217777714835"/>
    <n v="2026"/>
    <s v="Q3"/>
    <n v="9"/>
    <x v="8"/>
  </r>
  <r>
    <s v="04226"/>
    <x v="249"/>
    <x v="2"/>
    <x v="3"/>
    <x v="0"/>
    <x v="1"/>
    <x v="4"/>
    <x v="16"/>
    <n v="1"/>
    <n v="51.74"/>
    <n v="0"/>
    <n v="22.45"/>
    <n v="51.74"/>
    <n v="22.45"/>
    <n v="29.290000000000003"/>
    <n v="0.56609972941631237"/>
    <n v="2026"/>
    <s v="Q3"/>
    <n v="9"/>
    <x v="8"/>
  </r>
  <r>
    <s v="00058"/>
    <x v="250"/>
    <x v="0"/>
    <x v="0"/>
    <x v="2"/>
    <x v="0"/>
    <x v="1"/>
    <x v="17"/>
    <n v="1"/>
    <n v="71.7"/>
    <n v="0"/>
    <n v="32"/>
    <n v="71.7"/>
    <n v="32"/>
    <n v="39.700000000000003"/>
    <n v="0.55369595536959559"/>
    <n v="2026"/>
    <s v="Q3"/>
    <n v="9"/>
    <x v="8"/>
  </r>
  <r>
    <s v="01224"/>
    <x v="250"/>
    <x v="2"/>
    <x v="2"/>
    <x v="0"/>
    <x v="0"/>
    <x v="0"/>
    <x v="6"/>
    <n v="2"/>
    <n v="39.409999999999997"/>
    <n v="0.05"/>
    <n v="17.12"/>
    <n v="74.878999999999991"/>
    <n v="34.24"/>
    <n v="40.638999999999989"/>
    <n v="0.54272893601677363"/>
    <n v="2026"/>
    <s v="Q3"/>
    <n v="9"/>
    <x v="8"/>
  </r>
  <r>
    <s v="04345"/>
    <x v="250"/>
    <x v="0"/>
    <x v="9"/>
    <x v="0"/>
    <x v="1"/>
    <x v="3"/>
    <x v="5"/>
    <n v="2"/>
    <n v="345.33"/>
    <n v="0"/>
    <n v="198.22"/>
    <n v="690.66"/>
    <n v="396.44"/>
    <n v="294.21999999999997"/>
    <n v="0.42599832044710856"/>
    <n v="2026"/>
    <s v="Q3"/>
    <n v="9"/>
    <x v="8"/>
  </r>
  <r>
    <s v="01069"/>
    <x v="251"/>
    <x v="3"/>
    <x v="13"/>
    <x v="0"/>
    <x v="0"/>
    <x v="1"/>
    <x v="3"/>
    <n v="1"/>
    <n v="145.33000000000001"/>
    <n v="0.1"/>
    <n v="80.97"/>
    <n v="130.79700000000003"/>
    <n v="80.97"/>
    <n v="49.827000000000027"/>
    <n v="0.3809491043372556"/>
    <n v="2026"/>
    <s v="Q3"/>
    <n v="9"/>
    <x v="8"/>
  </r>
  <r>
    <s v="01489"/>
    <x v="251"/>
    <x v="0"/>
    <x v="0"/>
    <x v="0"/>
    <x v="0"/>
    <x v="0"/>
    <x v="4"/>
    <n v="3"/>
    <n v="50.03"/>
    <n v="0.1"/>
    <n v="22.89"/>
    <n v="135.08100000000002"/>
    <n v="68.67"/>
    <n v="66.411000000000016"/>
    <n v="0.49163835032313952"/>
    <n v="2026"/>
    <s v="Q3"/>
    <n v="9"/>
    <x v="8"/>
  </r>
  <r>
    <s v="02045"/>
    <x v="251"/>
    <x v="1"/>
    <x v="1"/>
    <x v="3"/>
    <x v="0"/>
    <x v="2"/>
    <x v="2"/>
    <n v="1"/>
    <n v="35.68"/>
    <n v="0.05"/>
    <n v="13.37"/>
    <n v="33.896000000000001"/>
    <n v="13.37"/>
    <n v="20.526000000000003"/>
    <n v="0.60555817795610112"/>
    <n v="2026"/>
    <s v="Q3"/>
    <n v="9"/>
    <x v="8"/>
  </r>
  <r>
    <s v="02610"/>
    <x v="251"/>
    <x v="3"/>
    <x v="8"/>
    <x v="0"/>
    <x v="0"/>
    <x v="3"/>
    <x v="5"/>
    <n v="1"/>
    <n v="341.87"/>
    <n v="0.1"/>
    <n v="190.66"/>
    <n v="307.68299999999999"/>
    <n v="190.66"/>
    <n v="117.023"/>
    <n v="0.38033625517171893"/>
    <n v="2026"/>
    <s v="Q3"/>
    <n v="9"/>
    <x v="8"/>
  </r>
  <r>
    <s v="04210"/>
    <x v="251"/>
    <x v="1"/>
    <x v="6"/>
    <x v="0"/>
    <x v="0"/>
    <x v="2"/>
    <x v="18"/>
    <n v="1"/>
    <n v="164.6"/>
    <n v="0"/>
    <n v="87.21"/>
    <n v="164.6"/>
    <n v="87.21"/>
    <n v="77.39"/>
    <n v="0.47017010935601461"/>
    <n v="2026"/>
    <s v="Q3"/>
    <n v="9"/>
    <x v="8"/>
  </r>
  <r>
    <s v="04584"/>
    <x v="251"/>
    <x v="3"/>
    <x v="8"/>
    <x v="0"/>
    <x v="0"/>
    <x v="4"/>
    <x v="10"/>
    <n v="2"/>
    <n v="41.24"/>
    <n v="0"/>
    <n v="14.46"/>
    <n v="82.48"/>
    <n v="28.92"/>
    <n v="53.56"/>
    <n v="0.64936954413191073"/>
    <n v="2026"/>
    <s v="Q3"/>
    <n v="9"/>
    <x v="8"/>
  </r>
  <r>
    <s v="00044"/>
    <x v="252"/>
    <x v="2"/>
    <x v="10"/>
    <x v="2"/>
    <x v="1"/>
    <x v="0"/>
    <x v="6"/>
    <n v="1"/>
    <n v="40.1"/>
    <n v="0"/>
    <n v="16.920000000000002"/>
    <n v="40.1"/>
    <n v="16.920000000000002"/>
    <n v="23.18"/>
    <n v="0.57805486284289276"/>
    <n v="2026"/>
    <s v="Q3"/>
    <n v="9"/>
    <x v="8"/>
  </r>
  <r>
    <s v="00097"/>
    <x v="252"/>
    <x v="1"/>
    <x v="6"/>
    <x v="0"/>
    <x v="1"/>
    <x v="3"/>
    <x v="13"/>
    <n v="2"/>
    <n v="80.239999999999995"/>
    <n v="0"/>
    <n v="40.5"/>
    <n v="160.47999999999999"/>
    <n v="81"/>
    <n v="79.47999999999999"/>
    <n v="0.49526420737786636"/>
    <n v="2026"/>
    <s v="Q3"/>
    <n v="9"/>
    <x v="8"/>
  </r>
  <r>
    <s v="01015"/>
    <x v="252"/>
    <x v="2"/>
    <x v="3"/>
    <x v="0"/>
    <x v="1"/>
    <x v="1"/>
    <x v="11"/>
    <n v="4"/>
    <n v="151.01"/>
    <n v="0"/>
    <n v="80.569999999999993"/>
    <n v="604.04"/>
    <n v="322.27999999999997"/>
    <n v="281.76"/>
    <n v="0.46645917488908023"/>
    <n v="2026"/>
    <s v="Q3"/>
    <n v="9"/>
    <x v="8"/>
  </r>
  <r>
    <s v="01128"/>
    <x v="252"/>
    <x v="0"/>
    <x v="15"/>
    <x v="3"/>
    <x v="0"/>
    <x v="0"/>
    <x v="4"/>
    <n v="1"/>
    <n v="51.32"/>
    <n v="0.1"/>
    <n v="22.67"/>
    <n v="46.188000000000002"/>
    <n v="22.67"/>
    <n v="23.518000000000001"/>
    <n v="0.50917987356023209"/>
    <n v="2026"/>
    <s v="Q3"/>
    <n v="9"/>
    <x v="8"/>
  </r>
  <r>
    <s v="03548"/>
    <x v="252"/>
    <x v="3"/>
    <x v="7"/>
    <x v="2"/>
    <x v="0"/>
    <x v="1"/>
    <x v="17"/>
    <n v="2"/>
    <n v="72.61"/>
    <n v="0"/>
    <n v="32.68"/>
    <n v="145.22"/>
    <n v="65.36"/>
    <n v="79.86"/>
    <n v="0.54992425285773305"/>
    <n v="2026"/>
    <s v="Q3"/>
    <n v="9"/>
    <x v="8"/>
  </r>
  <r>
    <s v="00242"/>
    <x v="253"/>
    <x v="3"/>
    <x v="13"/>
    <x v="3"/>
    <x v="2"/>
    <x v="4"/>
    <x v="10"/>
    <n v="5"/>
    <n v="40.94"/>
    <n v="0"/>
    <n v="14.78"/>
    <n v="204.7"/>
    <n v="73.899999999999991"/>
    <n v="130.80000000000001"/>
    <n v="0.6389838788470934"/>
    <n v="2026"/>
    <s v="Q3"/>
    <n v="9"/>
    <x v="8"/>
  </r>
  <r>
    <s v="00784"/>
    <x v="253"/>
    <x v="2"/>
    <x v="16"/>
    <x v="3"/>
    <x v="1"/>
    <x v="0"/>
    <x v="0"/>
    <n v="4"/>
    <n v="81.69"/>
    <n v="0"/>
    <n v="42.23"/>
    <n v="326.76"/>
    <n v="168.92"/>
    <n v="157.84"/>
    <n v="0.48304566042355246"/>
    <n v="2026"/>
    <s v="Q3"/>
    <n v="9"/>
    <x v="8"/>
  </r>
  <r>
    <s v="01535"/>
    <x v="253"/>
    <x v="0"/>
    <x v="15"/>
    <x v="2"/>
    <x v="1"/>
    <x v="0"/>
    <x v="4"/>
    <n v="1"/>
    <n v="51.25"/>
    <n v="0.05"/>
    <n v="21.99"/>
    <n v="48.6875"/>
    <n v="21.99"/>
    <n v="26.697500000000002"/>
    <n v="0.54834403080872918"/>
    <n v="2026"/>
    <s v="Q3"/>
    <n v="9"/>
    <x v="8"/>
  </r>
  <r>
    <s v="01687"/>
    <x v="253"/>
    <x v="2"/>
    <x v="16"/>
    <x v="0"/>
    <x v="0"/>
    <x v="4"/>
    <x v="16"/>
    <n v="1"/>
    <n v="50.78"/>
    <n v="0.05"/>
    <n v="22.52"/>
    <n v="48.241"/>
    <n v="22.52"/>
    <n v="25.721"/>
    <n v="0.5331771729441761"/>
    <n v="2026"/>
    <s v="Q3"/>
    <n v="9"/>
    <x v="8"/>
  </r>
  <r>
    <s v="02162"/>
    <x v="253"/>
    <x v="1"/>
    <x v="1"/>
    <x v="0"/>
    <x v="1"/>
    <x v="2"/>
    <x v="15"/>
    <n v="1"/>
    <n v="133.31"/>
    <n v="0.05"/>
    <n v="67.790000000000006"/>
    <n v="126.64449999999999"/>
    <n v="67.790000000000006"/>
    <n v="58.854499999999987"/>
    <n v="0.46472211584395684"/>
    <n v="2026"/>
    <s v="Q3"/>
    <n v="9"/>
    <x v="8"/>
  </r>
  <r>
    <s v="02307"/>
    <x v="253"/>
    <x v="2"/>
    <x v="2"/>
    <x v="0"/>
    <x v="0"/>
    <x v="2"/>
    <x v="18"/>
    <n v="1"/>
    <n v="162.06"/>
    <n v="0"/>
    <n v="86.95"/>
    <n v="162.06"/>
    <n v="86.95"/>
    <n v="75.11"/>
    <n v="0.4634703196347032"/>
    <n v="2026"/>
    <s v="Q3"/>
    <n v="9"/>
    <x v="8"/>
  </r>
  <r>
    <s v="03976"/>
    <x v="253"/>
    <x v="2"/>
    <x v="5"/>
    <x v="2"/>
    <x v="0"/>
    <x v="2"/>
    <x v="2"/>
    <n v="2"/>
    <n v="37.03"/>
    <n v="0.1"/>
    <n v="13.46"/>
    <n v="66.654000000000011"/>
    <n v="26.92"/>
    <n v="39.734000000000009"/>
    <n v="0.59612326342004984"/>
    <n v="2026"/>
    <s v="Q3"/>
    <n v="9"/>
    <x v="8"/>
  </r>
  <r>
    <s v="05066"/>
    <x v="253"/>
    <x v="1"/>
    <x v="11"/>
    <x v="0"/>
    <x v="1"/>
    <x v="3"/>
    <x v="5"/>
    <n v="1"/>
    <n v="338.01"/>
    <n v="0"/>
    <n v="190.89"/>
    <n v="338.01"/>
    <n v="190.89"/>
    <n v="147.12"/>
    <n v="0.43525339486997427"/>
    <n v="2026"/>
    <s v="Q3"/>
    <n v="9"/>
    <x v="8"/>
  </r>
  <r>
    <s v="00078"/>
    <x v="254"/>
    <x v="3"/>
    <x v="13"/>
    <x v="0"/>
    <x v="1"/>
    <x v="4"/>
    <x v="10"/>
    <n v="5"/>
    <n v="40.78"/>
    <n v="0.05"/>
    <n v="14.94"/>
    <n v="193.70499999999998"/>
    <n v="74.7"/>
    <n v="119.00499999999998"/>
    <n v="0.61436204537828132"/>
    <n v="2026"/>
    <s v="Q3"/>
    <n v="9"/>
    <x v="8"/>
  </r>
  <r>
    <s v="00354"/>
    <x v="254"/>
    <x v="2"/>
    <x v="16"/>
    <x v="0"/>
    <x v="0"/>
    <x v="0"/>
    <x v="4"/>
    <n v="4"/>
    <n v="51.47"/>
    <n v="0"/>
    <n v="21.9"/>
    <n v="205.88"/>
    <n v="87.6"/>
    <n v="118.28"/>
    <n v="0.57450942296483387"/>
    <n v="2026"/>
    <s v="Q3"/>
    <n v="9"/>
    <x v="8"/>
  </r>
  <r>
    <s v="01738"/>
    <x v="254"/>
    <x v="0"/>
    <x v="15"/>
    <x v="1"/>
    <x v="2"/>
    <x v="1"/>
    <x v="3"/>
    <n v="10"/>
    <n v="144.4"/>
    <n v="0.1"/>
    <n v="81.069999999999993"/>
    <n v="1299.6000000000001"/>
    <n v="810.69999999999993"/>
    <n v="488.9000000000002"/>
    <n v="0.37619267466912909"/>
    <n v="2026"/>
    <s v="Q3"/>
    <n v="9"/>
    <x v="8"/>
  </r>
  <r>
    <s v="01900"/>
    <x v="254"/>
    <x v="1"/>
    <x v="6"/>
    <x v="2"/>
    <x v="1"/>
    <x v="4"/>
    <x v="16"/>
    <n v="1"/>
    <n v="51.34"/>
    <n v="0.1"/>
    <n v="22.63"/>
    <n v="46.206000000000003"/>
    <n v="22.63"/>
    <n v="23.576000000000004"/>
    <n v="0.51023676578799293"/>
    <n v="2026"/>
    <s v="Q3"/>
    <n v="9"/>
    <x v="8"/>
  </r>
  <r>
    <s v="03375"/>
    <x v="254"/>
    <x v="1"/>
    <x v="1"/>
    <x v="1"/>
    <x v="0"/>
    <x v="2"/>
    <x v="9"/>
    <n v="6"/>
    <n v="47.72"/>
    <n v="0.1"/>
    <n v="18.41"/>
    <n v="257.68799999999999"/>
    <n v="110.46000000000001"/>
    <n v="147.22799999999998"/>
    <n v="0.57134208810654741"/>
    <n v="2026"/>
    <s v="Q3"/>
    <n v="9"/>
    <x v="8"/>
  </r>
  <r>
    <s v="03567"/>
    <x v="254"/>
    <x v="1"/>
    <x v="11"/>
    <x v="0"/>
    <x v="2"/>
    <x v="3"/>
    <x v="13"/>
    <n v="1"/>
    <n v="81.489999999999995"/>
    <n v="0.1"/>
    <n v="38.83"/>
    <n v="73.340999999999994"/>
    <n v="38.83"/>
    <n v="34.510999999999996"/>
    <n v="0.47055535103148305"/>
    <n v="2026"/>
    <s v="Q3"/>
    <n v="9"/>
    <x v="8"/>
  </r>
  <r>
    <s v="04106"/>
    <x v="254"/>
    <x v="1"/>
    <x v="6"/>
    <x v="2"/>
    <x v="0"/>
    <x v="0"/>
    <x v="6"/>
    <n v="2"/>
    <n v="39.700000000000003"/>
    <n v="0"/>
    <n v="16.32"/>
    <n v="79.400000000000006"/>
    <n v="32.64"/>
    <n v="46.760000000000005"/>
    <n v="0.58891687657430736"/>
    <n v="2026"/>
    <s v="Q3"/>
    <n v="9"/>
    <x v="8"/>
  </r>
  <r>
    <s v="04293"/>
    <x v="254"/>
    <x v="1"/>
    <x v="12"/>
    <x v="1"/>
    <x v="1"/>
    <x v="3"/>
    <x v="5"/>
    <n v="4"/>
    <n v="344.67"/>
    <n v="0.1"/>
    <n v="195.35"/>
    <n v="1240.8120000000001"/>
    <n v="781.4"/>
    <n v="459.41200000000015"/>
    <n v="0.37025109363868186"/>
    <n v="2026"/>
    <s v="Q3"/>
    <n v="9"/>
    <x v="8"/>
  </r>
  <r>
    <s v="04859"/>
    <x v="254"/>
    <x v="0"/>
    <x v="0"/>
    <x v="0"/>
    <x v="0"/>
    <x v="0"/>
    <x v="0"/>
    <n v="1"/>
    <n v="80.39"/>
    <n v="0"/>
    <n v="42.85"/>
    <n v="80.39"/>
    <n v="42.85"/>
    <n v="37.54"/>
    <n v="0.46697350416718497"/>
    <n v="2026"/>
    <s v="Q3"/>
    <n v="9"/>
    <x v="8"/>
  </r>
  <r>
    <s v="00770"/>
    <x v="255"/>
    <x v="2"/>
    <x v="3"/>
    <x v="2"/>
    <x v="0"/>
    <x v="1"/>
    <x v="3"/>
    <n v="1"/>
    <n v="143.66999999999999"/>
    <n v="0.1"/>
    <n v="79.89"/>
    <n v="129.303"/>
    <n v="79.89"/>
    <n v="49.412999999999997"/>
    <n v="0.38214890605786406"/>
    <n v="2026"/>
    <s v="Q3"/>
    <n v="9"/>
    <x v="8"/>
  </r>
  <r>
    <s v="01375"/>
    <x v="255"/>
    <x v="1"/>
    <x v="12"/>
    <x v="2"/>
    <x v="0"/>
    <x v="2"/>
    <x v="2"/>
    <n v="1"/>
    <n v="35.86"/>
    <n v="0"/>
    <n v="13.33"/>
    <n v="35.86"/>
    <n v="13.33"/>
    <n v="22.53"/>
    <n v="0.62827663134411604"/>
    <n v="2026"/>
    <s v="Q3"/>
    <n v="9"/>
    <x v="8"/>
  </r>
  <r>
    <s v="02063"/>
    <x v="255"/>
    <x v="1"/>
    <x v="14"/>
    <x v="2"/>
    <x v="0"/>
    <x v="2"/>
    <x v="15"/>
    <n v="3"/>
    <n v="130.28"/>
    <n v="0.1"/>
    <n v="65.33"/>
    <n v="351.75600000000003"/>
    <n v="195.99"/>
    <n v="155.76600000000002"/>
    <n v="0.44282400300208102"/>
    <n v="2026"/>
    <s v="Q3"/>
    <n v="9"/>
    <x v="8"/>
  </r>
  <r>
    <s v="02563"/>
    <x v="255"/>
    <x v="1"/>
    <x v="6"/>
    <x v="3"/>
    <x v="0"/>
    <x v="1"/>
    <x v="11"/>
    <n v="1"/>
    <n v="157.88999999999999"/>
    <n v="0.1"/>
    <n v="78.209999999999994"/>
    <n v="142.101"/>
    <n v="78.209999999999994"/>
    <n v="63.891000000000005"/>
    <n v="0.44961682183798851"/>
    <n v="2026"/>
    <s v="Q3"/>
    <n v="9"/>
    <x v="8"/>
  </r>
  <r>
    <s v="02786"/>
    <x v="255"/>
    <x v="3"/>
    <x v="8"/>
    <x v="0"/>
    <x v="1"/>
    <x v="4"/>
    <x v="10"/>
    <n v="2"/>
    <n v="40.83"/>
    <n v="0"/>
    <n v="14.56"/>
    <n v="81.66"/>
    <n v="29.12"/>
    <n v="52.539999999999992"/>
    <n v="0.64339946118050451"/>
    <n v="2026"/>
    <s v="Q3"/>
    <n v="9"/>
    <x v="8"/>
  </r>
  <r>
    <s v="03269"/>
    <x v="255"/>
    <x v="2"/>
    <x v="16"/>
    <x v="2"/>
    <x v="1"/>
    <x v="4"/>
    <x v="14"/>
    <n v="2"/>
    <n v="37.119999999999997"/>
    <n v="0"/>
    <n v="14.26"/>
    <n v="74.239999999999995"/>
    <n v="28.52"/>
    <n v="45.72"/>
    <n v="0.61584051724137934"/>
    <n v="2026"/>
    <s v="Q3"/>
    <n v="9"/>
    <x v="8"/>
  </r>
  <r>
    <s v="03346"/>
    <x v="255"/>
    <x v="3"/>
    <x v="8"/>
    <x v="0"/>
    <x v="0"/>
    <x v="3"/>
    <x v="19"/>
    <n v="2"/>
    <n v="124.04"/>
    <n v="0.05"/>
    <n v="59.29"/>
    <n v="235.67599999999999"/>
    <n v="118.58"/>
    <n v="117.09599999999999"/>
    <n v="0.49685160983723414"/>
    <n v="2026"/>
    <s v="Q3"/>
    <n v="9"/>
    <x v="8"/>
  </r>
  <r>
    <s v="04097"/>
    <x v="255"/>
    <x v="1"/>
    <x v="12"/>
    <x v="0"/>
    <x v="0"/>
    <x v="1"/>
    <x v="3"/>
    <n v="1"/>
    <n v="142.36000000000001"/>
    <n v="0"/>
    <n v="78.3"/>
    <n v="142.36000000000001"/>
    <n v="78.3"/>
    <n v="64.060000000000016"/>
    <n v="0.44998595110986239"/>
    <n v="2026"/>
    <s v="Q3"/>
    <n v="9"/>
    <x v="8"/>
  </r>
  <r>
    <s v="04208"/>
    <x v="255"/>
    <x v="1"/>
    <x v="12"/>
    <x v="1"/>
    <x v="2"/>
    <x v="0"/>
    <x v="8"/>
    <n v="6"/>
    <n v="104.11"/>
    <n v="0.1"/>
    <n v="49"/>
    <n v="562.19399999999996"/>
    <n v="294"/>
    <n v="268.19399999999996"/>
    <n v="0.47704884790659446"/>
    <n v="2026"/>
    <s v="Q3"/>
    <n v="9"/>
    <x v="8"/>
  </r>
  <r>
    <s v="04606"/>
    <x v="255"/>
    <x v="3"/>
    <x v="8"/>
    <x v="0"/>
    <x v="2"/>
    <x v="3"/>
    <x v="5"/>
    <n v="1"/>
    <n v="335.02"/>
    <n v="0.05"/>
    <n v="198.44"/>
    <n v="318.26899999999995"/>
    <n v="198.44"/>
    <n v="119.82899999999995"/>
    <n v="0.3765022669502841"/>
    <n v="2026"/>
    <s v="Q3"/>
    <n v="9"/>
    <x v="8"/>
  </r>
  <r>
    <s v="00222"/>
    <x v="256"/>
    <x v="1"/>
    <x v="12"/>
    <x v="0"/>
    <x v="0"/>
    <x v="0"/>
    <x v="4"/>
    <n v="2"/>
    <n v="49.69"/>
    <n v="0.05"/>
    <n v="22.55"/>
    <n v="94.410999999999987"/>
    <n v="45.1"/>
    <n v="49.310999999999986"/>
    <n v="0.52230142674052804"/>
    <n v="2026"/>
    <s v="Q3"/>
    <n v="9"/>
    <x v="8"/>
  </r>
  <r>
    <s v="00241"/>
    <x v="256"/>
    <x v="2"/>
    <x v="5"/>
    <x v="0"/>
    <x v="0"/>
    <x v="0"/>
    <x v="4"/>
    <n v="4"/>
    <n v="50.5"/>
    <n v="0"/>
    <n v="23.02"/>
    <n v="202"/>
    <n v="92.08"/>
    <n v="109.92"/>
    <n v="0.5441584158415842"/>
    <n v="2026"/>
    <s v="Q3"/>
    <n v="9"/>
    <x v="8"/>
  </r>
  <r>
    <s v="00753"/>
    <x v="256"/>
    <x v="3"/>
    <x v="4"/>
    <x v="2"/>
    <x v="0"/>
    <x v="2"/>
    <x v="9"/>
    <n v="1"/>
    <n v="47.55"/>
    <n v="0.05"/>
    <n v="18.350000000000001"/>
    <n v="45.172499999999992"/>
    <n v="18.350000000000001"/>
    <n v="26.822499999999991"/>
    <n v="0.5937794011843488"/>
    <n v="2026"/>
    <s v="Q3"/>
    <n v="9"/>
    <x v="8"/>
  </r>
  <r>
    <s v="02530"/>
    <x v="256"/>
    <x v="3"/>
    <x v="7"/>
    <x v="0"/>
    <x v="1"/>
    <x v="2"/>
    <x v="9"/>
    <n v="6"/>
    <n v="46.16"/>
    <n v="0.1"/>
    <n v="18.39"/>
    <n v="249.26399999999998"/>
    <n v="110.34"/>
    <n v="138.92399999999998"/>
    <n v="0.55733679953783932"/>
    <n v="2026"/>
    <s v="Q3"/>
    <n v="9"/>
    <x v="8"/>
  </r>
  <r>
    <s v="00572"/>
    <x v="257"/>
    <x v="0"/>
    <x v="15"/>
    <x v="2"/>
    <x v="0"/>
    <x v="2"/>
    <x v="15"/>
    <n v="2"/>
    <n v="135.79"/>
    <n v="0.05"/>
    <n v="66.53"/>
    <n v="258.00099999999998"/>
    <n v="133.06"/>
    <n v="124.94099999999997"/>
    <n v="0.48426556486215167"/>
    <n v="2026"/>
    <s v="Q3"/>
    <n v="9"/>
    <x v="8"/>
  </r>
  <r>
    <s v="00874"/>
    <x v="257"/>
    <x v="0"/>
    <x v="15"/>
    <x v="0"/>
    <x v="0"/>
    <x v="1"/>
    <x v="3"/>
    <n v="2"/>
    <n v="141.91999999999999"/>
    <n v="0"/>
    <n v="79.900000000000006"/>
    <n v="283.83999999999997"/>
    <n v="159.80000000000001"/>
    <n v="124.03999999999996"/>
    <n v="0.43700676437429531"/>
    <n v="2026"/>
    <s v="Q3"/>
    <n v="9"/>
    <x v="8"/>
  </r>
  <r>
    <s v="00937"/>
    <x v="257"/>
    <x v="3"/>
    <x v="4"/>
    <x v="3"/>
    <x v="2"/>
    <x v="1"/>
    <x v="3"/>
    <n v="1"/>
    <n v="146.41"/>
    <n v="0.15"/>
    <n v="80.87"/>
    <n v="124.4485"/>
    <n v="80.87"/>
    <n v="43.578499999999991"/>
    <n v="0.35017296311325563"/>
    <n v="2026"/>
    <s v="Q3"/>
    <n v="9"/>
    <x v="8"/>
  </r>
  <r>
    <s v="01229"/>
    <x v="257"/>
    <x v="1"/>
    <x v="1"/>
    <x v="3"/>
    <x v="1"/>
    <x v="0"/>
    <x v="6"/>
    <n v="5"/>
    <n v="40.17"/>
    <n v="0"/>
    <n v="16.27"/>
    <n v="200.85000000000002"/>
    <n v="81.349999999999994"/>
    <n v="119.50000000000003"/>
    <n v="0.59497137167040082"/>
    <n v="2026"/>
    <s v="Q3"/>
    <n v="9"/>
    <x v="8"/>
  </r>
  <r>
    <s v="02186"/>
    <x v="257"/>
    <x v="2"/>
    <x v="2"/>
    <x v="0"/>
    <x v="0"/>
    <x v="1"/>
    <x v="1"/>
    <n v="2"/>
    <n v="91.6"/>
    <n v="0"/>
    <n v="46.54"/>
    <n v="183.2"/>
    <n v="93.08"/>
    <n v="90.11999999999999"/>
    <n v="0.49192139737991264"/>
    <n v="2026"/>
    <s v="Q3"/>
    <n v="9"/>
    <x v="8"/>
  </r>
  <r>
    <s v="02922"/>
    <x v="257"/>
    <x v="2"/>
    <x v="2"/>
    <x v="0"/>
    <x v="1"/>
    <x v="4"/>
    <x v="12"/>
    <n v="4"/>
    <n v="121.47"/>
    <n v="0.05"/>
    <n v="67.650000000000006"/>
    <n v="461.58599999999996"/>
    <n v="270.60000000000002"/>
    <n v="190.98599999999993"/>
    <n v="0.41376038268058379"/>
    <n v="2026"/>
    <s v="Q3"/>
    <n v="9"/>
    <x v="8"/>
  </r>
  <r>
    <s v="03140"/>
    <x v="257"/>
    <x v="1"/>
    <x v="12"/>
    <x v="3"/>
    <x v="1"/>
    <x v="3"/>
    <x v="19"/>
    <n v="2"/>
    <n v="122.69"/>
    <n v="0"/>
    <n v="61.4"/>
    <n v="245.38"/>
    <n v="122.8"/>
    <n v="122.58"/>
    <n v="0.49955171570625151"/>
    <n v="2026"/>
    <s v="Q3"/>
    <n v="9"/>
    <x v="8"/>
  </r>
  <r>
    <s v="03369"/>
    <x v="257"/>
    <x v="1"/>
    <x v="12"/>
    <x v="3"/>
    <x v="1"/>
    <x v="2"/>
    <x v="9"/>
    <n v="1"/>
    <n v="45.59"/>
    <n v="0"/>
    <n v="18.28"/>
    <n v="45.59"/>
    <n v="18.28"/>
    <n v="27.310000000000002"/>
    <n v="0.59903487606931349"/>
    <n v="2026"/>
    <s v="Q3"/>
    <n v="9"/>
    <x v="8"/>
  </r>
  <r>
    <s v="04865"/>
    <x v="257"/>
    <x v="3"/>
    <x v="4"/>
    <x v="0"/>
    <x v="0"/>
    <x v="0"/>
    <x v="0"/>
    <n v="1"/>
    <n v="83.8"/>
    <n v="0"/>
    <n v="42.23"/>
    <n v="83.8"/>
    <n v="42.23"/>
    <n v="41.57"/>
    <n v="0.49606205250596663"/>
    <n v="2026"/>
    <s v="Q3"/>
    <n v="9"/>
    <x v="8"/>
  </r>
  <r>
    <s v="00103"/>
    <x v="258"/>
    <x v="2"/>
    <x v="3"/>
    <x v="0"/>
    <x v="1"/>
    <x v="2"/>
    <x v="15"/>
    <n v="1"/>
    <n v="132.58000000000001"/>
    <n v="0.15"/>
    <n v="67.62"/>
    <n v="112.69300000000001"/>
    <n v="67.62"/>
    <n v="45.073000000000008"/>
    <n v="0.39996273060438536"/>
    <n v="2026"/>
    <s v="Q3"/>
    <n v="9"/>
    <x v="8"/>
  </r>
  <r>
    <s v="04500"/>
    <x v="258"/>
    <x v="3"/>
    <x v="8"/>
    <x v="0"/>
    <x v="1"/>
    <x v="3"/>
    <x v="19"/>
    <n v="2"/>
    <n v="122.12"/>
    <n v="0.05"/>
    <n v="61.76"/>
    <n v="232.02799999999999"/>
    <n v="123.52"/>
    <n v="108.508"/>
    <n v="0.46765045597945076"/>
    <n v="2026"/>
    <s v="Q3"/>
    <n v="9"/>
    <x v="8"/>
  </r>
  <r>
    <s v="05093"/>
    <x v="258"/>
    <x v="0"/>
    <x v="0"/>
    <x v="1"/>
    <x v="2"/>
    <x v="1"/>
    <x v="3"/>
    <n v="3"/>
    <n v="140.47"/>
    <n v="0.15"/>
    <n v="81.739999999999995"/>
    <n v="358.19849999999997"/>
    <n v="245.21999999999997"/>
    <n v="112.9785"/>
    <n v="0.31540751845694498"/>
    <n v="2026"/>
    <s v="Q3"/>
    <n v="9"/>
    <x v="8"/>
  </r>
  <r>
    <s v="05147"/>
    <x v="258"/>
    <x v="3"/>
    <x v="13"/>
    <x v="0"/>
    <x v="1"/>
    <x v="1"/>
    <x v="3"/>
    <n v="2"/>
    <n v="145.35"/>
    <n v="0.05"/>
    <n v="78.39"/>
    <n v="276.16499999999996"/>
    <n v="156.78"/>
    <n v="119.38499999999996"/>
    <n v="0.4322959100537721"/>
    <n v="2026"/>
    <s v="Q3"/>
    <n v="9"/>
    <x v="8"/>
  </r>
  <r>
    <s v="00365"/>
    <x v="259"/>
    <x v="3"/>
    <x v="8"/>
    <x v="3"/>
    <x v="0"/>
    <x v="3"/>
    <x v="19"/>
    <n v="2"/>
    <n v="121.25"/>
    <n v="0"/>
    <n v="61.5"/>
    <n v="242.5"/>
    <n v="123"/>
    <n v="119.5"/>
    <n v="0.4927835051546392"/>
    <n v="2026"/>
    <s v="Q3"/>
    <n v="9"/>
    <x v="8"/>
  </r>
  <r>
    <s v="00494"/>
    <x v="259"/>
    <x v="3"/>
    <x v="4"/>
    <x v="0"/>
    <x v="1"/>
    <x v="2"/>
    <x v="2"/>
    <n v="1"/>
    <n v="35.94"/>
    <n v="0.1"/>
    <n v="13.19"/>
    <n v="32.345999999999997"/>
    <n v="13.19"/>
    <n v="19.155999999999999"/>
    <n v="0.59222160390774747"/>
    <n v="2026"/>
    <s v="Q3"/>
    <n v="9"/>
    <x v="8"/>
  </r>
  <r>
    <s v="00665"/>
    <x v="259"/>
    <x v="1"/>
    <x v="14"/>
    <x v="0"/>
    <x v="1"/>
    <x v="0"/>
    <x v="8"/>
    <n v="1"/>
    <n v="101.18"/>
    <n v="0.1"/>
    <n v="49.38"/>
    <n v="91.062000000000012"/>
    <n v="49.38"/>
    <n v="41.682000000000009"/>
    <n v="0.45773209461685449"/>
    <n v="2026"/>
    <s v="Q3"/>
    <n v="9"/>
    <x v="8"/>
  </r>
  <r>
    <s v="02067"/>
    <x v="259"/>
    <x v="3"/>
    <x v="7"/>
    <x v="2"/>
    <x v="1"/>
    <x v="0"/>
    <x v="0"/>
    <n v="2"/>
    <n v="82.47"/>
    <n v="0"/>
    <n v="42.49"/>
    <n v="164.94"/>
    <n v="84.98"/>
    <n v="79.959999999999994"/>
    <n v="0.48478234509518608"/>
    <n v="2026"/>
    <s v="Q3"/>
    <n v="9"/>
    <x v="8"/>
  </r>
  <r>
    <s v="02648"/>
    <x v="259"/>
    <x v="2"/>
    <x v="16"/>
    <x v="3"/>
    <x v="1"/>
    <x v="4"/>
    <x v="16"/>
    <n v="1"/>
    <n v="50.47"/>
    <n v="0.05"/>
    <n v="22.27"/>
    <n v="47.946499999999993"/>
    <n v="22.27"/>
    <n v="25.676499999999994"/>
    <n v="0.53552396942425406"/>
    <n v="2026"/>
    <s v="Q3"/>
    <n v="9"/>
    <x v="8"/>
  </r>
  <r>
    <s v="03074"/>
    <x v="259"/>
    <x v="3"/>
    <x v="8"/>
    <x v="1"/>
    <x v="2"/>
    <x v="3"/>
    <x v="13"/>
    <n v="5"/>
    <n v="82.63"/>
    <n v="0.15"/>
    <n v="38.630000000000003"/>
    <n v="351.17749999999995"/>
    <n v="193.15"/>
    <n v="158.02749999999995"/>
    <n v="0.44999323703824978"/>
    <n v="2026"/>
    <s v="Q3"/>
    <n v="9"/>
    <x v="8"/>
  </r>
  <r>
    <s v="00259"/>
    <x v="260"/>
    <x v="3"/>
    <x v="8"/>
    <x v="2"/>
    <x v="2"/>
    <x v="2"/>
    <x v="18"/>
    <n v="4"/>
    <n v="168.48"/>
    <n v="0.1"/>
    <n v="89.85"/>
    <n v="606.52800000000002"/>
    <n v="359.4"/>
    <n v="247.12800000000004"/>
    <n v="0.4074469768914214"/>
    <n v="2026"/>
    <s v="Q3"/>
    <n v="9"/>
    <x v="8"/>
  </r>
  <r>
    <s v="00997"/>
    <x v="260"/>
    <x v="1"/>
    <x v="11"/>
    <x v="3"/>
    <x v="0"/>
    <x v="3"/>
    <x v="19"/>
    <n v="2"/>
    <n v="121.82"/>
    <n v="0"/>
    <n v="61.92"/>
    <n v="243.64"/>
    <n v="123.84"/>
    <n v="119.79999999999998"/>
    <n v="0.49170907896897059"/>
    <n v="2026"/>
    <s v="Q3"/>
    <n v="9"/>
    <x v="8"/>
  </r>
  <r>
    <s v="02102"/>
    <x v="260"/>
    <x v="0"/>
    <x v="15"/>
    <x v="2"/>
    <x v="0"/>
    <x v="0"/>
    <x v="4"/>
    <n v="1"/>
    <n v="50.02"/>
    <n v="0.1"/>
    <n v="22.47"/>
    <n v="45.018000000000001"/>
    <n v="22.47"/>
    <n v="22.548000000000002"/>
    <n v="0.50086632013861121"/>
    <n v="2026"/>
    <s v="Q3"/>
    <n v="9"/>
    <x v="8"/>
  </r>
  <r>
    <s v="02452"/>
    <x v="260"/>
    <x v="2"/>
    <x v="5"/>
    <x v="0"/>
    <x v="1"/>
    <x v="4"/>
    <x v="16"/>
    <n v="1"/>
    <n v="50.17"/>
    <n v="0.1"/>
    <n v="21.99"/>
    <n v="45.153000000000006"/>
    <n v="21.99"/>
    <n v="23.163000000000007"/>
    <n v="0.51298917015480705"/>
    <n v="2026"/>
    <s v="Q3"/>
    <n v="9"/>
    <x v="8"/>
  </r>
  <r>
    <s v="02761"/>
    <x v="260"/>
    <x v="0"/>
    <x v="15"/>
    <x v="1"/>
    <x v="2"/>
    <x v="3"/>
    <x v="19"/>
    <n v="5"/>
    <n v="124.51"/>
    <n v="0.1"/>
    <n v="60.29"/>
    <n v="560.29500000000007"/>
    <n v="301.45"/>
    <n v="258.84500000000008"/>
    <n v="0.46197984990049895"/>
    <n v="2026"/>
    <s v="Q3"/>
    <n v="9"/>
    <x v="8"/>
  </r>
  <r>
    <s v="03993"/>
    <x v="260"/>
    <x v="1"/>
    <x v="12"/>
    <x v="3"/>
    <x v="0"/>
    <x v="1"/>
    <x v="11"/>
    <n v="1"/>
    <n v="153.68"/>
    <n v="0.05"/>
    <n v="77.42"/>
    <n v="145.99600000000001"/>
    <n v="77.42"/>
    <n v="68.576000000000008"/>
    <n v="0.46971149894517661"/>
    <n v="2026"/>
    <s v="Q3"/>
    <n v="9"/>
    <x v="8"/>
  </r>
  <r>
    <s v="04343"/>
    <x v="260"/>
    <x v="1"/>
    <x v="12"/>
    <x v="3"/>
    <x v="1"/>
    <x v="3"/>
    <x v="19"/>
    <n v="2"/>
    <n v="121.37"/>
    <n v="0.05"/>
    <n v="60.13"/>
    <n v="230.60300000000001"/>
    <n v="120.26"/>
    <n v="110.343"/>
    <n v="0.47849767782726155"/>
    <n v="2026"/>
    <s v="Q3"/>
    <n v="9"/>
    <x v="8"/>
  </r>
  <r>
    <s v="04429"/>
    <x v="260"/>
    <x v="0"/>
    <x v="15"/>
    <x v="0"/>
    <x v="2"/>
    <x v="1"/>
    <x v="3"/>
    <n v="2"/>
    <n v="145.1"/>
    <n v="0.1"/>
    <n v="77.62"/>
    <n v="261.18"/>
    <n v="155.24"/>
    <n v="105.94"/>
    <n v="0.40562064476606169"/>
    <n v="2026"/>
    <s v="Q3"/>
    <n v="9"/>
    <x v="8"/>
  </r>
  <r>
    <s v="04824"/>
    <x v="260"/>
    <x v="3"/>
    <x v="8"/>
    <x v="0"/>
    <x v="0"/>
    <x v="4"/>
    <x v="14"/>
    <n v="1"/>
    <n v="36.729999999999997"/>
    <n v="0.05"/>
    <n v="14.11"/>
    <n v="34.893499999999996"/>
    <n v="14.11"/>
    <n v="20.783499999999997"/>
    <n v="0.59562669265049362"/>
    <n v="2026"/>
    <s v="Q3"/>
    <n v="9"/>
    <x v="8"/>
  </r>
  <r>
    <s v="04881"/>
    <x v="260"/>
    <x v="2"/>
    <x v="2"/>
    <x v="0"/>
    <x v="2"/>
    <x v="2"/>
    <x v="15"/>
    <n v="4"/>
    <n v="134.15"/>
    <n v="0.05"/>
    <n v="65.58"/>
    <n v="509.77"/>
    <n v="262.32"/>
    <n v="247.45"/>
    <n v="0.48541499107440611"/>
    <n v="2026"/>
    <s v="Q3"/>
    <n v="9"/>
    <x v="8"/>
  </r>
  <r>
    <s v="05138"/>
    <x v="260"/>
    <x v="0"/>
    <x v="0"/>
    <x v="1"/>
    <x v="2"/>
    <x v="1"/>
    <x v="1"/>
    <n v="8"/>
    <n v="94.21"/>
    <n v="0.1"/>
    <n v="45.05"/>
    <n v="678.31200000000001"/>
    <n v="360.4"/>
    <n v="317.91200000000003"/>
    <n v="0.46868107891353833"/>
    <n v="2026"/>
    <s v="Q3"/>
    <n v="9"/>
    <x v="8"/>
  </r>
  <r>
    <s v="01214"/>
    <x v="261"/>
    <x v="0"/>
    <x v="15"/>
    <x v="2"/>
    <x v="0"/>
    <x v="3"/>
    <x v="7"/>
    <n v="1"/>
    <n v="198.29"/>
    <n v="0.05"/>
    <n v="106.24"/>
    <n v="188.37549999999999"/>
    <n v="106.24"/>
    <n v="82.135499999999993"/>
    <n v="0.436020076920831"/>
    <n v="2026"/>
    <s v="Q3"/>
    <n v="9"/>
    <x v="8"/>
  </r>
  <r>
    <s v="01346"/>
    <x v="261"/>
    <x v="1"/>
    <x v="14"/>
    <x v="3"/>
    <x v="0"/>
    <x v="2"/>
    <x v="18"/>
    <n v="3"/>
    <n v="166.21"/>
    <n v="0.05"/>
    <n v="85.03"/>
    <n v="473.69849999999997"/>
    <n v="255.09"/>
    <n v="218.60849999999996"/>
    <n v="0.4614929116304991"/>
    <n v="2026"/>
    <s v="Q3"/>
    <n v="9"/>
    <x v="8"/>
  </r>
  <r>
    <s v="01361"/>
    <x v="261"/>
    <x v="1"/>
    <x v="6"/>
    <x v="3"/>
    <x v="1"/>
    <x v="0"/>
    <x v="6"/>
    <n v="1"/>
    <n v="40.700000000000003"/>
    <n v="0.05"/>
    <n v="16.43"/>
    <n v="38.664999999999999"/>
    <n v="16.43"/>
    <n v="22.234999999999999"/>
    <n v="0.57506789085736454"/>
    <n v="2026"/>
    <s v="Q3"/>
    <n v="9"/>
    <x v="8"/>
  </r>
  <r>
    <s v="02728"/>
    <x v="261"/>
    <x v="0"/>
    <x v="15"/>
    <x v="0"/>
    <x v="1"/>
    <x v="1"/>
    <x v="11"/>
    <n v="3"/>
    <n v="153.5"/>
    <n v="0"/>
    <n v="80.819999999999993"/>
    <n v="460.5"/>
    <n v="242.45999999999998"/>
    <n v="218.04000000000002"/>
    <n v="0.47348534201954401"/>
    <n v="2026"/>
    <s v="Q3"/>
    <n v="9"/>
    <x v="8"/>
  </r>
  <r>
    <s v="02788"/>
    <x v="261"/>
    <x v="1"/>
    <x v="12"/>
    <x v="3"/>
    <x v="1"/>
    <x v="1"/>
    <x v="17"/>
    <n v="1"/>
    <n v="70.430000000000007"/>
    <n v="0"/>
    <n v="31.51"/>
    <n v="70.430000000000007"/>
    <n v="31.51"/>
    <n v="38.92"/>
    <n v="0.55260542382507449"/>
    <n v="2026"/>
    <s v="Q3"/>
    <n v="9"/>
    <x v="8"/>
  </r>
  <r>
    <s v="02932"/>
    <x v="261"/>
    <x v="0"/>
    <x v="15"/>
    <x v="2"/>
    <x v="2"/>
    <x v="0"/>
    <x v="4"/>
    <n v="4"/>
    <n v="49.93"/>
    <n v="0"/>
    <n v="22.99"/>
    <n v="199.72"/>
    <n v="91.96"/>
    <n v="107.76"/>
    <n v="0.53955537752853999"/>
    <n v="2026"/>
    <s v="Q3"/>
    <n v="9"/>
    <x v="8"/>
  </r>
  <r>
    <s v="03399"/>
    <x v="261"/>
    <x v="1"/>
    <x v="12"/>
    <x v="2"/>
    <x v="0"/>
    <x v="0"/>
    <x v="4"/>
    <n v="1"/>
    <n v="50.18"/>
    <n v="0"/>
    <n v="22.92"/>
    <n v="50.18"/>
    <n v="22.92"/>
    <n v="27.259999999999998"/>
    <n v="0.54324432044639293"/>
    <n v="2026"/>
    <s v="Q3"/>
    <n v="9"/>
    <x v="8"/>
  </r>
  <r>
    <s v="03588"/>
    <x v="261"/>
    <x v="3"/>
    <x v="13"/>
    <x v="2"/>
    <x v="1"/>
    <x v="2"/>
    <x v="18"/>
    <n v="2"/>
    <n v="164.01"/>
    <n v="0.15"/>
    <n v="87.14"/>
    <n v="278.81699999999995"/>
    <n v="174.28"/>
    <n v="104.53699999999995"/>
    <n v="0.37493050997607741"/>
    <n v="2026"/>
    <s v="Q3"/>
    <n v="9"/>
    <x v="8"/>
  </r>
  <r>
    <s v="03603"/>
    <x v="261"/>
    <x v="1"/>
    <x v="14"/>
    <x v="3"/>
    <x v="0"/>
    <x v="0"/>
    <x v="0"/>
    <n v="2"/>
    <n v="83.77"/>
    <n v="0"/>
    <n v="43.32"/>
    <n v="167.54"/>
    <n v="86.64"/>
    <n v="80.899999999999991"/>
    <n v="0.4828697624447893"/>
    <n v="2026"/>
    <s v="Q3"/>
    <n v="9"/>
    <x v="8"/>
  </r>
  <r>
    <s v="03845"/>
    <x v="261"/>
    <x v="3"/>
    <x v="8"/>
    <x v="0"/>
    <x v="1"/>
    <x v="3"/>
    <x v="13"/>
    <n v="1"/>
    <n v="81.84"/>
    <n v="0"/>
    <n v="38.5"/>
    <n v="81.84"/>
    <n v="38.5"/>
    <n v="43.34"/>
    <n v="0.52956989247311825"/>
    <n v="2026"/>
    <s v="Q3"/>
    <n v="9"/>
    <x v="8"/>
  </r>
  <r>
    <s v="04191"/>
    <x v="261"/>
    <x v="2"/>
    <x v="5"/>
    <x v="3"/>
    <x v="0"/>
    <x v="4"/>
    <x v="10"/>
    <n v="1"/>
    <n v="40.32"/>
    <n v="0.15"/>
    <n v="14.39"/>
    <n v="34.271999999999998"/>
    <n v="14.39"/>
    <n v="19.881999999999998"/>
    <n v="0.58012371615312786"/>
    <n v="2026"/>
    <s v="Q3"/>
    <n v="9"/>
    <x v="8"/>
  </r>
  <r>
    <s v="04269"/>
    <x v="261"/>
    <x v="2"/>
    <x v="16"/>
    <x v="1"/>
    <x v="2"/>
    <x v="1"/>
    <x v="11"/>
    <n v="4"/>
    <n v="155.84"/>
    <n v="0.05"/>
    <n v="80.790000000000006"/>
    <n v="592.19200000000001"/>
    <n v="323.16000000000003"/>
    <n v="269.03199999999998"/>
    <n v="0.45429860585755966"/>
    <n v="2026"/>
    <s v="Q3"/>
    <n v="9"/>
    <x v="8"/>
  </r>
  <r>
    <s v="00005"/>
    <x v="262"/>
    <x v="1"/>
    <x v="6"/>
    <x v="0"/>
    <x v="2"/>
    <x v="4"/>
    <x v="16"/>
    <n v="1"/>
    <n v="51.83"/>
    <n v="0"/>
    <n v="21.9"/>
    <n v="51.83"/>
    <n v="21.9"/>
    <n v="29.93"/>
    <n v="0.57746478873239437"/>
    <n v="2026"/>
    <s v="Q3"/>
    <n v="9"/>
    <x v="8"/>
  </r>
  <r>
    <s v="00210"/>
    <x v="262"/>
    <x v="2"/>
    <x v="3"/>
    <x v="2"/>
    <x v="0"/>
    <x v="3"/>
    <x v="7"/>
    <n v="1"/>
    <n v="190.77"/>
    <n v="0.05"/>
    <n v="104.69"/>
    <n v="181.23150000000001"/>
    <n v="104.69"/>
    <n v="76.541500000000013"/>
    <n v="0.42234103894742364"/>
    <n v="2026"/>
    <s v="Q3"/>
    <n v="9"/>
    <x v="8"/>
  </r>
  <r>
    <s v="00462"/>
    <x v="262"/>
    <x v="1"/>
    <x v="12"/>
    <x v="2"/>
    <x v="1"/>
    <x v="0"/>
    <x v="6"/>
    <n v="2"/>
    <n v="40.049999999999997"/>
    <n v="0.05"/>
    <n v="16.97"/>
    <n v="76.094999999999985"/>
    <n v="33.94"/>
    <n v="42.154999999999987"/>
    <n v="0.55397857940731976"/>
    <n v="2026"/>
    <s v="Q3"/>
    <n v="9"/>
    <x v="8"/>
  </r>
  <r>
    <s v="00725"/>
    <x v="262"/>
    <x v="1"/>
    <x v="12"/>
    <x v="0"/>
    <x v="1"/>
    <x v="0"/>
    <x v="0"/>
    <n v="1"/>
    <n v="82.08"/>
    <n v="0.05"/>
    <n v="43.18"/>
    <n v="77.975999999999999"/>
    <n v="43.18"/>
    <n v="34.795999999999999"/>
    <n v="0.44623986867754178"/>
    <n v="2026"/>
    <s v="Q3"/>
    <n v="9"/>
    <x v="8"/>
  </r>
  <r>
    <s v="00918"/>
    <x v="262"/>
    <x v="0"/>
    <x v="15"/>
    <x v="0"/>
    <x v="0"/>
    <x v="0"/>
    <x v="4"/>
    <n v="1"/>
    <n v="50.3"/>
    <n v="0.05"/>
    <n v="22.14"/>
    <n v="47.784999999999997"/>
    <n v="22.14"/>
    <n v="25.644999999999996"/>
    <n v="0.53667468870984614"/>
    <n v="2026"/>
    <s v="Q3"/>
    <n v="9"/>
    <x v="8"/>
  </r>
  <r>
    <s v="01442"/>
    <x v="262"/>
    <x v="2"/>
    <x v="16"/>
    <x v="0"/>
    <x v="1"/>
    <x v="2"/>
    <x v="9"/>
    <n v="1"/>
    <n v="47.68"/>
    <n v="0.1"/>
    <n v="18.03"/>
    <n v="42.911999999999999"/>
    <n v="18.03"/>
    <n v="24.881999999999998"/>
    <n v="0.57983780760626391"/>
    <n v="2026"/>
    <s v="Q3"/>
    <n v="9"/>
    <x v="8"/>
  </r>
  <r>
    <s v="04290"/>
    <x v="262"/>
    <x v="2"/>
    <x v="2"/>
    <x v="2"/>
    <x v="0"/>
    <x v="0"/>
    <x v="4"/>
    <n v="2"/>
    <n v="51.48"/>
    <n v="0.05"/>
    <n v="22.38"/>
    <n v="97.811999999999983"/>
    <n v="44.76"/>
    <n v="53.051999999999985"/>
    <n v="0.54238743712427917"/>
    <n v="2026"/>
    <s v="Q3"/>
    <n v="9"/>
    <x v="8"/>
  </r>
  <r>
    <s v="04666"/>
    <x v="262"/>
    <x v="2"/>
    <x v="3"/>
    <x v="0"/>
    <x v="2"/>
    <x v="4"/>
    <x v="12"/>
    <n v="2"/>
    <n v="123.73"/>
    <n v="0"/>
    <n v="68.459999999999994"/>
    <n v="247.46"/>
    <n v="136.91999999999999"/>
    <n v="110.54000000000002"/>
    <n v="0.44669845631617239"/>
    <n v="2026"/>
    <s v="Q3"/>
    <n v="9"/>
    <x v="8"/>
  </r>
  <r>
    <s v="00234"/>
    <x v="263"/>
    <x v="2"/>
    <x v="5"/>
    <x v="0"/>
    <x v="2"/>
    <x v="1"/>
    <x v="3"/>
    <n v="2"/>
    <n v="146.81"/>
    <n v="0"/>
    <n v="79.72"/>
    <n v="293.62"/>
    <n v="159.44"/>
    <n v="134.18"/>
    <n v="0.45698521899053202"/>
    <n v="2026"/>
    <s v="Q3"/>
    <n v="9"/>
    <x v="8"/>
  </r>
  <r>
    <s v="00802"/>
    <x v="263"/>
    <x v="1"/>
    <x v="12"/>
    <x v="2"/>
    <x v="0"/>
    <x v="2"/>
    <x v="18"/>
    <n v="2"/>
    <n v="167.16"/>
    <n v="0"/>
    <n v="88.51"/>
    <n v="334.32"/>
    <n v="177.02"/>
    <n v="157.29999999999998"/>
    <n v="0.4705072983967456"/>
    <n v="2026"/>
    <s v="Q3"/>
    <n v="9"/>
    <x v="8"/>
  </r>
  <r>
    <s v="01942"/>
    <x v="263"/>
    <x v="2"/>
    <x v="2"/>
    <x v="0"/>
    <x v="1"/>
    <x v="0"/>
    <x v="0"/>
    <n v="1"/>
    <n v="83.69"/>
    <n v="0"/>
    <n v="42.76"/>
    <n v="83.69"/>
    <n v="42.76"/>
    <n v="40.93"/>
    <n v="0.48906679412116144"/>
    <n v="2026"/>
    <s v="Q3"/>
    <n v="9"/>
    <x v="8"/>
  </r>
  <r>
    <s v="02200"/>
    <x v="263"/>
    <x v="0"/>
    <x v="0"/>
    <x v="0"/>
    <x v="1"/>
    <x v="0"/>
    <x v="6"/>
    <n v="1"/>
    <n v="40.4"/>
    <n v="0.15"/>
    <n v="16.47"/>
    <n v="34.339999999999996"/>
    <n v="16.47"/>
    <n v="17.869999999999997"/>
    <n v="0.52038439138031445"/>
    <n v="2026"/>
    <s v="Q3"/>
    <n v="9"/>
    <x v="8"/>
  </r>
  <r>
    <s v="02236"/>
    <x v="263"/>
    <x v="1"/>
    <x v="11"/>
    <x v="0"/>
    <x v="0"/>
    <x v="1"/>
    <x v="3"/>
    <n v="3"/>
    <n v="143.31"/>
    <n v="0"/>
    <n v="81.36"/>
    <n v="429.93"/>
    <n v="244.07999999999998"/>
    <n v="185.85000000000002"/>
    <n v="0.43227967343521045"/>
    <n v="2026"/>
    <s v="Q3"/>
    <n v="9"/>
    <x v="8"/>
  </r>
  <r>
    <s v="04041"/>
    <x v="263"/>
    <x v="1"/>
    <x v="11"/>
    <x v="1"/>
    <x v="0"/>
    <x v="4"/>
    <x v="16"/>
    <n v="15"/>
    <n v="51.1"/>
    <n v="0.1"/>
    <n v="21.9"/>
    <n v="689.85"/>
    <n v="328.5"/>
    <n v="361.35"/>
    <n v="0.52380952380952384"/>
    <n v="2026"/>
    <s v="Q3"/>
    <n v="9"/>
    <x v="8"/>
  </r>
  <r>
    <s v="04435"/>
    <x v="263"/>
    <x v="3"/>
    <x v="13"/>
    <x v="3"/>
    <x v="1"/>
    <x v="1"/>
    <x v="3"/>
    <n v="1"/>
    <n v="146.33000000000001"/>
    <n v="0"/>
    <n v="80.05"/>
    <n v="146.33000000000001"/>
    <n v="80.05"/>
    <n v="66.280000000000015"/>
    <n v="0.45294881432378875"/>
    <n v="2026"/>
    <s v="Q3"/>
    <n v="9"/>
    <x v="8"/>
  </r>
  <r>
    <s v="00305"/>
    <x v="264"/>
    <x v="3"/>
    <x v="8"/>
    <x v="0"/>
    <x v="0"/>
    <x v="2"/>
    <x v="15"/>
    <n v="1"/>
    <n v="130.69999999999999"/>
    <n v="0.05"/>
    <n v="68.23"/>
    <n v="124.16499999999998"/>
    <n v="68.23"/>
    <n v="55.934999999999974"/>
    <n v="0.45048926831232622"/>
    <n v="2026"/>
    <s v="Q3"/>
    <n v="9"/>
    <x v="8"/>
  </r>
  <r>
    <s v="00808"/>
    <x v="264"/>
    <x v="1"/>
    <x v="12"/>
    <x v="1"/>
    <x v="2"/>
    <x v="4"/>
    <x v="10"/>
    <n v="8"/>
    <n v="39.630000000000003"/>
    <n v="0.15"/>
    <n v="14.61"/>
    <n v="269.48400000000004"/>
    <n v="116.88"/>
    <n v="152.60400000000004"/>
    <n v="0.56628222825844954"/>
    <n v="2026"/>
    <s v="Q3"/>
    <n v="9"/>
    <x v="8"/>
  </r>
  <r>
    <s v="01029"/>
    <x v="264"/>
    <x v="1"/>
    <x v="6"/>
    <x v="0"/>
    <x v="0"/>
    <x v="2"/>
    <x v="15"/>
    <n v="1"/>
    <n v="132.36000000000001"/>
    <n v="0.05"/>
    <n v="66.63"/>
    <n v="125.742"/>
    <n v="66.63"/>
    <n v="59.112000000000009"/>
    <n v="0.47010545402490822"/>
    <n v="2026"/>
    <s v="Q3"/>
    <n v="9"/>
    <x v="8"/>
  </r>
  <r>
    <s v="01721"/>
    <x v="264"/>
    <x v="3"/>
    <x v="7"/>
    <x v="0"/>
    <x v="2"/>
    <x v="1"/>
    <x v="11"/>
    <n v="1"/>
    <n v="156.81"/>
    <n v="0"/>
    <n v="78.2"/>
    <n v="156.81"/>
    <n v="78.2"/>
    <n v="78.61"/>
    <n v="0.50130731458452904"/>
    <n v="2026"/>
    <s v="Q3"/>
    <n v="9"/>
    <x v="8"/>
  </r>
  <r>
    <s v="02425"/>
    <x v="264"/>
    <x v="3"/>
    <x v="8"/>
    <x v="3"/>
    <x v="1"/>
    <x v="2"/>
    <x v="15"/>
    <n v="3"/>
    <n v="134.52000000000001"/>
    <n v="0.05"/>
    <n v="65.19"/>
    <n v="383.38200000000006"/>
    <n v="195.57"/>
    <n v="187.81200000000007"/>
    <n v="0.48988215409174152"/>
    <n v="2026"/>
    <s v="Q3"/>
    <n v="9"/>
    <x v="8"/>
  </r>
  <r>
    <s v="03322"/>
    <x v="264"/>
    <x v="3"/>
    <x v="8"/>
    <x v="0"/>
    <x v="0"/>
    <x v="3"/>
    <x v="19"/>
    <n v="1"/>
    <n v="124.51"/>
    <n v="0"/>
    <n v="59.97"/>
    <n v="124.51"/>
    <n v="59.97"/>
    <n v="64.540000000000006"/>
    <n v="0.51835193960324477"/>
    <n v="2026"/>
    <s v="Q3"/>
    <n v="9"/>
    <x v="8"/>
  </r>
  <r>
    <s v="03821"/>
    <x v="264"/>
    <x v="2"/>
    <x v="3"/>
    <x v="0"/>
    <x v="0"/>
    <x v="1"/>
    <x v="3"/>
    <n v="1"/>
    <n v="141"/>
    <n v="0"/>
    <n v="79.010000000000005"/>
    <n v="141"/>
    <n v="79.010000000000005"/>
    <n v="61.989999999999995"/>
    <n v="0.43964539007092196"/>
    <n v="2026"/>
    <s v="Q3"/>
    <n v="9"/>
    <x v="8"/>
  </r>
  <r>
    <s v="03899"/>
    <x v="264"/>
    <x v="3"/>
    <x v="4"/>
    <x v="1"/>
    <x v="0"/>
    <x v="3"/>
    <x v="19"/>
    <n v="6"/>
    <n v="121.7"/>
    <n v="0.15"/>
    <n v="61.26"/>
    <n v="620.67000000000007"/>
    <n v="367.56"/>
    <n v="253.11000000000007"/>
    <n v="0.40780124703948967"/>
    <n v="2026"/>
    <s v="Q3"/>
    <n v="9"/>
    <x v="8"/>
  </r>
  <r>
    <s v="04807"/>
    <x v="264"/>
    <x v="3"/>
    <x v="7"/>
    <x v="1"/>
    <x v="2"/>
    <x v="0"/>
    <x v="8"/>
    <n v="4"/>
    <n v="103.86"/>
    <n v="0.1"/>
    <n v="50.12"/>
    <n v="373.89600000000002"/>
    <n v="200.48"/>
    <n v="173.41600000000003"/>
    <n v="0.46380811776536796"/>
    <n v="2026"/>
    <s v="Q3"/>
    <n v="9"/>
    <x v="8"/>
  </r>
  <r>
    <s v="00030"/>
    <x v="265"/>
    <x v="2"/>
    <x v="5"/>
    <x v="3"/>
    <x v="0"/>
    <x v="1"/>
    <x v="1"/>
    <n v="2"/>
    <n v="93.82"/>
    <n v="0.05"/>
    <n v="45.57"/>
    <n v="178.25799999999998"/>
    <n v="91.14"/>
    <n v="87.117999999999981"/>
    <n v="0.48871859888476249"/>
    <n v="2026"/>
    <s v="Q3"/>
    <n v="9"/>
    <x v="8"/>
  </r>
  <r>
    <s v="03027"/>
    <x v="265"/>
    <x v="3"/>
    <x v="8"/>
    <x v="1"/>
    <x v="2"/>
    <x v="1"/>
    <x v="11"/>
    <n v="8"/>
    <n v="155.13999999999999"/>
    <n v="0.1"/>
    <n v="76.87"/>
    <n v="1117.008"/>
    <n v="614.96"/>
    <n v="502.048"/>
    <n v="0.44945783736553363"/>
    <n v="2026"/>
    <s v="Q3"/>
    <n v="9"/>
    <x v="8"/>
  </r>
  <r>
    <s v="03690"/>
    <x v="265"/>
    <x v="3"/>
    <x v="8"/>
    <x v="0"/>
    <x v="0"/>
    <x v="1"/>
    <x v="1"/>
    <n v="3"/>
    <n v="92.14"/>
    <n v="0.05"/>
    <n v="45.25"/>
    <n v="262.59899999999999"/>
    <n v="135.75"/>
    <n v="126.84899999999999"/>
    <n v="0.48305210606285626"/>
    <n v="2026"/>
    <s v="Q3"/>
    <n v="9"/>
    <x v="8"/>
  </r>
  <r>
    <s v="00600"/>
    <x v="266"/>
    <x v="1"/>
    <x v="12"/>
    <x v="2"/>
    <x v="0"/>
    <x v="0"/>
    <x v="6"/>
    <n v="6"/>
    <n v="39.880000000000003"/>
    <n v="0.05"/>
    <n v="16.79"/>
    <n v="227.31600000000003"/>
    <n v="100.74"/>
    <n v="126.57600000000004"/>
    <n v="0.5568283798764716"/>
    <n v="2026"/>
    <s v="Q3"/>
    <n v="9"/>
    <x v="8"/>
  </r>
  <r>
    <s v="01931"/>
    <x v="266"/>
    <x v="2"/>
    <x v="16"/>
    <x v="0"/>
    <x v="0"/>
    <x v="2"/>
    <x v="2"/>
    <n v="4"/>
    <n v="35.700000000000003"/>
    <n v="0"/>
    <n v="13.91"/>
    <n v="142.80000000000001"/>
    <n v="55.64"/>
    <n v="87.160000000000011"/>
    <n v="0.61036414565826336"/>
    <n v="2026"/>
    <s v="Q3"/>
    <n v="9"/>
    <x v="8"/>
  </r>
  <r>
    <s v="02124"/>
    <x v="266"/>
    <x v="3"/>
    <x v="8"/>
    <x v="2"/>
    <x v="1"/>
    <x v="0"/>
    <x v="8"/>
    <n v="6"/>
    <n v="104.16"/>
    <n v="0"/>
    <n v="51.76"/>
    <n v="624.96"/>
    <n v="310.56"/>
    <n v="314.40000000000003"/>
    <n v="0.50307219662058378"/>
    <n v="2026"/>
    <s v="Q3"/>
    <n v="9"/>
    <x v="8"/>
  </r>
  <r>
    <s v="02789"/>
    <x v="266"/>
    <x v="2"/>
    <x v="16"/>
    <x v="0"/>
    <x v="1"/>
    <x v="1"/>
    <x v="3"/>
    <n v="5"/>
    <n v="147.21"/>
    <n v="0.05"/>
    <n v="79.14"/>
    <n v="699.24750000000006"/>
    <n v="395.7"/>
    <n v="303.54750000000007"/>
    <n v="0.43410594961011667"/>
    <n v="2026"/>
    <s v="Q3"/>
    <n v="9"/>
    <x v="8"/>
  </r>
  <r>
    <s v="02921"/>
    <x v="266"/>
    <x v="0"/>
    <x v="0"/>
    <x v="0"/>
    <x v="1"/>
    <x v="3"/>
    <x v="7"/>
    <n v="3"/>
    <n v="195.68"/>
    <n v="0.05"/>
    <n v="102.16"/>
    <n v="557.68799999999999"/>
    <n v="306.48"/>
    <n v="251.20799999999997"/>
    <n v="0.45044541033696256"/>
    <n v="2026"/>
    <s v="Q3"/>
    <n v="9"/>
    <x v="8"/>
  </r>
  <r>
    <s v="03108"/>
    <x v="266"/>
    <x v="1"/>
    <x v="11"/>
    <x v="1"/>
    <x v="2"/>
    <x v="1"/>
    <x v="1"/>
    <n v="5"/>
    <n v="90.05"/>
    <n v="0.15"/>
    <n v="44.12"/>
    <n v="382.71249999999998"/>
    <n v="220.6"/>
    <n v="162.11249999999998"/>
    <n v="0.42358820263252439"/>
    <n v="2026"/>
    <s v="Q3"/>
    <n v="9"/>
    <x v="8"/>
  </r>
  <r>
    <s v="03226"/>
    <x v="266"/>
    <x v="3"/>
    <x v="13"/>
    <x v="3"/>
    <x v="0"/>
    <x v="3"/>
    <x v="5"/>
    <n v="1"/>
    <n v="345.48"/>
    <n v="0"/>
    <n v="196.31"/>
    <n v="345.48"/>
    <n v="196.31"/>
    <n v="149.17000000000002"/>
    <n v="0.43177607965728843"/>
    <n v="2026"/>
    <s v="Q3"/>
    <n v="9"/>
    <x v="8"/>
  </r>
  <r>
    <s v="03286"/>
    <x v="266"/>
    <x v="3"/>
    <x v="4"/>
    <x v="0"/>
    <x v="1"/>
    <x v="2"/>
    <x v="9"/>
    <n v="1"/>
    <n v="46.23"/>
    <n v="0.1"/>
    <n v="18.34"/>
    <n v="41.606999999999999"/>
    <n v="18.34"/>
    <n v="23.266999999999999"/>
    <n v="0.55920878698295962"/>
    <n v="2026"/>
    <s v="Q3"/>
    <n v="9"/>
    <x v="8"/>
  </r>
  <r>
    <s v="04510"/>
    <x v="266"/>
    <x v="0"/>
    <x v="0"/>
    <x v="3"/>
    <x v="0"/>
    <x v="3"/>
    <x v="13"/>
    <n v="3"/>
    <n v="82.38"/>
    <n v="0.15"/>
    <n v="39.020000000000003"/>
    <n v="210.06899999999999"/>
    <n v="117.06"/>
    <n v="93.008999999999986"/>
    <n v="0.44275452351370259"/>
    <n v="2026"/>
    <s v="Q3"/>
    <n v="9"/>
    <x v="8"/>
  </r>
  <r>
    <s v="02069"/>
    <x v="267"/>
    <x v="3"/>
    <x v="7"/>
    <x v="0"/>
    <x v="1"/>
    <x v="3"/>
    <x v="5"/>
    <n v="1"/>
    <n v="344.79"/>
    <n v="0"/>
    <n v="189.63"/>
    <n v="344.79"/>
    <n v="189.63"/>
    <n v="155.16000000000003"/>
    <n v="0.45001305142260511"/>
    <n v="2026"/>
    <s v="Q3"/>
    <n v="9"/>
    <x v="8"/>
  </r>
  <r>
    <s v="00095"/>
    <x v="268"/>
    <x v="0"/>
    <x v="0"/>
    <x v="3"/>
    <x v="0"/>
    <x v="1"/>
    <x v="17"/>
    <n v="1"/>
    <n v="73.06"/>
    <n v="0.05"/>
    <n v="31.42"/>
    <n v="69.406999999999996"/>
    <n v="31.42"/>
    <n v="37.986999999999995"/>
    <n v="0.54730790842422228"/>
    <n v="2026"/>
    <s v="Q3"/>
    <n v="9"/>
    <x v="8"/>
  </r>
  <r>
    <s v="00160"/>
    <x v="268"/>
    <x v="3"/>
    <x v="8"/>
    <x v="0"/>
    <x v="0"/>
    <x v="3"/>
    <x v="13"/>
    <n v="1"/>
    <n v="81.58"/>
    <n v="0.1"/>
    <n v="38.89"/>
    <n v="73.421999999999997"/>
    <n v="38.89"/>
    <n v="34.531999999999996"/>
    <n v="0.47032224673803491"/>
    <n v="2026"/>
    <s v="Q3"/>
    <n v="9"/>
    <x v="8"/>
  </r>
  <r>
    <s v="00407"/>
    <x v="268"/>
    <x v="1"/>
    <x v="12"/>
    <x v="1"/>
    <x v="0"/>
    <x v="4"/>
    <x v="16"/>
    <n v="6"/>
    <n v="49.87"/>
    <n v="0.1"/>
    <n v="21.75"/>
    <n v="269.298"/>
    <n v="130.5"/>
    <n v="138.798"/>
    <n v="0.51540672414945521"/>
    <n v="2026"/>
    <s v="Q3"/>
    <n v="9"/>
    <x v="8"/>
  </r>
  <r>
    <s v="01395"/>
    <x v="268"/>
    <x v="2"/>
    <x v="3"/>
    <x v="0"/>
    <x v="1"/>
    <x v="0"/>
    <x v="6"/>
    <n v="2"/>
    <n v="39.81"/>
    <n v="0.05"/>
    <n v="16.87"/>
    <n v="75.638999999999996"/>
    <n v="33.74"/>
    <n v="41.898999999999994"/>
    <n v="0.55393381721069812"/>
    <n v="2026"/>
    <s v="Q3"/>
    <n v="9"/>
    <x v="8"/>
  </r>
  <r>
    <s v="02085"/>
    <x v="268"/>
    <x v="2"/>
    <x v="2"/>
    <x v="0"/>
    <x v="0"/>
    <x v="3"/>
    <x v="7"/>
    <n v="3"/>
    <n v="191.46"/>
    <n v="0"/>
    <n v="104.06"/>
    <n v="574.38"/>
    <n v="312.18"/>
    <n v="262.2"/>
    <n v="0.45649221769560222"/>
    <n v="2026"/>
    <s v="Q3"/>
    <n v="9"/>
    <x v="8"/>
  </r>
  <r>
    <s v="03124"/>
    <x v="268"/>
    <x v="2"/>
    <x v="5"/>
    <x v="0"/>
    <x v="0"/>
    <x v="2"/>
    <x v="9"/>
    <n v="3"/>
    <n v="46.48"/>
    <n v="0.05"/>
    <n v="18.82"/>
    <n v="132.46799999999999"/>
    <n v="56.46"/>
    <n v="76.007999999999981"/>
    <n v="0.57378385723344494"/>
    <n v="2026"/>
    <s v="Q3"/>
    <n v="9"/>
    <x v="8"/>
  </r>
  <r>
    <s v="03216"/>
    <x v="268"/>
    <x v="1"/>
    <x v="12"/>
    <x v="2"/>
    <x v="0"/>
    <x v="2"/>
    <x v="2"/>
    <n v="2"/>
    <n v="35.44"/>
    <n v="0.1"/>
    <n v="13.2"/>
    <n v="63.791999999999994"/>
    <n v="26.4"/>
    <n v="37.391999999999996"/>
    <n v="0.58615500376222718"/>
    <n v="2026"/>
    <s v="Q3"/>
    <n v="9"/>
    <x v="8"/>
  </r>
  <r>
    <s v="03743"/>
    <x v="268"/>
    <x v="2"/>
    <x v="2"/>
    <x v="0"/>
    <x v="1"/>
    <x v="4"/>
    <x v="14"/>
    <n v="4"/>
    <n v="36.159999999999997"/>
    <n v="0.05"/>
    <n v="13.68"/>
    <n v="137.40799999999999"/>
    <n v="54.72"/>
    <n v="82.687999999999988"/>
    <n v="0.60176991150442471"/>
    <n v="2026"/>
    <s v="Q3"/>
    <n v="9"/>
    <x v="8"/>
  </r>
  <r>
    <s v="03788"/>
    <x v="268"/>
    <x v="3"/>
    <x v="8"/>
    <x v="0"/>
    <x v="0"/>
    <x v="4"/>
    <x v="14"/>
    <n v="2"/>
    <n v="35.93"/>
    <n v="0"/>
    <n v="13.91"/>
    <n v="71.86"/>
    <n v="27.82"/>
    <n v="44.04"/>
    <n v="0.6128583356526579"/>
    <n v="2026"/>
    <s v="Q3"/>
    <n v="9"/>
    <x v="8"/>
  </r>
  <r>
    <s v="04883"/>
    <x v="268"/>
    <x v="3"/>
    <x v="8"/>
    <x v="0"/>
    <x v="2"/>
    <x v="3"/>
    <x v="7"/>
    <n v="1"/>
    <n v="199.7"/>
    <n v="0"/>
    <n v="103.77"/>
    <n v="199.7"/>
    <n v="103.77"/>
    <n v="95.929999999999993"/>
    <n v="0.4803705558337506"/>
    <n v="2026"/>
    <s v="Q3"/>
    <n v="9"/>
    <x v="8"/>
  </r>
  <r>
    <s v="01577"/>
    <x v="269"/>
    <x v="3"/>
    <x v="4"/>
    <x v="0"/>
    <x v="1"/>
    <x v="1"/>
    <x v="11"/>
    <n v="4"/>
    <n v="154.28"/>
    <n v="0.05"/>
    <n v="78.180000000000007"/>
    <n v="586.26400000000001"/>
    <n v="312.72000000000003"/>
    <n v="273.54399999999998"/>
    <n v="0.46658843115047144"/>
    <n v="2026"/>
    <s v="Q3"/>
    <n v="9"/>
    <x v="8"/>
  </r>
  <r>
    <s v="02310"/>
    <x v="269"/>
    <x v="0"/>
    <x v="15"/>
    <x v="0"/>
    <x v="0"/>
    <x v="2"/>
    <x v="18"/>
    <n v="1"/>
    <n v="165.44"/>
    <n v="0"/>
    <n v="88.25"/>
    <n v="165.44"/>
    <n v="88.25"/>
    <n v="77.19"/>
    <n v="0.46657398452611215"/>
    <n v="2026"/>
    <s v="Q3"/>
    <n v="9"/>
    <x v="8"/>
  </r>
  <r>
    <s v="02383"/>
    <x v="269"/>
    <x v="3"/>
    <x v="7"/>
    <x v="0"/>
    <x v="0"/>
    <x v="2"/>
    <x v="15"/>
    <n v="2"/>
    <n v="130.29"/>
    <n v="0.1"/>
    <n v="67.97"/>
    <n v="234.52199999999999"/>
    <n v="135.94"/>
    <n v="98.581999999999994"/>
    <n v="0.42035288800197845"/>
    <n v="2026"/>
    <s v="Q3"/>
    <n v="9"/>
    <x v="8"/>
  </r>
  <r>
    <s v="02803"/>
    <x v="269"/>
    <x v="1"/>
    <x v="12"/>
    <x v="0"/>
    <x v="0"/>
    <x v="4"/>
    <x v="14"/>
    <n v="3"/>
    <n v="36.909999999999997"/>
    <n v="0.05"/>
    <n v="13.7"/>
    <n v="105.19349999999999"/>
    <n v="41.099999999999994"/>
    <n v="64.093499999999992"/>
    <n v="0.60929144861612172"/>
    <n v="2026"/>
    <s v="Q3"/>
    <n v="9"/>
    <x v="8"/>
  </r>
  <r>
    <s v="04199"/>
    <x v="269"/>
    <x v="2"/>
    <x v="5"/>
    <x v="3"/>
    <x v="2"/>
    <x v="0"/>
    <x v="4"/>
    <n v="1"/>
    <n v="50.02"/>
    <n v="0"/>
    <n v="22.65"/>
    <n v="50.02"/>
    <n v="22.65"/>
    <n v="27.370000000000005"/>
    <n v="0.54718112754898052"/>
    <n v="2026"/>
    <s v="Q3"/>
    <n v="9"/>
    <x v="8"/>
  </r>
  <r>
    <s v="04517"/>
    <x v="269"/>
    <x v="1"/>
    <x v="12"/>
    <x v="0"/>
    <x v="0"/>
    <x v="3"/>
    <x v="13"/>
    <n v="1"/>
    <n v="83.32"/>
    <n v="0.05"/>
    <n v="38.93"/>
    <n v="79.153999999999996"/>
    <n v="38.93"/>
    <n v="40.223999999999997"/>
    <n v="0.50817393940925282"/>
    <n v="2026"/>
    <s v="Q3"/>
    <n v="9"/>
    <x v="8"/>
  </r>
  <r>
    <s v="00080"/>
    <x v="270"/>
    <x v="0"/>
    <x v="15"/>
    <x v="1"/>
    <x v="2"/>
    <x v="1"/>
    <x v="17"/>
    <n v="10"/>
    <n v="71.040000000000006"/>
    <n v="0.2"/>
    <n v="31.7"/>
    <n v="568.32000000000005"/>
    <n v="317"/>
    <n v="251.32000000000005"/>
    <n v="0.4422156531531532"/>
    <n v="2026"/>
    <s v="Q3"/>
    <n v="9"/>
    <x v="8"/>
  </r>
  <r>
    <s v="00370"/>
    <x v="270"/>
    <x v="3"/>
    <x v="7"/>
    <x v="2"/>
    <x v="0"/>
    <x v="0"/>
    <x v="6"/>
    <n v="2"/>
    <n v="40.83"/>
    <n v="0"/>
    <n v="16.850000000000001"/>
    <n v="81.66"/>
    <n v="33.700000000000003"/>
    <n v="47.959999999999994"/>
    <n v="0.58731325006122947"/>
    <n v="2026"/>
    <s v="Q3"/>
    <n v="9"/>
    <x v="8"/>
  </r>
  <r>
    <s v="00417"/>
    <x v="270"/>
    <x v="1"/>
    <x v="14"/>
    <x v="3"/>
    <x v="0"/>
    <x v="3"/>
    <x v="19"/>
    <n v="1"/>
    <n v="121.64"/>
    <n v="0.15"/>
    <n v="61.56"/>
    <n v="103.39399999999999"/>
    <n v="61.56"/>
    <n v="41.833999999999989"/>
    <n v="0.40460761746329565"/>
    <n v="2026"/>
    <s v="Q3"/>
    <n v="9"/>
    <x v="8"/>
  </r>
  <r>
    <s v="00437"/>
    <x v="270"/>
    <x v="1"/>
    <x v="1"/>
    <x v="2"/>
    <x v="1"/>
    <x v="2"/>
    <x v="18"/>
    <n v="1"/>
    <n v="164.7"/>
    <n v="0"/>
    <n v="86.02"/>
    <n v="164.7"/>
    <n v="86.02"/>
    <n v="78.679999999999993"/>
    <n v="0.47771706132361869"/>
    <n v="2026"/>
    <s v="Q3"/>
    <n v="9"/>
    <x v="8"/>
  </r>
  <r>
    <s v="00790"/>
    <x v="270"/>
    <x v="3"/>
    <x v="7"/>
    <x v="3"/>
    <x v="1"/>
    <x v="3"/>
    <x v="7"/>
    <n v="1"/>
    <n v="199.09"/>
    <n v="0.05"/>
    <n v="106.57"/>
    <n v="189.13550000000001"/>
    <n v="106.57"/>
    <n v="82.565500000000014"/>
    <n v="0.43654152710622812"/>
    <n v="2026"/>
    <s v="Q3"/>
    <n v="9"/>
    <x v="8"/>
  </r>
  <r>
    <s v="01151"/>
    <x v="270"/>
    <x v="0"/>
    <x v="0"/>
    <x v="3"/>
    <x v="0"/>
    <x v="0"/>
    <x v="0"/>
    <n v="1"/>
    <n v="81.48"/>
    <n v="0"/>
    <n v="41.47"/>
    <n v="81.48"/>
    <n v="41.47"/>
    <n v="40.010000000000005"/>
    <n v="0.4910407461953854"/>
    <n v="2026"/>
    <s v="Q3"/>
    <n v="9"/>
    <x v="8"/>
  </r>
  <r>
    <s v="01331"/>
    <x v="270"/>
    <x v="0"/>
    <x v="0"/>
    <x v="0"/>
    <x v="1"/>
    <x v="4"/>
    <x v="10"/>
    <n v="3"/>
    <n v="39.450000000000003"/>
    <n v="0.05"/>
    <n v="15.1"/>
    <n v="112.4325"/>
    <n v="45.3"/>
    <n v="67.132500000000007"/>
    <n v="0.59709158828630515"/>
    <n v="2026"/>
    <s v="Q3"/>
    <n v="9"/>
    <x v="8"/>
  </r>
  <r>
    <s v="02388"/>
    <x v="270"/>
    <x v="3"/>
    <x v="8"/>
    <x v="0"/>
    <x v="0"/>
    <x v="1"/>
    <x v="1"/>
    <n v="3"/>
    <n v="93.22"/>
    <n v="0"/>
    <n v="46.75"/>
    <n v="279.65999999999997"/>
    <n v="140.25"/>
    <n v="139.40999999999997"/>
    <n v="0.49849817635700489"/>
    <n v="2026"/>
    <s v="Q3"/>
    <n v="9"/>
    <x v="8"/>
  </r>
  <r>
    <s v="02795"/>
    <x v="270"/>
    <x v="1"/>
    <x v="12"/>
    <x v="0"/>
    <x v="1"/>
    <x v="1"/>
    <x v="3"/>
    <n v="3"/>
    <n v="142.19"/>
    <n v="0.05"/>
    <n v="78.37"/>
    <n v="405.24149999999997"/>
    <n v="235.11"/>
    <n v="170.13149999999996"/>
    <n v="0.41982743623246871"/>
    <n v="2026"/>
    <s v="Q3"/>
    <n v="9"/>
    <x v="8"/>
  </r>
  <r>
    <s v="02840"/>
    <x v="270"/>
    <x v="0"/>
    <x v="0"/>
    <x v="0"/>
    <x v="0"/>
    <x v="1"/>
    <x v="11"/>
    <n v="2"/>
    <n v="151.69999999999999"/>
    <n v="0"/>
    <n v="77.19"/>
    <n v="303.39999999999998"/>
    <n v="154.38"/>
    <n v="149.01999999999998"/>
    <n v="0.49116677653263019"/>
    <n v="2026"/>
    <s v="Q3"/>
    <n v="9"/>
    <x v="8"/>
  </r>
  <r>
    <s v="02863"/>
    <x v="270"/>
    <x v="2"/>
    <x v="2"/>
    <x v="2"/>
    <x v="1"/>
    <x v="2"/>
    <x v="15"/>
    <n v="1"/>
    <n v="133.85"/>
    <n v="0.05"/>
    <n v="66.41"/>
    <n v="127.15749999999998"/>
    <n v="66.41"/>
    <n v="60.747499999999988"/>
    <n v="0.47773430588050247"/>
    <n v="2026"/>
    <s v="Q3"/>
    <n v="9"/>
    <x v="8"/>
  </r>
  <r>
    <s v="04522"/>
    <x v="270"/>
    <x v="3"/>
    <x v="13"/>
    <x v="3"/>
    <x v="2"/>
    <x v="3"/>
    <x v="19"/>
    <n v="6"/>
    <n v="125.62"/>
    <n v="0"/>
    <n v="61.34"/>
    <n v="753.72"/>
    <n v="368.04"/>
    <n v="385.68"/>
    <n v="0.51170195828689702"/>
    <n v="2026"/>
    <s v="Q3"/>
    <n v="9"/>
    <x v="8"/>
  </r>
  <r>
    <s v="05200"/>
    <x v="270"/>
    <x v="1"/>
    <x v="12"/>
    <x v="0"/>
    <x v="1"/>
    <x v="3"/>
    <x v="7"/>
    <n v="3"/>
    <n v="196.87"/>
    <n v="0.1"/>
    <n v="105.93"/>
    <n v="531.54899999999998"/>
    <n v="317.79000000000002"/>
    <n v="213.75899999999996"/>
    <n v="0.40214354650276823"/>
    <n v="2026"/>
    <s v="Q3"/>
    <n v="9"/>
    <x v="8"/>
  </r>
  <r>
    <s v="00452"/>
    <x v="271"/>
    <x v="1"/>
    <x v="1"/>
    <x v="0"/>
    <x v="0"/>
    <x v="2"/>
    <x v="2"/>
    <n v="4"/>
    <n v="36.869999999999997"/>
    <n v="0"/>
    <n v="13.43"/>
    <n v="147.47999999999999"/>
    <n v="53.72"/>
    <n v="93.759999999999991"/>
    <n v="0.63574721996202876"/>
    <n v="2026"/>
    <s v="Q3"/>
    <n v="9"/>
    <x v="8"/>
  </r>
  <r>
    <s v="00871"/>
    <x v="271"/>
    <x v="1"/>
    <x v="12"/>
    <x v="0"/>
    <x v="1"/>
    <x v="2"/>
    <x v="9"/>
    <n v="1"/>
    <n v="47.37"/>
    <n v="0"/>
    <n v="18.2"/>
    <n v="47.37"/>
    <n v="18.2"/>
    <n v="29.169999999999998"/>
    <n v="0.61579058475828585"/>
    <n v="2026"/>
    <s v="Q3"/>
    <n v="9"/>
    <x v="8"/>
  </r>
  <r>
    <s v="00922"/>
    <x v="271"/>
    <x v="3"/>
    <x v="8"/>
    <x v="3"/>
    <x v="2"/>
    <x v="1"/>
    <x v="3"/>
    <n v="1"/>
    <n v="145.62"/>
    <n v="0.05"/>
    <n v="80.25"/>
    <n v="138.339"/>
    <n v="80.25"/>
    <n v="58.088999999999999"/>
    <n v="0.41990328107041397"/>
    <n v="2026"/>
    <s v="Q3"/>
    <n v="9"/>
    <x v="8"/>
  </r>
  <r>
    <s v="01491"/>
    <x v="271"/>
    <x v="3"/>
    <x v="8"/>
    <x v="2"/>
    <x v="1"/>
    <x v="4"/>
    <x v="14"/>
    <n v="2"/>
    <n v="36.1"/>
    <n v="0.05"/>
    <n v="13.71"/>
    <n v="68.59"/>
    <n v="27.42"/>
    <n v="41.17"/>
    <n v="0.60023327015599937"/>
    <n v="2026"/>
    <s v="Q3"/>
    <n v="9"/>
    <x v="8"/>
  </r>
  <r>
    <s v="01548"/>
    <x v="271"/>
    <x v="0"/>
    <x v="9"/>
    <x v="2"/>
    <x v="0"/>
    <x v="1"/>
    <x v="17"/>
    <n v="2"/>
    <n v="73"/>
    <n v="0.05"/>
    <n v="31.41"/>
    <n v="138.69999999999999"/>
    <n v="62.82"/>
    <n v="75.88"/>
    <n v="0.54708002883922136"/>
    <n v="2026"/>
    <s v="Q3"/>
    <n v="9"/>
    <x v="8"/>
  </r>
  <r>
    <s v="02299"/>
    <x v="271"/>
    <x v="1"/>
    <x v="11"/>
    <x v="0"/>
    <x v="1"/>
    <x v="2"/>
    <x v="2"/>
    <n v="2"/>
    <n v="36.93"/>
    <n v="0.1"/>
    <n v="13.4"/>
    <n v="66.474000000000004"/>
    <n v="26.8"/>
    <n v="39.674000000000007"/>
    <n v="0.59683485272437353"/>
    <n v="2026"/>
    <s v="Q3"/>
    <n v="9"/>
    <x v="8"/>
  </r>
  <r>
    <s v="03051"/>
    <x v="271"/>
    <x v="1"/>
    <x v="14"/>
    <x v="0"/>
    <x v="1"/>
    <x v="4"/>
    <x v="16"/>
    <n v="2"/>
    <n v="51.52"/>
    <n v="0"/>
    <n v="21.47"/>
    <n v="103.04"/>
    <n v="42.94"/>
    <n v="60.100000000000009"/>
    <n v="0.58326863354037273"/>
    <n v="2026"/>
    <s v="Q3"/>
    <n v="9"/>
    <x v="8"/>
  </r>
  <r>
    <s v="04018"/>
    <x v="271"/>
    <x v="1"/>
    <x v="6"/>
    <x v="0"/>
    <x v="1"/>
    <x v="4"/>
    <x v="16"/>
    <n v="1"/>
    <n v="50.42"/>
    <n v="0"/>
    <n v="21.68"/>
    <n v="50.42"/>
    <n v="21.68"/>
    <n v="28.740000000000002"/>
    <n v="0.57001190003966684"/>
    <n v="2026"/>
    <s v="Q3"/>
    <n v="9"/>
    <x v="8"/>
  </r>
  <r>
    <s v="04118"/>
    <x v="271"/>
    <x v="1"/>
    <x v="14"/>
    <x v="1"/>
    <x v="0"/>
    <x v="1"/>
    <x v="11"/>
    <n v="10"/>
    <n v="157.79"/>
    <n v="0.1"/>
    <n v="77.900000000000006"/>
    <n v="1420.11"/>
    <n v="779"/>
    <n v="641.1099999999999"/>
    <n v="0.4514509439409623"/>
    <n v="2026"/>
    <s v="Q3"/>
    <n v="9"/>
    <x v="8"/>
  </r>
  <r>
    <s v="04251"/>
    <x v="271"/>
    <x v="1"/>
    <x v="11"/>
    <x v="0"/>
    <x v="0"/>
    <x v="0"/>
    <x v="6"/>
    <n v="1"/>
    <n v="40.409999999999997"/>
    <n v="0.15"/>
    <n v="16.3"/>
    <n v="34.348499999999994"/>
    <n v="16.3"/>
    <n v="18.048499999999994"/>
    <n v="0.52545234871974023"/>
    <n v="2026"/>
    <s v="Q3"/>
    <n v="9"/>
    <x v="8"/>
  </r>
  <r>
    <s v="04557"/>
    <x v="271"/>
    <x v="3"/>
    <x v="8"/>
    <x v="0"/>
    <x v="1"/>
    <x v="0"/>
    <x v="4"/>
    <n v="2"/>
    <n v="50.17"/>
    <n v="0.05"/>
    <n v="22.83"/>
    <n v="95.322999999999993"/>
    <n v="45.66"/>
    <n v="49.662999999999997"/>
    <n v="0.52099703114673268"/>
    <n v="2026"/>
    <s v="Q3"/>
    <n v="9"/>
    <x v="8"/>
  </r>
  <r>
    <s v="04811"/>
    <x v="271"/>
    <x v="1"/>
    <x v="14"/>
    <x v="0"/>
    <x v="1"/>
    <x v="1"/>
    <x v="11"/>
    <n v="1"/>
    <n v="155.55000000000001"/>
    <n v="0.1"/>
    <n v="79.2"/>
    <n v="139.995"/>
    <n v="79.2"/>
    <n v="60.795000000000002"/>
    <n v="0.43426550948248149"/>
    <n v="2026"/>
    <s v="Q3"/>
    <n v="9"/>
    <x v="8"/>
  </r>
  <r>
    <s v="00306"/>
    <x v="272"/>
    <x v="2"/>
    <x v="10"/>
    <x v="2"/>
    <x v="2"/>
    <x v="0"/>
    <x v="4"/>
    <n v="1"/>
    <n v="51.81"/>
    <n v="0.1"/>
    <n v="22.65"/>
    <n v="46.629000000000005"/>
    <n v="22.65"/>
    <n v="23.979000000000006"/>
    <n v="0.51425078813613856"/>
    <n v="2026"/>
    <s v="Q3"/>
    <n v="9"/>
    <x v="8"/>
  </r>
  <r>
    <s v="01158"/>
    <x v="272"/>
    <x v="0"/>
    <x v="9"/>
    <x v="2"/>
    <x v="0"/>
    <x v="4"/>
    <x v="10"/>
    <n v="1"/>
    <n v="40.61"/>
    <n v="0.1"/>
    <n v="14.28"/>
    <n v="36.548999999999999"/>
    <n v="14.28"/>
    <n v="22.268999999999998"/>
    <n v="0.60929163588607071"/>
    <n v="2026"/>
    <s v="Q3"/>
    <n v="9"/>
    <x v="8"/>
  </r>
  <r>
    <s v="01639"/>
    <x v="272"/>
    <x v="2"/>
    <x v="2"/>
    <x v="2"/>
    <x v="2"/>
    <x v="1"/>
    <x v="3"/>
    <n v="1"/>
    <n v="140.78"/>
    <n v="0.05"/>
    <n v="80.8"/>
    <n v="133.74099999999999"/>
    <n v="80.8"/>
    <n v="52.940999999999988"/>
    <n v="0.39584719719457756"/>
    <n v="2026"/>
    <s v="Q3"/>
    <n v="9"/>
    <x v="8"/>
  </r>
  <r>
    <s v="02247"/>
    <x v="272"/>
    <x v="1"/>
    <x v="6"/>
    <x v="2"/>
    <x v="2"/>
    <x v="2"/>
    <x v="18"/>
    <n v="1"/>
    <n v="163.13999999999999"/>
    <n v="0"/>
    <n v="87.53"/>
    <n v="163.13999999999999"/>
    <n v="87.53"/>
    <n v="75.609999999999985"/>
    <n v="0.4634669608924849"/>
    <n v="2026"/>
    <s v="Q3"/>
    <n v="9"/>
    <x v="8"/>
  </r>
  <r>
    <s v="03119"/>
    <x v="272"/>
    <x v="3"/>
    <x v="4"/>
    <x v="2"/>
    <x v="0"/>
    <x v="1"/>
    <x v="17"/>
    <n v="1"/>
    <n v="70.91"/>
    <n v="0"/>
    <n v="31.73"/>
    <n v="70.91"/>
    <n v="31.73"/>
    <n v="39.179999999999993"/>
    <n v="0.55253137780284856"/>
    <n v="2026"/>
    <s v="Q3"/>
    <n v="9"/>
    <x v="8"/>
  </r>
  <r>
    <s v="03267"/>
    <x v="272"/>
    <x v="3"/>
    <x v="13"/>
    <x v="3"/>
    <x v="0"/>
    <x v="0"/>
    <x v="0"/>
    <n v="2"/>
    <n v="81.99"/>
    <n v="0"/>
    <n v="43.95"/>
    <n v="163.98"/>
    <n v="87.9"/>
    <n v="76.079999999999984"/>
    <n v="0.46395901939260881"/>
    <n v="2026"/>
    <s v="Q3"/>
    <n v="9"/>
    <x v="8"/>
  </r>
  <r>
    <s v="03382"/>
    <x v="272"/>
    <x v="3"/>
    <x v="4"/>
    <x v="3"/>
    <x v="1"/>
    <x v="0"/>
    <x v="0"/>
    <n v="2"/>
    <n v="81.13"/>
    <n v="0"/>
    <n v="43.7"/>
    <n v="162.26"/>
    <n v="87.4"/>
    <n v="74.859999999999985"/>
    <n v="0.46135831381733017"/>
    <n v="2026"/>
    <s v="Q3"/>
    <n v="9"/>
    <x v="8"/>
  </r>
  <r>
    <s v="03814"/>
    <x v="272"/>
    <x v="1"/>
    <x v="12"/>
    <x v="1"/>
    <x v="0"/>
    <x v="1"/>
    <x v="3"/>
    <n v="5"/>
    <n v="141.08000000000001"/>
    <n v="0.05"/>
    <n v="78.23"/>
    <n v="670.13000000000011"/>
    <n v="391.15000000000003"/>
    <n v="278.98000000000008"/>
    <n v="0.4163072836613792"/>
    <n v="2026"/>
    <s v="Q3"/>
    <n v="9"/>
    <x v="8"/>
  </r>
  <r>
    <s v="03818"/>
    <x v="272"/>
    <x v="0"/>
    <x v="15"/>
    <x v="0"/>
    <x v="0"/>
    <x v="2"/>
    <x v="2"/>
    <n v="5"/>
    <n v="36.18"/>
    <n v="0"/>
    <n v="13.66"/>
    <n v="180.9"/>
    <n v="68.3"/>
    <n v="112.60000000000001"/>
    <n v="0.62244333886124936"/>
    <n v="2026"/>
    <s v="Q3"/>
    <n v="9"/>
    <x v="8"/>
  </r>
  <r>
    <s v="04347"/>
    <x v="272"/>
    <x v="3"/>
    <x v="13"/>
    <x v="3"/>
    <x v="1"/>
    <x v="0"/>
    <x v="0"/>
    <n v="1"/>
    <n v="81.06"/>
    <n v="0.05"/>
    <n v="43.54"/>
    <n v="77.007000000000005"/>
    <n v="43.54"/>
    <n v="33.467000000000006"/>
    <n v="0.434596854831379"/>
    <n v="2026"/>
    <s v="Q3"/>
    <n v="9"/>
    <x v="8"/>
  </r>
  <r>
    <s v="04646"/>
    <x v="272"/>
    <x v="2"/>
    <x v="3"/>
    <x v="0"/>
    <x v="2"/>
    <x v="4"/>
    <x v="16"/>
    <n v="1"/>
    <n v="49.51"/>
    <n v="0.15"/>
    <n v="21.4"/>
    <n v="42.083499999999994"/>
    <n v="21.4"/>
    <n v="20.683499999999995"/>
    <n v="0.49148716242707946"/>
    <n v="2026"/>
    <s v="Q3"/>
    <n v="9"/>
    <x v="8"/>
  </r>
  <r>
    <s v="05102"/>
    <x v="272"/>
    <x v="1"/>
    <x v="14"/>
    <x v="0"/>
    <x v="1"/>
    <x v="3"/>
    <x v="7"/>
    <n v="1"/>
    <n v="196.74"/>
    <n v="0.15"/>
    <n v="102.01"/>
    <n v="167.22900000000001"/>
    <n v="102.01"/>
    <n v="65.219000000000008"/>
    <n v="0.38999814625453721"/>
    <n v="2026"/>
    <s v="Q3"/>
    <n v="9"/>
    <x v="8"/>
  </r>
  <r>
    <s v="05152"/>
    <x v="272"/>
    <x v="3"/>
    <x v="13"/>
    <x v="0"/>
    <x v="1"/>
    <x v="1"/>
    <x v="1"/>
    <n v="2"/>
    <n v="91.78"/>
    <n v="0.1"/>
    <n v="45.51"/>
    <n v="165.20400000000001"/>
    <n v="91.02"/>
    <n v="74.184000000000012"/>
    <n v="0.44904481731677204"/>
    <n v="2026"/>
    <s v="Q3"/>
    <n v="9"/>
    <x v="8"/>
  </r>
  <r>
    <s v="00151"/>
    <x v="273"/>
    <x v="2"/>
    <x v="10"/>
    <x v="0"/>
    <x v="1"/>
    <x v="1"/>
    <x v="3"/>
    <n v="5"/>
    <n v="146.69"/>
    <n v="0"/>
    <n v="79"/>
    <n v="733.45"/>
    <n v="395"/>
    <n v="338.45000000000005"/>
    <n v="0.46144931488172342"/>
    <n v="2026"/>
    <s v="Q4"/>
    <n v="10"/>
    <x v="9"/>
  </r>
  <r>
    <s v="01292"/>
    <x v="273"/>
    <x v="0"/>
    <x v="9"/>
    <x v="2"/>
    <x v="1"/>
    <x v="3"/>
    <x v="13"/>
    <n v="1"/>
    <n v="79.81"/>
    <n v="0"/>
    <n v="39.08"/>
    <n v="79.81"/>
    <n v="39.08"/>
    <n v="40.730000000000004"/>
    <n v="0.5103370504949255"/>
    <n v="2026"/>
    <s v="Q4"/>
    <n v="10"/>
    <x v="9"/>
  </r>
  <r>
    <s v="01862"/>
    <x v="273"/>
    <x v="3"/>
    <x v="8"/>
    <x v="0"/>
    <x v="1"/>
    <x v="3"/>
    <x v="19"/>
    <n v="5"/>
    <n v="121.63"/>
    <n v="0.05"/>
    <n v="61.7"/>
    <n v="577.74249999999995"/>
    <n v="308.5"/>
    <n v="269.24249999999995"/>
    <n v="0.46602508903187834"/>
    <n v="2026"/>
    <s v="Q4"/>
    <n v="10"/>
    <x v="9"/>
  </r>
  <r>
    <s v="02569"/>
    <x v="273"/>
    <x v="3"/>
    <x v="13"/>
    <x v="1"/>
    <x v="2"/>
    <x v="0"/>
    <x v="4"/>
    <n v="10"/>
    <n v="50.42"/>
    <n v="0.05"/>
    <n v="22.5"/>
    <n v="478.99"/>
    <n v="225"/>
    <n v="253.99"/>
    <n v="0.53026159210004387"/>
    <n v="2026"/>
    <s v="Q4"/>
    <n v="10"/>
    <x v="9"/>
  </r>
  <r>
    <s v="03333"/>
    <x v="273"/>
    <x v="2"/>
    <x v="5"/>
    <x v="0"/>
    <x v="1"/>
    <x v="3"/>
    <x v="13"/>
    <n v="3"/>
    <n v="80.67"/>
    <n v="0"/>
    <n v="39.94"/>
    <n v="242.01"/>
    <n v="119.82"/>
    <n v="122.19"/>
    <n v="0.50489649188050079"/>
    <n v="2026"/>
    <s v="Q4"/>
    <n v="10"/>
    <x v="9"/>
  </r>
  <r>
    <s v="03830"/>
    <x v="273"/>
    <x v="3"/>
    <x v="13"/>
    <x v="0"/>
    <x v="2"/>
    <x v="1"/>
    <x v="11"/>
    <n v="2"/>
    <n v="152.12"/>
    <n v="0"/>
    <n v="79.53"/>
    <n v="304.24"/>
    <n v="159.06"/>
    <n v="145.18"/>
    <n v="0.47718906126742044"/>
    <n v="2026"/>
    <s v="Q4"/>
    <n v="10"/>
    <x v="9"/>
  </r>
  <r>
    <s v="04868"/>
    <x v="273"/>
    <x v="2"/>
    <x v="5"/>
    <x v="1"/>
    <x v="1"/>
    <x v="3"/>
    <x v="13"/>
    <n v="4"/>
    <n v="82.54"/>
    <n v="0.15"/>
    <n v="39.74"/>
    <n v="280.63600000000002"/>
    <n v="158.96"/>
    <n v="121.67600000000002"/>
    <n v="0.43357231431462823"/>
    <n v="2026"/>
    <s v="Q4"/>
    <n v="10"/>
    <x v="9"/>
  </r>
  <r>
    <s v="02250"/>
    <x v="274"/>
    <x v="3"/>
    <x v="13"/>
    <x v="2"/>
    <x v="0"/>
    <x v="0"/>
    <x v="4"/>
    <n v="2"/>
    <n v="50.43"/>
    <n v="0"/>
    <n v="23.04"/>
    <n v="100.86"/>
    <n v="46.08"/>
    <n v="54.78"/>
    <n v="0.54312908982748365"/>
    <n v="2026"/>
    <s v="Q4"/>
    <n v="10"/>
    <x v="9"/>
  </r>
  <r>
    <s v="02516"/>
    <x v="274"/>
    <x v="2"/>
    <x v="10"/>
    <x v="0"/>
    <x v="1"/>
    <x v="3"/>
    <x v="7"/>
    <n v="2"/>
    <n v="198.57"/>
    <n v="0.15"/>
    <n v="101.08"/>
    <n v="337.56899999999996"/>
    <n v="202.16"/>
    <n v="135.40899999999996"/>
    <n v="0.4011298430839324"/>
    <n v="2026"/>
    <s v="Q4"/>
    <n v="10"/>
    <x v="9"/>
  </r>
  <r>
    <s v="00809"/>
    <x v="275"/>
    <x v="3"/>
    <x v="8"/>
    <x v="0"/>
    <x v="1"/>
    <x v="4"/>
    <x v="10"/>
    <n v="2"/>
    <n v="41.06"/>
    <n v="0.05"/>
    <n v="14.54"/>
    <n v="78.013999999999996"/>
    <n v="29.08"/>
    <n v="48.933999999999997"/>
    <n v="0.62724639167328944"/>
    <n v="2026"/>
    <s v="Q4"/>
    <n v="10"/>
    <x v="9"/>
  </r>
  <r>
    <s v="01852"/>
    <x v="275"/>
    <x v="1"/>
    <x v="12"/>
    <x v="1"/>
    <x v="2"/>
    <x v="2"/>
    <x v="18"/>
    <n v="4"/>
    <n v="162.19"/>
    <n v="0.15"/>
    <n v="89.81"/>
    <n v="551.44600000000003"/>
    <n v="359.24"/>
    <n v="192.20600000000002"/>
    <n v="0.34854908730863948"/>
    <n v="2026"/>
    <s v="Q4"/>
    <n v="10"/>
    <x v="9"/>
  </r>
  <r>
    <s v="03627"/>
    <x v="275"/>
    <x v="3"/>
    <x v="4"/>
    <x v="2"/>
    <x v="1"/>
    <x v="3"/>
    <x v="7"/>
    <n v="2"/>
    <n v="192.99"/>
    <n v="0"/>
    <n v="101.73"/>
    <n v="385.98"/>
    <n v="203.46"/>
    <n v="182.52"/>
    <n v="0.47287424218871443"/>
    <n v="2026"/>
    <s v="Q4"/>
    <n v="10"/>
    <x v="9"/>
  </r>
  <r>
    <s v="04135"/>
    <x v="275"/>
    <x v="0"/>
    <x v="15"/>
    <x v="0"/>
    <x v="1"/>
    <x v="1"/>
    <x v="3"/>
    <n v="3"/>
    <n v="142.33000000000001"/>
    <n v="0.1"/>
    <n v="79.19"/>
    <n v="384.291"/>
    <n v="237.57"/>
    <n v="146.721"/>
    <n v="0.3817966072585619"/>
    <n v="2026"/>
    <s v="Q4"/>
    <n v="10"/>
    <x v="9"/>
  </r>
  <r>
    <s v="04138"/>
    <x v="275"/>
    <x v="1"/>
    <x v="11"/>
    <x v="2"/>
    <x v="2"/>
    <x v="1"/>
    <x v="3"/>
    <n v="4"/>
    <n v="143.63"/>
    <n v="0"/>
    <n v="80.510000000000005"/>
    <n v="574.52"/>
    <n v="322.04000000000002"/>
    <n v="252.47999999999996"/>
    <n v="0.43946250783262542"/>
    <n v="2026"/>
    <s v="Q4"/>
    <n v="10"/>
    <x v="9"/>
  </r>
  <r>
    <s v="04286"/>
    <x v="275"/>
    <x v="1"/>
    <x v="6"/>
    <x v="2"/>
    <x v="0"/>
    <x v="3"/>
    <x v="5"/>
    <n v="4"/>
    <n v="341.95"/>
    <n v="0.05"/>
    <n v="199.9"/>
    <n v="1299.4099999999999"/>
    <n v="799.6"/>
    <n v="499.80999999999983"/>
    <n v="0.38464379987840625"/>
    <n v="2026"/>
    <s v="Q4"/>
    <n v="10"/>
    <x v="9"/>
  </r>
  <r>
    <s v="04371"/>
    <x v="275"/>
    <x v="1"/>
    <x v="6"/>
    <x v="0"/>
    <x v="0"/>
    <x v="4"/>
    <x v="12"/>
    <n v="1"/>
    <n v="123.81"/>
    <n v="0"/>
    <n v="68.72"/>
    <n v="123.81"/>
    <n v="68.72"/>
    <n v="55.09"/>
    <n v="0.44495598093853489"/>
    <n v="2026"/>
    <s v="Q4"/>
    <n v="10"/>
    <x v="9"/>
  </r>
  <r>
    <s v="00905"/>
    <x v="276"/>
    <x v="2"/>
    <x v="3"/>
    <x v="0"/>
    <x v="1"/>
    <x v="1"/>
    <x v="3"/>
    <n v="1"/>
    <n v="146.1"/>
    <n v="0"/>
    <n v="79.739999999999995"/>
    <n v="146.1"/>
    <n v="79.739999999999995"/>
    <n v="66.36"/>
    <n v="0.45420944558521564"/>
    <n v="2026"/>
    <s v="Q4"/>
    <n v="10"/>
    <x v="9"/>
  </r>
  <r>
    <s v="01415"/>
    <x v="276"/>
    <x v="1"/>
    <x v="11"/>
    <x v="3"/>
    <x v="0"/>
    <x v="2"/>
    <x v="18"/>
    <n v="1"/>
    <n v="161.07"/>
    <n v="0.05"/>
    <n v="89.81"/>
    <n v="153.01649999999998"/>
    <n v="89.81"/>
    <n v="63.206499999999977"/>
    <n v="0.41306983233834249"/>
    <n v="2026"/>
    <s v="Q4"/>
    <n v="10"/>
    <x v="9"/>
  </r>
  <r>
    <s v="02205"/>
    <x v="276"/>
    <x v="3"/>
    <x v="13"/>
    <x v="0"/>
    <x v="1"/>
    <x v="1"/>
    <x v="1"/>
    <n v="5"/>
    <n v="90.12"/>
    <n v="0"/>
    <n v="46.67"/>
    <n v="450.6"/>
    <n v="233.35000000000002"/>
    <n v="217.25"/>
    <n v="0.48213493120284062"/>
    <n v="2026"/>
    <s v="Q4"/>
    <n v="10"/>
    <x v="9"/>
  </r>
  <r>
    <s v="02374"/>
    <x v="276"/>
    <x v="3"/>
    <x v="13"/>
    <x v="3"/>
    <x v="0"/>
    <x v="1"/>
    <x v="17"/>
    <n v="1"/>
    <n v="70.400000000000006"/>
    <n v="0"/>
    <n v="32.43"/>
    <n v="70.400000000000006"/>
    <n v="32.43"/>
    <n v="37.970000000000006"/>
    <n v="0.53934659090909098"/>
    <n v="2026"/>
    <s v="Q4"/>
    <n v="10"/>
    <x v="9"/>
  </r>
  <r>
    <s v="04840"/>
    <x v="276"/>
    <x v="1"/>
    <x v="12"/>
    <x v="1"/>
    <x v="2"/>
    <x v="3"/>
    <x v="7"/>
    <n v="6"/>
    <n v="191.08"/>
    <n v="0.1"/>
    <n v="102.93"/>
    <n v="1031.8320000000001"/>
    <n v="617.58000000000004"/>
    <n v="414.25200000000007"/>
    <n v="0.40147233270532412"/>
    <n v="2026"/>
    <s v="Q4"/>
    <n v="10"/>
    <x v="9"/>
  </r>
  <r>
    <s v="04984"/>
    <x v="276"/>
    <x v="2"/>
    <x v="16"/>
    <x v="0"/>
    <x v="0"/>
    <x v="4"/>
    <x v="14"/>
    <n v="1"/>
    <n v="36.590000000000003"/>
    <n v="0"/>
    <n v="13.62"/>
    <n v="36.590000000000003"/>
    <n v="13.62"/>
    <n v="22.970000000000006"/>
    <n v="0.62776714949439749"/>
    <n v="2026"/>
    <s v="Q4"/>
    <n v="10"/>
    <x v="9"/>
  </r>
  <r>
    <s v="00641"/>
    <x v="277"/>
    <x v="1"/>
    <x v="11"/>
    <x v="2"/>
    <x v="0"/>
    <x v="3"/>
    <x v="19"/>
    <n v="2"/>
    <n v="125.38"/>
    <n v="0.05"/>
    <n v="59.12"/>
    <n v="238.22199999999998"/>
    <n v="118.24"/>
    <n v="119.98199999999999"/>
    <n v="0.5036562534106841"/>
    <n v="2026"/>
    <s v="Q4"/>
    <n v="10"/>
    <x v="9"/>
  </r>
  <r>
    <s v="01358"/>
    <x v="277"/>
    <x v="0"/>
    <x v="0"/>
    <x v="0"/>
    <x v="1"/>
    <x v="2"/>
    <x v="2"/>
    <n v="1"/>
    <n v="35.71"/>
    <n v="0"/>
    <n v="13.3"/>
    <n v="35.71"/>
    <n v="13.3"/>
    <n v="22.41"/>
    <n v="0.62755530663679637"/>
    <n v="2026"/>
    <s v="Q4"/>
    <n v="10"/>
    <x v="9"/>
  </r>
  <r>
    <s v="03904"/>
    <x v="277"/>
    <x v="1"/>
    <x v="6"/>
    <x v="0"/>
    <x v="0"/>
    <x v="2"/>
    <x v="9"/>
    <n v="2"/>
    <n v="46.72"/>
    <n v="0"/>
    <n v="18.39"/>
    <n v="93.44"/>
    <n v="36.78"/>
    <n v="56.66"/>
    <n v="0.60637842465753422"/>
    <n v="2026"/>
    <s v="Q4"/>
    <n v="10"/>
    <x v="9"/>
  </r>
  <r>
    <s v="04336"/>
    <x v="277"/>
    <x v="0"/>
    <x v="15"/>
    <x v="3"/>
    <x v="0"/>
    <x v="1"/>
    <x v="3"/>
    <n v="1"/>
    <n v="143.16999999999999"/>
    <n v="0.05"/>
    <n v="81.290000000000006"/>
    <n v="136.01149999999998"/>
    <n v="81.290000000000006"/>
    <n v="54.721499999999978"/>
    <n v="0.40232995004098904"/>
    <n v="2026"/>
    <s v="Q4"/>
    <n v="10"/>
    <x v="9"/>
  </r>
  <r>
    <s v="04705"/>
    <x v="277"/>
    <x v="0"/>
    <x v="0"/>
    <x v="2"/>
    <x v="0"/>
    <x v="3"/>
    <x v="19"/>
    <n v="1"/>
    <n v="125.88"/>
    <n v="0"/>
    <n v="62.46"/>
    <n v="125.88"/>
    <n v="62.46"/>
    <n v="63.419999999999995"/>
    <n v="0.50381315538608196"/>
    <n v="2026"/>
    <s v="Q4"/>
    <n v="10"/>
    <x v="9"/>
  </r>
  <r>
    <s v="01094"/>
    <x v="278"/>
    <x v="3"/>
    <x v="4"/>
    <x v="0"/>
    <x v="1"/>
    <x v="4"/>
    <x v="12"/>
    <n v="2"/>
    <n v="121.81"/>
    <n v="0.05"/>
    <n v="67.72"/>
    <n v="231.43899999999999"/>
    <n v="135.44"/>
    <n v="95.998999999999995"/>
    <n v="0.41479180259161158"/>
    <n v="2026"/>
    <s v="Q4"/>
    <n v="10"/>
    <x v="9"/>
  </r>
  <r>
    <s v="03926"/>
    <x v="278"/>
    <x v="2"/>
    <x v="5"/>
    <x v="0"/>
    <x v="2"/>
    <x v="1"/>
    <x v="11"/>
    <n v="6"/>
    <n v="154.93"/>
    <n v="0.05"/>
    <n v="79.430000000000007"/>
    <n v="883.101"/>
    <n v="476.58000000000004"/>
    <n v="406.52099999999996"/>
    <n v="0.46033352923391546"/>
    <n v="2026"/>
    <s v="Q4"/>
    <n v="10"/>
    <x v="9"/>
  </r>
  <r>
    <s v="00524"/>
    <x v="279"/>
    <x v="3"/>
    <x v="8"/>
    <x v="2"/>
    <x v="1"/>
    <x v="0"/>
    <x v="8"/>
    <n v="2"/>
    <n v="101.1"/>
    <n v="0.15"/>
    <n v="51.61"/>
    <n v="171.86999999999998"/>
    <n v="103.22"/>
    <n v="68.649999999999977"/>
    <n v="0.39942980159422814"/>
    <n v="2026"/>
    <s v="Q4"/>
    <n v="10"/>
    <x v="9"/>
  </r>
  <r>
    <s v="02277"/>
    <x v="279"/>
    <x v="0"/>
    <x v="0"/>
    <x v="0"/>
    <x v="1"/>
    <x v="0"/>
    <x v="8"/>
    <n v="2"/>
    <n v="105"/>
    <n v="0"/>
    <n v="50.3"/>
    <n v="210"/>
    <n v="100.6"/>
    <n v="109.4"/>
    <n v="0.52095238095238094"/>
    <n v="2026"/>
    <s v="Q4"/>
    <n v="10"/>
    <x v="9"/>
  </r>
  <r>
    <s v="02442"/>
    <x v="279"/>
    <x v="2"/>
    <x v="2"/>
    <x v="1"/>
    <x v="2"/>
    <x v="1"/>
    <x v="11"/>
    <n v="4"/>
    <n v="157.12"/>
    <n v="0.15"/>
    <n v="77.98"/>
    <n v="534.20799999999997"/>
    <n v="311.92"/>
    <n v="222.28799999999995"/>
    <n v="0.41610758356295668"/>
    <n v="2026"/>
    <s v="Q4"/>
    <n v="10"/>
    <x v="9"/>
  </r>
  <r>
    <s v="02809"/>
    <x v="279"/>
    <x v="3"/>
    <x v="8"/>
    <x v="0"/>
    <x v="0"/>
    <x v="1"/>
    <x v="17"/>
    <n v="3"/>
    <n v="70.239999999999995"/>
    <n v="0.05"/>
    <n v="31.96"/>
    <n v="200.18399999999997"/>
    <n v="95.88"/>
    <n v="104.30399999999997"/>
    <n v="0.5210406426087999"/>
    <n v="2026"/>
    <s v="Q4"/>
    <n v="10"/>
    <x v="9"/>
  </r>
  <r>
    <s v="02946"/>
    <x v="279"/>
    <x v="2"/>
    <x v="16"/>
    <x v="0"/>
    <x v="0"/>
    <x v="0"/>
    <x v="8"/>
    <n v="1"/>
    <n v="103.48"/>
    <n v="0.1"/>
    <n v="51.33"/>
    <n v="93.132000000000005"/>
    <n v="51.33"/>
    <n v="41.802000000000007"/>
    <n v="0.4488467980930293"/>
    <n v="2026"/>
    <s v="Q4"/>
    <n v="10"/>
    <x v="9"/>
  </r>
  <r>
    <s v="04147"/>
    <x v="279"/>
    <x v="1"/>
    <x v="12"/>
    <x v="2"/>
    <x v="0"/>
    <x v="0"/>
    <x v="6"/>
    <n v="3"/>
    <n v="40.770000000000003"/>
    <n v="0.05"/>
    <n v="16.68"/>
    <n v="116.19449999999999"/>
    <n v="50.04"/>
    <n v="66.154499999999985"/>
    <n v="0.56934278300608021"/>
    <n v="2026"/>
    <s v="Q4"/>
    <n v="10"/>
    <x v="9"/>
  </r>
  <r>
    <s v="04164"/>
    <x v="279"/>
    <x v="0"/>
    <x v="9"/>
    <x v="2"/>
    <x v="1"/>
    <x v="1"/>
    <x v="3"/>
    <n v="2"/>
    <n v="143.41999999999999"/>
    <n v="0"/>
    <n v="81.44"/>
    <n v="286.83999999999997"/>
    <n v="162.88"/>
    <n v="123.95999999999998"/>
    <n v="0.43215730023706594"/>
    <n v="2026"/>
    <s v="Q4"/>
    <n v="10"/>
    <x v="9"/>
  </r>
  <r>
    <s v="04275"/>
    <x v="279"/>
    <x v="3"/>
    <x v="7"/>
    <x v="3"/>
    <x v="0"/>
    <x v="0"/>
    <x v="4"/>
    <n v="1"/>
    <n v="49.56"/>
    <n v="0.05"/>
    <n v="22.88"/>
    <n v="47.082000000000001"/>
    <n v="22.88"/>
    <n v="24.202000000000002"/>
    <n v="0.51403933562720361"/>
    <n v="2026"/>
    <s v="Q4"/>
    <n v="10"/>
    <x v="9"/>
  </r>
  <r>
    <s v="05062"/>
    <x v="279"/>
    <x v="1"/>
    <x v="12"/>
    <x v="0"/>
    <x v="0"/>
    <x v="2"/>
    <x v="15"/>
    <n v="4"/>
    <n v="131.05000000000001"/>
    <n v="0"/>
    <n v="67.37"/>
    <n v="524.20000000000005"/>
    <n v="269.48"/>
    <n v="254.72000000000003"/>
    <n v="0.48592140404425793"/>
    <n v="2026"/>
    <s v="Q4"/>
    <n v="10"/>
    <x v="9"/>
  </r>
  <r>
    <s v="01126"/>
    <x v="280"/>
    <x v="0"/>
    <x v="9"/>
    <x v="0"/>
    <x v="2"/>
    <x v="0"/>
    <x v="4"/>
    <n v="1"/>
    <n v="51.35"/>
    <n v="0"/>
    <n v="22.98"/>
    <n v="51.35"/>
    <n v="22.98"/>
    <n v="28.37"/>
    <n v="0.55248296007789677"/>
    <n v="2026"/>
    <s v="Q4"/>
    <n v="10"/>
    <x v="9"/>
  </r>
  <r>
    <s v="01865"/>
    <x v="280"/>
    <x v="3"/>
    <x v="8"/>
    <x v="0"/>
    <x v="0"/>
    <x v="4"/>
    <x v="10"/>
    <n v="1"/>
    <n v="39.659999999999997"/>
    <n v="0"/>
    <n v="14.39"/>
    <n v="39.659999999999997"/>
    <n v="14.39"/>
    <n v="25.269999999999996"/>
    <n v="0.63716591023701463"/>
    <n v="2026"/>
    <s v="Q4"/>
    <n v="10"/>
    <x v="9"/>
  </r>
  <r>
    <s v="02471"/>
    <x v="280"/>
    <x v="3"/>
    <x v="13"/>
    <x v="2"/>
    <x v="1"/>
    <x v="4"/>
    <x v="10"/>
    <n v="1"/>
    <n v="39.79"/>
    <n v="0"/>
    <n v="14.76"/>
    <n v="39.79"/>
    <n v="14.76"/>
    <n v="25.03"/>
    <n v="0.62905252576024129"/>
    <n v="2026"/>
    <s v="Q4"/>
    <n v="10"/>
    <x v="9"/>
  </r>
  <r>
    <s v="03208"/>
    <x v="280"/>
    <x v="2"/>
    <x v="10"/>
    <x v="1"/>
    <x v="1"/>
    <x v="0"/>
    <x v="6"/>
    <n v="6"/>
    <n v="41.27"/>
    <n v="0.1"/>
    <n v="16.61"/>
    <n v="222.858"/>
    <n v="99.66"/>
    <n v="123.19800000000001"/>
    <n v="0.55280941227149127"/>
    <n v="2026"/>
    <s v="Q4"/>
    <n v="10"/>
    <x v="9"/>
  </r>
  <r>
    <s v="04285"/>
    <x v="280"/>
    <x v="3"/>
    <x v="4"/>
    <x v="0"/>
    <x v="0"/>
    <x v="1"/>
    <x v="1"/>
    <n v="1"/>
    <n v="93.39"/>
    <n v="0"/>
    <n v="45.98"/>
    <n v="93.39"/>
    <n v="45.98"/>
    <n v="47.410000000000004"/>
    <n v="0.50765606595995294"/>
    <n v="2026"/>
    <s v="Q4"/>
    <n v="10"/>
    <x v="9"/>
  </r>
  <r>
    <s v="00261"/>
    <x v="281"/>
    <x v="2"/>
    <x v="3"/>
    <x v="0"/>
    <x v="2"/>
    <x v="3"/>
    <x v="5"/>
    <n v="1"/>
    <n v="336.56"/>
    <n v="0"/>
    <n v="189.74"/>
    <n v="336.56"/>
    <n v="189.74"/>
    <n v="146.82"/>
    <n v="0.43623722367482765"/>
    <n v="2026"/>
    <s v="Q4"/>
    <n v="10"/>
    <x v="9"/>
  </r>
  <r>
    <s v="00291"/>
    <x v="281"/>
    <x v="2"/>
    <x v="2"/>
    <x v="0"/>
    <x v="1"/>
    <x v="2"/>
    <x v="15"/>
    <n v="2"/>
    <n v="132.47999999999999"/>
    <n v="0.1"/>
    <n v="67.48"/>
    <n v="238.464"/>
    <n v="134.96"/>
    <n v="103.50399999999999"/>
    <n v="0.43404455179817497"/>
    <n v="2026"/>
    <s v="Q4"/>
    <n v="10"/>
    <x v="9"/>
  </r>
  <r>
    <s v="00670"/>
    <x v="281"/>
    <x v="1"/>
    <x v="14"/>
    <x v="2"/>
    <x v="0"/>
    <x v="1"/>
    <x v="1"/>
    <n v="1"/>
    <n v="92.59"/>
    <n v="0"/>
    <n v="44.46"/>
    <n v="92.59"/>
    <n v="44.46"/>
    <n v="48.13"/>
    <n v="0.51981855491953777"/>
    <n v="2026"/>
    <s v="Q4"/>
    <n v="10"/>
    <x v="9"/>
  </r>
  <r>
    <s v="01306"/>
    <x v="281"/>
    <x v="3"/>
    <x v="8"/>
    <x v="2"/>
    <x v="2"/>
    <x v="4"/>
    <x v="14"/>
    <n v="1"/>
    <n v="35.450000000000003"/>
    <n v="0.05"/>
    <n v="14.23"/>
    <n v="33.677500000000002"/>
    <n v="14.23"/>
    <n v="19.447500000000002"/>
    <n v="0.57746269764679681"/>
    <n v="2026"/>
    <s v="Q4"/>
    <n v="10"/>
    <x v="9"/>
  </r>
  <r>
    <s v="02400"/>
    <x v="281"/>
    <x v="2"/>
    <x v="2"/>
    <x v="0"/>
    <x v="1"/>
    <x v="1"/>
    <x v="1"/>
    <n v="2"/>
    <n v="93.83"/>
    <n v="0.1"/>
    <n v="44.27"/>
    <n v="168.89400000000001"/>
    <n v="88.54"/>
    <n v="80.353999999999999"/>
    <n v="0.47576586498040191"/>
    <n v="2026"/>
    <s v="Q4"/>
    <n v="10"/>
    <x v="9"/>
  </r>
  <r>
    <s v="03816"/>
    <x v="281"/>
    <x v="1"/>
    <x v="12"/>
    <x v="0"/>
    <x v="1"/>
    <x v="4"/>
    <x v="14"/>
    <n v="1"/>
    <n v="36.32"/>
    <n v="0"/>
    <n v="13.6"/>
    <n v="36.32"/>
    <n v="13.6"/>
    <n v="22.72"/>
    <n v="0.62555066079295152"/>
    <n v="2026"/>
    <s v="Q4"/>
    <n v="10"/>
    <x v="9"/>
  </r>
  <r>
    <s v="04038"/>
    <x v="281"/>
    <x v="0"/>
    <x v="15"/>
    <x v="0"/>
    <x v="0"/>
    <x v="4"/>
    <x v="12"/>
    <n v="2"/>
    <n v="125.56"/>
    <n v="0.1"/>
    <n v="67.260000000000005"/>
    <n v="226.00800000000001"/>
    <n v="134.52000000000001"/>
    <n v="91.488"/>
    <n v="0.40479983009450993"/>
    <n v="2026"/>
    <s v="Q4"/>
    <n v="10"/>
    <x v="9"/>
  </r>
  <r>
    <s v="04686"/>
    <x v="281"/>
    <x v="0"/>
    <x v="15"/>
    <x v="3"/>
    <x v="1"/>
    <x v="3"/>
    <x v="19"/>
    <n v="2"/>
    <n v="124.91"/>
    <n v="0"/>
    <n v="60.33"/>
    <n v="249.82"/>
    <n v="120.66"/>
    <n v="129.16"/>
    <n v="0.51701224881914976"/>
    <n v="2026"/>
    <s v="Q4"/>
    <n v="10"/>
    <x v="9"/>
  </r>
  <r>
    <s v="05076"/>
    <x v="281"/>
    <x v="1"/>
    <x v="12"/>
    <x v="0"/>
    <x v="1"/>
    <x v="3"/>
    <x v="7"/>
    <n v="1"/>
    <n v="199.32"/>
    <n v="0"/>
    <n v="103.83"/>
    <n v="199.32"/>
    <n v="103.83"/>
    <n v="95.49"/>
    <n v="0.4790788681517158"/>
    <n v="2026"/>
    <s v="Q4"/>
    <n v="10"/>
    <x v="9"/>
  </r>
  <r>
    <s v="01339"/>
    <x v="282"/>
    <x v="1"/>
    <x v="11"/>
    <x v="0"/>
    <x v="0"/>
    <x v="3"/>
    <x v="5"/>
    <n v="4"/>
    <n v="337.38"/>
    <n v="0.05"/>
    <n v="194.94"/>
    <n v="1282.0439999999999"/>
    <n v="779.76"/>
    <n v="502.28399999999988"/>
    <n v="0.39178374533167343"/>
    <n v="2026"/>
    <s v="Q4"/>
    <n v="10"/>
    <x v="9"/>
  </r>
  <r>
    <s v="01884"/>
    <x v="282"/>
    <x v="2"/>
    <x v="2"/>
    <x v="0"/>
    <x v="2"/>
    <x v="3"/>
    <x v="13"/>
    <n v="3"/>
    <n v="82.18"/>
    <n v="0.1"/>
    <n v="39.82"/>
    <n v="221.88600000000002"/>
    <n v="119.46000000000001"/>
    <n v="102.42600000000002"/>
    <n v="0.46161542413671885"/>
    <n v="2026"/>
    <s v="Q4"/>
    <n v="10"/>
    <x v="9"/>
  </r>
  <r>
    <s v="03568"/>
    <x v="282"/>
    <x v="0"/>
    <x v="15"/>
    <x v="1"/>
    <x v="1"/>
    <x v="1"/>
    <x v="17"/>
    <n v="15"/>
    <n v="70.25"/>
    <n v="0.1"/>
    <n v="32.19"/>
    <n v="948.375"/>
    <n v="482.84999999999997"/>
    <n v="465.52500000000003"/>
    <n v="0.49086595492289448"/>
    <n v="2026"/>
    <s v="Q4"/>
    <n v="10"/>
    <x v="9"/>
  </r>
  <r>
    <s v="04171"/>
    <x v="282"/>
    <x v="3"/>
    <x v="7"/>
    <x v="2"/>
    <x v="1"/>
    <x v="2"/>
    <x v="2"/>
    <n v="2"/>
    <n v="35.36"/>
    <n v="0"/>
    <n v="13.49"/>
    <n v="70.72"/>
    <n v="26.98"/>
    <n v="43.739999999999995"/>
    <n v="0.61849547511312208"/>
    <n v="2026"/>
    <s v="Q4"/>
    <n v="10"/>
    <x v="9"/>
  </r>
  <r>
    <s v="04477"/>
    <x v="282"/>
    <x v="2"/>
    <x v="5"/>
    <x v="2"/>
    <x v="1"/>
    <x v="2"/>
    <x v="9"/>
    <n v="1"/>
    <n v="46.01"/>
    <n v="0"/>
    <n v="18.239999999999998"/>
    <n v="46.01"/>
    <n v="18.239999999999998"/>
    <n v="27.77"/>
    <n v="0.6035644425124973"/>
    <n v="2026"/>
    <s v="Q4"/>
    <n v="10"/>
    <x v="9"/>
  </r>
  <r>
    <s v="03368"/>
    <x v="283"/>
    <x v="0"/>
    <x v="9"/>
    <x v="0"/>
    <x v="0"/>
    <x v="1"/>
    <x v="1"/>
    <n v="1"/>
    <n v="89.88"/>
    <n v="0"/>
    <n v="46.15"/>
    <n v="89.88"/>
    <n v="46.15"/>
    <n v="43.73"/>
    <n v="0.48653760569648419"/>
    <n v="2026"/>
    <s v="Q4"/>
    <n v="10"/>
    <x v="9"/>
  </r>
  <r>
    <s v="03566"/>
    <x v="283"/>
    <x v="1"/>
    <x v="12"/>
    <x v="0"/>
    <x v="1"/>
    <x v="4"/>
    <x v="10"/>
    <n v="1"/>
    <n v="41.33"/>
    <n v="0"/>
    <n v="14.47"/>
    <n v="41.33"/>
    <n v="14.47"/>
    <n v="26.86"/>
    <n v="0.6498911202516332"/>
    <n v="2026"/>
    <s v="Q4"/>
    <n v="10"/>
    <x v="9"/>
  </r>
  <r>
    <s v="04420"/>
    <x v="283"/>
    <x v="2"/>
    <x v="5"/>
    <x v="1"/>
    <x v="2"/>
    <x v="0"/>
    <x v="6"/>
    <n v="15"/>
    <n v="40.78"/>
    <n v="0.15"/>
    <n v="17.07"/>
    <n v="519.94500000000005"/>
    <n v="256.05"/>
    <n v="263.89500000000004"/>
    <n v="0.5075440671609498"/>
    <n v="2026"/>
    <s v="Q4"/>
    <n v="10"/>
    <x v="9"/>
  </r>
  <r>
    <s v="00513"/>
    <x v="284"/>
    <x v="3"/>
    <x v="7"/>
    <x v="0"/>
    <x v="2"/>
    <x v="2"/>
    <x v="18"/>
    <n v="1"/>
    <n v="163.87"/>
    <n v="0"/>
    <n v="85.76"/>
    <n v="163.87"/>
    <n v="85.76"/>
    <n v="78.11"/>
    <n v="0.47665832672240188"/>
    <n v="2026"/>
    <s v="Q4"/>
    <n v="10"/>
    <x v="9"/>
  </r>
  <r>
    <s v="00786"/>
    <x v="284"/>
    <x v="2"/>
    <x v="3"/>
    <x v="0"/>
    <x v="1"/>
    <x v="4"/>
    <x v="14"/>
    <n v="1"/>
    <n v="35.39"/>
    <n v="0.05"/>
    <n v="13.68"/>
    <n v="33.6205"/>
    <n v="13.68"/>
    <n v="19.9405"/>
    <n v="0.59310539700480358"/>
    <n v="2026"/>
    <s v="Q4"/>
    <n v="10"/>
    <x v="9"/>
  </r>
  <r>
    <s v="03771"/>
    <x v="284"/>
    <x v="2"/>
    <x v="3"/>
    <x v="0"/>
    <x v="2"/>
    <x v="3"/>
    <x v="13"/>
    <n v="2"/>
    <n v="80.2"/>
    <n v="0"/>
    <n v="39.590000000000003"/>
    <n v="160.4"/>
    <n v="79.180000000000007"/>
    <n v="81.22"/>
    <n v="0.50635910224438896"/>
    <n v="2026"/>
    <s v="Q4"/>
    <n v="10"/>
    <x v="9"/>
  </r>
  <r>
    <s v="03910"/>
    <x v="284"/>
    <x v="2"/>
    <x v="2"/>
    <x v="0"/>
    <x v="2"/>
    <x v="0"/>
    <x v="6"/>
    <n v="3"/>
    <n v="41.09"/>
    <n v="0"/>
    <n v="17.18"/>
    <n v="123.27000000000001"/>
    <n v="51.54"/>
    <n v="71.730000000000018"/>
    <n v="0.58189340472134354"/>
    <n v="2026"/>
    <s v="Q4"/>
    <n v="10"/>
    <x v="9"/>
  </r>
  <r>
    <s v="00330"/>
    <x v="285"/>
    <x v="1"/>
    <x v="12"/>
    <x v="1"/>
    <x v="2"/>
    <x v="2"/>
    <x v="2"/>
    <n v="5"/>
    <n v="36.97"/>
    <n v="0.15"/>
    <n v="13.93"/>
    <n v="157.1225"/>
    <n v="69.650000000000006"/>
    <n v="87.472499999999997"/>
    <n v="0.55671530175500006"/>
    <n v="2026"/>
    <s v="Q4"/>
    <n v="10"/>
    <x v="9"/>
  </r>
  <r>
    <s v="00707"/>
    <x v="285"/>
    <x v="2"/>
    <x v="5"/>
    <x v="2"/>
    <x v="1"/>
    <x v="2"/>
    <x v="2"/>
    <n v="4"/>
    <n v="35.880000000000003"/>
    <n v="0.05"/>
    <n v="13.45"/>
    <n v="136.34399999999999"/>
    <n v="53.8"/>
    <n v="82.543999999999997"/>
    <n v="0.60540984568444522"/>
    <n v="2026"/>
    <s v="Q4"/>
    <n v="10"/>
    <x v="9"/>
  </r>
  <r>
    <s v="00989"/>
    <x v="285"/>
    <x v="1"/>
    <x v="11"/>
    <x v="0"/>
    <x v="0"/>
    <x v="0"/>
    <x v="6"/>
    <n v="3"/>
    <n v="40.42"/>
    <n v="0"/>
    <n v="16.79"/>
    <n v="121.26"/>
    <n v="50.37"/>
    <n v="70.890000000000015"/>
    <n v="0.58461157842652167"/>
    <n v="2026"/>
    <s v="Q4"/>
    <n v="10"/>
    <x v="9"/>
  </r>
  <r>
    <s v="01904"/>
    <x v="285"/>
    <x v="3"/>
    <x v="8"/>
    <x v="2"/>
    <x v="0"/>
    <x v="0"/>
    <x v="4"/>
    <n v="1"/>
    <n v="50.34"/>
    <n v="0.15"/>
    <n v="22.56"/>
    <n v="42.789000000000001"/>
    <n v="22.56"/>
    <n v="20.229000000000003"/>
    <n v="0.47276169108883132"/>
    <n v="2026"/>
    <s v="Q4"/>
    <n v="10"/>
    <x v="9"/>
  </r>
  <r>
    <s v="02854"/>
    <x v="285"/>
    <x v="0"/>
    <x v="15"/>
    <x v="2"/>
    <x v="1"/>
    <x v="2"/>
    <x v="2"/>
    <n v="3"/>
    <n v="36.049999999999997"/>
    <n v="0.1"/>
    <n v="13.87"/>
    <n v="97.334999999999994"/>
    <n v="41.61"/>
    <n v="55.724999999999994"/>
    <n v="0.57250732008013561"/>
    <n v="2026"/>
    <s v="Q4"/>
    <n v="10"/>
    <x v="9"/>
  </r>
  <r>
    <s v="03212"/>
    <x v="285"/>
    <x v="2"/>
    <x v="2"/>
    <x v="1"/>
    <x v="0"/>
    <x v="0"/>
    <x v="6"/>
    <n v="15"/>
    <n v="40"/>
    <n v="0.1"/>
    <n v="16.420000000000002"/>
    <n v="540"/>
    <n v="246.3"/>
    <n v="293.7"/>
    <n v="0.54388888888888887"/>
    <n v="2026"/>
    <s v="Q4"/>
    <n v="10"/>
    <x v="9"/>
  </r>
  <r>
    <s v="04479"/>
    <x v="285"/>
    <x v="3"/>
    <x v="7"/>
    <x v="2"/>
    <x v="0"/>
    <x v="1"/>
    <x v="11"/>
    <n v="1"/>
    <n v="151.68"/>
    <n v="0.05"/>
    <n v="78.98"/>
    <n v="144.096"/>
    <n v="78.98"/>
    <n v="65.116"/>
    <n v="0.45189318232289583"/>
    <n v="2026"/>
    <s v="Q4"/>
    <n v="10"/>
    <x v="9"/>
  </r>
  <r>
    <s v="04574"/>
    <x v="285"/>
    <x v="1"/>
    <x v="14"/>
    <x v="0"/>
    <x v="2"/>
    <x v="4"/>
    <x v="14"/>
    <n v="1"/>
    <n v="36.53"/>
    <n v="0"/>
    <n v="14.01"/>
    <n v="36.53"/>
    <n v="14.01"/>
    <n v="22.520000000000003"/>
    <n v="0.61647960580344929"/>
    <n v="2026"/>
    <s v="Q4"/>
    <n v="10"/>
    <x v="9"/>
  </r>
  <r>
    <s v="04815"/>
    <x v="285"/>
    <x v="0"/>
    <x v="0"/>
    <x v="2"/>
    <x v="2"/>
    <x v="0"/>
    <x v="6"/>
    <n v="1"/>
    <n v="39.89"/>
    <n v="0.05"/>
    <n v="16.91"/>
    <n v="37.895499999999998"/>
    <n v="16.91"/>
    <n v="20.985499999999998"/>
    <n v="0.55377287540737019"/>
    <n v="2026"/>
    <s v="Q4"/>
    <n v="10"/>
    <x v="9"/>
  </r>
  <r>
    <s v="05027"/>
    <x v="285"/>
    <x v="2"/>
    <x v="10"/>
    <x v="0"/>
    <x v="1"/>
    <x v="1"/>
    <x v="11"/>
    <n v="1"/>
    <n v="154.53"/>
    <n v="0"/>
    <n v="77.930000000000007"/>
    <n v="154.53"/>
    <n v="77.930000000000007"/>
    <n v="76.599999999999994"/>
    <n v="0.49569662848637802"/>
    <n v="2026"/>
    <s v="Q4"/>
    <n v="10"/>
    <x v="9"/>
  </r>
  <r>
    <s v="01794"/>
    <x v="286"/>
    <x v="3"/>
    <x v="8"/>
    <x v="3"/>
    <x v="2"/>
    <x v="0"/>
    <x v="4"/>
    <n v="2"/>
    <n v="50.64"/>
    <n v="0.05"/>
    <n v="22.28"/>
    <n v="96.215999999999994"/>
    <n v="44.56"/>
    <n v="51.655999999999992"/>
    <n v="0.53687536376486233"/>
    <n v="2026"/>
    <s v="Q4"/>
    <n v="10"/>
    <x v="9"/>
  </r>
  <r>
    <s v="01867"/>
    <x v="286"/>
    <x v="0"/>
    <x v="0"/>
    <x v="0"/>
    <x v="1"/>
    <x v="4"/>
    <x v="10"/>
    <n v="3"/>
    <n v="40.880000000000003"/>
    <n v="0.05"/>
    <n v="14.59"/>
    <n v="116.50800000000001"/>
    <n v="43.769999999999996"/>
    <n v="72.738000000000014"/>
    <n v="0.62431764342362761"/>
    <n v="2026"/>
    <s v="Q4"/>
    <n v="10"/>
    <x v="9"/>
  </r>
  <r>
    <s v="02088"/>
    <x v="286"/>
    <x v="3"/>
    <x v="4"/>
    <x v="2"/>
    <x v="0"/>
    <x v="1"/>
    <x v="3"/>
    <n v="1"/>
    <n v="141.77000000000001"/>
    <n v="0"/>
    <n v="78.48"/>
    <n v="141.77000000000001"/>
    <n v="78.48"/>
    <n v="63.290000000000006"/>
    <n v="0.44642731184312623"/>
    <n v="2026"/>
    <s v="Q4"/>
    <n v="10"/>
    <x v="9"/>
  </r>
  <r>
    <s v="02270"/>
    <x v="286"/>
    <x v="3"/>
    <x v="7"/>
    <x v="0"/>
    <x v="1"/>
    <x v="3"/>
    <x v="7"/>
    <n v="3"/>
    <n v="199.99"/>
    <n v="0.15"/>
    <n v="101.86"/>
    <n v="509.97450000000003"/>
    <n v="305.58"/>
    <n v="204.39450000000005"/>
    <n v="0.40079356909021929"/>
    <n v="2026"/>
    <s v="Q4"/>
    <n v="10"/>
    <x v="9"/>
  </r>
  <r>
    <s v="03789"/>
    <x v="286"/>
    <x v="3"/>
    <x v="4"/>
    <x v="3"/>
    <x v="1"/>
    <x v="0"/>
    <x v="4"/>
    <n v="2"/>
    <n v="50.56"/>
    <n v="0"/>
    <n v="23.04"/>
    <n v="101.12"/>
    <n v="46.08"/>
    <n v="55.040000000000006"/>
    <n v="0.54430379746835444"/>
    <n v="2026"/>
    <s v="Q4"/>
    <n v="10"/>
    <x v="9"/>
  </r>
  <r>
    <s v="04323"/>
    <x v="286"/>
    <x v="3"/>
    <x v="7"/>
    <x v="0"/>
    <x v="1"/>
    <x v="2"/>
    <x v="9"/>
    <n v="1"/>
    <n v="47.38"/>
    <n v="0"/>
    <n v="17.86"/>
    <n v="47.38"/>
    <n v="17.86"/>
    <n v="29.520000000000003"/>
    <n v="0.62304769945124527"/>
    <n v="2026"/>
    <s v="Q4"/>
    <n v="10"/>
    <x v="9"/>
  </r>
  <r>
    <s v="00276"/>
    <x v="287"/>
    <x v="2"/>
    <x v="2"/>
    <x v="0"/>
    <x v="2"/>
    <x v="1"/>
    <x v="1"/>
    <n v="1"/>
    <n v="92.74"/>
    <n v="0.15"/>
    <n v="44.52"/>
    <n v="78.828999999999994"/>
    <n v="44.52"/>
    <n v="34.30899999999999"/>
    <n v="0.43523322635070844"/>
    <n v="2026"/>
    <s v="Q4"/>
    <n v="10"/>
    <x v="9"/>
  </r>
  <r>
    <s v="00791"/>
    <x v="287"/>
    <x v="3"/>
    <x v="13"/>
    <x v="2"/>
    <x v="0"/>
    <x v="0"/>
    <x v="4"/>
    <n v="3"/>
    <n v="51.57"/>
    <n v="0.1"/>
    <n v="21.82"/>
    <n v="139.239"/>
    <n v="65.460000000000008"/>
    <n v="73.778999999999996"/>
    <n v="0.52987309589985565"/>
    <n v="2026"/>
    <s v="Q4"/>
    <n v="10"/>
    <x v="9"/>
  </r>
  <r>
    <s v="01033"/>
    <x v="287"/>
    <x v="1"/>
    <x v="12"/>
    <x v="0"/>
    <x v="1"/>
    <x v="1"/>
    <x v="17"/>
    <n v="1"/>
    <n v="70.47"/>
    <n v="0.1"/>
    <n v="31.52"/>
    <n v="63.423000000000002"/>
    <n v="31.52"/>
    <n v="31.903000000000002"/>
    <n v="0.50301940936253409"/>
    <n v="2026"/>
    <s v="Q4"/>
    <n v="10"/>
    <x v="9"/>
  </r>
  <r>
    <s v="01247"/>
    <x v="287"/>
    <x v="0"/>
    <x v="0"/>
    <x v="0"/>
    <x v="1"/>
    <x v="1"/>
    <x v="17"/>
    <n v="1"/>
    <n v="71.05"/>
    <n v="0"/>
    <n v="33.32"/>
    <n v="71.05"/>
    <n v="33.32"/>
    <n v="37.729999999999997"/>
    <n v="0.53103448275862064"/>
    <n v="2026"/>
    <s v="Q4"/>
    <n v="10"/>
    <x v="9"/>
  </r>
  <r>
    <s v="01321"/>
    <x v="287"/>
    <x v="3"/>
    <x v="13"/>
    <x v="2"/>
    <x v="0"/>
    <x v="0"/>
    <x v="6"/>
    <n v="3"/>
    <n v="39.83"/>
    <n v="0.1"/>
    <n v="16.93"/>
    <n v="107.541"/>
    <n v="50.79"/>
    <n v="56.750999999999998"/>
    <n v="0.52771501101905316"/>
    <n v="2026"/>
    <s v="Q4"/>
    <n v="10"/>
    <x v="9"/>
  </r>
  <r>
    <s v="02048"/>
    <x v="287"/>
    <x v="3"/>
    <x v="7"/>
    <x v="0"/>
    <x v="1"/>
    <x v="4"/>
    <x v="16"/>
    <n v="3"/>
    <n v="49.5"/>
    <n v="0.05"/>
    <n v="22"/>
    <n v="141.07499999999999"/>
    <n v="66"/>
    <n v="75.074999999999989"/>
    <n v="0.53216374269005839"/>
    <n v="2026"/>
    <s v="Q4"/>
    <n v="10"/>
    <x v="9"/>
  </r>
  <r>
    <s v="02082"/>
    <x v="287"/>
    <x v="1"/>
    <x v="6"/>
    <x v="3"/>
    <x v="1"/>
    <x v="1"/>
    <x v="1"/>
    <n v="1"/>
    <n v="91.99"/>
    <n v="0"/>
    <n v="44.86"/>
    <n v="91.99"/>
    <n v="44.86"/>
    <n v="47.129999999999995"/>
    <n v="0.51233829764104788"/>
    <n v="2026"/>
    <s v="Q4"/>
    <n v="10"/>
    <x v="9"/>
  </r>
  <r>
    <s v="02177"/>
    <x v="287"/>
    <x v="0"/>
    <x v="15"/>
    <x v="3"/>
    <x v="0"/>
    <x v="0"/>
    <x v="0"/>
    <n v="1"/>
    <n v="79.78"/>
    <n v="0.05"/>
    <n v="41.59"/>
    <n v="75.790999999999997"/>
    <n v="41.59"/>
    <n v="34.200999999999993"/>
    <n v="0.45125410668812915"/>
    <n v="2026"/>
    <s v="Q4"/>
    <n v="10"/>
    <x v="9"/>
  </r>
  <r>
    <s v="03776"/>
    <x v="287"/>
    <x v="3"/>
    <x v="8"/>
    <x v="0"/>
    <x v="0"/>
    <x v="0"/>
    <x v="0"/>
    <n v="1"/>
    <n v="82.97"/>
    <n v="0"/>
    <n v="43.09"/>
    <n v="82.97"/>
    <n v="43.09"/>
    <n v="39.879999999999995"/>
    <n v="0.48065565867180904"/>
    <n v="2026"/>
    <s v="Q4"/>
    <n v="10"/>
    <x v="9"/>
  </r>
  <r>
    <s v="04542"/>
    <x v="287"/>
    <x v="0"/>
    <x v="9"/>
    <x v="0"/>
    <x v="2"/>
    <x v="0"/>
    <x v="8"/>
    <n v="1"/>
    <n v="103.33"/>
    <n v="0"/>
    <n v="50.85"/>
    <n v="103.33"/>
    <n v="50.85"/>
    <n v="52.48"/>
    <n v="0.5078873512048776"/>
    <n v="2026"/>
    <s v="Q4"/>
    <n v="10"/>
    <x v="9"/>
  </r>
  <r>
    <s v="00036"/>
    <x v="288"/>
    <x v="0"/>
    <x v="9"/>
    <x v="0"/>
    <x v="1"/>
    <x v="1"/>
    <x v="3"/>
    <n v="3"/>
    <n v="142.54"/>
    <n v="0.05"/>
    <n v="81.599999999999994"/>
    <n v="406.23899999999998"/>
    <n v="244.79999999999998"/>
    <n v="161.43899999999999"/>
    <n v="0.39739906803630376"/>
    <n v="2026"/>
    <s v="Q4"/>
    <n v="10"/>
    <x v="9"/>
  </r>
  <r>
    <s v="00064"/>
    <x v="288"/>
    <x v="2"/>
    <x v="16"/>
    <x v="0"/>
    <x v="1"/>
    <x v="1"/>
    <x v="1"/>
    <n v="3"/>
    <n v="92.14"/>
    <n v="0.1"/>
    <n v="46.43"/>
    <n v="248.77800000000002"/>
    <n v="139.29"/>
    <n v="109.48800000000003"/>
    <n v="0.44010322456165746"/>
    <n v="2026"/>
    <s v="Q4"/>
    <n v="10"/>
    <x v="9"/>
  </r>
  <r>
    <s v="00529"/>
    <x v="288"/>
    <x v="3"/>
    <x v="7"/>
    <x v="2"/>
    <x v="2"/>
    <x v="2"/>
    <x v="18"/>
    <n v="2"/>
    <n v="165.23"/>
    <n v="0"/>
    <n v="88.87"/>
    <n v="330.46"/>
    <n v="177.74"/>
    <n v="152.71999999999997"/>
    <n v="0.46214367850874533"/>
    <n v="2026"/>
    <s v="Q4"/>
    <n v="10"/>
    <x v="9"/>
  </r>
  <r>
    <s v="01815"/>
    <x v="288"/>
    <x v="3"/>
    <x v="4"/>
    <x v="0"/>
    <x v="2"/>
    <x v="4"/>
    <x v="12"/>
    <n v="1"/>
    <n v="121.92"/>
    <n v="0"/>
    <n v="71.02"/>
    <n v="121.92"/>
    <n v="71.02"/>
    <n v="50.900000000000006"/>
    <n v="0.41748687664042"/>
    <n v="2026"/>
    <s v="Q4"/>
    <n v="10"/>
    <x v="9"/>
  </r>
  <r>
    <s v="01820"/>
    <x v="288"/>
    <x v="1"/>
    <x v="1"/>
    <x v="0"/>
    <x v="0"/>
    <x v="2"/>
    <x v="2"/>
    <n v="3"/>
    <n v="36.46"/>
    <n v="0.05"/>
    <n v="13.9"/>
    <n v="103.91099999999999"/>
    <n v="41.7"/>
    <n v="62.210999999999984"/>
    <n v="0.5986950370990558"/>
    <n v="2026"/>
    <s v="Q4"/>
    <n v="10"/>
    <x v="9"/>
  </r>
  <r>
    <s v="02028"/>
    <x v="288"/>
    <x v="3"/>
    <x v="4"/>
    <x v="2"/>
    <x v="2"/>
    <x v="4"/>
    <x v="16"/>
    <n v="3"/>
    <n v="51.89"/>
    <n v="0.1"/>
    <n v="21.56"/>
    <n v="140.10300000000001"/>
    <n v="64.679999999999993"/>
    <n v="75.423000000000016"/>
    <n v="0.53833965011455864"/>
    <n v="2026"/>
    <s v="Q4"/>
    <n v="10"/>
    <x v="9"/>
  </r>
  <r>
    <s v="02741"/>
    <x v="288"/>
    <x v="3"/>
    <x v="4"/>
    <x v="0"/>
    <x v="0"/>
    <x v="4"/>
    <x v="10"/>
    <n v="1"/>
    <n v="40.75"/>
    <n v="0"/>
    <n v="14.7"/>
    <n v="40.75"/>
    <n v="14.7"/>
    <n v="26.05"/>
    <n v="0.63926380368098157"/>
    <n v="2026"/>
    <s v="Q4"/>
    <n v="10"/>
    <x v="9"/>
  </r>
  <r>
    <s v="03602"/>
    <x v="288"/>
    <x v="2"/>
    <x v="5"/>
    <x v="1"/>
    <x v="2"/>
    <x v="3"/>
    <x v="5"/>
    <n v="4"/>
    <n v="345.13"/>
    <n v="0.05"/>
    <n v="200.02"/>
    <n v="1311.4939999999999"/>
    <n v="800.08"/>
    <n v="511.41399999999987"/>
    <n v="0.38994764749209671"/>
    <n v="2026"/>
    <s v="Q4"/>
    <n v="10"/>
    <x v="9"/>
  </r>
  <r>
    <s v="04116"/>
    <x v="288"/>
    <x v="1"/>
    <x v="6"/>
    <x v="2"/>
    <x v="1"/>
    <x v="2"/>
    <x v="2"/>
    <n v="2"/>
    <n v="37.1"/>
    <n v="0"/>
    <n v="13.31"/>
    <n v="74.2"/>
    <n v="26.62"/>
    <n v="47.58"/>
    <n v="0.64123989218328836"/>
    <n v="2026"/>
    <s v="Q4"/>
    <n v="10"/>
    <x v="9"/>
  </r>
  <r>
    <s v="04197"/>
    <x v="288"/>
    <x v="3"/>
    <x v="7"/>
    <x v="3"/>
    <x v="1"/>
    <x v="1"/>
    <x v="1"/>
    <n v="3"/>
    <n v="94.19"/>
    <n v="0"/>
    <n v="44.89"/>
    <n v="282.57"/>
    <n v="134.67000000000002"/>
    <n v="147.89999999999998"/>
    <n v="0.52341012846374346"/>
    <n v="2026"/>
    <s v="Q4"/>
    <n v="10"/>
    <x v="9"/>
  </r>
  <r>
    <s v="00360"/>
    <x v="289"/>
    <x v="3"/>
    <x v="8"/>
    <x v="0"/>
    <x v="0"/>
    <x v="3"/>
    <x v="13"/>
    <n v="2"/>
    <n v="82.52"/>
    <n v="0.05"/>
    <n v="38.61"/>
    <n v="156.78799999999998"/>
    <n v="77.22"/>
    <n v="79.567999999999984"/>
    <n v="0.50748781794525089"/>
    <n v="2026"/>
    <s v="Q4"/>
    <n v="10"/>
    <x v="9"/>
  </r>
  <r>
    <s v="00427"/>
    <x v="289"/>
    <x v="3"/>
    <x v="13"/>
    <x v="0"/>
    <x v="2"/>
    <x v="1"/>
    <x v="11"/>
    <n v="1"/>
    <n v="155.16"/>
    <n v="0"/>
    <n v="78.84"/>
    <n v="155.16"/>
    <n v="78.84"/>
    <n v="76.319999999999993"/>
    <n v="0.49187935034802782"/>
    <n v="2026"/>
    <s v="Q4"/>
    <n v="10"/>
    <x v="9"/>
  </r>
  <r>
    <s v="01018"/>
    <x v="289"/>
    <x v="3"/>
    <x v="13"/>
    <x v="3"/>
    <x v="0"/>
    <x v="2"/>
    <x v="9"/>
    <n v="1"/>
    <n v="46.36"/>
    <n v="0.05"/>
    <n v="18.399999999999999"/>
    <n v="44.041999999999994"/>
    <n v="18.399999999999999"/>
    <n v="25.641999999999996"/>
    <n v="0.58221697470596245"/>
    <n v="2026"/>
    <s v="Q4"/>
    <n v="10"/>
    <x v="9"/>
  </r>
  <r>
    <s v="01179"/>
    <x v="289"/>
    <x v="2"/>
    <x v="16"/>
    <x v="0"/>
    <x v="2"/>
    <x v="0"/>
    <x v="0"/>
    <n v="1"/>
    <n v="81.47"/>
    <n v="0"/>
    <n v="43.67"/>
    <n v="81.47"/>
    <n v="43.67"/>
    <n v="37.799999999999997"/>
    <n v="0.463974469129741"/>
    <n v="2026"/>
    <s v="Q4"/>
    <n v="10"/>
    <x v="9"/>
  </r>
  <r>
    <s v="02267"/>
    <x v="289"/>
    <x v="0"/>
    <x v="15"/>
    <x v="0"/>
    <x v="0"/>
    <x v="2"/>
    <x v="15"/>
    <n v="1"/>
    <n v="134.31"/>
    <n v="0.05"/>
    <n v="67.239999999999995"/>
    <n v="127.5945"/>
    <n v="67.239999999999995"/>
    <n v="60.354500000000002"/>
    <n v="0.47301803761133909"/>
    <n v="2026"/>
    <s v="Q4"/>
    <n v="10"/>
    <x v="9"/>
  </r>
  <r>
    <s v="02656"/>
    <x v="289"/>
    <x v="2"/>
    <x v="16"/>
    <x v="0"/>
    <x v="1"/>
    <x v="3"/>
    <x v="19"/>
    <n v="1"/>
    <n v="123.11"/>
    <n v="0"/>
    <n v="58.99"/>
    <n v="123.11"/>
    <n v="58.99"/>
    <n v="64.12"/>
    <n v="0.52083502558687356"/>
    <n v="2026"/>
    <s v="Q4"/>
    <n v="10"/>
    <x v="9"/>
  </r>
  <r>
    <s v="02867"/>
    <x v="289"/>
    <x v="1"/>
    <x v="6"/>
    <x v="0"/>
    <x v="1"/>
    <x v="3"/>
    <x v="13"/>
    <n v="1"/>
    <n v="81.239999999999995"/>
    <n v="0"/>
    <n v="38.65"/>
    <n v="81.239999999999995"/>
    <n v="38.65"/>
    <n v="42.589999999999996"/>
    <n v="0.52424913835548992"/>
    <n v="2026"/>
    <s v="Q4"/>
    <n v="10"/>
    <x v="9"/>
  </r>
  <r>
    <s v="03335"/>
    <x v="289"/>
    <x v="0"/>
    <x v="9"/>
    <x v="3"/>
    <x v="0"/>
    <x v="1"/>
    <x v="17"/>
    <n v="1"/>
    <n v="70.81"/>
    <n v="0.15"/>
    <n v="32.93"/>
    <n v="60.188499999999998"/>
    <n v="32.93"/>
    <n v="27.258499999999998"/>
    <n v="0.45288551799762411"/>
    <n v="2026"/>
    <s v="Q4"/>
    <n v="10"/>
    <x v="9"/>
  </r>
  <r>
    <s v="03770"/>
    <x v="289"/>
    <x v="3"/>
    <x v="13"/>
    <x v="0"/>
    <x v="2"/>
    <x v="3"/>
    <x v="7"/>
    <n v="6"/>
    <n v="200.26"/>
    <n v="0"/>
    <n v="106.71"/>
    <n v="1201.56"/>
    <n v="640.26"/>
    <n v="561.29999999999995"/>
    <n v="0.46714271447118744"/>
    <n v="2026"/>
    <s v="Q4"/>
    <n v="10"/>
    <x v="9"/>
  </r>
  <r>
    <s v="04065"/>
    <x v="289"/>
    <x v="3"/>
    <x v="4"/>
    <x v="0"/>
    <x v="1"/>
    <x v="4"/>
    <x v="14"/>
    <n v="3"/>
    <n v="36.75"/>
    <n v="0.05"/>
    <n v="13.71"/>
    <n v="104.7375"/>
    <n v="41.13"/>
    <n v="63.607499999999995"/>
    <n v="0.60730397422126747"/>
    <n v="2026"/>
    <s v="Q4"/>
    <n v="10"/>
    <x v="9"/>
  </r>
  <r>
    <s v="04222"/>
    <x v="289"/>
    <x v="2"/>
    <x v="16"/>
    <x v="0"/>
    <x v="0"/>
    <x v="1"/>
    <x v="1"/>
    <n v="2"/>
    <n v="92.41"/>
    <n v="0.1"/>
    <n v="45.42"/>
    <n v="166.33799999999999"/>
    <n v="90.84"/>
    <n v="75.49799999999999"/>
    <n v="0.4538830573891714"/>
    <n v="2026"/>
    <s v="Q4"/>
    <n v="10"/>
    <x v="9"/>
  </r>
  <r>
    <s v="04304"/>
    <x v="289"/>
    <x v="1"/>
    <x v="14"/>
    <x v="2"/>
    <x v="1"/>
    <x v="4"/>
    <x v="10"/>
    <n v="1"/>
    <n v="40.67"/>
    <n v="0"/>
    <n v="15.09"/>
    <n v="40.67"/>
    <n v="15.09"/>
    <n v="25.580000000000002"/>
    <n v="0.62896483894762722"/>
    <n v="2026"/>
    <s v="Q4"/>
    <n v="10"/>
    <x v="9"/>
  </r>
  <r>
    <s v="00109"/>
    <x v="290"/>
    <x v="1"/>
    <x v="1"/>
    <x v="0"/>
    <x v="0"/>
    <x v="1"/>
    <x v="1"/>
    <n v="1"/>
    <n v="90.09"/>
    <n v="0"/>
    <n v="45.17"/>
    <n v="90.09"/>
    <n v="45.17"/>
    <n v="44.92"/>
    <n v="0.49861249861249862"/>
    <n v="2026"/>
    <s v="Q4"/>
    <n v="10"/>
    <x v="9"/>
  </r>
  <r>
    <s v="00744"/>
    <x v="290"/>
    <x v="2"/>
    <x v="10"/>
    <x v="0"/>
    <x v="0"/>
    <x v="2"/>
    <x v="2"/>
    <n v="1"/>
    <n v="36.83"/>
    <n v="0"/>
    <n v="13.64"/>
    <n v="36.83"/>
    <n v="13.64"/>
    <n v="23.189999999999998"/>
    <n v="0.62964974205810476"/>
    <n v="2026"/>
    <s v="Q4"/>
    <n v="10"/>
    <x v="9"/>
  </r>
  <r>
    <s v="00960"/>
    <x v="290"/>
    <x v="1"/>
    <x v="12"/>
    <x v="3"/>
    <x v="0"/>
    <x v="3"/>
    <x v="7"/>
    <n v="5"/>
    <n v="196.37"/>
    <n v="0.05"/>
    <n v="103.51"/>
    <n v="932.75749999999994"/>
    <n v="517.55000000000007"/>
    <n v="415.20749999999987"/>
    <n v="0.44513981393877816"/>
    <n v="2026"/>
    <s v="Q4"/>
    <n v="10"/>
    <x v="9"/>
  </r>
  <r>
    <s v="01389"/>
    <x v="290"/>
    <x v="0"/>
    <x v="15"/>
    <x v="0"/>
    <x v="1"/>
    <x v="1"/>
    <x v="1"/>
    <n v="2"/>
    <n v="93.73"/>
    <n v="0"/>
    <n v="44.79"/>
    <n v="187.46"/>
    <n v="89.58"/>
    <n v="97.88000000000001"/>
    <n v="0.52213805611863873"/>
    <n v="2026"/>
    <s v="Q4"/>
    <n v="10"/>
    <x v="9"/>
  </r>
  <r>
    <s v="01493"/>
    <x v="290"/>
    <x v="2"/>
    <x v="10"/>
    <x v="0"/>
    <x v="2"/>
    <x v="2"/>
    <x v="2"/>
    <n v="1"/>
    <n v="36.46"/>
    <n v="0.05"/>
    <n v="13.35"/>
    <n v="34.637"/>
    <n v="13.35"/>
    <n v="21.286999999999999"/>
    <n v="0.61457401045125148"/>
    <n v="2026"/>
    <s v="Q4"/>
    <n v="10"/>
    <x v="9"/>
  </r>
  <r>
    <s v="01967"/>
    <x v="290"/>
    <x v="1"/>
    <x v="14"/>
    <x v="0"/>
    <x v="0"/>
    <x v="3"/>
    <x v="19"/>
    <n v="2"/>
    <n v="125.91"/>
    <n v="0"/>
    <n v="61.95"/>
    <n v="251.82"/>
    <n v="123.9"/>
    <n v="127.91999999999999"/>
    <n v="0.50798189182749576"/>
    <n v="2026"/>
    <s v="Q4"/>
    <n v="10"/>
    <x v="9"/>
  </r>
  <r>
    <s v="02132"/>
    <x v="290"/>
    <x v="3"/>
    <x v="8"/>
    <x v="2"/>
    <x v="1"/>
    <x v="1"/>
    <x v="1"/>
    <n v="1"/>
    <n v="92.56"/>
    <n v="0.1"/>
    <n v="44.23"/>
    <n v="83.304000000000002"/>
    <n v="44.23"/>
    <n v="39.074000000000005"/>
    <n v="0.46905310669355621"/>
    <n v="2026"/>
    <s v="Q4"/>
    <n v="10"/>
    <x v="9"/>
  </r>
  <r>
    <s v="02882"/>
    <x v="290"/>
    <x v="3"/>
    <x v="8"/>
    <x v="3"/>
    <x v="1"/>
    <x v="1"/>
    <x v="17"/>
    <n v="4"/>
    <n v="70.02"/>
    <n v="0"/>
    <n v="32.86"/>
    <n v="280.08"/>
    <n v="131.44"/>
    <n v="148.63999999999999"/>
    <n v="0.53070551271065403"/>
    <n v="2026"/>
    <s v="Q4"/>
    <n v="10"/>
    <x v="9"/>
  </r>
  <r>
    <s v="03345"/>
    <x v="290"/>
    <x v="0"/>
    <x v="15"/>
    <x v="0"/>
    <x v="0"/>
    <x v="0"/>
    <x v="4"/>
    <n v="3"/>
    <n v="51.62"/>
    <n v="0.1"/>
    <n v="22.94"/>
    <n v="139.374"/>
    <n v="68.820000000000007"/>
    <n v="70.553999999999988"/>
    <n v="0.50622067243531788"/>
    <n v="2026"/>
    <s v="Q4"/>
    <n v="10"/>
    <x v="9"/>
  </r>
  <r>
    <s v="04089"/>
    <x v="290"/>
    <x v="2"/>
    <x v="2"/>
    <x v="0"/>
    <x v="1"/>
    <x v="3"/>
    <x v="7"/>
    <n v="1"/>
    <n v="196.39"/>
    <n v="0"/>
    <n v="104.66"/>
    <n v="196.39"/>
    <n v="104.66"/>
    <n v="91.72999999999999"/>
    <n v="0.46708080859514228"/>
    <n v="2026"/>
    <s v="Q4"/>
    <n v="10"/>
    <x v="9"/>
  </r>
  <r>
    <s v="04119"/>
    <x v="290"/>
    <x v="3"/>
    <x v="8"/>
    <x v="1"/>
    <x v="2"/>
    <x v="4"/>
    <x v="10"/>
    <n v="10"/>
    <n v="41.26"/>
    <n v="0.1"/>
    <n v="15.06"/>
    <n v="371.34"/>
    <n v="150.6"/>
    <n v="220.73999999999998"/>
    <n v="0.59444175149458711"/>
    <n v="2026"/>
    <s v="Q4"/>
    <n v="10"/>
    <x v="9"/>
  </r>
  <r>
    <s v="04968"/>
    <x v="290"/>
    <x v="2"/>
    <x v="3"/>
    <x v="3"/>
    <x v="1"/>
    <x v="2"/>
    <x v="2"/>
    <n v="1"/>
    <n v="35.549999999999997"/>
    <n v="0.05"/>
    <n v="13.44"/>
    <n v="33.772499999999994"/>
    <n v="13.44"/>
    <n v="20.332499999999996"/>
    <n v="0.60204308238951809"/>
    <n v="2026"/>
    <s v="Q4"/>
    <n v="10"/>
    <x v="9"/>
  </r>
  <r>
    <s v="05197"/>
    <x v="290"/>
    <x v="3"/>
    <x v="8"/>
    <x v="0"/>
    <x v="1"/>
    <x v="0"/>
    <x v="4"/>
    <n v="1"/>
    <n v="49.5"/>
    <n v="0"/>
    <n v="22.36"/>
    <n v="49.5"/>
    <n v="22.36"/>
    <n v="27.14"/>
    <n v="0.54828282828282826"/>
    <n v="2026"/>
    <s v="Q4"/>
    <n v="10"/>
    <x v="9"/>
  </r>
  <r>
    <s v="00066"/>
    <x v="291"/>
    <x v="0"/>
    <x v="15"/>
    <x v="0"/>
    <x v="2"/>
    <x v="3"/>
    <x v="13"/>
    <n v="1"/>
    <n v="80.58"/>
    <n v="0"/>
    <n v="40.43"/>
    <n v="80.58"/>
    <n v="40.43"/>
    <n v="40.15"/>
    <n v="0.49826259617771157"/>
    <n v="2026"/>
    <s v="Q4"/>
    <n v="10"/>
    <x v="9"/>
  </r>
  <r>
    <s v="00585"/>
    <x v="291"/>
    <x v="2"/>
    <x v="5"/>
    <x v="2"/>
    <x v="2"/>
    <x v="2"/>
    <x v="18"/>
    <n v="2"/>
    <n v="161.59"/>
    <n v="0.05"/>
    <n v="89.57"/>
    <n v="307.02100000000002"/>
    <n v="179.14"/>
    <n v="127.88100000000003"/>
    <n v="0.41652199686666391"/>
    <n v="2026"/>
    <s v="Q4"/>
    <n v="10"/>
    <x v="9"/>
  </r>
  <r>
    <s v="00856"/>
    <x v="291"/>
    <x v="3"/>
    <x v="8"/>
    <x v="0"/>
    <x v="2"/>
    <x v="3"/>
    <x v="13"/>
    <n v="1"/>
    <n v="80.319999999999993"/>
    <n v="0"/>
    <n v="39.729999999999997"/>
    <n v="80.319999999999993"/>
    <n v="39.729999999999997"/>
    <n v="40.589999999999996"/>
    <n v="0.50535358565737054"/>
    <n v="2026"/>
    <s v="Q4"/>
    <n v="10"/>
    <x v="9"/>
  </r>
  <r>
    <s v="01793"/>
    <x v="291"/>
    <x v="0"/>
    <x v="9"/>
    <x v="3"/>
    <x v="1"/>
    <x v="2"/>
    <x v="18"/>
    <n v="1"/>
    <n v="164.25"/>
    <n v="0"/>
    <n v="86.6"/>
    <n v="164.25"/>
    <n v="86.6"/>
    <n v="77.650000000000006"/>
    <n v="0.47275494672754947"/>
    <n v="2026"/>
    <s v="Q4"/>
    <n v="10"/>
    <x v="9"/>
  </r>
  <r>
    <s v="04763"/>
    <x v="291"/>
    <x v="3"/>
    <x v="8"/>
    <x v="3"/>
    <x v="1"/>
    <x v="0"/>
    <x v="8"/>
    <n v="6"/>
    <n v="101.6"/>
    <n v="0"/>
    <n v="50.17"/>
    <n v="609.59999999999991"/>
    <n v="301.02"/>
    <n v="308.57999999999993"/>
    <n v="0.50620078740157481"/>
    <n v="2026"/>
    <s v="Q4"/>
    <n v="10"/>
    <x v="9"/>
  </r>
  <r>
    <s v="01716"/>
    <x v="292"/>
    <x v="0"/>
    <x v="0"/>
    <x v="2"/>
    <x v="0"/>
    <x v="4"/>
    <x v="14"/>
    <n v="5"/>
    <n v="35.99"/>
    <n v="0"/>
    <n v="14.19"/>
    <n v="179.95000000000002"/>
    <n v="70.95"/>
    <n v="109.00000000000001"/>
    <n v="0.60572381217004723"/>
    <n v="2026"/>
    <s v="Q4"/>
    <n v="10"/>
    <x v="9"/>
  </r>
  <r>
    <s v="01759"/>
    <x v="292"/>
    <x v="3"/>
    <x v="8"/>
    <x v="0"/>
    <x v="0"/>
    <x v="4"/>
    <x v="14"/>
    <n v="2"/>
    <n v="36.57"/>
    <n v="0.1"/>
    <n v="13.79"/>
    <n v="65.826000000000008"/>
    <n v="27.58"/>
    <n v="38.246000000000009"/>
    <n v="0.58101661957281325"/>
    <n v="2026"/>
    <s v="Q4"/>
    <n v="10"/>
    <x v="9"/>
  </r>
  <r>
    <s v="01811"/>
    <x v="292"/>
    <x v="1"/>
    <x v="6"/>
    <x v="0"/>
    <x v="1"/>
    <x v="0"/>
    <x v="6"/>
    <n v="1"/>
    <n v="40.99"/>
    <n v="0.1"/>
    <n v="17.16"/>
    <n v="36.891000000000005"/>
    <n v="17.16"/>
    <n v="19.731000000000005"/>
    <n v="0.5348458973733432"/>
    <n v="2026"/>
    <s v="Q4"/>
    <n v="10"/>
    <x v="9"/>
  </r>
  <r>
    <s v="02918"/>
    <x v="292"/>
    <x v="3"/>
    <x v="8"/>
    <x v="2"/>
    <x v="0"/>
    <x v="3"/>
    <x v="13"/>
    <n v="3"/>
    <n v="80.47"/>
    <n v="0"/>
    <n v="40.090000000000003"/>
    <n v="241.41"/>
    <n v="120.27000000000001"/>
    <n v="121.13999999999999"/>
    <n v="0.50180191375667949"/>
    <n v="2026"/>
    <s v="Q4"/>
    <n v="10"/>
    <x v="9"/>
  </r>
  <r>
    <s v="04150"/>
    <x v="292"/>
    <x v="3"/>
    <x v="13"/>
    <x v="2"/>
    <x v="2"/>
    <x v="1"/>
    <x v="3"/>
    <n v="5"/>
    <n v="140.32"/>
    <n v="0"/>
    <n v="80.08"/>
    <n v="701.59999999999991"/>
    <n v="400.4"/>
    <n v="301.19999999999993"/>
    <n v="0.4293044469783352"/>
    <n v="2026"/>
    <s v="Q4"/>
    <n v="10"/>
    <x v="9"/>
  </r>
  <r>
    <s v="04830"/>
    <x v="292"/>
    <x v="1"/>
    <x v="11"/>
    <x v="0"/>
    <x v="1"/>
    <x v="4"/>
    <x v="12"/>
    <n v="3"/>
    <n v="125.93"/>
    <n v="0.1"/>
    <n v="68.45"/>
    <n v="340.01100000000002"/>
    <n v="205.35000000000002"/>
    <n v="134.661"/>
    <n v="0.39604895135745605"/>
    <n v="2026"/>
    <s v="Q4"/>
    <n v="10"/>
    <x v="9"/>
  </r>
  <r>
    <s v="04698"/>
    <x v="293"/>
    <x v="3"/>
    <x v="8"/>
    <x v="0"/>
    <x v="0"/>
    <x v="1"/>
    <x v="3"/>
    <n v="2"/>
    <n v="141.4"/>
    <n v="0.05"/>
    <n v="77.48"/>
    <n v="268.66000000000003"/>
    <n v="154.96"/>
    <n v="113.70000000000002"/>
    <n v="0.42321149408173903"/>
    <n v="2026"/>
    <s v="Q4"/>
    <n v="10"/>
    <x v="9"/>
  </r>
  <r>
    <s v="04846"/>
    <x v="293"/>
    <x v="0"/>
    <x v="0"/>
    <x v="1"/>
    <x v="2"/>
    <x v="0"/>
    <x v="4"/>
    <n v="8"/>
    <n v="51.91"/>
    <n v="0.05"/>
    <n v="22.99"/>
    <n v="394.51599999999996"/>
    <n v="183.92"/>
    <n v="210.59599999999998"/>
    <n v="0.53380851473704483"/>
    <n v="2026"/>
    <s v="Q4"/>
    <n v="10"/>
    <x v="9"/>
  </r>
  <r>
    <s v="05024"/>
    <x v="293"/>
    <x v="3"/>
    <x v="7"/>
    <x v="3"/>
    <x v="0"/>
    <x v="3"/>
    <x v="7"/>
    <n v="1"/>
    <n v="192.62"/>
    <n v="0"/>
    <n v="102.51"/>
    <n v="192.62"/>
    <n v="102.51"/>
    <n v="90.11"/>
    <n v="0.46781227286886096"/>
    <n v="2026"/>
    <s v="Q4"/>
    <n v="10"/>
    <x v="9"/>
  </r>
  <r>
    <s v="01157"/>
    <x v="294"/>
    <x v="3"/>
    <x v="4"/>
    <x v="0"/>
    <x v="1"/>
    <x v="0"/>
    <x v="4"/>
    <n v="1"/>
    <n v="51.25"/>
    <n v="0"/>
    <n v="22.58"/>
    <n v="51.25"/>
    <n v="22.58"/>
    <n v="28.67"/>
    <n v="0.55941463414634152"/>
    <n v="2026"/>
    <s v="Q4"/>
    <n v="10"/>
    <x v="9"/>
  </r>
  <r>
    <s v="01427"/>
    <x v="294"/>
    <x v="3"/>
    <x v="4"/>
    <x v="2"/>
    <x v="1"/>
    <x v="2"/>
    <x v="9"/>
    <n v="1"/>
    <n v="45.97"/>
    <n v="0.05"/>
    <n v="18.760000000000002"/>
    <n v="43.671499999999995"/>
    <n v="18.760000000000002"/>
    <n v="24.911499999999993"/>
    <n v="0.57042922729926826"/>
    <n v="2026"/>
    <s v="Q4"/>
    <n v="10"/>
    <x v="9"/>
  </r>
  <r>
    <s v="01622"/>
    <x v="294"/>
    <x v="2"/>
    <x v="2"/>
    <x v="3"/>
    <x v="0"/>
    <x v="3"/>
    <x v="19"/>
    <n v="1"/>
    <n v="123.29"/>
    <n v="0"/>
    <n v="59.48"/>
    <n v="123.29"/>
    <n v="59.48"/>
    <n v="63.810000000000009"/>
    <n v="0.51756022386243816"/>
    <n v="2026"/>
    <s v="Q4"/>
    <n v="10"/>
    <x v="9"/>
  </r>
  <r>
    <s v="01879"/>
    <x v="294"/>
    <x v="3"/>
    <x v="8"/>
    <x v="1"/>
    <x v="2"/>
    <x v="2"/>
    <x v="2"/>
    <n v="8"/>
    <n v="35.83"/>
    <n v="0.05"/>
    <n v="13.89"/>
    <n v="272.30799999999999"/>
    <n v="111.12"/>
    <n v="161.18799999999999"/>
    <n v="0.59193266448286497"/>
    <n v="2026"/>
    <s v="Q4"/>
    <n v="10"/>
    <x v="9"/>
  </r>
  <r>
    <s v="02483"/>
    <x v="294"/>
    <x v="0"/>
    <x v="0"/>
    <x v="0"/>
    <x v="1"/>
    <x v="3"/>
    <x v="13"/>
    <n v="1"/>
    <n v="80.56"/>
    <n v="0"/>
    <n v="39.53"/>
    <n v="80.56"/>
    <n v="39.53"/>
    <n v="41.03"/>
    <n v="0.5093098311817279"/>
    <n v="2026"/>
    <s v="Q4"/>
    <n v="10"/>
    <x v="9"/>
  </r>
  <r>
    <s v="04451"/>
    <x v="294"/>
    <x v="3"/>
    <x v="7"/>
    <x v="0"/>
    <x v="1"/>
    <x v="0"/>
    <x v="6"/>
    <n v="1"/>
    <n v="40.47"/>
    <n v="0.05"/>
    <n v="16.73"/>
    <n v="38.4465"/>
    <n v="16.73"/>
    <n v="21.7165"/>
    <n v="0.5648498562938109"/>
    <n v="2026"/>
    <s v="Q4"/>
    <n v="10"/>
    <x v="9"/>
  </r>
  <r>
    <s v="00093"/>
    <x v="295"/>
    <x v="1"/>
    <x v="12"/>
    <x v="1"/>
    <x v="2"/>
    <x v="2"/>
    <x v="15"/>
    <n v="15"/>
    <n v="133.52000000000001"/>
    <n v="0.2"/>
    <n v="66"/>
    <n v="1602.2400000000002"/>
    <n v="990"/>
    <n v="612.24000000000024"/>
    <n v="0.38211503894547644"/>
    <n v="2026"/>
    <s v="Q4"/>
    <n v="10"/>
    <x v="9"/>
  </r>
  <r>
    <s v="00265"/>
    <x v="295"/>
    <x v="1"/>
    <x v="6"/>
    <x v="0"/>
    <x v="0"/>
    <x v="0"/>
    <x v="0"/>
    <n v="1"/>
    <n v="82.28"/>
    <n v="0"/>
    <n v="42.08"/>
    <n v="82.28"/>
    <n v="42.08"/>
    <n v="40.200000000000003"/>
    <n v="0.48857559552746721"/>
    <n v="2026"/>
    <s v="Q4"/>
    <n v="10"/>
    <x v="9"/>
  </r>
  <r>
    <s v="00555"/>
    <x v="295"/>
    <x v="1"/>
    <x v="11"/>
    <x v="0"/>
    <x v="1"/>
    <x v="2"/>
    <x v="2"/>
    <n v="6"/>
    <n v="35.479999999999997"/>
    <n v="0"/>
    <n v="13.37"/>
    <n v="212.88"/>
    <n v="80.22"/>
    <n v="132.66"/>
    <n v="0.62316798196166856"/>
    <n v="2026"/>
    <s v="Q4"/>
    <n v="10"/>
    <x v="9"/>
  </r>
  <r>
    <s v="01993"/>
    <x v="295"/>
    <x v="2"/>
    <x v="3"/>
    <x v="2"/>
    <x v="1"/>
    <x v="1"/>
    <x v="11"/>
    <n v="1"/>
    <n v="152.38"/>
    <n v="0.15"/>
    <n v="78.92"/>
    <n v="129.523"/>
    <n v="78.92"/>
    <n v="50.602999999999994"/>
    <n v="0.39068736826663986"/>
    <n v="2026"/>
    <s v="Q4"/>
    <n v="10"/>
    <x v="9"/>
  </r>
  <r>
    <s v="03116"/>
    <x v="295"/>
    <x v="1"/>
    <x v="1"/>
    <x v="3"/>
    <x v="1"/>
    <x v="1"/>
    <x v="1"/>
    <n v="1"/>
    <n v="93.64"/>
    <n v="0"/>
    <n v="44.34"/>
    <n v="93.64"/>
    <n v="44.34"/>
    <n v="49.3"/>
    <n v="0.52648440837249033"/>
    <n v="2026"/>
    <s v="Q4"/>
    <n v="10"/>
    <x v="9"/>
  </r>
  <r>
    <s v="03631"/>
    <x v="295"/>
    <x v="3"/>
    <x v="7"/>
    <x v="2"/>
    <x v="0"/>
    <x v="4"/>
    <x v="12"/>
    <n v="1"/>
    <n v="123.6"/>
    <n v="0"/>
    <n v="67.3"/>
    <n v="123.6"/>
    <n v="67.3"/>
    <n v="56.3"/>
    <n v="0.45550161812297735"/>
    <n v="2026"/>
    <s v="Q4"/>
    <n v="10"/>
    <x v="9"/>
  </r>
  <r>
    <s v="04216"/>
    <x v="295"/>
    <x v="1"/>
    <x v="1"/>
    <x v="0"/>
    <x v="1"/>
    <x v="4"/>
    <x v="12"/>
    <n v="3"/>
    <n v="124.6"/>
    <n v="0.05"/>
    <n v="69.12"/>
    <n v="355.10999999999996"/>
    <n v="207.36"/>
    <n v="147.74999999999994"/>
    <n v="0.41606826053898782"/>
    <n v="2026"/>
    <s v="Q4"/>
    <n v="10"/>
    <x v="9"/>
  </r>
  <r>
    <s v="04956"/>
    <x v="295"/>
    <x v="3"/>
    <x v="13"/>
    <x v="2"/>
    <x v="2"/>
    <x v="1"/>
    <x v="11"/>
    <n v="2"/>
    <n v="151.66"/>
    <n v="0"/>
    <n v="77.17"/>
    <n v="303.32"/>
    <n v="154.34"/>
    <n v="148.97999999999999"/>
    <n v="0.49116444678886984"/>
    <n v="2026"/>
    <s v="Q4"/>
    <n v="10"/>
    <x v="9"/>
  </r>
  <r>
    <s v="00439"/>
    <x v="296"/>
    <x v="2"/>
    <x v="5"/>
    <x v="2"/>
    <x v="1"/>
    <x v="2"/>
    <x v="2"/>
    <n v="1"/>
    <n v="36.76"/>
    <n v="0"/>
    <n v="13.18"/>
    <n v="36.76"/>
    <n v="13.18"/>
    <n v="23.58"/>
    <n v="0.64145810663764957"/>
    <n v="2026"/>
    <s v="Q4"/>
    <n v="10"/>
    <x v="9"/>
  </r>
  <r>
    <s v="01076"/>
    <x v="296"/>
    <x v="0"/>
    <x v="9"/>
    <x v="3"/>
    <x v="0"/>
    <x v="3"/>
    <x v="7"/>
    <n v="1"/>
    <n v="195.67"/>
    <n v="0"/>
    <n v="105.88"/>
    <n v="195.67"/>
    <n v="105.88"/>
    <n v="89.789999999999992"/>
    <n v="0.45888485715745897"/>
    <n v="2026"/>
    <s v="Q4"/>
    <n v="10"/>
    <x v="9"/>
  </r>
  <r>
    <s v="01130"/>
    <x v="296"/>
    <x v="0"/>
    <x v="15"/>
    <x v="2"/>
    <x v="0"/>
    <x v="0"/>
    <x v="6"/>
    <n v="1"/>
    <n v="40.83"/>
    <n v="0.1"/>
    <n v="16.54"/>
    <n v="36.747"/>
    <n v="16.54"/>
    <n v="20.207000000000001"/>
    <n v="0.54989522954254766"/>
    <n v="2026"/>
    <s v="Q4"/>
    <n v="10"/>
    <x v="9"/>
  </r>
  <r>
    <s v="02820"/>
    <x v="296"/>
    <x v="3"/>
    <x v="7"/>
    <x v="1"/>
    <x v="2"/>
    <x v="1"/>
    <x v="17"/>
    <n v="6"/>
    <n v="72.73"/>
    <n v="0.05"/>
    <n v="32.700000000000003"/>
    <n v="414.56099999999998"/>
    <n v="196.20000000000002"/>
    <n v="218.36099999999996"/>
    <n v="0.52672827400551425"/>
    <n v="2026"/>
    <s v="Q4"/>
    <n v="10"/>
    <x v="9"/>
  </r>
  <r>
    <s v="04213"/>
    <x v="296"/>
    <x v="1"/>
    <x v="14"/>
    <x v="1"/>
    <x v="2"/>
    <x v="3"/>
    <x v="13"/>
    <n v="4"/>
    <n v="81.23"/>
    <n v="0.1"/>
    <n v="38.96"/>
    <n v="292.428"/>
    <n v="155.84"/>
    <n v="136.58799999999999"/>
    <n v="0.46708249552026482"/>
    <n v="2026"/>
    <s v="Q4"/>
    <n v="10"/>
    <x v="9"/>
  </r>
  <r>
    <s v="04375"/>
    <x v="296"/>
    <x v="1"/>
    <x v="1"/>
    <x v="0"/>
    <x v="2"/>
    <x v="2"/>
    <x v="9"/>
    <n v="1"/>
    <n v="46.38"/>
    <n v="0.15"/>
    <n v="17.87"/>
    <n v="39.423000000000002"/>
    <n v="17.87"/>
    <n v="21.553000000000001"/>
    <n v="0.54671131065621592"/>
    <n v="2026"/>
    <s v="Q4"/>
    <n v="10"/>
    <x v="9"/>
  </r>
  <r>
    <s v="05072"/>
    <x v="296"/>
    <x v="3"/>
    <x v="7"/>
    <x v="1"/>
    <x v="2"/>
    <x v="2"/>
    <x v="9"/>
    <n v="5"/>
    <n v="45.9"/>
    <n v="0.1"/>
    <n v="17.940000000000001"/>
    <n v="206.55"/>
    <n v="89.7"/>
    <n v="116.85000000000001"/>
    <n v="0.56572258533042852"/>
    <n v="2026"/>
    <s v="Q4"/>
    <n v="10"/>
    <x v="9"/>
  </r>
  <r>
    <s v="00310"/>
    <x v="297"/>
    <x v="1"/>
    <x v="12"/>
    <x v="0"/>
    <x v="2"/>
    <x v="1"/>
    <x v="3"/>
    <n v="5"/>
    <n v="144.04"/>
    <n v="0.1"/>
    <n v="78.069999999999993"/>
    <n v="648.17999999999995"/>
    <n v="390.34999999999997"/>
    <n v="257.83"/>
    <n v="0.39777530932765592"/>
    <n v="2026"/>
    <s v="Q4"/>
    <n v="10"/>
    <x v="9"/>
  </r>
  <r>
    <s v="00317"/>
    <x v="297"/>
    <x v="2"/>
    <x v="10"/>
    <x v="3"/>
    <x v="1"/>
    <x v="0"/>
    <x v="0"/>
    <n v="2"/>
    <n v="80.69"/>
    <n v="0.05"/>
    <n v="43.81"/>
    <n v="153.31099999999998"/>
    <n v="87.62"/>
    <n v="65.690999999999974"/>
    <n v="0.42848197454846676"/>
    <n v="2026"/>
    <s v="Q4"/>
    <n v="10"/>
    <x v="9"/>
  </r>
  <r>
    <s v="00684"/>
    <x v="297"/>
    <x v="3"/>
    <x v="4"/>
    <x v="0"/>
    <x v="2"/>
    <x v="3"/>
    <x v="7"/>
    <n v="1"/>
    <n v="191.91"/>
    <n v="0"/>
    <n v="101.89"/>
    <n v="191.91"/>
    <n v="101.89"/>
    <n v="90.02"/>
    <n v="0.46907404512531914"/>
    <n v="2026"/>
    <s v="Q4"/>
    <n v="10"/>
    <x v="9"/>
  </r>
  <r>
    <s v="01430"/>
    <x v="297"/>
    <x v="3"/>
    <x v="13"/>
    <x v="2"/>
    <x v="1"/>
    <x v="4"/>
    <x v="14"/>
    <n v="1"/>
    <n v="36.630000000000003"/>
    <n v="0.05"/>
    <n v="13.97"/>
    <n v="34.798500000000004"/>
    <n v="13.97"/>
    <n v="20.828500000000005"/>
    <n v="0.59854591433538806"/>
    <n v="2026"/>
    <s v="Q4"/>
    <n v="10"/>
    <x v="9"/>
  </r>
  <r>
    <s v="02049"/>
    <x v="297"/>
    <x v="3"/>
    <x v="4"/>
    <x v="1"/>
    <x v="2"/>
    <x v="2"/>
    <x v="2"/>
    <n v="6"/>
    <n v="35.380000000000003"/>
    <n v="0.05"/>
    <n v="13.9"/>
    <n v="201.66600000000003"/>
    <n v="83.4"/>
    <n v="118.26600000000002"/>
    <n v="0.58644491386748387"/>
    <n v="2026"/>
    <s v="Q4"/>
    <n v="10"/>
    <x v="9"/>
  </r>
  <r>
    <s v="02199"/>
    <x v="297"/>
    <x v="1"/>
    <x v="12"/>
    <x v="3"/>
    <x v="0"/>
    <x v="2"/>
    <x v="15"/>
    <n v="1"/>
    <n v="132.63"/>
    <n v="0.05"/>
    <n v="67.489999999999995"/>
    <n v="125.99849999999999"/>
    <n v="67.489999999999995"/>
    <n v="58.508499999999998"/>
    <n v="0.46435870268296847"/>
    <n v="2026"/>
    <s v="Q4"/>
    <n v="10"/>
    <x v="9"/>
  </r>
  <r>
    <s v="02954"/>
    <x v="297"/>
    <x v="3"/>
    <x v="4"/>
    <x v="0"/>
    <x v="1"/>
    <x v="1"/>
    <x v="17"/>
    <n v="1"/>
    <n v="71.17"/>
    <n v="0"/>
    <n v="32.57"/>
    <n v="71.17"/>
    <n v="32.57"/>
    <n v="38.6"/>
    <n v="0.54236335534635383"/>
    <n v="2026"/>
    <s v="Q4"/>
    <n v="10"/>
    <x v="9"/>
  </r>
  <r>
    <s v="03218"/>
    <x v="297"/>
    <x v="0"/>
    <x v="15"/>
    <x v="1"/>
    <x v="2"/>
    <x v="2"/>
    <x v="15"/>
    <n v="6"/>
    <n v="132.08000000000001"/>
    <n v="0.1"/>
    <n v="67.61"/>
    <n v="713.23200000000008"/>
    <n v="405.65999999999997"/>
    <n v="307.57200000000012"/>
    <n v="0.43123696076451995"/>
    <n v="2026"/>
    <s v="Q4"/>
    <n v="10"/>
    <x v="9"/>
  </r>
  <r>
    <s v="03965"/>
    <x v="297"/>
    <x v="1"/>
    <x v="11"/>
    <x v="2"/>
    <x v="0"/>
    <x v="3"/>
    <x v="13"/>
    <n v="3"/>
    <n v="82.75"/>
    <n v="0.05"/>
    <n v="38.53"/>
    <n v="235.83749999999998"/>
    <n v="115.59"/>
    <n v="120.24749999999997"/>
    <n v="0.50987438384480832"/>
    <n v="2026"/>
    <s v="Q4"/>
    <n v="10"/>
    <x v="9"/>
  </r>
  <r>
    <s v="02278"/>
    <x v="298"/>
    <x v="0"/>
    <x v="15"/>
    <x v="0"/>
    <x v="0"/>
    <x v="4"/>
    <x v="16"/>
    <n v="5"/>
    <n v="51.5"/>
    <n v="0.1"/>
    <n v="21.38"/>
    <n v="231.75"/>
    <n v="106.89999999999999"/>
    <n v="124.85000000000001"/>
    <n v="0.53872707659115426"/>
    <n v="2026"/>
    <s v="Q4"/>
    <n v="10"/>
    <x v="9"/>
  </r>
  <r>
    <s v="03132"/>
    <x v="298"/>
    <x v="2"/>
    <x v="5"/>
    <x v="0"/>
    <x v="1"/>
    <x v="1"/>
    <x v="3"/>
    <n v="3"/>
    <n v="140.49"/>
    <n v="0.05"/>
    <n v="77.45"/>
    <n v="400.3965"/>
    <n v="232.35000000000002"/>
    <n v="168.04649999999998"/>
    <n v="0.41970022215478903"/>
    <n v="2026"/>
    <s v="Q4"/>
    <n v="10"/>
    <x v="9"/>
  </r>
  <r>
    <s v="03144"/>
    <x v="298"/>
    <x v="2"/>
    <x v="2"/>
    <x v="3"/>
    <x v="1"/>
    <x v="4"/>
    <x v="14"/>
    <n v="4"/>
    <n v="36.200000000000003"/>
    <n v="0.15"/>
    <n v="13.53"/>
    <n v="123.08000000000001"/>
    <n v="54.12"/>
    <n v="68.960000000000008"/>
    <n v="0.56028599285017877"/>
    <n v="2026"/>
    <s v="Q4"/>
    <n v="10"/>
    <x v="9"/>
  </r>
  <r>
    <s v="03501"/>
    <x v="298"/>
    <x v="3"/>
    <x v="7"/>
    <x v="2"/>
    <x v="1"/>
    <x v="3"/>
    <x v="19"/>
    <n v="1"/>
    <n v="120.5"/>
    <n v="0.05"/>
    <n v="61.71"/>
    <n v="114.47499999999999"/>
    <n v="61.71"/>
    <n v="52.764999999999993"/>
    <n v="0.4609303341340904"/>
    <n v="2026"/>
    <s v="Q4"/>
    <n v="10"/>
    <x v="9"/>
  </r>
  <r>
    <s v="00458"/>
    <x v="299"/>
    <x v="2"/>
    <x v="2"/>
    <x v="2"/>
    <x v="2"/>
    <x v="0"/>
    <x v="8"/>
    <n v="1"/>
    <n v="102.44"/>
    <n v="0.05"/>
    <n v="49.14"/>
    <n v="97.317999999999998"/>
    <n v="49.14"/>
    <n v="48.177999999999997"/>
    <n v="0.49505744055570394"/>
    <n v="2026"/>
    <s v="Q4"/>
    <n v="10"/>
    <x v="9"/>
  </r>
  <r>
    <s v="01065"/>
    <x v="299"/>
    <x v="2"/>
    <x v="5"/>
    <x v="0"/>
    <x v="1"/>
    <x v="4"/>
    <x v="12"/>
    <n v="6"/>
    <n v="121.58"/>
    <n v="0.15"/>
    <n v="68.86"/>
    <n v="620.05799999999999"/>
    <n v="413.15999999999997"/>
    <n v="206.89800000000002"/>
    <n v="0.33367523683268346"/>
    <n v="2026"/>
    <s v="Q4"/>
    <n v="10"/>
    <x v="9"/>
  </r>
  <r>
    <s v="01707"/>
    <x v="299"/>
    <x v="2"/>
    <x v="16"/>
    <x v="0"/>
    <x v="1"/>
    <x v="2"/>
    <x v="2"/>
    <n v="2"/>
    <n v="35.36"/>
    <n v="0"/>
    <n v="13.33"/>
    <n v="70.72"/>
    <n v="26.66"/>
    <n v="44.06"/>
    <n v="0.62302036199095023"/>
    <n v="2026"/>
    <s v="Q4"/>
    <n v="10"/>
    <x v="9"/>
  </r>
  <r>
    <s v="01989"/>
    <x v="299"/>
    <x v="3"/>
    <x v="4"/>
    <x v="0"/>
    <x v="1"/>
    <x v="3"/>
    <x v="5"/>
    <n v="2"/>
    <n v="335.73"/>
    <n v="0"/>
    <n v="199.44"/>
    <n v="671.46"/>
    <n v="398.88"/>
    <n v="272.58000000000004"/>
    <n v="0.4059512107943884"/>
    <n v="2026"/>
    <s v="Q4"/>
    <n v="10"/>
    <x v="9"/>
  </r>
  <r>
    <s v="02852"/>
    <x v="299"/>
    <x v="1"/>
    <x v="12"/>
    <x v="1"/>
    <x v="2"/>
    <x v="1"/>
    <x v="3"/>
    <n v="3"/>
    <n v="141.96"/>
    <n v="0.1"/>
    <n v="77.42"/>
    <n v="383.29200000000003"/>
    <n v="232.26"/>
    <n v="151.03200000000004"/>
    <n v="0.39403900942362485"/>
    <n v="2026"/>
    <s v="Q4"/>
    <n v="10"/>
    <x v="9"/>
  </r>
  <r>
    <s v="04762"/>
    <x v="299"/>
    <x v="1"/>
    <x v="12"/>
    <x v="3"/>
    <x v="1"/>
    <x v="4"/>
    <x v="16"/>
    <n v="2"/>
    <n v="51.76"/>
    <n v="0"/>
    <n v="21.64"/>
    <n v="103.52"/>
    <n v="43.28"/>
    <n v="60.239999999999995"/>
    <n v="0.58191653786707875"/>
    <n v="2026"/>
    <s v="Q4"/>
    <n v="10"/>
    <x v="9"/>
  </r>
  <r>
    <s v="04997"/>
    <x v="299"/>
    <x v="3"/>
    <x v="7"/>
    <x v="0"/>
    <x v="0"/>
    <x v="3"/>
    <x v="7"/>
    <n v="3"/>
    <n v="194.09"/>
    <n v="0.1"/>
    <n v="105.84"/>
    <n v="524.04300000000001"/>
    <n v="317.52"/>
    <n v="206.52300000000002"/>
    <n v="0.39409552269565667"/>
    <n v="2026"/>
    <s v="Q4"/>
    <n v="10"/>
    <x v="9"/>
  </r>
  <r>
    <s v="01238"/>
    <x v="300"/>
    <x v="1"/>
    <x v="12"/>
    <x v="0"/>
    <x v="0"/>
    <x v="3"/>
    <x v="19"/>
    <n v="1"/>
    <n v="125.39"/>
    <n v="0.05"/>
    <n v="61.19"/>
    <n v="119.12049999999999"/>
    <n v="61.19"/>
    <n v="57.930499999999995"/>
    <n v="0.48631847582909743"/>
    <n v="2026"/>
    <s v="Q4"/>
    <n v="10"/>
    <x v="9"/>
  </r>
  <r>
    <s v="02622"/>
    <x v="300"/>
    <x v="0"/>
    <x v="15"/>
    <x v="3"/>
    <x v="1"/>
    <x v="3"/>
    <x v="13"/>
    <n v="3"/>
    <n v="83.73"/>
    <n v="0.15"/>
    <n v="39.43"/>
    <n v="213.51149999999998"/>
    <n v="118.28999999999999"/>
    <n v="95.221499999999992"/>
    <n v="0.44597831966896395"/>
    <n v="2026"/>
    <s v="Q4"/>
    <n v="10"/>
    <x v="9"/>
  </r>
  <r>
    <s v="03106"/>
    <x v="300"/>
    <x v="3"/>
    <x v="8"/>
    <x v="3"/>
    <x v="2"/>
    <x v="4"/>
    <x v="14"/>
    <n v="3"/>
    <n v="36.99"/>
    <n v="0.05"/>
    <n v="14.14"/>
    <n v="105.42149999999999"/>
    <n v="42.42"/>
    <n v="63.001499999999993"/>
    <n v="0.59761528720422297"/>
    <n v="2026"/>
    <s v="Q4"/>
    <n v="10"/>
    <x v="9"/>
  </r>
  <r>
    <s v="03274"/>
    <x v="300"/>
    <x v="3"/>
    <x v="7"/>
    <x v="3"/>
    <x v="1"/>
    <x v="4"/>
    <x v="10"/>
    <n v="1"/>
    <n v="39.42"/>
    <n v="0"/>
    <n v="14.58"/>
    <n v="39.42"/>
    <n v="14.58"/>
    <n v="24.840000000000003"/>
    <n v="0.63013698630136994"/>
    <n v="2026"/>
    <s v="Q4"/>
    <n v="10"/>
    <x v="9"/>
  </r>
  <r>
    <s v="03542"/>
    <x v="300"/>
    <x v="3"/>
    <x v="4"/>
    <x v="0"/>
    <x v="1"/>
    <x v="0"/>
    <x v="4"/>
    <n v="2"/>
    <n v="50.66"/>
    <n v="0"/>
    <n v="22.02"/>
    <n v="101.32"/>
    <n v="44.04"/>
    <n v="57.279999999999994"/>
    <n v="0.56533754441373862"/>
    <n v="2026"/>
    <s v="Q4"/>
    <n v="10"/>
    <x v="9"/>
  </r>
  <r>
    <s v="03704"/>
    <x v="300"/>
    <x v="1"/>
    <x v="12"/>
    <x v="0"/>
    <x v="0"/>
    <x v="1"/>
    <x v="17"/>
    <n v="4"/>
    <n v="71.959999999999994"/>
    <n v="0.1"/>
    <n v="31.51"/>
    <n v="259.05599999999998"/>
    <n v="126.04"/>
    <n v="133.01599999999996"/>
    <n v="0.51346427027360864"/>
    <n v="2026"/>
    <s v="Q4"/>
    <n v="10"/>
    <x v="9"/>
  </r>
  <r>
    <s v="04699"/>
    <x v="300"/>
    <x v="2"/>
    <x v="5"/>
    <x v="2"/>
    <x v="0"/>
    <x v="0"/>
    <x v="4"/>
    <n v="1"/>
    <n v="49.72"/>
    <n v="0.05"/>
    <n v="22.5"/>
    <n v="47.233999999999995"/>
    <n v="22.5"/>
    <n v="24.733999999999995"/>
    <n v="0.52364821950290041"/>
    <n v="2026"/>
    <s v="Q4"/>
    <n v="10"/>
    <x v="9"/>
  </r>
  <r>
    <s v="01226"/>
    <x v="301"/>
    <x v="0"/>
    <x v="0"/>
    <x v="3"/>
    <x v="0"/>
    <x v="2"/>
    <x v="2"/>
    <n v="1"/>
    <n v="36.58"/>
    <n v="0"/>
    <n v="13.5"/>
    <n v="36.58"/>
    <n v="13.5"/>
    <n v="23.08"/>
    <n v="0.63094587206123565"/>
    <n v="2026"/>
    <s v="Q4"/>
    <n v="10"/>
    <x v="9"/>
  </r>
  <r>
    <s v="01245"/>
    <x v="301"/>
    <x v="1"/>
    <x v="6"/>
    <x v="3"/>
    <x v="0"/>
    <x v="4"/>
    <x v="10"/>
    <n v="2"/>
    <n v="41.06"/>
    <n v="0.05"/>
    <n v="15.07"/>
    <n v="78.013999999999996"/>
    <n v="30.14"/>
    <n v="47.873999999999995"/>
    <n v="0.6136590868305688"/>
    <n v="2026"/>
    <s v="Q4"/>
    <n v="10"/>
    <x v="9"/>
  </r>
  <r>
    <s v="01477"/>
    <x v="301"/>
    <x v="1"/>
    <x v="14"/>
    <x v="3"/>
    <x v="0"/>
    <x v="3"/>
    <x v="19"/>
    <n v="1"/>
    <n v="121.78"/>
    <n v="0.15"/>
    <n v="61.55"/>
    <n v="103.51300000000001"/>
    <n v="61.55"/>
    <n v="41.963000000000008"/>
    <n v="0.40538869513974096"/>
    <n v="2026"/>
    <s v="Q4"/>
    <n v="10"/>
    <x v="9"/>
  </r>
  <r>
    <s v="01575"/>
    <x v="301"/>
    <x v="3"/>
    <x v="7"/>
    <x v="1"/>
    <x v="0"/>
    <x v="2"/>
    <x v="15"/>
    <n v="5"/>
    <n v="130.68"/>
    <n v="0.2"/>
    <n v="67.209999999999994"/>
    <n v="522.72000000000014"/>
    <n v="336.04999999999995"/>
    <n v="186.67000000000019"/>
    <n v="0.35711279461279488"/>
    <n v="2026"/>
    <s v="Q4"/>
    <n v="10"/>
    <x v="9"/>
  </r>
  <r>
    <s v="02830"/>
    <x v="301"/>
    <x v="2"/>
    <x v="2"/>
    <x v="0"/>
    <x v="1"/>
    <x v="2"/>
    <x v="18"/>
    <n v="1"/>
    <n v="161.94999999999999"/>
    <n v="0"/>
    <n v="86.61"/>
    <n v="161.94999999999999"/>
    <n v="86.61"/>
    <n v="75.339999999999989"/>
    <n v="0.46520531028095086"/>
    <n v="2026"/>
    <s v="Q4"/>
    <n v="10"/>
    <x v="9"/>
  </r>
  <r>
    <s v="02884"/>
    <x v="301"/>
    <x v="0"/>
    <x v="15"/>
    <x v="2"/>
    <x v="0"/>
    <x v="0"/>
    <x v="0"/>
    <n v="2"/>
    <n v="83.6"/>
    <n v="0"/>
    <n v="43.01"/>
    <n v="167.2"/>
    <n v="86.02"/>
    <n v="81.179999999999993"/>
    <n v="0.48552631578947369"/>
    <n v="2026"/>
    <s v="Q4"/>
    <n v="10"/>
    <x v="9"/>
  </r>
  <r>
    <s v="03093"/>
    <x v="301"/>
    <x v="3"/>
    <x v="4"/>
    <x v="1"/>
    <x v="2"/>
    <x v="3"/>
    <x v="7"/>
    <n v="3"/>
    <n v="194.19"/>
    <n v="0.15"/>
    <n v="104.22"/>
    <n v="495.18449999999996"/>
    <n v="312.65999999999997"/>
    <n v="182.52449999999999"/>
    <n v="0.36859897674503139"/>
    <n v="2026"/>
    <s v="Q4"/>
    <n v="10"/>
    <x v="9"/>
  </r>
  <r>
    <s v="03613"/>
    <x v="301"/>
    <x v="1"/>
    <x v="12"/>
    <x v="0"/>
    <x v="0"/>
    <x v="2"/>
    <x v="18"/>
    <n v="3"/>
    <n v="167.41"/>
    <n v="0"/>
    <n v="85.33"/>
    <n v="502.23"/>
    <n v="255.99"/>
    <n v="246.24"/>
    <n v="0.49029329191804549"/>
    <n v="2026"/>
    <s v="Q4"/>
    <n v="10"/>
    <x v="9"/>
  </r>
  <r>
    <s v="04496"/>
    <x v="301"/>
    <x v="3"/>
    <x v="8"/>
    <x v="0"/>
    <x v="0"/>
    <x v="4"/>
    <x v="10"/>
    <n v="2"/>
    <n v="40.83"/>
    <n v="0.1"/>
    <n v="14.91"/>
    <n v="73.494"/>
    <n v="29.82"/>
    <n v="43.673999999999999"/>
    <n v="0.59425259204833047"/>
    <n v="2026"/>
    <s v="Q4"/>
    <n v="10"/>
    <x v="9"/>
  </r>
  <r>
    <s v="05194"/>
    <x v="301"/>
    <x v="0"/>
    <x v="9"/>
    <x v="1"/>
    <x v="2"/>
    <x v="3"/>
    <x v="13"/>
    <n v="12"/>
    <n v="80.84"/>
    <n v="0.1"/>
    <n v="38.39"/>
    <n v="873.072"/>
    <n v="460.68"/>
    <n v="412.392"/>
    <n v="0.4723459233602727"/>
    <n v="2026"/>
    <s v="Q4"/>
    <n v="10"/>
    <x v="9"/>
  </r>
  <r>
    <s v="00339"/>
    <x v="302"/>
    <x v="3"/>
    <x v="13"/>
    <x v="0"/>
    <x v="0"/>
    <x v="0"/>
    <x v="6"/>
    <n v="1"/>
    <n v="39.65"/>
    <n v="0"/>
    <n v="16.38"/>
    <n v="39.65"/>
    <n v="16.38"/>
    <n v="23.27"/>
    <n v="0.58688524590163937"/>
    <n v="2026"/>
    <s v="Q4"/>
    <n v="10"/>
    <x v="9"/>
  </r>
  <r>
    <s v="01199"/>
    <x v="302"/>
    <x v="1"/>
    <x v="12"/>
    <x v="0"/>
    <x v="1"/>
    <x v="0"/>
    <x v="8"/>
    <n v="1"/>
    <n v="102.47"/>
    <n v="0.1"/>
    <n v="49.75"/>
    <n v="92.222999999999999"/>
    <n v="49.75"/>
    <n v="42.472999999999999"/>
    <n v="0.46054671828068922"/>
    <n v="2026"/>
    <s v="Q4"/>
    <n v="10"/>
    <x v="9"/>
  </r>
  <r>
    <s v="01253"/>
    <x v="302"/>
    <x v="3"/>
    <x v="13"/>
    <x v="2"/>
    <x v="2"/>
    <x v="4"/>
    <x v="10"/>
    <n v="2"/>
    <n v="40.43"/>
    <n v="0"/>
    <n v="14.88"/>
    <n v="80.86"/>
    <n v="29.76"/>
    <n v="51.099999999999994"/>
    <n v="0.63195646796932969"/>
    <n v="2026"/>
    <s v="Q4"/>
    <n v="10"/>
    <x v="9"/>
  </r>
  <r>
    <s v="01407"/>
    <x v="302"/>
    <x v="3"/>
    <x v="8"/>
    <x v="2"/>
    <x v="2"/>
    <x v="2"/>
    <x v="2"/>
    <n v="2"/>
    <n v="35.880000000000003"/>
    <n v="0.05"/>
    <n v="13.52"/>
    <n v="68.171999999999997"/>
    <n v="27.04"/>
    <n v="41.131999999999998"/>
    <n v="0.60335621662852779"/>
    <n v="2026"/>
    <s v="Q4"/>
    <n v="10"/>
    <x v="9"/>
  </r>
  <r>
    <s v="02532"/>
    <x v="302"/>
    <x v="0"/>
    <x v="15"/>
    <x v="3"/>
    <x v="1"/>
    <x v="0"/>
    <x v="0"/>
    <n v="1"/>
    <n v="80.400000000000006"/>
    <n v="0"/>
    <n v="43.34"/>
    <n v="80.400000000000006"/>
    <n v="43.34"/>
    <n v="37.06"/>
    <n v="0.46094527363184079"/>
    <n v="2026"/>
    <s v="Q4"/>
    <n v="10"/>
    <x v="9"/>
  </r>
  <r>
    <s v="00307"/>
    <x v="303"/>
    <x v="3"/>
    <x v="8"/>
    <x v="0"/>
    <x v="0"/>
    <x v="4"/>
    <x v="14"/>
    <n v="1"/>
    <n v="37.08"/>
    <n v="0"/>
    <n v="13.62"/>
    <n v="37.08"/>
    <n v="13.62"/>
    <n v="23.46"/>
    <n v="0.63268608414239491"/>
    <n v="2026"/>
    <s v="Q4"/>
    <n v="10"/>
    <x v="9"/>
  </r>
  <r>
    <s v="03257"/>
    <x v="303"/>
    <x v="3"/>
    <x v="4"/>
    <x v="2"/>
    <x v="1"/>
    <x v="2"/>
    <x v="18"/>
    <n v="6"/>
    <n v="165.92"/>
    <n v="0"/>
    <n v="87.55"/>
    <n v="995.52"/>
    <n v="525.29999999999995"/>
    <n v="470.22"/>
    <n v="0.4723360655737705"/>
    <n v="2026"/>
    <s v="Q4"/>
    <n v="10"/>
    <x v="9"/>
  </r>
  <r>
    <s v="03739"/>
    <x v="303"/>
    <x v="1"/>
    <x v="12"/>
    <x v="3"/>
    <x v="1"/>
    <x v="2"/>
    <x v="15"/>
    <n v="1"/>
    <n v="135.19"/>
    <n v="0"/>
    <n v="68.319999999999993"/>
    <n v="135.19"/>
    <n v="68.319999999999993"/>
    <n v="66.87"/>
    <n v="0.49463717730601381"/>
    <n v="2026"/>
    <s v="Q4"/>
    <n v="10"/>
    <x v="9"/>
  </r>
  <r>
    <s v="00077"/>
    <x v="304"/>
    <x v="1"/>
    <x v="11"/>
    <x v="0"/>
    <x v="1"/>
    <x v="2"/>
    <x v="15"/>
    <n v="2"/>
    <n v="133.96"/>
    <n v="0.1"/>
    <n v="65.44"/>
    <n v="241.12800000000001"/>
    <n v="130.88"/>
    <n v="110.24800000000002"/>
    <n v="0.4572177432732823"/>
    <n v="2026"/>
    <s v="Q4"/>
    <n v="11"/>
    <x v="10"/>
  </r>
  <r>
    <s v="00461"/>
    <x v="304"/>
    <x v="1"/>
    <x v="11"/>
    <x v="3"/>
    <x v="2"/>
    <x v="0"/>
    <x v="4"/>
    <n v="3"/>
    <n v="51.67"/>
    <n v="0.05"/>
    <n v="22.8"/>
    <n v="147.25949999999997"/>
    <n v="68.400000000000006"/>
    <n v="78.859499999999969"/>
    <n v="0.53551383781691497"/>
    <n v="2026"/>
    <s v="Q4"/>
    <n v="11"/>
    <x v="10"/>
  </r>
  <r>
    <s v="00732"/>
    <x v="304"/>
    <x v="1"/>
    <x v="1"/>
    <x v="3"/>
    <x v="0"/>
    <x v="1"/>
    <x v="11"/>
    <n v="1"/>
    <n v="150.46"/>
    <n v="0.15"/>
    <n v="78.39"/>
    <n v="127.89100000000001"/>
    <n v="78.39"/>
    <n v="49.501000000000005"/>
    <n v="0.38705616501552104"/>
    <n v="2026"/>
    <s v="Q4"/>
    <n v="11"/>
    <x v="10"/>
  </r>
  <r>
    <s v="00919"/>
    <x v="304"/>
    <x v="3"/>
    <x v="13"/>
    <x v="0"/>
    <x v="1"/>
    <x v="0"/>
    <x v="8"/>
    <n v="1"/>
    <n v="103.53"/>
    <n v="0.1"/>
    <n v="51.75"/>
    <n v="93.177000000000007"/>
    <n v="51.75"/>
    <n v="41.427000000000007"/>
    <n v="0.4446054283782479"/>
    <n v="2026"/>
    <s v="Q4"/>
    <n v="11"/>
    <x v="10"/>
  </r>
  <r>
    <s v="00949"/>
    <x v="304"/>
    <x v="2"/>
    <x v="2"/>
    <x v="0"/>
    <x v="0"/>
    <x v="0"/>
    <x v="8"/>
    <n v="4"/>
    <n v="103.33"/>
    <n v="0"/>
    <n v="49.15"/>
    <n v="413.32"/>
    <n v="196.6"/>
    <n v="216.72"/>
    <n v="0.5243394948224136"/>
    <n v="2026"/>
    <s v="Q4"/>
    <n v="11"/>
    <x v="10"/>
  </r>
  <r>
    <s v="01185"/>
    <x v="304"/>
    <x v="3"/>
    <x v="8"/>
    <x v="1"/>
    <x v="2"/>
    <x v="2"/>
    <x v="2"/>
    <n v="5"/>
    <n v="37.08"/>
    <n v="0.15"/>
    <n v="13.27"/>
    <n v="157.58999999999997"/>
    <n v="66.349999999999994"/>
    <n v="91.239999999999981"/>
    <n v="0.57897074687480166"/>
    <n v="2026"/>
    <s v="Q4"/>
    <n v="11"/>
    <x v="10"/>
  </r>
  <r>
    <s v="01248"/>
    <x v="304"/>
    <x v="0"/>
    <x v="0"/>
    <x v="1"/>
    <x v="2"/>
    <x v="2"/>
    <x v="15"/>
    <n v="5"/>
    <n v="132.33000000000001"/>
    <n v="0.2"/>
    <n v="65.2"/>
    <n v="529.32000000000005"/>
    <n v="326"/>
    <n v="203.32000000000005"/>
    <n v="0.3841154689034989"/>
    <n v="2026"/>
    <s v="Q4"/>
    <n v="11"/>
    <x v="10"/>
  </r>
  <r>
    <s v="02129"/>
    <x v="304"/>
    <x v="3"/>
    <x v="13"/>
    <x v="2"/>
    <x v="1"/>
    <x v="0"/>
    <x v="4"/>
    <n v="2"/>
    <n v="50.43"/>
    <n v="0"/>
    <n v="22.54"/>
    <n v="100.86"/>
    <n v="45.08"/>
    <n v="55.78"/>
    <n v="0.55304382312115807"/>
    <n v="2026"/>
    <s v="Q4"/>
    <n v="11"/>
    <x v="10"/>
  </r>
  <r>
    <s v="02850"/>
    <x v="304"/>
    <x v="2"/>
    <x v="2"/>
    <x v="1"/>
    <x v="0"/>
    <x v="4"/>
    <x v="16"/>
    <n v="3"/>
    <n v="50.05"/>
    <n v="0.15"/>
    <n v="22.36"/>
    <n v="127.62749999999998"/>
    <n v="67.08"/>
    <n v="60.547499999999985"/>
    <n v="0.47440794499618022"/>
    <n v="2026"/>
    <s v="Q4"/>
    <n v="11"/>
    <x v="10"/>
  </r>
  <r>
    <s v="03477"/>
    <x v="304"/>
    <x v="3"/>
    <x v="13"/>
    <x v="0"/>
    <x v="0"/>
    <x v="3"/>
    <x v="7"/>
    <n v="1"/>
    <n v="197.14"/>
    <n v="0.05"/>
    <n v="102.87"/>
    <n v="187.28299999999999"/>
    <n v="102.87"/>
    <n v="84.412999999999982"/>
    <n v="0.45072430492890431"/>
    <n v="2026"/>
    <s v="Q4"/>
    <n v="11"/>
    <x v="10"/>
  </r>
  <r>
    <s v="04673"/>
    <x v="304"/>
    <x v="0"/>
    <x v="0"/>
    <x v="1"/>
    <x v="2"/>
    <x v="1"/>
    <x v="17"/>
    <n v="5"/>
    <n v="72.13"/>
    <n v="0.1"/>
    <n v="31.41"/>
    <n v="324.58499999999998"/>
    <n v="157.05000000000001"/>
    <n v="167.53499999999997"/>
    <n v="0.51615139331762094"/>
    <n v="2026"/>
    <s v="Q4"/>
    <n v="11"/>
    <x v="10"/>
  </r>
  <r>
    <s v="04679"/>
    <x v="304"/>
    <x v="1"/>
    <x v="12"/>
    <x v="1"/>
    <x v="0"/>
    <x v="3"/>
    <x v="5"/>
    <n v="8"/>
    <n v="341.51"/>
    <n v="0.1"/>
    <n v="200.1"/>
    <n v="2458.8719999999998"/>
    <n v="1600.8"/>
    <n v="858.07199999999989"/>
    <n v="0.34896977150498276"/>
    <n v="2026"/>
    <s v="Q4"/>
    <n v="11"/>
    <x v="10"/>
  </r>
  <r>
    <s v="04809"/>
    <x v="304"/>
    <x v="1"/>
    <x v="11"/>
    <x v="0"/>
    <x v="1"/>
    <x v="2"/>
    <x v="2"/>
    <n v="1"/>
    <n v="36.47"/>
    <n v="0.05"/>
    <n v="13.88"/>
    <n v="34.646499999999996"/>
    <n v="13.88"/>
    <n v="20.766499999999994"/>
    <n v="0.59938233299178834"/>
    <n v="2026"/>
    <s v="Q4"/>
    <n v="11"/>
    <x v="10"/>
  </r>
  <r>
    <s v="04849"/>
    <x v="304"/>
    <x v="0"/>
    <x v="0"/>
    <x v="0"/>
    <x v="1"/>
    <x v="2"/>
    <x v="2"/>
    <n v="4"/>
    <n v="35.69"/>
    <n v="0.15"/>
    <n v="13.52"/>
    <n v="121.34599999999999"/>
    <n v="54.08"/>
    <n v="67.265999999999991"/>
    <n v="0.55433224004087478"/>
    <n v="2026"/>
    <s v="Q4"/>
    <n v="11"/>
    <x v="10"/>
  </r>
  <r>
    <s v="00436"/>
    <x v="305"/>
    <x v="2"/>
    <x v="10"/>
    <x v="0"/>
    <x v="1"/>
    <x v="2"/>
    <x v="2"/>
    <n v="2"/>
    <n v="35.340000000000003"/>
    <n v="0.1"/>
    <n v="13.82"/>
    <n v="63.612000000000009"/>
    <n v="27.64"/>
    <n v="35.972000000000008"/>
    <n v="0.56549078790165386"/>
    <n v="2026"/>
    <s v="Q4"/>
    <n v="11"/>
    <x v="10"/>
  </r>
  <r>
    <s v="00879"/>
    <x v="305"/>
    <x v="2"/>
    <x v="10"/>
    <x v="0"/>
    <x v="1"/>
    <x v="2"/>
    <x v="9"/>
    <n v="4"/>
    <n v="46.8"/>
    <n v="0.05"/>
    <n v="18.52"/>
    <n v="177.83999999999997"/>
    <n v="74.08"/>
    <n v="103.75999999999998"/>
    <n v="0.58344579397210972"/>
    <n v="2026"/>
    <s v="Q4"/>
    <n v="11"/>
    <x v="10"/>
  </r>
  <r>
    <s v="00955"/>
    <x v="305"/>
    <x v="3"/>
    <x v="13"/>
    <x v="2"/>
    <x v="1"/>
    <x v="3"/>
    <x v="7"/>
    <n v="1"/>
    <n v="198.34"/>
    <n v="0.05"/>
    <n v="103.2"/>
    <n v="188.423"/>
    <n v="103.2"/>
    <n v="85.222999999999999"/>
    <n v="0.45229616341954004"/>
    <n v="2026"/>
    <s v="Q4"/>
    <n v="11"/>
    <x v="10"/>
  </r>
  <r>
    <s v="01068"/>
    <x v="305"/>
    <x v="1"/>
    <x v="6"/>
    <x v="0"/>
    <x v="0"/>
    <x v="4"/>
    <x v="12"/>
    <n v="5"/>
    <n v="122.26"/>
    <n v="0.1"/>
    <n v="68.3"/>
    <n v="550.17000000000007"/>
    <n v="341.5"/>
    <n v="208.67000000000007"/>
    <n v="0.37928276714470083"/>
    <n v="2026"/>
    <s v="Q4"/>
    <n v="11"/>
    <x v="10"/>
  </r>
  <r>
    <s v="01733"/>
    <x v="305"/>
    <x v="0"/>
    <x v="9"/>
    <x v="1"/>
    <x v="0"/>
    <x v="1"/>
    <x v="17"/>
    <n v="3"/>
    <n v="71.12"/>
    <n v="0.15"/>
    <n v="33.090000000000003"/>
    <n v="181.35599999999999"/>
    <n v="99.27000000000001"/>
    <n v="82.085999999999984"/>
    <n v="0.45262356911268437"/>
    <n v="2026"/>
    <s v="Q4"/>
    <n v="11"/>
    <x v="10"/>
  </r>
  <r>
    <s v="03270"/>
    <x v="305"/>
    <x v="1"/>
    <x v="12"/>
    <x v="2"/>
    <x v="0"/>
    <x v="0"/>
    <x v="0"/>
    <n v="2"/>
    <n v="81.900000000000006"/>
    <n v="0.15"/>
    <n v="41.91"/>
    <n v="139.23000000000002"/>
    <n v="83.82"/>
    <n v="55.410000000000025"/>
    <n v="0.39797457444516282"/>
    <n v="2026"/>
    <s v="Q4"/>
    <n v="11"/>
    <x v="10"/>
  </r>
  <r>
    <s v="03484"/>
    <x v="305"/>
    <x v="2"/>
    <x v="2"/>
    <x v="3"/>
    <x v="0"/>
    <x v="2"/>
    <x v="18"/>
    <n v="4"/>
    <n v="165.12"/>
    <n v="0.05"/>
    <n v="89.65"/>
    <n v="627.45600000000002"/>
    <n v="358.6"/>
    <n v="268.85599999999999"/>
    <n v="0.42848582211342306"/>
    <n v="2026"/>
    <s v="Q4"/>
    <n v="11"/>
    <x v="10"/>
  </r>
  <r>
    <s v="03608"/>
    <x v="305"/>
    <x v="3"/>
    <x v="8"/>
    <x v="2"/>
    <x v="1"/>
    <x v="1"/>
    <x v="1"/>
    <n v="1"/>
    <n v="91.35"/>
    <n v="0"/>
    <n v="45.5"/>
    <n v="91.35"/>
    <n v="45.5"/>
    <n v="45.849999999999994"/>
    <n v="0.50191570881226055"/>
    <n v="2026"/>
    <s v="Q4"/>
    <n v="11"/>
    <x v="10"/>
  </r>
  <r>
    <s v="04036"/>
    <x v="305"/>
    <x v="2"/>
    <x v="3"/>
    <x v="0"/>
    <x v="2"/>
    <x v="4"/>
    <x v="14"/>
    <n v="1"/>
    <n v="36.96"/>
    <n v="0.1"/>
    <n v="14.18"/>
    <n v="33.264000000000003"/>
    <n v="14.18"/>
    <n v="19.084000000000003"/>
    <n v="0.57371332371332373"/>
    <n v="2026"/>
    <s v="Q4"/>
    <n v="11"/>
    <x v="10"/>
  </r>
  <r>
    <s v="00408"/>
    <x v="306"/>
    <x v="3"/>
    <x v="13"/>
    <x v="0"/>
    <x v="0"/>
    <x v="0"/>
    <x v="4"/>
    <n v="1"/>
    <n v="49.61"/>
    <n v="0"/>
    <n v="22.8"/>
    <n v="49.61"/>
    <n v="22.8"/>
    <n v="26.81"/>
    <n v="0.54041523886313236"/>
    <n v="2026"/>
    <s v="Q4"/>
    <n v="11"/>
    <x v="10"/>
  </r>
  <r>
    <s v="00939"/>
    <x v="306"/>
    <x v="1"/>
    <x v="11"/>
    <x v="2"/>
    <x v="0"/>
    <x v="0"/>
    <x v="4"/>
    <n v="1"/>
    <n v="49.76"/>
    <n v="0.1"/>
    <n v="21.94"/>
    <n v="44.783999999999999"/>
    <n v="21.94"/>
    <n v="22.843999999999998"/>
    <n v="0.51009289031797067"/>
    <n v="2026"/>
    <s v="Q4"/>
    <n v="11"/>
    <x v="10"/>
  </r>
  <r>
    <s v="01022"/>
    <x v="306"/>
    <x v="3"/>
    <x v="7"/>
    <x v="0"/>
    <x v="0"/>
    <x v="0"/>
    <x v="6"/>
    <n v="1"/>
    <n v="39.97"/>
    <n v="0.1"/>
    <n v="16.93"/>
    <n v="35.972999999999999"/>
    <n v="16.93"/>
    <n v="19.042999999999999"/>
    <n v="0.52936924915909156"/>
    <n v="2026"/>
    <s v="Q4"/>
    <n v="11"/>
    <x v="10"/>
  </r>
  <r>
    <s v="01997"/>
    <x v="306"/>
    <x v="1"/>
    <x v="12"/>
    <x v="3"/>
    <x v="0"/>
    <x v="3"/>
    <x v="5"/>
    <n v="2"/>
    <n v="335.46"/>
    <n v="0.1"/>
    <n v="199.87"/>
    <n v="603.82799999999997"/>
    <n v="399.74"/>
    <n v="204.08799999999997"/>
    <n v="0.33799028862523761"/>
    <n v="2026"/>
    <s v="Q4"/>
    <n v="11"/>
    <x v="10"/>
  </r>
  <r>
    <s v="03978"/>
    <x v="306"/>
    <x v="1"/>
    <x v="12"/>
    <x v="0"/>
    <x v="1"/>
    <x v="1"/>
    <x v="11"/>
    <n v="4"/>
    <n v="154.46"/>
    <n v="0.05"/>
    <n v="80.48"/>
    <n v="586.94799999999998"/>
    <n v="321.92"/>
    <n v="265.02799999999996"/>
    <n v="0.45153574081519993"/>
    <n v="2026"/>
    <s v="Q4"/>
    <n v="11"/>
    <x v="10"/>
  </r>
  <r>
    <s v="04715"/>
    <x v="306"/>
    <x v="0"/>
    <x v="0"/>
    <x v="1"/>
    <x v="2"/>
    <x v="4"/>
    <x v="10"/>
    <n v="10"/>
    <n v="39.869999999999997"/>
    <n v="0.15"/>
    <n v="14.31"/>
    <n v="338.89499999999998"/>
    <n v="143.1"/>
    <n v="195.79499999999999"/>
    <n v="0.57774531934670026"/>
    <n v="2026"/>
    <s v="Q4"/>
    <n v="11"/>
    <x v="10"/>
  </r>
  <r>
    <s v="00145"/>
    <x v="307"/>
    <x v="0"/>
    <x v="15"/>
    <x v="0"/>
    <x v="2"/>
    <x v="1"/>
    <x v="1"/>
    <n v="2"/>
    <n v="93.19"/>
    <n v="0.2"/>
    <n v="45.7"/>
    <n v="149.10400000000001"/>
    <n v="91.4"/>
    <n v="57.704000000000008"/>
    <n v="0.38700504345959869"/>
    <n v="2026"/>
    <s v="Q4"/>
    <n v="11"/>
    <x v="10"/>
  </r>
  <r>
    <s v="00465"/>
    <x v="307"/>
    <x v="1"/>
    <x v="12"/>
    <x v="0"/>
    <x v="0"/>
    <x v="4"/>
    <x v="10"/>
    <n v="3"/>
    <n v="41.29"/>
    <n v="0.05"/>
    <n v="14.43"/>
    <n v="117.6765"/>
    <n v="43.29"/>
    <n v="74.386500000000012"/>
    <n v="0.63212706020318421"/>
    <n v="2026"/>
    <s v="Q4"/>
    <n v="11"/>
    <x v="10"/>
  </r>
  <r>
    <s v="01449"/>
    <x v="307"/>
    <x v="3"/>
    <x v="8"/>
    <x v="0"/>
    <x v="0"/>
    <x v="0"/>
    <x v="4"/>
    <n v="1"/>
    <n v="50.76"/>
    <n v="0.1"/>
    <n v="22.72"/>
    <n v="45.683999999999997"/>
    <n v="22.72"/>
    <n v="22.963999999999999"/>
    <n v="0.50267051921898254"/>
    <n v="2026"/>
    <s v="Q4"/>
    <n v="11"/>
    <x v="10"/>
  </r>
  <r>
    <s v="01802"/>
    <x v="307"/>
    <x v="2"/>
    <x v="16"/>
    <x v="2"/>
    <x v="2"/>
    <x v="2"/>
    <x v="2"/>
    <n v="1"/>
    <n v="35.94"/>
    <n v="0.05"/>
    <n v="13.39"/>
    <n v="34.142999999999994"/>
    <n v="13.39"/>
    <n v="20.752999999999993"/>
    <n v="0.60782590867820629"/>
    <n v="2026"/>
    <s v="Q4"/>
    <n v="11"/>
    <x v="10"/>
  </r>
  <r>
    <s v="02645"/>
    <x v="307"/>
    <x v="0"/>
    <x v="15"/>
    <x v="2"/>
    <x v="1"/>
    <x v="1"/>
    <x v="17"/>
    <n v="4"/>
    <n v="70.010000000000005"/>
    <n v="0.05"/>
    <n v="31.43"/>
    <n v="266.03800000000001"/>
    <n v="125.72"/>
    <n v="140.31800000000001"/>
    <n v="0.52743593020545942"/>
    <n v="2026"/>
    <s v="Q4"/>
    <n v="11"/>
    <x v="10"/>
  </r>
  <r>
    <s v="03539"/>
    <x v="307"/>
    <x v="0"/>
    <x v="15"/>
    <x v="3"/>
    <x v="0"/>
    <x v="1"/>
    <x v="11"/>
    <n v="3"/>
    <n v="152.32"/>
    <n v="0.1"/>
    <n v="79.36"/>
    <n v="411.26400000000001"/>
    <n v="238.07999999999998"/>
    <n v="173.18400000000003"/>
    <n v="0.42110177404295057"/>
    <n v="2026"/>
    <s v="Q4"/>
    <n v="11"/>
    <x v="10"/>
  </r>
  <r>
    <s v="04309"/>
    <x v="307"/>
    <x v="3"/>
    <x v="8"/>
    <x v="0"/>
    <x v="2"/>
    <x v="0"/>
    <x v="4"/>
    <n v="1"/>
    <n v="50.32"/>
    <n v="0.05"/>
    <n v="22.46"/>
    <n v="47.803999999999995"/>
    <n v="22.46"/>
    <n v="25.343999999999994"/>
    <n v="0.53016483976236295"/>
    <n v="2026"/>
    <s v="Q4"/>
    <n v="11"/>
    <x v="10"/>
  </r>
  <r>
    <s v="04355"/>
    <x v="307"/>
    <x v="2"/>
    <x v="2"/>
    <x v="2"/>
    <x v="0"/>
    <x v="1"/>
    <x v="11"/>
    <n v="2"/>
    <n v="151.04"/>
    <n v="0.15"/>
    <n v="76.97"/>
    <n v="256.76799999999997"/>
    <n v="153.94"/>
    <n v="102.82799999999997"/>
    <n v="0.40047046360917243"/>
    <n v="2026"/>
    <s v="Q4"/>
    <n v="11"/>
    <x v="10"/>
  </r>
  <r>
    <s v="05052"/>
    <x v="307"/>
    <x v="0"/>
    <x v="15"/>
    <x v="3"/>
    <x v="0"/>
    <x v="0"/>
    <x v="6"/>
    <n v="3"/>
    <n v="41.12"/>
    <n v="0.1"/>
    <n v="16.670000000000002"/>
    <n v="111.02399999999999"/>
    <n v="50.010000000000005"/>
    <n v="61.013999999999982"/>
    <n v="0.54955685257241671"/>
    <n v="2026"/>
    <s v="Q4"/>
    <n v="11"/>
    <x v="10"/>
  </r>
  <r>
    <s v="00009"/>
    <x v="308"/>
    <x v="0"/>
    <x v="15"/>
    <x v="0"/>
    <x v="1"/>
    <x v="1"/>
    <x v="3"/>
    <n v="1"/>
    <n v="140.59"/>
    <n v="0.1"/>
    <n v="79.510000000000005"/>
    <n v="126.53100000000001"/>
    <n v="79.510000000000005"/>
    <n v="47.021000000000001"/>
    <n v="0.37161644182058151"/>
    <n v="2026"/>
    <s v="Q4"/>
    <n v="11"/>
    <x v="10"/>
  </r>
  <r>
    <s v="00703"/>
    <x v="308"/>
    <x v="1"/>
    <x v="14"/>
    <x v="0"/>
    <x v="0"/>
    <x v="2"/>
    <x v="18"/>
    <n v="2"/>
    <n v="160.68"/>
    <n v="0"/>
    <n v="89.49"/>
    <n v="321.36"/>
    <n v="178.98"/>
    <n v="142.38000000000002"/>
    <n v="0.4430545182972368"/>
    <n v="2026"/>
    <s v="Q4"/>
    <n v="11"/>
    <x v="10"/>
  </r>
  <r>
    <s v="01627"/>
    <x v="308"/>
    <x v="3"/>
    <x v="4"/>
    <x v="0"/>
    <x v="0"/>
    <x v="4"/>
    <x v="16"/>
    <n v="6"/>
    <n v="49.7"/>
    <n v="0"/>
    <n v="22.34"/>
    <n v="298.20000000000005"/>
    <n v="134.04"/>
    <n v="164.16000000000005"/>
    <n v="0.55050301810865199"/>
    <n v="2026"/>
    <s v="Q4"/>
    <n v="11"/>
    <x v="10"/>
  </r>
  <r>
    <s v="01760"/>
    <x v="308"/>
    <x v="1"/>
    <x v="11"/>
    <x v="2"/>
    <x v="0"/>
    <x v="0"/>
    <x v="0"/>
    <n v="3"/>
    <n v="80.400000000000006"/>
    <n v="0.05"/>
    <n v="42.82"/>
    <n v="229.14000000000001"/>
    <n v="128.46"/>
    <n v="100.68"/>
    <n v="0.43938203718250851"/>
    <n v="2026"/>
    <s v="Q4"/>
    <n v="11"/>
    <x v="10"/>
  </r>
  <r>
    <s v="02268"/>
    <x v="308"/>
    <x v="1"/>
    <x v="1"/>
    <x v="2"/>
    <x v="1"/>
    <x v="1"/>
    <x v="11"/>
    <n v="4"/>
    <n v="151.38999999999999"/>
    <n v="0.05"/>
    <n v="80.66"/>
    <n v="575.28199999999993"/>
    <n v="322.64"/>
    <n v="252.64199999999994"/>
    <n v="0.43916201097896329"/>
    <n v="2026"/>
    <s v="Q4"/>
    <n v="11"/>
    <x v="10"/>
  </r>
  <r>
    <s v="02636"/>
    <x v="308"/>
    <x v="1"/>
    <x v="14"/>
    <x v="2"/>
    <x v="2"/>
    <x v="2"/>
    <x v="9"/>
    <n v="2"/>
    <n v="45.44"/>
    <n v="0.05"/>
    <n v="18.2"/>
    <n v="86.335999999999999"/>
    <n v="36.4"/>
    <n v="49.936"/>
    <n v="0.57839140103780584"/>
    <n v="2026"/>
    <s v="Q4"/>
    <n v="11"/>
    <x v="10"/>
  </r>
  <r>
    <s v="03255"/>
    <x v="308"/>
    <x v="3"/>
    <x v="13"/>
    <x v="0"/>
    <x v="1"/>
    <x v="1"/>
    <x v="17"/>
    <n v="2"/>
    <n v="70.790000000000006"/>
    <n v="0.15"/>
    <n v="33.32"/>
    <n v="120.343"/>
    <n v="66.64"/>
    <n v="53.703000000000003"/>
    <n v="0.44624947026416162"/>
    <n v="2026"/>
    <s v="Q4"/>
    <n v="11"/>
    <x v="10"/>
  </r>
  <r>
    <s v="04326"/>
    <x v="308"/>
    <x v="2"/>
    <x v="5"/>
    <x v="2"/>
    <x v="0"/>
    <x v="2"/>
    <x v="2"/>
    <n v="1"/>
    <n v="35.630000000000003"/>
    <n v="0"/>
    <n v="13.47"/>
    <n v="35.630000000000003"/>
    <n v="13.47"/>
    <n v="22.160000000000004"/>
    <n v="0.62194779680044909"/>
    <n v="2026"/>
    <s v="Q4"/>
    <n v="11"/>
    <x v="10"/>
  </r>
  <r>
    <s v="04346"/>
    <x v="308"/>
    <x v="0"/>
    <x v="15"/>
    <x v="0"/>
    <x v="2"/>
    <x v="1"/>
    <x v="17"/>
    <n v="3"/>
    <n v="73.010000000000005"/>
    <n v="0.15"/>
    <n v="32.49"/>
    <n v="186.17550000000003"/>
    <n v="97.47"/>
    <n v="88.705500000000029"/>
    <n v="0.47646172562984934"/>
    <n v="2026"/>
    <s v="Q4"/>
    <n v="11"/>
    <x v="10"/>
  </r>
  <r>
    <s v="00266"/>
    <x v="309"/>
    <x v="1"/>
    <x v="1"/>
    <x v="3"/>
    <x v="2"/>
    <x v="1"/>
    <x v="1"/>
    <n v="1"/>
    <n v="93.48"/>
    <n v="0.05"/>
    <n v="46.34"/>
    <n v="88.805999999999997"/>
    <n v="46.34"/>
    <n v="42.465999999999994"/>
    <n v="0.47818841069297113"/>
    <n v="2026"/>
    <s v="Q4"/>
    <n v="11"/>
    <x v="10"/>
  </r>
  <r>
    <s v="00274"/>
    <x v="309"/>
    <x v="1"/>
    <x v="1"/>
    <x v="0"/>
    <x v="2"/>
    <x v="0"/>
    <x v="0"/>
    <n v="1"/>
    <n v="82.89"/>
    <n v="0"/>
    <n v="41.44"/>
    <n v="82.89"/>
    <n v="41.44"/>
    <n v="41.45"/>
    <n v="0.50006032090722652"/>
    <n v="2026"/>
    <s v="Q4"/>
    <n v="11"/>
    <x v="10"/>
  </r>
  <r>
    <s v="01135"/>
    <x v="309"/>
    <x v="3"/>
    <x v="7"/>
    <x v="0"/>
    <x v="1"/>
    <x v="2"/>
    <x v="2"/>
    <n v="2"/>
    <n v="35.71"/>
    <n v="0.2"/>
    <n v="13.48"/>
    <n v="57.136000000000003"/>
    <n v="26.96"/>
    <n v="30.176000000000002"/>
    <n v="0.52814337720526461"/>
    <n v="2026"/>
    <s v="Q4"/>
    <n v="11"/>
    <x v="10"/>
  </r>
  <r>
    <s v="02166"/>
    <x v="309"/>
    <x v="3"/>
    <x v="13"/>
    <x v="2"/>
    <x v="1"/>
    <x v="4"/>
    <x v="10"/>
    <n v="1"/>
    <n v="40.380000000000003"/>
    <n v="0.15"/>
    <n v="14.53"/>
    <n v="34.323"/>
    <n v="14.53"/>
    <n v="19.792999999999999"/>
    <n v="0.57666870611543275"/>
    <n v="2026"/>
    <s v="Q4"/>
    <n v="11"/>
    <x v="10"/>
  </r>
  <r>
    <s v="03620"/>
    <x v="309"/>
    <x v="1"/>
    <x v="12"/>
    <x v="3"/>
    <x v="1"/>
    <x v="1"/>
    <x v="3"/>
    <n v="1"/>
    <n v="142"/>
    <n v="0.05"/>
    <n v="81.099999999999994"/>
    <n v="134.9"/>
    <n v="81.099999999999994"/>
    <n v="53.800000000000011"/>
    <n v="0.39881393624907346"/>
    <n v="2026"/>
    <s v="Q4"/>
    <n v="11"/>
    <x v="10"/>
  </r>
  <r>
    <s v="03986"/>
    <x v="309"/>
    <x v="0"/>
    <x v="15"/>
    <x v="3"/>
    <x v="1"/>
    <x v="2"/>
    <x v="2"/>
    <n v="2"/>
    <n v="36.29"/>
    <n v="0.15"/>
    <n v="13.93"/>
    <n v="61.692999999999998"/>
    <n v="27.86"/>
    <n v="33.832999999999998"/>
    <n v="0.54840905775371596"/>
    <n v="2026"/>
    <s v="Q4"/>
    <n v="11"/>
    <x v="10"/>
  </r>
  <r>
    <s v="04384"/>
    <x v="309"/>
    <x v="3"/>
    <x v="8"/>
    <x v="0"/>
    <x v="1"/>
    <x v="3"/>
    <x v="19"/>
    <n v="1"/>
    <n v="121.66"/>
    <n v="0"/>
    <n v="61.66"/>
    <n v="121.66"/>
    <n v="61.66"/>
    <n v="60"/>
    <n v="0.49317770836758179"/>
    <n v="2026"/>
    <s v="Q4"/>
    <n v="11"/>
    <x v="10"/>
  </r>
  <r>
    <s v="04565"/>
    <x v="309"/>
    <x v="1"/>
    <x v="14"/>
    <x v="0"/>
    <x v="0"/>
    <x v="3"/>
    <x v="19"/>
    <n v="3"/>
    <n v="124.65"/>
    <n v="0.05"/>
    <n v="62.27"/>
    <n v="355.25250000000005"/>
    <n v="186.81"/>
    <n v="168.44250000000005"/>
    <n v="0.47414866890451163"/>
    <n v="2026"/>
    <s v="Q4"/>
    <n v="11"/>
    <x v="10"/>
  </r>
  <r>
    <s v="04634"/>
    <x v="309"/>
    <x v="0"/>
    <x v="15"/>
    <x v="0"/>
    <x v="1"/>
    <x v="0"/>
    <x v="0"/>
    <n v="2"/>
    <n v="80.61"/>
    <n v="0"/>
    <n v="43.72"/>
    <n v="161.22"/>
    <n v="87.44"/>
    <n v="73.78"/>
    <n v="0.45763552909068356"/>
    <n v="2026"/>
    <s v="Q4"/>
    <n v="11"/>
    <x v="10"/>
  </r>
  <r>
    <s v="00104"/>
    <x v="310"/>
    <x v="1"/>
    <x v="11"/>
    <x v="0"/>
    <x v="1"/>
    <x v="1"/>
    <x v="11"/>
    <n v="1"/>
    <n v="153.96"/>
    <n v="0"/>
    <n v="80.62"/>
    <n v="153.96"/>
    <n v="80.62"/>
    <n v="73.34"/>
    <n v="0.47635749545336453"/>
    <n v="2026"/>
    <s v="Q4"/>
    <n v="11"/>
    <x v="10"/>
  </r>
  <r>
    <s v="00181"/>
    <x v="310"/>
    <x v="1"/>
    <x v="1"/>
    <x v="2"/>
    <x v="0"/>
    <x v="2"/>
    <x v="2"/>
    <n v="1"/>
    <n v="35.58"/>
    <n v="0"/>
    <n v="13.4"/>
    <n v="35.58"/>
    <n v="13.4"/>
    <n v="22.18"/>
    <n v="0.62338392355255767"/>
    <n v="2026"/>
    <s v="Q4"/>
    <n v="11"/>
    <x v="10"/>
  </r>
  <r>
    <s v="00823"/>
    <x v="310"/>
    <x v="0"/>
    <x v="0"/>
    <x v="3"/>
    <x v="1"/>
    <x v="4"/>
    <x v="14"/>
    <n v="5"/>
    <n v="36.369999999999997"/>
    <n v="0.15"/>
    <n v="13.65"/>
    <n v="154.57249999999999"/>
    <n v="68.25"/>
    <n v="86.322499999999991"/>
    <n v="0.55845962250723769"/>
    <n v="2026"/>
    <s v="Q4"/>
    <n v="11"/>
    <x v="10"/>
  </r>
  <r>
    <s v="01730"/>
    <x v="310"/>
    <x v="3"/>
    <x v="4"/>
    <x v="3"/>
    <x v="0"/>
    <x v="1"/>
    <x v="11"/>
    <n v="2"/>
    <n v="151.55000000000001"/>
    <n v="0.1"/>
    <n v="80.48"/>
    <n v="272.79000000000002"/>
    <n v="160.96"/>
    <n v="111.83000000000001"/>
    <n v="0.40994904505297114"/>
    <n v="2026"/>
    <s v="Q4"/>
    <n v="11"/>
    <x v="10"/>
  </r>
  <r>
    <s v="02710"/>
    <x v="310"/>
    <x v="0"/>
    <x v="9"/>
    <x v="2"/>
    <x v="1"/>
    <x v="3"/>
    <x v="13"/>
    <n v="2"/>
    <n v="80.67"/>
    <n v="0"/>
    <n v="40.5"/>
    <n v="161.34"/>
    <n v="81"/>
    <n v="80.34"/>
    <n v="0.49795462997396805"/>
    <n v="2026"/>
    <s v="Q4"/>
    <n v="11"/>
    <x v="10"/>
  </r>
  <r>
    <s v="03018"/>
    <x v="310"/>
    <x v="3"/>
    <x v="7"/>
    <x v="1"/>
    <x v="2"/>
    <x v="0"/>
    <x v="0"/>
    <n v="10"/>
    <n v="81.48"/>
    <n v="0.05"/>
    <n v="43.7"/>
    <n v="774.06000000000006"/>
    <n v="437"/>
    <n v="337.06000000000006"/>
    <n v="0.43544428080510561"/>
    <n v="2026"/>
    <s v="Q4"/>
    <n v="11"/>
    <x v="10"/>
  </r>
  <r>
    <s v="03735"/>
    <x v="310"/>
    <x v="3"/>
    <x v="8"/>
    <x v="2"/>
    <x v="0"/>
    <x v="2"/>
    <x v="18"/>
    <n v="2"/>
    <n v="163.58000000000001"/>
    <n v="0.1"/>
    <n v="88.14"/>
    <n v="294.44400000000002"/>
    <n v="176.28"/>
    <n v="118.16400000000002"/>
    <n v="0.40131230386762851"/>
    <n v="2026"/>
    <s v="Q4"/>
    <n v="11"/>
    <x v="10"/>
  </r>
  <r>
    <s v="04460"/>
    <x v="310"/>
    <x v="0"/>
    <x v="9"/>
    <x v="2"/>
    <x v="0"/>
    <x v="1"/>
    <x v="17"/>
    <n v="2"/>
    <n v="71.88"/>
    <n v="0.15"/>
    <n v="31.65"/>
    <n v="122.19599999999998"/>
    <n v="63.3"/>
    <n v="58.895999999999987"/>
    <n v="0.48197977020524396"/>
    <n v="2026"/>
    <s v="Q4"/>
    <n v="11"/>
    <x v="10"/>
  </r>
  <r>
    <s v="00319"/>
    <x v="311"/>
    <x v="3"/>
    <x v="8"/>
    <x v="0"/>
    <x v="0"/>
    <x v="2"/>
    <x v="2"/>
    <n v="2"/>
    <n v="36.299999999999997"/>
    <n v="0.15"/>
    <n v="13.38"/>
    <n v="61.709999999999994"/>
    <n v="26.76"/>
    <n v="34.949999999999989"/>
    <n v="0.56635877491492448"/>
    <n v="2026"/>
    <s v="Q4"/>
    <n v="11"/>
    <x v="10"/>
  </r>
  <r>
    <s v="00595"/>
    <x v="311"/>
    <x v="1"/>
    <x v="12"/>
    <x v="0"/>
    <x v="1"/>
    <x v="4"/>
    <x v="14"/>
    <n v="2"/>
    <n v="36.159999999999997"/>
    <n v="0.1"/>
    <n v="13.79"/>
    <n v="65.087999999999994"/>
    <n v="27.58"/>
    <n v="37.507999999999996"/>
    <n v="0.57626597836774829"/>
    <n v="2026"/>
    <s v="Q4"/>
    <n v="11"/>
    <x v="10"/>
  </r>
  <r>
    <s v="01623"/>
    <x v="311"/>
    <x v="2"/>
    <x v="5"/>
    <x v="0"/>
    <x v="0"/>
    <x v="2"/>
    <x v="2"/>
    <n v="2"/>
    <n v="35.49"/>
    <n v="0.1"/>
    <n v="13.78"/>
    <n v="63.882000000000005"/>
    <n v="27.56"/>
    <n v="36.322000000000003"/>
    <n v="0.56857956857956859"/>
    <n v="2026"/>
    <s v="Q4"/>
    <n v="11"/>
    <x v="10"/>
  </r>
  <r>
    <s v="02638"/>
    <x v="311"/>
    <x v="0"/>
    <x v="9"/>
    <x v="0"/>
    <x v="1"/>
    <x v="1"/>
    <x v="17"/>
    <n v="1"/>
    <n v="69.760000000000005"/>
    <n v="0.15"/>
    <n v="32.39"/>
    <n v="59.295999999999999"/>
    <n v="32.39"/>
    <n v="26.905999999999999"/>
    <n v="0.45375742039935241"/>
    <n v="2026"/>
    <s v="Q4"/>
    <n v="11"/>
    <x v="10"/>
  </r>
  <r>
    <s v="02666"/>
    <x v="311"/>
    <x v="1"/>
    <x v="12"/>
    <x v="2"/>
    <x v="2"/>
    <x v="3"/>
    <x v="13"/>
    <n v="6"/>
    <n v="81.37"/>
    <n v="0"/>
    <n v="39.5"/>
    <n v="488.22"/>
    <n v="237"/>
    <n v="251.22000000000003"/>
    <n v="0.5145631067961165"/>
    <n v="2026"/>
    <s v="Q4"/>
    <n v="11"/>
    <x v="10"/>
  </r>
  <r>
    <s v="03505"/>
    <x v="311"/>
    <x v="1"/>
    <x v="12"/>
    <x v="1"/>
    <x v="0"/>
    <x v="0"/>
    <x v="0"/>
    <n v="5"/>
    <n v="82.82"/>
    <n v="0.15"/>
    <n v="43.8"/>
    <n v="351.98499999999996"/>
    <n v="219"/>
    <n v="132.98499999999996"/>
    <n v="0.37781439549980816"/>
    <n v="2026"/>
    <s v="Q4"/>
    <n v="11"/>
    <x v="10"/>
  </r>
  <r>
    <s v="03626"/>
    <x v="311"/>
    <x v="3"/>
    <x v="13"/>
    <x v="1"/>
    <x v="2"/>
    <x v="0"/>
    <x v="4"/>
    <n v="15"/>
    <n v="51.05"/>
    <n v="0.1"/>
    <n v="21.95"/>
    <n v="689.17500000000007"/>
    <n v="329.25"/>
    <n v="359.92500000000007"/>
    <n v="0.52225486995320491"/>
    <n v="2026"/>
    <s v="Q4"/>
    <n v="11"/>
    <x v="10"/>
  </r>
  <r>
    <s v="03801"/>
    <x v="311"/>
    <x v="0"/>
    <x v="15"/>
    <x v="0"/>
    <x v="0"/>
    <x v="0"/>
    <x v="8"/>
    <n v="3"/>
    <n v="101.68"/>
    <n v="0.1"/>
    <n v="51.9"/>
    <n v="274.536"/>
    <n v="155.69999999999999"/>
    <n v="118.83600000000001"/>
    <n v="0.43286126409651199"/>
    <n v="2026"/>
    <s v="Q4"/>
    <n v="11"/>
    <x v="10"/>
  </r>
  <r>
    <s v="04685"/>
    <x v="311"/>
    <x v="3"/>
    <x v="13"/>
    <x v="1"/>
    <x v="2"/>
    <x v="3"/>
    <x v="13"/>
    <n v="6"/>
    <n v="80.83"/>
    <n v="0.15"/>
    <n v="39.32"/>
    <n v="412.233"/>
    <n v="235.92000000000002"/>
    <n v="176.31299999999999"/>
    <n v="0.42770229457612563"/>
    <n v="2026"/>
    <s v="Q4"/>
    <n v="11"/>
    <x v="10"/>
  </r>
  <r>
    <s v="04843"/>
    <x v="311"/>
    <x v="1"/>
    <x v="12"/>
    <x v="0"/>
    <x v="1"/>
    <x v="3"/>
    <x v="19"/>
    <n v="6"/>
    <n v="123.67"/>
    <n v="0.15"/>
    <n v="60.55"/>
    <n v="630.71699999999998"/>
    <n v="363.29999999999995"/>
    <n v="267.41700000000003"/>
    <n v="0.42398888883603902"/>
    <n v="2026"/>
    <s v="Q4"/>
    <n v="11"/>
    <x v="10"/>
  </r>
  <r>
    <s v="04890"/>
    <x v="311"/>
    <x v="0"/>
    <x v="15"/>
    <x v="0"/>
    <x v="1"/>
    <x v="1"/>
    <x v="1"/>
    <n v="2"/>
    <n v="93.16"/>
    <n v="0.1"/>
    <n v="44.19"/>
    <n v="167.68799999999999"/>
    <n v="88.38"/>
    <n v="79.307999999999993"/>
    <n v="0.47294976384714471"/>
    <n v="2026"/>
    <s v="Q4"/>
    <n v="11"/>
    <x v="10"/>
  </r>
  <r>
    <s v="04913"/>
    <x v="311"/>
    <x v="2"/>
    <x v="2"/>
    <x v="3"/>
    <x v="1"/>
    <x v="0"/>
    <x v="0"/>
    <n v="1"/>
    <n v="83.79"/>
    <n v="0.1"/>
    <n v="42.8"/>
    <n v="75.411000000000001"/>
    <n v="42.8"/>
    <n v="32.611000000000004"/>
    <n v="0.43244354271923197"/>
    <n v="2026"/>
    <s v="Q4"/>
    <n v="11"/>
    <x v="10"/>
  </r>
  <r>
    <s v="05079"/>
    <x v="311"/>
    <x v="2"/>
    <x v="16"/>
    <x v="0"/>
    <x v="1"/>
    <x v="4"/>
    <x v="12"/>
    <n v="1"/>
    <n v="120.98"/>
    <n v="0.1"/>
    <n v="70.59"/>
    <n v="108.88200000000001"/>
    <n v="70.59"/>
    <n v="38.292000000000002"/>
    <n v="0.35168347385242738"/>
    <n v="2026"/>
    <s v="Q4"/>
    <n v="11"/>
    <x v="10"/>
  </r>
  <r>
    <s v="00366"/>
    <x v="312"/>
    <x v="3"/>
    <x v="13"/>
    <x v="2"/>
    <x v="0"/>
    <x v="1"/>
    <x v="11"/>
    <n v="1"/>
    <n v="152.05000000000001"/>
    <n v="0.15"/>
    <n v="80.56"/>
    <n v="129.24250000000001"/>
    <n v="80.56"/>
    <n v="48.682500000000005"/>
    <n v="0.37667562914675901"/>
    <n v="2026"/>
    <s v="Q4"/>
    <n v="11"/>
    <x v="10"/>
  </r>
  <r>
    <s v="00567"/>
    <x v="312"/>
    <x v="0"/>
    <x v="9"/>
    <x v="2"/>
    <x v="1"/>
    <x v="2"/>
    <x v="2"/>
    <n v="3"/>
    <n v="36.14"/>
    <n v="0.1"/>
    <n v="13.23"/>
    <n v="97.578000000000003"/>
    <n v="39.69"/>
    <n v="57.888000000000005"/>
    <n v="0.59324847814056447"/>
    <n v="2026"/>
    <s v="Q4"/>
    <n v="11"/>
    <x v="10"/>
  </r>
  <r>
    <s v="01051"/>
    <x v="312"/>
    <x v="3"/>
    <x v="13"/>
    <x v="1"/>
    <x v="2"/>
    <x v="1"/>
    <x v="1"/>
    <n v="12"/>
    <n v="90.99"/>
    <n v="0.2"/>
    <n v="45.51"/>
    <n v="873.50399999999991"/>
    <n v="546.12"/>
    <n v="327.3839999999999"/>
    <n v="0.37479393339927458"/>
    <n v="2026"/>
    <s v="Q4"/>
    <n v="11"/>
    <x v="10"/>
  </r>
  <r>
    <s v="01934"/>
    <x v="312"/>
    <x v="3"/>
    <x v="13"/>
    <x v="3"/>
    <x v="2"/>
    <x v="0"/>
    <x v="4"/>
    <n v="1"/>
    <n v="50.55"/>
    <n v="0.05"/>
    <n v="22.09"/>
    <n v="48.022499999999994"/>
    <n v="22.09"/>
    <n v="25.932499999999994"/>
    <n v="0.54000728825029931"/>
    <n v="2026"/>
    <s v="Q4"/>
    <n v="11"/>
    <x v="10"/>
  </r>
  <r>
    <s v="02056"/>
    <x v="312"/>
    <x v="0"/>
    <x v="0"/>
    <x v="2"/>
    <x v="1"/>
    <x v="4"/>
    <x v="16"/>
    <n v="1"/>
    <n v="51.65"/>
    <n v="0.15"/>
    <n v="21.86"/>
    <n v="43.902499999999996"/>
    <n v="21.86"/>
    <n v="22.042499999999997"/>
    <n v="0.50207846933545919"/>
    <n v="2026"/>
    <s v="Q4"/>
    <n v="11"/>
    <x v="10"/>
  </r>
  <r>
    <s v="02115"/>
    <x v="312"/>
    <x v="1"/>
    <x v="12"/>
    <x v="0"/>
    <x v="1"/>
    <x v="0"/>
    <x v="0"/>
    <n v="5"/>
    <n v="82.96"/>
    <n v="0"/>
    <n v="43.55"/>
    <n v="414.79999999999995"/>
    <n v="217.75"/>
    <n v="197.04999999999995"/>
    <n v="0.47504821600771452"/>
    <n v="2026"/>
    <s v="Q4"/>
    <n v="11"/>
    <x v="10"/>
  </r>
  <r>
    <s v="02437"/>
    <x v="312"/>
    <x v="3"/>
    <x v="4"/>
    <x v="3"/>
    <x v="2"/>
    <x v="1"/>
    <x v="17"/>
    <n v="1"/>
    <n v="70.3"/>
    <n v="0.05"/>
    <n v="33.31"/>
    <n v="66.784999999999997"/>
    <n v="33.31"/>
    <n v="33.474999999999994"/>
    <n v="0.50123530732949007"/>
    <n v="2026"/>
    <s v="Q4"/>
    <n v="11"/>
    <x v="10"/>
  </r>
  <r>
    <s v="03380"/>
    <x v="312"/>
    <x v="2"/>
    <x v="2"/>
    <x v="2"/>
    <x v="0"/>
    <x v="2"/>
    <x v="9"/>
    <n v="2"/>
    <n v="47.12"/>
    <n v="0.15"/>
    <n v="18.64"/>
    <n v="80.103999999999999"/>
    <n v="37.28"/>
    <n v="42.823999999999998"/>
    <n v="0.5346050134824728"/>
    <n v="2026"/>
    <s v="Q4"/>
    <n v="11"/>
    <x v="10"/>
  </r>
  <r>
    <s v="03648"/>
    <x v="312"/>
    <x v="0"/>
    <x v="15"/>
    <x v="3"/>
    <x v="1"/>
    <x v="4"/>
    <x v="10"/>
    <n v="4"/>
    <n v="39.82"/>
    <n v="0.2"/>
    <n v="14.98"/>
    <n v="127.42400000000001"/>
    <n v="59.92"/>
    <n v="67.504000000000005"/>
    <n v="0.52975891511803119"/>
    <n v="2026"/>
    <s v="Q4"/>
    <n v="11"/>
    <x v="10"/>
  </r>
  <r>
    <s v="03692"/>
    <x v="312"/>
    <x v="1"/>
    <x v="14"/>
    <x v="0"/>
    <x v="0"/>
    <x v="1"/>
    <x v="11"/>
    <n v="4"/>
    <n v="154.27000000000001"/>
    <n v="0.05"/>
    <n v="78.36"/>
    <n v="586.226"/>
    <n v="313.44"/>
    <n v="272.786"/>
    <n v="0.46532565938733528"/>
    <n v="2026"/>
    <s v="Q4"/>
    <n v="11"/>
    <x v="10"/>
  </r>
  <r>
    <s v="04406"/>
    <x v="312"/>
    <x v="0"/>
    <x v="0"/>
    <x v="0"/>
    <x v="1"/>
    <x v="1"/>
    <x v="3"/>
    <n v="1"/>
    <n v="143.02000000000001"/>
    <n v="0.1"/>
    <n v="79.25"/>
    <n v="128.71800000000002"/>
    <n v="79.25"/>
    <n v="49.468000000000018"/>
    <n v="0.3843129942976119"/>
    <n v="2026"/>
    <s v="Q4"/>
    <n v="11"/>
    <x v="10"/>
  </r>
  <r>
    <s v="04550"/>
    <x v="312"/>
    <x v="2"/>
    <x v="10"/>
    <x v="2"/>
    <x v="0"/>
    <x v="4"/>
    <x v="14"/>
    <n v="1"/>
    <n v="35.36"/>
    <n v="0"/>
    <n v="13.74"/>
    <n v="35.36"/>
    <n v="13.74"/>
    <n v="21.619999999999997"/>
    <n v="0.61142533936651577"/>
    <n v="2026"/>
    <s v="Q4"/>
    <n v="11"/>
    <x v="10"/>
  </r>
  <r>
    <s v="04855"/>
    <x v="312"/>
    <x v="1"/>
    <x v="6"/>
    <x v="0"/>
    <x v="0"/>
    <x v="1"/>
    <x v="11"/>
    <n v="1"/>
    <n v="156.82"/>
    <n v="0.1"/>
    <n v="77.12"/>
    <n v="141.13800000000001"/>
    <n v="77.12"/>
    <n v="64.018000000000001"/>
    <n v="0.45358443509189589"/>
    <n v="2026"/>
    <s v="Q4"/>
    <n v="11"/>
    <x v="10"/>
  </r>
  <r>
    <s v="05151"/>
    <x v="312"/>
    <x v="2"/>
    <x v="16"/>
    <x v="1"/>
    <x v="2"/>
    <x v="4"/>
    <x v="10"/>
    <n v="10"/>
    <n v="40.98"/>
    <n v="0.1"/>
    <n v="14.6"/>
    <n v="368.82"/>
    <n v="146"/>
    <n v="222.82"/>
    <n v="0.60414294235670518"/>
    <n v="2026"/>
    <s v="Q4"/>
    <n v="11"/>
    <x v="10"/>
  </r>
  <r>
    <s v="05189"/>
    <x v="312"/>
    <x v="3"/>
    <x v="8"/>
    <x v="2"/>
    <x v="1"/>
    <x v="1"/>
    <x v="3"/>
    <n v="3"/>
    <n v="144.22999999999999"/>
    <n v="0"/>
    <n v="80.959999999999994"/>
    <n v="432.68999999999994"/>
    <n v="242.88"/>
    <n v="189.80999999999995"/>
    <n v="0.43867433959647778"/>
    <n v="2026"/>
    <s v="Q4"/>
    <n v="11"/>
    <x v="10"/>
  </r>
  <r>
    <s v="00726"/>
    <x v="313"/>
    <x v="3"/>
    <x v="7"/>
    <x v="0"/>
    <x v="1"/>
    <x v="1"/>
    <x v="1"/>
    <n v="1"/>
    <n v="90.23"/>
    <n v="0"/>
    <n v="44.06"/>
    <n v="90.23"/>
    <n v="44.06"/>
    <n v="46.17"/>
    <n v="0.51169234179319512"/>
    <n v="2026"/>
    <s v="Q4"/>
    <n v="11"/>
    <x v="10"/>
  </r>
  <r>
    <s v="02154"/>
    <x v="313"/>
    <x v="3"/>
    <x v="7"/>
    <x v="0"/>
    <x v="1"/>
    <x v="1"/>
    <x v="11"/>
    <n v="5"/>
    <n v="152.82"/>
    <n v="0.1"/>
    <n v="80.09"/>
    <n v="687.68999999999994"/>
    <n v="400.45000000000005"/>
    <n v="287.2399999999999"/>
    <n v="0.417688202533118"/>
    <n v="2026"/>
    <s v="Q4"/>
    <n v="11"/>
    <x v="10"/>
  </r>
  <r>
    <s v="04403"/>
    <x v="313"/>
    <x v="0"/>
    <x v="0"/>
    <x v="0"/>
    <x v="2"/>
    <x v="2"/>
    <x v="2"/>
    <n v="2"/>
    <n v="36.61"/>
    <n v="0.05"/>
    <n v="13.31"/>
    <n v="69.558999999999997"/>
    <n v="26.62"/>
    <n v="42.938999999999993"/>
    <n v="0.61730329648212301"/>
    <n v="2026"/>
    <s v="Q4"/>
    <n v="11"/>
    <x v="10"/>
  </r>
  <r>
    <s v="04924"/>
    <x v="313"/>
    <x v="3"/>
    <x v="8"/>
    <x v="1"/>
    <x v="2"/>
    <x v="1"/>
    <x v="11"/>
    <n v="12"/>
    <n v="150.75"/>
    <n v="0.1"/>
    <n v="80.569999999999993"/>
    <n v="1628.1000000000001"/>
    <n v="966.83999999999992"/>
    <n v="661.26000000000022"/>
    <n v="0.40615441311958733"/>
    <n v="2026"/>
    <s v="Q4"/>
    <n v="11"/>
    <x v="10"/>
  </r>
  <r>
    <s v="00025"/>
    <x v="314"/>
    <x v="0"/>
    <x v="0"/>
    <x v="0"/>
    <x v="0"/>
    <x v="1"/>
    <x v="3"/>
    <n v="1"/>
    <n v="145.83000000000001"/>
    <n v="0.1"/>
    <n v="79.14"/>
    <n v="131.24700000000001"/>
    <n v="79.14"/>
    <n v="52.107000000000014"/>
    <n v="0.39701478890946085"/>
    <n v="2026"/>
    <s v="Q4"/>
    <n v="11"/>
    <x v="10"/>
  </r>
  <r>
    <s v="00252"/>
    <x v="314"/>
    <x v="0"/>
    <x v="0"/>
    <x v="0"/>
    <x v="0"/>
    <x v="2"/>
    <x v="18"/>
    <n v="4"/>
    <n v="162.04"/>
    <n v="0"/>
    <n v="85.77"/>
    <n v="648.16"/>
    <n v="343.08"/>
    <n v="305.08"/>
    <n v="0.47068625030856581"/>
    <n v="2026"/>
    <s v="Q4"/>
    <n v="11"/>
    <x v="10"/>
  </r>
  <r>
    <s v="01203"/>
    <x v="314"/>
    <x v="3"/>
    <x v="8"/>
    <x v="2"/>
    <x v="0"/>
    <x v="1"/>
    <x v="3"/>
    <n v="2"/>
    <n v="141.33000000000001"/>
    <n v="0.05"/>
    <n v="79.739999999999995"/>
    <n v="268.52699999999999"/>
    <n v="159.47999999999999"/>
    <n v="109.047"/>
    <n v="0.40609324202035552"/>
    <n v="2026"/>
    <s v="Q4"/>
    <n v="11"/>
    <x v="10"/>
  </r>
  <r>
    <s v="01567"/>
    <x v="314"/>
    <x v="2"/>
    <x v="16"/>
    <x v="0"/>
    <x v="0"/>
    <x v="3"/>
    <x v="19"/>
    <n v="1"/>
    <n v="125.11"/>
    <n v="0.1"/>
    <n v="61.65"/>
    <n v="112.599"/>
    <n v="61.65"/>
    <n v="50.949000000000005"/>
    <n v="0.45248181600191834"/>
    <n v="2026"/>
    <s v="Q4"/>
    <n v="11"/>
    <x v="10"/>
  </r>
  <r>
    <s v="02060"/>
    <x v="314"/>
    <x v="2"/>
    <x v="5"/>
    <x v="0"/>
    <x v="2"/>
    <x v="3"/>
    <x v="19"/>
    <n v="3"/>
    <n v="124.55"/>
    <n v="0.15"/>
    <n v="60.68"/>
    <n v="317.60249999999996"/>
    <n v="182.04"/>
    <n v="135.56249999999997"/>
    <n v="0.42683070819656643"/>
    <n v="2026"/>
    <s v="Q4"/>
    <n v="11"/>
    <x v="10"/>
  </r>
  <r>
    <s v="02485"/>
    <x v="314"/>
    <x v="2"/>
    <x v="10"/>
    <x v="2"/>
    <x v="0"/>
    <x v="1"/>
    <x v="3"/>
    <n v="1"/>
    <n v="143.77000000000001"/>
    <n v="0.1"/>
    <n v="81.02"/>
    <n v="129.393"/>
    <n v="81.02"/>
    <n v="48.373000000000005"/>
    <n v="0.3738455712441941"/>
    <n v="2026"/>
    <s v="Q4"/>
    <n v="11"/>
    <x v="10"/>
  </r>
  <r>
    <s v="03101"/>
    <x v="314"/>
    <x v="3"/>
    <x v="8"/>
    <x v="0"/>
    <x v="1"/>
    <x v="3"/>
    <x v="19"/>
    <n v="3"/>
    <n v="124.72"/>
    <n v="0.15"/>
    <n v="60.35"/>
    <n v="318.03599999999994"/>
    <n v="181.05"/>
    <n v="136.98599999999993"/>
    <n v="0.4307248236048748"/>
    <n v="2026"/>
    <s v="Q4"/>
    <n v="11"/>
    <x v="10"/>
  </r>
  <r>
    <s v="03165"/>
    <x v="314"/>
    <x v="2"/>
    <x v="2"/>
    <x v="2"/>
    <x v="0"/>
    <x v="4"/>
    <x v="14"/>
    <n v="1"/>
    <n v="35.729999999999997"/>
    <n v="0.1"/>
    <n v="14.15"/>
    <n v="32.156999999999996"/>
    <n v="14.15"/>
    <n v="18.006999999999998"/>
    <n v="0.55997139036601673"/>
    <n v="2026"/>
    <s v="Q4"/>
    <n v="11"/>
    <x v="10"/>
  </r>
  <r>
    <s v="04179"/>
    <x v="314"/>
    <x v="2"/>
    <x v="3"/>
    <x v="2"/>
    <x v="2"/>
    <x v="2"/>
    <x v="18"/>
    <n v="2"/>
    <n v="166.1"/>
    <n v="0.05"/>
    <n v="88.2"/>
    <n v="315.58999999999997"/>
    <n v="176.4"/>
    <n v="139.18999999999997"/>
    <n v="0.44104692797617157"/>
    <n v="2026"/>
    <s v="Q4"/>
    <n v="11"/>
    <x v="10"/>
  </r>
  <r>
    <s v="04829"/>
    <x v="314"/>
    <x v="2"/>
    <x v="16"/>
    <x v="3"/>
    <x v="1"/>
    <x v="0"/>
    <x v="0"/>
    <n v="2"/>
    <n v="81.27"/>
    <n v="0.05"/>
    <n v="43.04"/>
    <n v="154.41299999999998"/>
    <n v="86.08"/>
    <n v="68.332999999999984"/>
    <n v="0.44253398353765544"/>
    <n v="2026"/>
    <s v="Q4"/>
    <n v="11"/>
    <x v="10"/>
  </r>
  <r>
    <s v="04943"/>
    <x v="314"/>
    <x v="0"/>
    <x v="9"/>
    <x v="1"/>
    <x v="0"/>
    <x v="3"/>
    <x v="7"/>
    <n v="10"/>
    <n v="191.98"/>
    <n v="0.1"/>
    <n v="102.73"/>
    <n v="1727.82"/>
    <n v="1027.3"/>
    <n v="700.52"/>
    <n v="0.40543575140929033"/>
    <n v="2026"/>
    <s v="Q4"/>
    <n v="11"/>
    <x v="10"/>
  </r>
  <r>
    <s v="00887"/>
    <x v="315"/>
    <x v="3"/>
    <x v="8"/>
    <x v="2"/>
    <x v="0"/>
    <x v="1"/>
    <x v="1"/>
    <n v="6"/>
    <n v="89.87"/>
    <n v="0.2"/>
    <n v="44.47"/>
    <n v="431.37600000000003"/>
    <n v="266.82"/>
    <n v="164.55600000000004"/>
    <n v="0.3814676755313231"/>
    <n v="2026"/>
    <s v="Q4"/>
    <n v="11"/>
    <x v="10"/>
  </r>
  <r>
    <s v="01090"/>
    <x v="315"/>
    <x v="1"/>
    <x v="14"/>
    <x v="3"/>
    <x v="1"/>
    <x v="0"/>
    <x v="4"/>
    <n v="3"/>
    <n v="51.44"/>
    <n v="0.1"/>
    <n v="23.11"/>
    <n v="138.88800000000001"/>
    <n v="69.33"/>
    <n v="69.558000000000007"/>
    <n v="0.50082080525315364"/>
    <n v="2026"/>
    <s v="Q4"/>
    <n v="11"/>
    <x v="10"/>
  </r>
  <r>
    <s v="02090"/>
    <x v="315"/>
    <x v="3"/>
    <x v="4"/>
    <x v="3"/>
    <x v="1"/>
    <x v="2"/>
    <x v="9"/>
    <n v="4"/>
    <n v="46.68"/>
    <n v="0.05"/>
    <n v="17.96"/>
    <n v="177.38399999999999"/>
    <n v="71.84"/>
    <n v="105.54399999999998"/>
    <n v="0.59500293149325756"/>
    <n v="2026"/>
    <s v="Q4"/>
    <n v="11"/>
    <x v="10"/>
  </r>
  <r>
    <s v="02561"/>
    <x v="315"/>
    <x v="1"/>
    <x v="12"/>
    <x v="2"/>
    <x v="1"/>
    <x v="1"/>
    <x v="17"/>
    <n v="4"/>
    <n v="73.05"/>
    <n v="0.2"/>
    <n v="32.82"/>
    <n v="233.76"/>
    <n v="131.28"/>
    <n v="102.47999999999999"/>
    <n v="0.4383983572895277"/>
    <n v="2026"/>
    <s v="Q4"/>
    <n v="11"/>
    <x v="10"/>
  </r>
  <r>
    <s v="02855"/>
    <x v="315"/>
    <x v="2"/>
    <x v="10"/>
    <x v="3"/>
    <x v="1"/>
    <x v="3"/>
    <x v="19"/>
    <n v="1"/>
    <n v="125.32"/>
    <n v="0.15"/>
    <n v="59.49"/>
    <n v="106.52199999999999"/>
    <n v="59.49"/>
    <n v="47.031999999999989"/>
    <n v="0.44152381667636725"/>
    <n v="2026"/>
    <s v="Q4"/>
    <n v="11"/>
    <x v="10"/>
  </r>
  <r>
    <s v="04421"/>
    <x v="315"/>
    <x v="1"/>
    <x v="11"/>
    <x v="3"/>
    <x v="2"/>
    <x v="4"/>
    <x v="12"/>
    <n v="2"/>
    <n v="123.49"/>
    <n v="0.15"/>
    <n v="68.08"/>
    <n v="209.93299999999999"/>
    <n v="136.16"/>
    <n v="73.772999999999996"/>
    <n v="0.35141211719929694"/>
    <n v="2026"/>
    <s v="Q4"/>
    <n v="11"/>
    <x v="10"/>
  </r>
  <r>
    <s v="00195"/>
    <x v="316"/>
    <x v="1"/>
    <x v="12"/>
    <x v="2"/>
    <x v="0"/>
    <x v="2"/>
    <x v="9"/>
    <n v="1"/>
    <n v="47.37"/>
    <n v="0.2"/>
    <n v="18.739999999999998"/>
    <n v="37.896000000000001"/>
    <n v="18.739999999999998"/>
    <n v="19.156000000000002"/>
    <n v="0.50548870593202455"/>
    <n v="2026"/>
    <s v="Q4"/>
    <n v="11"/>
    <x v="10"/>
  </r>
  <r>
    <s v="00520"/>
    <x v="316"/>
    <x v="1"/>
    <x v="12"/>
    <x v="1"/>
    <x v="2"/>
    <x v="1"/>
    <x v="1"/>
    <n v="6"/>
    <n v="92.31"/>
    <n v="0.05"/>
    <n v="46.12"/>
    <n v="526.16700000000003"/>
    <n v="276.71999999999997"/>
    <n v="249.44700000000006"/>
    <n v="0.47408332335551268"/>
    <n v="2026"/>
    <s v="Q4"/>
    <n v="11"/>
    <x v="10"/>
  </r>
  <r>
    <s v="00646"/>
    <x v="316"/>
    <x v="2"/>
    <x v="16"/>
    <x v="2"/>
    <x v="0"/>
    <x v="0"/>
    <x v="4"/>
    <n v="1"/>
    <n v="49.53"/>
    <n v="0.1"/>
    <n v="22.18"/>
    <n v="44.577000000000005"/>
    <n v="22.18"/>
    <n v="22.397000000000006"/>
    <n v="0.50243399062296712"/>
    <n v="2026"/>
    <s v="Q4"/>
    <n v="11"/>
    <x v="10"/>
  </r>
  <r>
    <s v="00893"/>
    <x v="316"/>
    <x v="3"/>
    <x v="8"/>
    <x v="0"/>
    <x v="1"/>
    <x v="2"/>
    <x v="9"/>
    <n v="4"/>
    <n v="47.62"/>
    <n v="0.2"/>
    <n v="18.100000000000001"/>
    <n v="152.38399999999999"/>
    <n v="72.400000000000006"/>
    <n v="79.98399999999998"/>
    <n v="0.52488450230995376"/>
    <n v="2026"/>
    <s v="Q4"/>
    <n v="11"/>
    <x v="10"/>
  </r>
  <r>
    <s v="00916"/>
    <x v="316"/>
    <x v="1"/>
    <x v="6"/>
    <x v="0"/>
    <x v="1"/>
    <x v="0"/>
    <x v="4"/>
    <n v="4"/>
    <n v="51.93"/>
    <n v="0.05"/>
    <n v="22.62"/>
    <n v="197.334"/>
    <n v="90.48"/>
    <n v="106.854"/>
    <n v="0.54148803551339353"/>
    <n v="2026"/>
    <s v="Q4"/>
    <n v="11"/>
    <x v="10"/>
  </r>
  <r>
    <s v="01295"/>
    <x v="316"/>
    <x v="1"/>
    <x v="11"/>
    <x v="3"/>
    <x v="1"/>
    <x v="1"/>
    <x v="11"/>
    <n v="1"/>
    <n v="155.44999999999999"/>
    <n v="0.05"/>
    <n v="77.25"/>
    <n v="147.67749999999998"/>
    <n v="77.25"/>
    <n v="70.427499999999981"/>
    <n v="0.47690067884410281"/>
    <n v="2026"/>
    <s v="Q4"/>
    <n v="11"/>
    <x v="10"/>
  </r>
  <r>
    <s v="03438"/>
    <x v="316"/>
    <x v="0"/>
    <x v="0"/>
    <x v="0"/>
    <x v="0"/>
    <x v="0"/>
    <x v="6"/>
    <n v="4"/>
    <n v="40.03"/>
    <n v="0.05"/>
    <n v="16.78"/>
    <n v="152.114"/>
    <n v="67.12"/>
    <n v="84.994"/>
    <n v="0.5587519886400989"/>
    <n v="2026"/>
    <s v="Q4"/>
    <n v="11"/>
    <x v="10"/>
  </r>
  <r>
    <s v="03573"/>
    <x v="316"/>
    <x v="0"/>
    <x v="9"/>
    <x v="0"/>
    <x v="0"/>
    <x v="1"/>
    <x v="11"/>
    <n v="2"/>
    <n v="152.96"/>
    <n v="0.1"/>
    <n v="79.12"/>
    <n v="275.32800000000003"/>
    <n v="158.24"/>
    <n v="117.08800000000002"/>
    <n v="0.4252673175267318"/>
    <n v="2026"/>
    <s v="Q4"/>
    <n v="11"/>
    <x v="10"/>
  </r>
  <r>
    <s v="04257"/>
    <x v="316"/>
    <x v="3"/>
    <x v="13"/>
    <x v="2"/>
    <x v="1"/>
    <x v="4"/>
    <x v="12"/>
    <n v="2"/>
    <n v="124.06"/>
    <n v="0.05"/>
    <n v="69.98"/>
    <n v="235.714"/>
    <n v="139.96"/>
    <n v="95.753999999999991"/>
    <n v="0.40622958330858577"/>
    <n v="2026"/>
    <s v="Q4"/>
    <n v="11"/>
    <x v="10"/>
  </r>
  <r>
    <s v="04389"/>
    <x v="316"/>
    <x v="2"/>
    <x v="10"/>
    <x v="3"/>
    <x v="1"/>
    <x v="1"/>
    <x v="11"/>
    <n v="1"/>
    <n v="151.66"/>
    <n v="0.1"/>
    <n v="80.209999999999994"/>
    <n v="136.494"/>
    <n v="80.209999999999994"/>
    <n v="56.284000000000006"/>
    <n v="0.41235512183685735"/>
    <n v="2026"/>
    <s v="Q4"/>
    <n v="11"/>
    <x v="10"/>
  </r>
  <r>
    <s v="04887"/>
    <x v="316"/>
    <x v="3"/>
    <x v="8"/>
    <x v="0"/>
    <x v="1"/>
    <x v="1"/>
    <x v="3"/>
    <n v="2"/>
    <n v="142.30000000000001"/>
    <n v="0.15"/>
    <n v="77.760000000000005"/>
    <n v="241.91000000000003"/>
    <n v="155.52000000000001"/>
    <n v="86.390000000000015"/>
    <n v="0.35711628291513375"/>
    <n v="2026"/>
    <s v="Q4"/>
    <n v="11"/>
    <x v="10"/>
  </r>
  <r>
    <s v="05007"/>
    <x v="316"/>
    <x v="1"/>
    <x v="14"/>
    <x v="0"/>
    <x v="2"/>
    <x v="2"/>
    <x v="18"/>
    <n v="4"/>
    <n v="161.97"/>
    <n v="0.05"/>
    <n v="87.2"/>
    <n v="615.48599999999999"/>
    <n v="348.8"/>
    <n v="266.68599999999998"/>
    <n v="0.4332933649181297"/>
    <n v="2026"/>
    <s v="Q4"/>
    <n v="11"/>
    <x v="10"/>
  </r>
  <r>
    <s v="05111"/>
    <x v="316"/>
    <x v="1"/>
    <x v="14"/>
    <x v="1"/>
    <x v="2"/>
    <x v="2"/>
    <x v="15"/>
    <n v="5"/>
    <n v="133.99"/>
    <n v="0.15"/>
    <n v="65.55"/>
    <n v="569.45749999999998"/>
    <n v="327.75"/>
    <n v="241.70749999999998"/>
    <n v="0.42445221987593451"/>
    <n v="2026"/>
    <s v="Q4"/>
    <n v="11"/>
    <x v="10"/>
  </r>
  <r>
    <s v="05177"/>
    <x v="316"/>
    <x v="1"/>
    <x v="6"/>
    <x v="2"/>
    <x v="0"/>
    <x v="3"/>
    <x v="13"/>
    <n v="2"/>
    <n v="83.18"/>
    <n v="0.1"/>
    <n v="40.479999999999997"/>
    <n v="149.72400000000002"/>
    <n v="80.959999999999994"/>
    <n v="68.764000000000024"/>
    <n v="0.45927172664369115"/>
    <n v="2026"/>
    <s v="Q4"/>
    <n v="11"/>
    <x v="10"/>
  </r>
  <r>
    <s v="00584"/>
    <x v="317"/>
    <x v="1"/>
    <x v="12"/>
    <x v="0"/>
    <x v="1"/>
    <x v="1"/>
    <x v="1"/>
    <n v="1"/>
    <n v="91.95"/>
    <n v="0"/>
    <n v="46.64"/>
    <n v="91.95"/>
    <n v="46.64"/>
    <n v="45.31"/>
    <n v="0.49276780859162589"/>
    <n v="2026"/>
    <s v="Q4"/>
    <n v="11"/>
    <x v="10"/>
  </r>
  <r>
    <s v="00621"/>
    <x v="317"/>
    <x v="3"/>
    <x v="13"/>
    <x v="1"/>
    <x v="2"/>
    <x v="2"/>
    <x v="2"/>
    <n v="5"/>
    <n v="35.68"/>
    <n v="0.15"/>
    <n v="13.48"/>
    <n v="151.64000000000001"/>
    <n v="67.400000000000006"/>
    <n v="84.240000000000009"/>
    <n v="0.55552624637298864"/>
    <n v="2026"/>
    <s v="Q4"/>
    <n v="11"/>
    <x v="10"/>
  </r>
  <r>
    <s v="00623"/>
    <x v="317"/>
    <x v="2"/>
    <x v="16"/>
    <x v="0"/>
    <x v="0"/>
    <x v="3"/>
    <x v="5"/>
    <n v="3"/>
    <n v="336.58"/>
    <n v="0.15"/>
    <n v="198.99"/>
    <n v="858.279"/>
    <n v="596.97"/>
    <n v="261.30899999999997"/>
    <n v="0.3044569423229509"/>
    <n v="2026"/>
    <s v="Q4"/>
    <n v="11"/>
    <x v="10"/>
  </r>
  <r>
    <s v="01431"/>
    <x v="317"/>
    <x v="2"/>
    <x v="2"/>
    <x v="0"/>
    <x v="1"/>
    <x v="4"/>
    <x v="14"/>
    <n v="2"/>
    <n v="36.979999999999997"/>
    <n v="0.15"/>
    <n v="14.13"/>
    <n v="62.865999999999993"/>
    <n v="28.26"/>
    <n v="34.605999999999995"/>
    <n v="0.55047243342983487"/>
    <n v="2026"/>
    <s v="Q4"/>
    <n v="11"/>
    <x v="10"/>
  </r>
  <r>
    <s v="01520"/>
    <x v="317"/>
    <x v="3"/>
    <x v="13"/>
    <x v="3"/>
    <x v="1"/>
    <x v="4"/>
    <x v="14"/>
    <n v="2"/>
    <n v="36.15"/>
    <n v="0"/>
    <n v="13.51"/>
    <n v="72.3"/>
    <n v="27.02"/>
    <n v="45.28"/>
    <n v="0.62627939142461964"/>
    <n v="2026"/>
    <s v="Q4"/>
    <n v="11"/>
    <x v="10"/>
  </r>
  <r>
    <s v="01791"/>
    <x v="317"/>
    <x v="2"/>
    <x v="2"/>
    <x v="0"/>
    <x v="2"/>
    <x v="4"/>
    <x v="12"/>
    <n v="1"/>
    <n v="121.86"/>
    <n v="0.05"/>
    <n v="69.900000000000006"/>
    <n v="115.767"/>
    <n v="69.900000000000006"/>
    <n v="45.86699999999999"/>
    <n v="0.396200989919407"/>
    <n v="2026"/>
    <s v="Q4"/>
    <n v="11"/>
    <x v="10"/>
  </r>
  <r>
    <s v="02191"/>
    <x v="317"/>
    <x v="2"/>
    <x v="5"/>
    <x v="2"/>
    <x v="0"/>
    <x v="0"/>
    <x v="4"/>
    <n v="6"/>
    <n v="49.85"/>
    <n v="0.05"/>
    <n v="22.68"/>
    <n v="284.14499999999998"/>
    <n v="136.07999999999998"/>
    <n v="148.065"/>
    <n v="0.52108958454310306"/>
    <n v="2026"/>
    <s v="Q4"/>
    <n v="11"/>
    <x v="10"/>
  </r>
  <r>
    <s v="02365"/>
    <x v="317"/>
    <x v="2"/>
    <x v="5"/>
    <x v="2"/>
    <x v="2"/>
    <x v="1"/>
    <x v="1"/>
    <n v="2"/>
    <n v="91.95"/>
    <n v="0.05"/>
    <n v="46.45"/>
    <n v="174.70499999999998"/>
    <n v="92.9"/>
    <n v="81.804999999999978"/>
    <n v="0.46824647262528252"/>
    <n v="2026"/>
    <s v="Q4"/>
    <n v="11"/>
    <x v="10"/>
  </r>
  <r>
    <s v="02603"/>
    <x v="317"/>
    <x v="3"/>
    <x v="8"/>
    <x v="3"/>
    <x v="0"/>
    <x v="0"/>
    <x v="4"/>
    <n v="2"/>
    <n v="51.71"/>
    <n v="0.15"/>
    <n v="22.93"/>
    <n v="87.906999999999996"/>
    <n v="45.86"/>
    <n v="42.046999999999997"/>
    <n v="0.47831230732478641"/>
    <n v="2026"/>
    <s v="Q4"/>
    <n v="11"/>
    <x v="10"/>
  </r>
  <r>
    <s v="04098"/>
    <x v="317"/>
    <x v="1"/>
    <x v="1"/>
    <x v="2"/>
    <x v="0"/>
    <x v="4"/>
    <x v="10"/>
    <n v="1"/>
    <n v="41.05"/>
    <n v="0.05"/>
    <n v="14.6"/>
    <n v="38.997499999999995"/>
    <n v="14.6"/>
    <n v="24.397499999999994"/>
    <n v="0.62561702673248276"/>
    <n v="2026"/>
    <s v="Q4"/>
    <n v="11"/>
    <x v="10"/>
  </r>
  <r>
    <s v="01176"/>
    <x v="318"/>
    <x v="1"/>
    <x v="6"/>
    <x v="1"/>
    <x v="2"/>
    <x v="3"/>
    <x v="5"/>
    <n v="10"/>
    <n v="333.09"/>
    <n v="0.15"/>
    <n v="197.95"/>
    <n v="2831.2649999999994"/>
    <n v="1979.5"/>
    <n v="851.76499999999942"/>
    <n v="0.30084255624252748"/>
    <n v="2026"/>
    <s v="Q4"/>
    <n v="11"/>
    <x v="10"/>
  </r>
  <r>
    <s v="01895"/>
    <x v="318"/>
    <x v="3"/>
    <x v="4"/>
    <x v="0"/>
    <x v="2"/>
    <x v="0"/>
    <x v="4"/>
    <n v="3"/>
    <n v="51.79"/>
    <n v="0.2"/>
    <n v="22.23"/>
    <n v="124.29600000000001"/>
    <n v="66.69"/>
    <n v="57.606000000000009"/>
    <n v="0.4634581965630431"/>
    <n v="2026"/>
    <s v="Q4"/>
    <n v="11"/>
    <x v="10"/>
  </r>
  <r>
    <s v="03385"/>
    <x v="318"/>
    <x v="1"/>
    <x v="11"/>
    <x v="3"/>
    <x v="1"/>
    <x v="1"/>
    <x v="17"/>
    <n v="1"/>
    <n v="71.040000000000006"/>
    <n v="0.1"/>
    <n v="31.59"/>
    <n v="63.936000000000007"/>
    <n v="31.59"/>
    <n v="32.346000000000004"/>
    <n v="0.50591216216216217"/>
    <n v="2026"/>
    <s v="Q4"/>
    <n v="11"/>
    <x v="10"/>
  </r>
  <r>
    <s v="03581"/>
    <x v="318"/>
    <x v="3"/>
    <x v="4"/>
    <x v="3"/>
    <x v="2"/>
    <x v="1"/>
    <x v="3"/>
    <n v="2"/>
    <n v="141.21"/>
    <n v="0.1"/>
    <n v="78.31"/>
    <n v="254.17800000000003"/>
    <n v="156.62"/>
    <n v="97.558000000000021"/>
    <n v="0.38381763960688969"/>
    <n v="2026"/>
    <s v="Q4"/>
    <n v="11"/>
    <x v="10"/>
  </r>
  <r>
    <s v="04528"/>
    <x v="318"/>
    <x v="0"/>
    <x v="15"/>
    <x v="3"/>
    <x v="1"/>
    <x v="1"/>
    <x v="3"/>
    <n v="2"/>
    <n v="141.63999999999999"/>
    <n v="0.15"/>
    <n v="80.349999999999994"/>
    <n v="240.78799999999998"/>
    <n v="160.69999999999999"/>
    <n v="80.087999999999994"/>
    <n v="0.33260793727262156"/>
    <n v="2026"/>
    <s v="Q4"/>
    <n v="11"/>
    <x v="10"/>
  </r>
  <r>
    <s v="04633"/>
    <x v="318"/>
    <x v="2"/>
    <x v="10"/>
    <x v="0"/>
    <x v="0"/>
    <x v="1"/>
    <x v="17"/>
    <n v="1"/>
    <n v="71.78"/>
    <n v="0.15"/>
    <n v="32.869999999999997"/>
    <n v="61.012999999999998"/>
    <n v="32.869999999999997"/>
    <n v="28.143000000000001"/>
    <n v="0.46126235392457349"/>
    <n v="2026"/>
    <s v="Q4"/>
    <n v="11"/>
    <x v="10"/>
  </r>
  <r>
    <s v="05195"/>
    <x v="318"/>
    <x v="2"/>
    <x v="16"/>
    <x v="0"/>
    <x v="2"/>
    <x v="1"/>
    <x v="11"/>
    <n v="3"/>
    <n v="153.88999999999999"/>
    <n v="0.1"/>
    <n v="80.36"/>
    <n v="415.50299999999999"/>
    <n v="241.07999999999998"/>
    <n v="174.423"/>
    <n v="0.41978758276113531"/>
    <n v="2026"/>
    <s v="Q4"/>
    <n v="11"/>
    <x v="10"/>
  </r>
  <r>
    <s v="02778"/>
    <x v="319"/>
    <x v="3"/>
    <x v="4"/>
    <x v="3"/>
    <x v="0"/>
    <x v="1"/>
    <x v="3"/>
    <n v="1"/>
    <n v="145.4"/>
    <n v="0.1"/>
    <n v="77.66"/>
    <n v="130.86000000000001"/>
    <n v="77.66"/>
    <n v="53.200000000000017"/>
    <n v="0.40654134189209851"/>
    <n v="2026"/>
    <s v="Q4"/>
    <n v="11"/>
    <x v="10"/>
  </r>
  <r>
    <s v="00341"/>
    <x v="320"/>
    <x v="3"/>
    <x v="8"/>
    <x v="0"/>
    <x v="0"/>
    <x v="2"/>
    <x v="15"/>
    <n v="1"/>
    <n v="132.94999999999999"/>
    <n v="0.05"/>
    <n v="65.36"/>
    <n v="126.30249999999998"/>
    <n v="65.36"/>
    <n v="60.942499999999981"/>
    <n v="0.48251222264009019"/>
    <n v="2026"/>
    <s v="Q4"/>
    <n v="11"/>
    <x v="10"/>
  </r>
  <r>
    <s v="00374"/>
    <x v="320"/>
    <x v="3"/>
    <x v="7"/>
    <x v="2"/>
    <x v="0"/>
    <x v="4"/>
    <x v="16"/>
    <n v="1"/>
    <n v="51.34"/>
    <n v="0.15"/>
    <n v="21.37"/>
    <n v="43.639000000000003"/>
    <n v="21.37"/>
    <n v="22.269000000000002"/>
    <n v="0.5103004193496643"/>
    <n v="2026"/>
    <s v="Q4"/>
    <n v="11"/>
    <x v="10"/>
  </r>
  <r>
    <s v="00598"/>
    <x v="320"/>
    <x v="0"/>
    <x v="0"/>
    <x v="0"/>
    <x v="1"/>
    <x v="0"/>
    <x v="4"/>
    <n v="1"/>
    <n v="49.98"/>
    <n v="0.1"/>
    <n v="22.25"/>
    <n v="44.981999999999999"/>
    <n v="22.25"/>
    <n v="22.731999999999999"/>
    <n v="0.50535769863500957"/>
    <n v="2026"/>
    <s v="Q4"/>
    <n v="11"/>
    <x v="10"/>
  </r>
  <r>
    <s v="00690"/>
    <x v="320"/>
    <x v="3"/>
    <x v="8"/>
    <x v="0"/>
    <x v="0"/>
    <x v="2"/>
    <x v="18"/>
    <n v="2"/>
    <n v="168.08"/>
    <n v="0.1"/>
    <n v="87.63"/>
    <n v="302.54400000000004"/>
    <n v="175.26"/>
    <n v="127.28400000000005"/>
    <n v="0.42071235919403471"/>
    <n v="2026"/>
    <s v="Q4"/>
    <n v="11"/>
    <x v="10"/>
  </r>
  <r>
    <s v="01296"/>
    <x v="320"/>
    <x v="3"/>
    <x v="13"/>
    <x v="0"/>
    <x v="1"/>
    <x v="3"/>
    <x v="7"/>
    <n v="1"/>
    <n v="191.85"/>
    <n v="0.15"/>
    <n v="104.41"/>
    <n v="163.07249999999999"/>
    <n v="104.41"/>
    <n v="58.662499999999994"/>
    <n v="0.35973263425776875"/>
    <n v="2026"/>
    <s v="Q4"/>
    <n v="11"/>
    <x v="10"/>
  </r>
  <r>
    <s v="01585"/>
    <x v="320"/>
    <x v="1"/>
    <x v="14"/>
    <x v="2"/>
    <x v="0"/>
    <x v="1"/>
    <x v="1"/>
    <n v="4"/>
    <n v="93.99"/>
    <n v="0.1"/>
    <n v="44.07"/>
    <n v="338.36399999999998"/>
    <n v="176.28"/>
    <n v="162.08399999999997"/>
    <n v="0.47902259105578604"/>
    <n v="2026"/>
    <s v="Q4"/>
    <n v="11"/>
    <x v="10"/>
  </r>
  <r>
    <s v="02194"/>
    <x v="320"/>
    <x v="3"/>
    <x v="13"/>
    <x v="0"/>
    <x v="0"/>
    <x v="2"/>
    <x v="2"/>
    <n v="4"/>
    <n v="36.57"/>
    <n v="0.05"/>
    <n v="13.35"/>
    <n v="138.96600000000001"/>
    <n v="53.4"/>
    <n v="85.566000000000003"/>
    <n v="0.61573334484694098"/>
    <n v="2026"/>
    <s v="Q4"/>
    <n v="11"/>
    <x v="10"/>
  </r>
  <r>
    <s v="02221"/>
    <x v="320"/>
    <x v="1"/>
    <x v="12"/>
    <x v="3"/>
    <x v="0"/>
    <x v="0"/>
    <x v="6"/>
    <n v="1"/>
    <n v="39.81"/>
    <n v="0.05"/>
    <n v="16.25"/>
    <n v="37.819499999999998"/>
    <n v="16.25"/>
    <n v="21.569499999999998"/>
    <n v="0.57032747656632155"/>
    <n v="2026"/>
    <s v="Q4"/>
    <n v="11"/>
    <x v="10"/>
  </r>
  <r>
    <s v="03836"/>
    <x v="320"/>
    <x v="3"/>
    <x v="4"/>
    <x v="2"/>
    <x v="0"/>
    <x v="1"/>
    <x v="1"/>
    <n v="1"/>
    <n v="91.43"/>
    <n v="0.1"/>
    <n v="45.06"/>
    <n v="82.287000000000006"/>
    <n v="45.06"/>
    <n v="37.227000000000004"/>
    <n v="0.45240438951474715"/>
    <n v="2026"/>
    <s v="Q4"/>
    <n v="11"/>
    <x v="10"/>
  </r>
  <r>
    <s v="04437"/>
    <x v="320"/>
    <x v="2"/>
    <x v="2"/>
    <x v="0"/>
    <x v="0"/>
    <x v="4"/>
    <x v="12"/>
    <n v="1"/>
    <n v="122.64"/>
    <n v="0"/>
    <n v="68.58"/>
    <n v="122.64"/>
    <n v="68.58"/>
    <n v="54.06"/>
    <n v="0.44080234833659493"/>
    <n v="2026"/>
    <s v="Q4"/>
    <n v="11"/>
    <x v="10"/>
  </r>
  <r>
    <s v="04735"/>
    <x v="320"/>
    <x v="1"/>
    <x v="12"/>
    <x v="0"/>
    <x v="2"/>
    <x v="0"/>
    <x v="0"/>
    <n v="1"/>
    <n v="80.959999999999994"/>
    <n v="0.1"/>
    <n v="43.86"/>
    <n v="72.86399999999999"/>
    <n v="43.86"/>
    <n v="29.003999999999991"/>
    <n v="0.39805665349143604"/>
    <n v="2026"/>
    <s v="Q4"/>
    <n v="11"/>
    <x v="10"/>
  </r>
  <r>
    <s v="00554"/>
    <x v="321"/>
    <x v="2"/>
    <x v="5"/>
    <x v="3"/>
    <x v="2"/>
    <x v="4"/>
    <x v="14"/>
    <n v="1"/>
    <n v="36.380000000000003"/>
    <n v="0.05"/>
    <n v="14.06"/>
    <n v="34.561"/>
    <n v="14.06"/>
    <n v="20.500999999999998"/>
    <n v="0.59318306761957118"/>
    <n v="2026"/>
    <s v="Q4"/>
    <n v="11"/>
    <x v="10"/>
  </r>
  <r>
    <s v="01205"/>
    <x v="321"/>
    <x v="3"/>
    <x v="13"/>
    <x v="0"/>
    <x v="0"/>
    <x v="0"/>
    <x v="8"/>
    <n v="2"/>
    <n v="100.72"/>
    <n v="0.1"/>
    <n v="51.68"/>
    <n v="181.29599999999999"/>
    <n v="103.36"/>
    <n v="77.935999999999993"/>
    <n v="0.42988262289294854"/>
    <n v="2026"/>
    <s v="Q4"/>
    <n v="11"/>
    <x v="10"/>
  </r>
  <r>
    <s v="01979"/>
    <x v="321"/>
    <x v="1"/>
    <x v="11"/>
    <x v="2"/>
    <x v="0"/>
    <x v="3"/>
    <x v="19"/>
    <n v="3"/>
    <n v="120.29"/>
    <n v="0"/>
    <n v="62.04"/>
    <n v="360.87"/>
    <n v="186.12"/>
    <n v="174.75"/>
    <n v="0.48424640452240419"/>
    <n v="2026"/>
    <s v="Q4"/>
    <n v="11"/>
    <x v="10"/>
  </r>
  <r>
    <s v="02151"/>
    <x v="321"/>
    <x v="1"/>
    <x v="1"/>
    <x v="0"/>
    <x v="1"/>
    <x v="3"/>
    <x v="19"/>
    <n v="2"/>
    <n v="124.18"/>
    <n v="0.15"/>
    <n v="60.72"/>
    <n v="211.10599999999999"/>
    <n v="121.44"/>
    <n v="89.665999999999997"/>
    <n v="0.42474396748552862"/>
    <n v="2026"/>
    <s v="Q4"/>
    <n v="11"/>
    <x v="10"/>
  </r>
  <r>
    <s v="02730"/>
    <x v="321"/>
    <x v="0"/>
    <x v="0"/>
    <x v="0"/>
    <x v="0"/>
    <x v="1"/>
    <x v="11"/>
    <n v="3"/>
    <n v="154.07"/>
    <n v="0.05"/>
    <n v="77.73"/>
    <n v="439.09949999999998"/>
    <n v="233.19"/>
    <n v="205.90949999999998"/>
    <n v="0.46893585622393102"/>
    <n v="2026"/>
    <s v="Q4"/>
    <n v="11"/>
    <x v="10"/>
  </r>
  <r>
    <s v="02779"/>
    <x v="321"/>
    <x v="0"/>
    <x v="15"/>
    <x v="1"/>
    <x v="2"/>
    <x v="4"/>
    <x v="12"/>
    <n v="4"/>
    <n v="123.4"/>
    <n v="0.05"/>
    <n v="70.930000000000007"/>
    <n v="468.92"/>
    <n v="283.72000000000003"/>
    <n v="185.2"/>
    <n v="0.3949500980977565"/>
    <n v="2026"/>
    <s v="Q4"/>
    <n v="11"/>
    <x v="10"/>
  </r>
  <r>
    <s v="02853"/>
    <x v="321"/>
    <x v="2"/>
    <x v="3"/>
    <x v="0"/>
    <x v="1"/>
    <x v="0"/>
    <x v="8"/>
    <n v="1"/>
    <n v="104.64"/>
    <n v="0"/>
    <n v="50.79"/>
    <n v="104.64"/>
    <n v="50.79"/>
    <n v="53.85"/>
    <n v="0.51462155963302758"/>
    <n v="2026"/>
    <s v="Q4"/>
    <n v="11"/>
    <x v="10"/>
  </r>
  <r>
    <s v="03825"/>
    <x v="321"/>
    <x v="3"/>
    <x v="8"/>
    <x v="0"/>
    <x v="1"/>
    <x v="2"/>
    <x v="9"/>
    <n v="2"/>
    <n v="46.44"/>
    <n v="0.1"/>
    <n v="18.190000000000001"/>
    <n v="83.591999999999999"/>
    <n v="36.380000000000003"/>
    <n v="47.211999999999996"/>
    <n v="0.56479088908029473"/>
    <n v="2026"/>
    <s v="Q4"/>
    <n v="11"/>
    <x v="10"/>
  </r>
  <r>
    <s v="04808"/>
    <x v="321"/>
    <x v="2"/>
    <x v="16"/>
    <x v="0"/>
    <x v="1"/>
    <x v="3"/>
    <x v="13"/>
    <n v="2"/>
    <n v="81.67"/>
    <n v="0.05"/>
    <n v="40.43"/>
    <n v="155.173"/>
    <n v="80.86"/>
    <n v="74.313000000000002"/>
    <n v="0.4789041908063903"/>
    <n v="2026"/>
    <s v="Q4"/>
    <n v="11"/>
    <x v="10"/>
  </r>
  <r>
    <s v="05131"/>
    <x v="321"/>
    <x v="3"/>
    <x v="8"/>
    <x v="2"/>
    <x v="1"/>
    <x v="1"/>
    <x v="17"/>
    <n v="3"/>
    <n v="70.599999999999994"/>
    <n v="0.05"/>
    <n v="32.68"/>
    <n v="201.20999999999998"/>
    <n v="98.039999999999992"/>
    <n v="103.16999999999999"/>
    <n v="0.5127478753541076"/>
    <n v="2026"/>
    <s v="Q4"/>
    <n v="11"/>
    <x v="10"/>
  </r>
  <r>
    <s v="01502"/>
    <x v="322"/>
    <x v="3"/>
    <x v="7"/>
    <x v="3"/>
    <x v="1"/>
    <x v="4"/>
    <x v="14"/>
    <n v="1"/>
    <n v="35.770000000000003"/>
    <n v="0.15"/>
    <n v="13.69"/>
    <n v="30.404500000000002"/>
    <n v="13.69"/>
    <n v="16.714500000000001"/>
    <n v="0.54973770330049831"/>
    <n v="2026"/>
    <s v="Q4"/>
    <n v="11"/>
    <x v="10"/>
  </r>
  <r>
    <s v="02470"/>
    <x v="322"/>
    <x v="1"/>
    <x v="6"/>
    <x v="2"/>
    <x v="2"/>
    <x v="1"/>
    <x v="1"/>
    <n v="1"/>
    <n v="92.13"/>
    <n v="0.15"/>
    <n v="45.85"/>
    <n v="78.31049999999999"/>
    <n v="45.85"/>
    <n v="32.460499999999989"/>
    <n v="0.41451018701195874"/>
    <n v="2026"/>
    <s v="Q4"/>
    <n v="11"/>
    <x v="10"/>
  </r>
  <r>
    <s v="03452"/>
    <x v="322"/>
    <x v="1"/>
    <x v="12"/>
    <x v="0"/>
    <x v="0"/>
    <x v="1"/>
    <x v="11"/>
    <n v="5"/>
    <n v="151.09"/>
    <n v="0.05"/>
    <n v="79.33"/>
    <n v="717.67750000000001"/>
    <n v="396.65"/>
    <n v="321.02750000000003"/>
    <n v="0.44731442744129507"/>
    <n v="2026"/>
    <s v="Q4"/>
    <n v="11"/>
    <x v="10"/>
  </r>
  <r>
    <s v="04207"/>
    <x v="322"/>
    <x v="1"/>
    <x v="12"/>
    <x v="0"/>
    <x v="1"/>
    <x v="0"/>
    <x v="8"/>
    <n v="2"/>
    <n v="103.99"/>
    <n v="0"/>
    <n v="50.36"/>
    <n v="207.98"/>
    <n v="100.72"/>
    <n v="107.25999999999999"/>
    <n v="0.51572266564092695"/>
    <n v="2026"/>
    <s v="Q4"/>
    <n v="11"/>
    <x v="10"/>
  </r>
  <r>
    <s v="00695"/>
    <x v="323"/>
    <x v="2"/>
    <x v="3"/>
    <x v="0"/>
    <x v="0"/>
    <x v="2"/>
    <x v="2"/>
    <n v="1"/>
    <n v="36.909999999999997"/>
    <n v="0.1"/>
    <n v="13.43"/>
    <n v="33.219000000000001"/>
    <n v="13.43"/>
    <n v="19.789000000000001"/>
    <n v="0.59571329660736327"/>
    <n v="2026"/>
    <s v="Q4"/>
    <n v="11"/>
    <x v="10"/>
  </r>
  <r>
    <s v="01127"/>
    <x v="323"/>
    <x v="0"/>
    <x v="0"/>
    <x v="3"/>
    <x v="1"/>
    <x v="0"/>
    <x v="0"/>
    <n v="2"/>
    <n v="81.02"/>
    <n v="0"/>
    <n v="43.22"/>
    <n v="162.04"/>
    <n v="86.44"/>
    <n v="75.599999999999994"/>
    <n v="0.46655146877314241"/>
    <n v="2026"/>
    <s v="Q4"/>
    <n v="11"/>
    <x v="10"/>
  </r>
  <r>
    <s v="01174"/>
    <x v="323"/>
    <x v="0"/>
    <x v="0"/>
    <x v="3"/>
    <x v="1"/>
    <x v="2"/>
    <x v="18"/>
    <n v="3"/>
    <n v="164.36"/>
    <n v="0.05"/>
    <n v="88.7"/>
    <n v="468.42600000000004"/>
    <n v="266.10000000000002"/>
    <n v="202.32600000000002"/>
    <n v="0.43192734818306416"/>
    <n v="2026"/>
    <s v="Q4"/>
    <n v="11"/>
    <x v="10"/>
  </r>
  <r>
    <s v="03968"/>
    <x v="323"/>
    <x v="1"/>
    <x v="11"/>
    <x v="1"/>
    <x v="2"/>
    <x v="4"/>
    <x v="16"/>
    <n v="5"/>
    <n v="51.36"/>
    <n v="0.1"/>
    <n v="22.45"/>
    <n v="231.12"/>
    <n v="112.25"/>
    <n v="118.87"/>
    <n v="0.51432156455520939"/>
    <n v="2026"/>
    <s v="Q4"/>
    <n v="11"/>
    <x v="10"/>
  </r>
  <r>
    <s v="04049"/>
    <x v="323"/>
    <x v="2"/>
    <x v="16"/>
    <x v="3"/>
    <x v="0"/>
    <x v="2"/>
    <x v="2"/>
    <n v="1"/>
    <n v="36.590000000000003"/>
    <n v="0"/>
    <n v="13.73"/>
    <n v="36.590000000000003"/>
    <n v="13.73"/>
    <n v="22.860000000000003"/>
    <n v="0.62476086362394101"/>
    <n v="2026"/>
    <s v="Q4"/>
    <n v="11"/>
    <x v="10"/>
  </r>
  <r>
    <s v="00003"/>
    <x v="324"/>
    <x v="3"/>
    <x v="7"/>
    <x v="2"/>
    <x v="0"/>
    <x v="3"/>
    <x v="19"/>
    <n v="5"/>
    <n v="122.33"/>
    <n v="0.15"/>
    <n v="58.98"/>
    <n v="519.90249999999992"/>
    <n v="294.89999999999998"/>
    <n v="225.00249999999994"/>
    <n v="0.43277826130861069"/>
    <n v="2026"/>
    <s v="Q4"/>
    <n v="11"/>
    <x v="10"/>
  </r>
  <r>
    <s v="01603"/>
    <x v="324"/>
    <x v="3"/>
    <x v="8"/>
    <x v="0"/>
    <x v="0"/>
    <x v="3"/>
    <x v="13"/>
    <n v="1"/>
    <n v="83.49"/>
    <n v="0.05"/>
    <n v="39.659999999999997"/>
    <n v="79.315499999999986"/>
    <n v="39.659999999999997"/>
    <n v="39.655499999999989"/>
    <n v="0.49997163227868446"/>
    <n v="2026"/>
    <s v="Q4"/>
    <n v="11"/>
    <x v="10"/>
  </r>
  <r>
    <s v="02073"/>
    <x v="324"/>
    <x v="1"/>
    <x v="12"/>
    <x v="0"/>
    <x v="1"/>
    <x v="0"/>
    <x v="4"/>
    <n v="2"/>
    <n v="51.48"/>
    <n v="0.1"/>
    <n v="22.51"/>
    <n v="92.664000000000001"/>
    <n v="45.02"/>
    <n v="47.643999999999998"/>
    <n v="0.51415868082534744"/>
    <n v="2026"/>
    <s v="Q4"/>
    <n v="11"/>
    <x v="10"/>
  </r>
  <r>
    <s v="02487"/>
    <x v="324"/>
    <x v="2"/>
    <x v="2"/>
    <x v="3"/>
    <x v="1"/>
    <x v="3"/>
    <x v="19"/>
    <n v="1"/>
    <n v="123.43"/>
    <n v="0.15"/>
    <n v="60.8"/>
    <n v="104.91550000000001"/>
    <n v="60.8"/>
    <n v="44.115500000000011"/>
    <n v="0.42048601017008935"/>
    <n v="2026"/>
    <s v="Q4"/>
    <n v="11"/>
    <x v="10"/>
  </r>
  <r>
    <s v="03407"/>
    <x v="324"/>
    <x v="3"/>
    <x v="7"/>
    <x v="0"/>
    <x v="1"/>
    <x v="2"/>
    <x v="18"/>
    <n v="1"/>
    <n v="164.85"/>
    <n v="0.1"/>
    <n v="89.4"/>
    <n v="148.36500000000001"/>
    <n v="89.4"/>
    <n v="58.965000000000003"/>
    <n v="0.39743200889697705"/>
    <n v="2026"/>
    <s v="Q4"/>
    <n v="11"/>
    <x v="10"/>
  </r>
  <r>
    <s v="04052"/>
    <x v="324"/>
    <x v="0"/>
    <x v="0"/>
    <x v="0"/>
    <x v="1"/>
    <x v="2"/>
    <x v="9"/>
    <n v="1"/>
    <n v="46.82"/>
    <n v="0.2"/>
    <n v="18.27"/>
    <n v="37.456000000000003"/>
    <n v="18.27"/>
    <n v="19.186000000000003"/>
    <n v="0.51222768047842804"/>
    <n v="2026"/>
    <s v="Q4"/>
    <n v="11"/>
    <x v="10"/>
  </r>
  <r>
    <s v="00119"/>
    <x v="325"/>
    <x v="0"/>
    <x v="9"/>
    <x v="0"/>
    <x v="1"/>
    <x v="4"/>
    <x v="10"/>
    <n v="1"/>
    <n v="41.16"/>
    <n v="0.1"/>
    <n v="14.82"/>
    <n v="37.043999999999997"/>
    <n v="14.82"/>
    <n v="22.223999999999997"/>
    <n v="0.59993521218011014"/>
    <n v="2026"/>
    <s v="Q4"/>
    <n v="11"/>
    <x v="10"/>
  </r>
  <r>
    <s v="00298"/>
    <x v="325"/>
    <x v="1"/>
    <x v="12"/>
    <x v="3"/>
    <x v="1"/>
    <x v="3"/>
    <x v="7"/>
    <n v="1"/>
    <n v="196.08"/>
    <n v="0.1"/>
    <n v="104.19"/>
    <n v="176.47200000000001"/>
    <n v="104.19"/>
    <n v="72.282000000000011"/>
    <n v="0.40959472324221408"/>
    <n v="2026"/>
    <s v="Q4"/>
    <n v="11"/>
    <x v="10"/>
  </r>
  <r>
    <s v="00419"/>
    <x v="325"/>
    <x v="3"/>
    <x v="8"/>
    <x v="2"/>
    <x v="1"/>
    <x v="3"/>
    <x v="7"/>
    <n v="1"/>
    <n v="192.62"/>
    <n v="0.1"/>
    <n v="105.97"/>
    <n v="173.358"/>
    <n v="105.97"/>
    <n v="67.388000000000005"/>
    <n v="0.38872160500236508"/>
    <n v="2026"/>
    <s v="Q4"/>
    <n v="11"/>
    <x v="10"/>
  </r>
  <r>
    <s v="01181"/>
    <x v="325"/>
    <x v="1"/>
    <x v="12"/>
    <x v="3"/>
    <x v="1"/>
    <x v="0"/>
    <x v="8"/>
    <n v="2"/>
    <n v="102.87"/>
    <n v="0.05"/>
    <n v="51.69"/>
    <n v="195.453"/>
    <n v="103.38"/>
    <n v="92.073000000000008"/>
    <n v="0.4710748875688785"/>
    <n v="2026"/>
    <s v="Q4"/>
    <n v="11"/>
    <x v="10"/>
  </r>
  <r>
    <s v="01924"/>
    <x v="325"/>
    <x v="0"/>
    <x v="15"/>
    <x v="0"/>
    <x v="1"/>
    <x v="0"/>
    <x v="4"/>
    <n v="3"/>
    <n v="50.99"/>
    <n v="0.2"/>
    <n v="22.53"/>
    <n v="122.376"/>
    <n v="67.59"/>
    <n v="54.786000000000001"/>
    <n v="0.44768582074916652"/>
    <n v="2026"/>
    <s v="Q4"/>
    <n v="11"/>
    <x v="10"/>
  </r>
  <r>
    <s v="03829"/>
    <x v="325"/>
    <x v="1"/>
    <x v="12"/>
    <x v="2"/>
    <x v="1"/>
    <x v="0"/>
    <x v="6"/>
    <n v="1"/>
    <n v="39.94"/>
    <n v="0.1"/>
    <n v="16.89"/>
    <n v="35.945999999999998"/>
    <n v="16.89"/>
    <n v="19.055999999999997"/>
    <n v="0.53012852612251704"/>
    <n v="2026"/>
    <s v="Q4"/>
    <n v="11"/>
    <x v="10"/>
  </r>
  <r>
    <s v="05065"/>
    <x v="325"/>
    <x v="3"/>
    <x v="8"/>
    <x v="0"/>
    <x v="1"/>
    <x v="2"/>
    <x v="18"/>
    <n v="2"/>
    <n v="166.15"/>
    <n v="0"/>
    <n v="86.42"/>
    <n v="332.3"/>
    <n v="172.84"/>
    <n v="159.46"/>
    <n v="0.47986758952753539"/>
    <n v="2026"/>
    <s v="Q4"/>
    <n v="11"/>
    <x v="10"/>
  </r>
  <r>
    <s v="05146"/>
    <x v="325"/>
    <x v="1"/>
    <x v="6"/>
    <x v="0"/>
    <x v="1"/>
    <x v="4"/>
    <x v="14"/>
    <n v="1"/>
    <n v="35.79"/>
    <n v="0.1"/>
    <n v="14.17"/>
    <n v="32.210999999999999"/>
    <n v="14.17"/>
    <n v="18.040999999999997"/>
    <n v="0.56008816863804278"/>
    <n v="2026"/>
    <s v="Q4"/>
    <n v="11"/>
    <x v="10"/>
  </r>
  <r>
    <s v="00320"/>
    <x v="326"/>
    <x v="2"/>
    <x v="2"/>
    <x v="0"/>
    <x v="1"/>
    <x v="3"/>
    <x v="7"/>
    <n v="5"/>
    <n v="196.53"/>
    <n v="0.15"/>
    <n v="105.01"/>
    <n v="835.25249999999994"/>
    <n v="525.05000000000007"/>
    <n v="310.20249999999987"/>
    <n v="0.37138769414039452"/>
    <n v="2026"/>
    <s v="Q4"/>
    <n v="11"/>
    <x v="10"/>
  </r>
  <r>
    <s v="01250"/>
    <x v="326"/>
    <x v="1"/>
    <x v="12"/>
    <x v="0"/>
    <x v="1"/>
    <x v="2"/>
    <x v="2"/>
    <n v="6"/>
    <n v="36.35"/>
    <n v="0"/>
    <n v="13.24"/>
    <n v="218.10000000000002"/>
    <n v="79.44"/>
    <n v="138.66000000000003"/>
    <n v="0.63576341127922975"/>
    <n v="2026"/>
    <s v="Q4"/>
    <n v="11"/>
    <x v="10"/>
  </r>
  <r>
    <s v="02584"/>
    <x v="326"/>
    <x v="1"/>
    <x v="6"/>
    <x v="1"/>
    <x v="0"/>
    <x v="3"/>
    <x v="7"/>
    <n v="15"/>
    <n v="192.23"/>
    <n v="0.15"/>
    <n v="106.34"/>
    <n v="2450.9324999999999"/>
    <n v="1595.1000000000001"/>
    <n v="855.83249999999975"/>
    <n v="0.34918648310387979"/>
    <n v="2026"/>
    <s v="Q4"/>
    <n v="11"/>
    <x v="10"/>
  </r>
  <r>
    <s v="02717"/>
    <x v="326"/>
    <x v="1"/>
    <x v="12"/>
    <x v="0"/>
    <x v="1"/>
    <x v="2"/>
    <x v="18"/>
    <n v="2"/>
    <n v="167.9"/>
    <n v="0.15"/>
    <n v="89.55"/>
    <n v="285.43"/>
    <n v="179.1"/>
    <n v="106.33000000000001"/>
    <n v="0.37252566303471957"/>
    <n v="2026"/>
    <s v="Q4"/>
    <n v="11"/>
    <x v="10"/>
  </r>
  <r>
    <s v="02737"/>
    <x v="326"/>
    <x v="1"/>
    <x v="6"/>
    <x v="0"/>
    <x v="2"/>
    <x v="3"/>
    <x v="13"/>
    <n v="2"/>
    <n v="80.709999999999994"/>
    <n v="0.1"/>
    <n v="39.33"/>
    <n v="145.27799999999999"/>
    <n v="78.66"/>
    <n v="66.617999999999995"/>
    <n v="0.45855532152149669"/>
    <n v="2026"/>
    <s v="Q4"/>
    <n v="11"/>
    <x v="10"/>
  </r>
  <r>
    <s v="03021"/>
    <x v="326"/>
    <x v="0"/>
    <x v="15"/>
    <x v="0"/>
    <x v="2"/>
    <x v="1"/>
    <x v="17"/>
    <n v="1"/>
    <n v="71.66"/>
    <n v="0.2"/>
    <n v="31.83"/>
    <n v="57.328000000000003"/>
    <n v="31.83"/>
    <n v="25.498000000000005"/>
    <n v="0.44477393245883345"/>
    <n v="2026"/>
    <s v="Q4"/>
    <n v="11"/>
    <x v="10"/>
  </r>
  <r>
    <s v="05199"/>
    <x v="326"/>
    <x v="2"/>
    <x v="3"/>
    <x v="0"/>
    <x v="0"/>
    <x v="3"/>
    <x v="19"/>
    <n v="5"/>
    <n v="125.23"/>
    <n v="0.05"/>
    <n v="59.84"/>
    <n v="594.84249999999997"/>
    <n v="299.20000000000005"/>
    <n v="295.64249999999993"/>
    <n v="0.49700971265503041"/>
    <n v="2026"/>
    <s v="Q4"/>
    <n v="11"/>
    <x v="10"/>
  </r>
  <r>
    <s v="01202"/>
    <x v="327"/>
    <x v="0"/>
    <x v="15"/>
    <x v="3"/>
    <x v="0"/>
    <x v="1"/>
    <x v="1"/>
    <n v="2"/>
    <n v="91.33"/>
    <n v="0.15"/>
    <n v="45.45"/>
    <n v="155.261"/>
    <n v="90.9"/>
    <n v="64.36099999999999"/>
    <n v="0.41453423589954974"/>
    <n v="2026"/>
    <s v="Q4"/>
    <n v="11"/>
    <x v="10"/>
  </r>
  <r>
    <s v="01365"/>
    <x v="327"/>
    <x v="0"/>
    <x v="0"/>
    <x v="3"/>
    <x v="1"/>
    <x v="1"/>
    <x v="11"/>
    <n v="4"/>
    <n v="155.91"/>
    <n v="0"/>
    <n v="79.91"/>
    <n v="623.64"/>
    <n v="319.64"/>
    <n v="304"/>
    <n v="0.48746071451478418"/>
    <n v="2026"/>
    <s v="Q4"/>
    <n v="11"/>
    <x v="10"/>
  </r>
  <r>
    <s v="02575"/>
    <x v="327"/>
    <x v="2"/>
    <x v="10"/>
    <x v="2"/>
    <x v="0"/>
    <x v="4"/>
    <x v="10"/>
    <n v="1"/>
    <n v="39.42"/>
    <n v="0"/>
    <n v="14.63"/>
    <n v="39.42"/>
    <n v="14.63"/>
    <n v="24.79"/>
    <n v="0.62886859462201927"/>
    <n v="2026"/>
    <s v="Q4"/>
    <n v="11"/>
    <x v="10"/>
  </r>
  <r>
    <s v="02673"/>
    <x v="327"/>
    <x v="2"/>
    <x v="2"/>
    <x v="0"/>
    <x v="0"/>
    <x v="0"/>
    <x v="4"/>
    <n v="2"/>
    <n v="51.56"/>
    <n v="0.05"/>
    <n v="22.7"/>
    <n v="97.963999999999999"/>
    <n v="45.4"/>
    <n v="52.564"/>
    <n v="0.5365644522477645"/>
    <n v="2026"/>
    <s v="Q4"/>
    <n v="11"/>
    <x v="10"/>
  </r>
  <r>
    <s v="04145"/>
    <x v="327"/>
    <x v="0"/>
    <x v="0"/>
    <x v="0"/>
    <x v="0"/>
    <x v="3"/>
    <x v="19"/>
    <n v="1"/>
    <n v="120.49"/>
    <n v="0.15"/>
    <n v="61.22"/>
    <n v="102.4165"/>
    <n v="61.22"/>
    <n v="41.1965"/>
    <n v="0.40224475548373556"/>
    <n v="2026"/>
    <s v="Q4"/>
    <n v="11"/>
    <x v="10"/>
  </r>
  <r>
    <s v="04610"/>
    <x v="327"/>
    <x v="2"/>
    <x v="16"/>
    <x v="2"/>
    <x v="0"/>
    <x v="1"/>
    <x v="11"/>
    <n v="2"/>
    <n v="153.96"/>
    <n v="0"/>
    <n v="79.33"/>
    <n v="307.92"/>
    <n v="158.66"/>
    <n v="149.26000000000002"/>
    <n v="0.48473629514159527"/>
    <n v="2026"/>
    <s v="Q4"/>
    <n v="11"/>
    <x v="10"/>
  </r>
  <r>
    <s v="04721"/>
    <x v="327"/>
    <x v="2"/>
    <x v="16"/>
    <x v="2"/>
    <x v="1"/>
    <x v="0"/>
    <x v="6"/>
    <n v="1"/>
    <n v="39.85"/>
    <n v="0"/>
    <n v="16.3"/>
    <n v="39.85"/>
    <n v="16.3"/>
    <n v="23.55"/>
    <n v="0.59096612296110418"/>
    <n v="2026"/>
    <s v="Q4"/>
    <n v="11"/>
    <x v="10"/>
  </r>
  <r>
    <s v="00324"/>
    <x v="328"/>
    <x v="3"/>
    <x v="13"/>
    <x v="3"/>
    <x v="0"/>
    <x v="0"/>
    <x v="8"/>
    <n v="2"/>
    <n v="103.88"/>
    <n v="0.15"/>
    <n v="49.26"/>
    <n v="176.59599999999998"/>
    <n v="98.52"/>
    <n v="78.075999999999979"/>
    <n v="0.44211646922920106"/>
    <n v="2026"/>
    <s v="Q4"/>
    <n v="11"/>
    <x v="10"/>
  </r>
  <r>
    <s v="00559"/>
    <x v="328"/>
    <x v="3"/>
    <x v="7"/>
    <x v="0"/>
    <x v="0"/>
    <x v="2"/>
    <x v="15"/>
    <n v="2"/>
    <n v="134.19"/>
    <n v="0.1"/>
    <n v="65.39"/>
    <n v="241.542"/>
    <n v="130.78"/>
    <n v="110.762"/>
    <n v="0.45856207202060095"/>
    <n v="2026"/>
    <s v="Q4"/>
    <n v="11"/>
    <x v="10"/>
  </r>
  <r>
    <s v="01108"/>
    <x v="328"/>
    <x v="1"/>
    <x v="1"/>
    <x v="3"/>
    <x v="1"/>
    <x v="2"/>
    <x v="2"/>
    <n v="1"/>
    <n v="37.06"/>
    <n v="0.1"/>
    <n v="13.18"/>
    <n v="33.354000000000006"/>
    <n v="13.18"/>
    <n v="20.174000000000007"/>
    <n v="0.6048449961024166"/>
    <n v="2026"/>
    <s v="Q4"/>
    <n v="11"/>
    <x v="10"/>
  </r>
  <r>
    <s v="01344"/>
    <x v="328"/>
    <x v="2"/>
    <x v="10"/>
    <x v="0"/>
    <x v="1"/>
    <x v="2"/>
    <x v="15"/>
    <n v="4"/>
    <n v="135.21"/>
    <n v="0.05"/>
    <n v="68.64"/>
    <n v="513.798"/>
    <n v="274.56"/>
    <n v="239.238"/>
    <n v="0.46562656919645462"/>
    <n v="2026"/>
    <s v="Q4"/>
    <n v="11"/>
    <x v="10"/>
  </r>
  <r>
    <s v="01922"/>
    <x v="328"/>
    <x v="0"/>
    <x v="9"/>
    <x v="3"/>
    <x v="0"/>
    <x v="1"/>
    <x v="3"/>
    <n v="2"/>
    <n v="145.77000000000001"/>
    <n v="0.1"/>
    <n v="78.14"/>
    <n v="262.38600000000002"/>
    <n v="156.28"/>
    <n v="106.10600000000002"/>
    <n v="0.40438895367893107"/>
    <n v="2026"/>
    <s v="Q4"/>
    <n v="11"/>
    <x v="10"/>
  </r>
  <r>
    <s v="02343"/>
    <x v="328"/>
    <x v="0"/>
    <x v="15"/>
    <x v="2"/>
    <x v="1"/>
    <x v="3"/>
    <x v="19"/>
    <n v="1"/>
    <n v="121.53"/>
    <n v="0.15"/>
    <n v="62.14"/>
    <n v="103.3005"/>
    <n v="62.14"/>
    <n v="41.160499999999999"/>
    <n v="0.39845402490791426"/>
    <n v="2026"/>
    <s v="Q4"/>
    <n v="11"/>
    <x v="10"/>
  </r>
  <r>
    <s v="02466"/>
    <x v="328"/>
    <x v="2"/>
    <x v="2"/>
    <x v="0"/>
    <x v="2"/>
    <x v="0"/>
    <x v="6"/>
    <n v="2"/>
    <n v="40.51"/>
    <n v="0.05"/>
    <n v="16.45"/>
    <n v="76.968999999999994"/>
    <n v="32.9"/>
    <n v="44.068999999999996"/>
    <n v="0.5725551845548208"/>
    <n v="2026"/>
    <s v="Q4"/>
    <n v="11"/>
    <x v="10"/>
  </r>
  <r>
    <s v="02647"/>
    <x v="328"/>
    <x v="2"/>
    <x v="5"/>
    <x v="0"/>
    <x v="1"/>
    <x v="1"/>
    <x v="17"/>
    <n v="1"/>
    <n v="70.099999999999994"/>
    <n v="0.15"/>
    <n v="32.28"/>
    <n v="59.584999999999994"/>
    <n v="32.28"/>
    <n v="27.304999999999993"/>
    <n v="0.45825291600234952"/>
    <n v="2026"/>
    <s v="Q4"/>
    <n v="11"/>
    <x v="10"/>
  </r>
  <r>
    <s v="02958"/>
    <x v="328"/>
    <x v="1"/>
    <x v="12"/>
    <x v="3"/>
    <x v="1"/>
    <x v="1"/>
    <x v="3"/>
    <n v="1"/>
    <n v="144.25"/>
    <n v="0.1"/>
    <n v="79.55"/>
    <n v="129.82500000000002"/>
    <n v="79.55"/>
    <n v="50.27500000000002"/>
    <n v="0.38725207009435791"/>
    <n v="2026"/>
    <s v="Q4"/>
    <n v="11"/>
    <x v="10"/>
  </r>
  <r>
    <s v="03527"/>
    <x v="328"/>
    <x v="1"/>
    <x v="6"/>
    <x v="3"/>
    <x v="0"/>
    <x v="1"/>
    <x v="3"/>
    <n v="4"/>
    <n v="146.19"/>
    <n v="0.1"/>
    <n v="79.569999999999993"/>
    <n v="526.28399999999999"/>
    <n v="318.27999999999997"/>
    <n v="208.00400000000002"/>
    <n v="0.39523147198090769"/>
    <n v="2026"/>
    <s v="Q4"/>
    <n v="11"/>
    <x v="10"/>
  </r>
  <r>
    <s v="03729"/>
    <x v="328"/>
    <x v="0"/>
    <x v="9"/>
    <x v="0"/>
    <x v="1"/>
    <x v="3"/>
    <x v="13"/>
    <n v="1"/>
    <n v="81.89"/>
    <n v="0.05"/>
    <n v="38.33"/>
    <n v="77.79549999999999"/>
    <n v="38.33"/>
    <n v="39.465499999999992"/>
    <n v="0.50729797996028048"/>
    <n v="2026"/>
    <s v="Q4"/>
    <n v="11"/>
    <x v="10"/>
  </r>
  <r>
    <s v="04961"/>
    <x v="328"/>
    <x v="2"/>
    <x v="2"/>
    <x v="2"/>
    <x v="1"/>
    <x v="3"/>
    <x v="7"/>
    <n v="2"/>
    <n v="194.78"/>
    <n v="0.15"/>
    <n v="102.51"/>
    <n v="331.12599999999998"/>
    <n v="205.02"/>
    <n v="126.10599999999997"/>
    <n v="0.38083992196324051"/>
    <n v="2026"/>
    <s v="Q4"/>
    <n v="11"/>
    <x v="10"/>
  </r>
  <r>
    <s v="05034"/>
    <x v="328"/>
    <x v="1"/>
    <x v="14"/>
    <x v="0"/>
    <x v="0"/>
    <x v="1"/>
    <x v="3"/>
    <n v="1"/>
    <n v="141.63"/>
    <n v="0.05"/>
    <n v="77.17"/>
    <n v="134.54849999999999"/>
    <n v="77.17"/>
    <n v="57.378499999999988"/>
    <n v="0.42645217152179321"/>
    <n v="2026"/>
    <s v="Q4"/>
    <n v="11"/>
    <x v="10"/>
  </r>
  <r>
    <s v="00343"/>
    <x v="329"/>
    <x v="2"/>
    <x v="16"/>
    <x v="0"/>
    <x v="0"/>
    <x v="0"/>
    <x v="6"/>
    <n v="1"/>
    <n v="40.86"/>
    <n v="0.05"/>
    <n v="17.14"/>
    <n v="38.817"/>
    <n v="17.14"/>
    <n v="21.677"/>
    <n v="0.55844088930107938"/>
    <n v="2026"/>
    <s v="Q4"/>
    <n v="11"/>
    <x v="10"/>
  </r>
  <r>
    <s v="00405"/>
    <x v="329"/>
    <x v="3"/>
    <x v="8"/>
    <x v="0"/>
    <x v="1"/>
    <x v="1"/>
    <x v="3"/>
    <n v="1"/>
    <n v="141.61000000000001"/>
    <n v="0.05"/>
    <n v="77.7"/>
    <n v="134.52950000000001"/>
    <n v="77.7"/>
    <n v="56.82950000000001"/>
    <n v="0.42243151130421214"/>
    <n v="2026"/>
    <s v="Q4"/>
    <n v="11"/>
    <x v="10"/>
  </r>
  <r>
    <s v="00485"/>
    <x v="329"/>
    <x v="3"/>
    <x v="7"/>
    <x v="0"/>
    <x v="1"/>
    <x v="3"/>
    <x v="19"/>
    <n v="2"/>
    <n v="122.15"/>
    <n v="0.1"/>
    <n v="61.15"/>
    <n v="219.87"/>
    <n v="122.3"/>
    <n v="97.570000000000007"/>
    <n v="0.44376222313185065"/>
    <n v="2026"/>
    <s v="Q4"/>
    <n v="11"/>
    <x v="10"/>
  </r>
  <r>
    <s v="00807"/>
    <x v="329"/>
    <x v="2"/>
    <x v="5"/>
    <x v="2"/>
    <x v="0"/>
    <x v="2"/>
    <x v="15"/>
    <n v="5"/>
    <n v="130.24"/>
    <n v="0.1"/>
    <n v="66.75"/>
    <n v="586.08000000000004"/>
    <n v="333.75"/>
    <n v="252.33000000000004"/>
    <n v="0.43053849303849306"/>
    <n v="2026"/>
    <s v="Q4"/>
    <n v="11"/>
    <x v="10"/>
  </r>
  <r>
    <s v="01666"/>
    <x v="329"/>
    <x v="0"/>
    <x v="15"/>
    <x v="1"/>
    <x v="0"/>
    <x v="0"/>
    <x v="4"/>
    <n v="3"/>
    <n v="50.18"/>
    <n v="0.1"/>
    <n v="23.12"/>
    <n v="135.48599999999999"/>
    <n v="69.36"/>
    <n v="66.125999999999991"/>
    <n v="0.4880651875470528"/>
    <n v="2026"/>
    <s v="Q4"/>
    <n v="11"/>
    <x v="10"/>
  </r>
  <r>
    <s v="03442"/>
    <x v="329"/>
    <x v="0"/>
    <x v="9"/>
    <x v="2"/>
    <x v="1"/>
    <x v="4"/>
    <x v="16"/>
    <n v="2"/>
    <n v="50.93"/>
    <n v="0.15"/>
    <n v="22.35"/>
    <n v="86.581000000000003"/>
    <n v="44.7"/>
    <n v="41.881"/>
    <n v="0.48372044674928677"/>
    <n v="2026"/>
    <s v="Q4"/>
    <n v="11"/>
    <x v="10"/>
  </r>
  <r>
    <s v="04177"/>
    <x v="329"/>
    <x v="2"/>
    <x v="10"/>
    <x v="0"/>
    <x v="2"/>
    <x v="0"/>
    <x v="4"/>
    <n v="1"/>
    <n v="49.6"/>
    <n v="0"/>
    <n v="22.62"/>
    <n v="49.6"/>
    <n v="22.62"/>
    <n v="26.98"/>
    <n v="0.5439516129032258"/>
    <n v="2026"/>
    <s v="Q4"/>
    <n v="11"/>
    <x v="10"/>
  </r>
  <r>
    <s v="04659"/>
    <x v="329"/>
    <x v="1"/>
    <x v="11"/>
    <x v="1"/>
    <x v="2"/>
    <x v="3"/>
    <x v="13"/>
    <n v="3"/>
    <n v="83.3"/>
    <n v="0.15"/>
    <n v="38.74"/>
    <n v="212.41499999999996"/>
    <n v="116.22"/>
    <n v="96.194999999999965"/>
    <n v="0.45286349834051259"/>
    <n v="2026"/>
    <s v="Q4"/>
    <n v="11"/>
    <x v="10"/>
  </r>
  <r>
    <s v="04667"/>
    <x v="329"/>
    <x v="1"/>
    <x v="14"/>
    <x v="3"/>
    <x v="2"/>
    <x v="2"/>
    <x v="2"/>
    <n v="1"/>
    <n v="35.89"/>
    <n v="0.05"/>
    <n v="13.53"/>
    <n v="34.095500000000001"/>
    <n v="13.53"/>
    <n v="20.5655"/>
    <n v="0.60317343931017287"/>
    <n v="2026"/>
    <s v="Q4"/>
    <n v="11"/>
    <x v="10"/>
  </r>
  <r>
    <s v="00197"/>
    <x v="330"/>
    <x v="3"/>
    <x v="4"/>
    <x v="2"/>
    <x v="1"/>
    <x v="3"/>
    <x v="7"/>
    <n v="1"/>
    <n v="195.32"/>
    <n v="0"/>
    <n v="103.21"/>
    <n v="195.32"/>
    <n v="103.21"/>
    <n v="92.11"/>
    <n v="0.47158509113250052"/>
    <n v="2026"/>
    <s v="Q4"/>
    <n v="11"/>
    <x v="10"/>
  </r>
  <r>
    <s v="00361"/>
    <x v="330"/>
    <x v="1"/>
    <x v="6"/>
    <x v="0"/>
    <x v="0"/>
    <x v="2"/>
    <x v="2"/>
    <n v="1"/>
    <n v="36.36"/>
    <n v="0.05"/>
    <n v="13.33"/>
    <n v="34.541999999999994"/>
    <n v="13.33"/>
    <n v="21.211999999999996"/>
    <n v="0.61409298824619307"/>
    <n v="2026"/>
    <s v="Q4"/>
    <n v="11"/>
    <x v="10"/>
  </r>
  <r>
    <s v="00841"/>
    <x v="330"/>
    <x v="1"/>
    <x v="12"/>
    <x v="0"/>
    <x v="0"/>
    <x v="2"/>
    <x v="2"/>
    <n v="2"/>
    <n v="35.85"/>
    <n v="0.05"/>
    <n v="13.69"/>
    <n v="68.114999999999995"/>
    <n v="27.38"/>
    <n v="40.734999999999999"/>
    <n v="0.59803273875064233"/>
    <n v="2026"/>
    <s v="Q4"/>
    <n v="11"/>
    <x v="10"/>
  </r>
  <r>
    <s v="00903"/>
    <x v="330"/>
    <x v="3"/>
    <x v="8"/>
    <x v="0"/>
    <x v="1"/>
    <x v="2"/>
    <x v="9"/>
    <n v="4"/>
    <n v="46.73"/>
    <n v="0"/>
    <n v="17.989999999999998"/>
    <n v="186.92"/>
    <n v="71.959999999999994"/>
    <n v="114.96"/>
    <n v="0.61502246950567085"/>
    <n v="2026"/>
    <s v="Q4"/>
    <n v="11"/>
    <x v="10"/>
  </r>
  <r>
    <s v="01278"/>
    <x v="330"/>
    <x v="3"/>
    <x v="13"/>
    <x v="2"/>
    <x v="0"/>
    <x v="1"/>
    <x v="3"/>
    <n v="3"/>
    <n v="143.72"/>
    <n v="0.15"/>
    <n v="78.56"/>
    <n v="366.48599999999999"/>
    <n v="235.68"/>
    <n v="130.80599999999998"/>
    <n v="0.35691950033561987"/>
    <n v="2026"/>
    <s v="Q4"/>
    <n v="11"/>
    <x v="10"/>
  </r>
  <r>
    <s v="02091"/>
    <x v="330"/>
    <x v="1"/>
    <x v="12"/>
    <x v="3"/>
    <x v="1"/>
    <x v="4"/>
    <x v="14"/>
    <n v="1"/>
    <n v="35.590000000000003"/>
    <n v="0"/>
    <n v="13.57"/>
    <n v="35.590000000000003"/>
    <n v="13.57"/>
    <n v="22.020000000000003"/>
    <n v="0.61871312166338865"/>
    <n v="2026"/>
    <s v="Q4"/>
    <n v="11"/>
    <x v="10"/>
  </r>
  <r>
    <s v="03070"/>
    <x v="330"/>
    <x v="3"/>
    <x v="13"/>
    <x v="3"/>
    <x v="0"/>
    <x v="1"/>
    <x v="17"/>
    <n v="4"/>
    <n v="71.11"/>
    <n v="0.05"/>
    <n v="32.25"/>
    <n v="270.21799999999996"/>
    <n v="129"/>
    <n v="141.21799999999996"/>
    <n v="0.52260767232382732"/>
    <n v="2026"/>
    <s v="Q4"/>
    <n v="11"/>
    <x v="10"/>
  </r>
  <r>
    <s v="04007"/>
    <x v="330"/>
    <x v="0"/>
    <x v="9"/>
    <x v="3"/>
    <x v="2"/>
    <x v="0"/>
    <x v="4"/>
    <n v="5"/>
    <n v="51.04"/>
    <n v="0"/>
    <n v="22.69"/>
    <n v="255.2"/>
    <n v="113.45"/>
    <n v="141.75"/>
    <n v="0.55544670846394983"/>
    <n v="2026"/>
    <s v="Q4"/>
    <n v="11"/>
    <x v="10"/>
  </r>
  <r>
    <s v="04488"/>
    <x v="330"/>
    <x v="1"/>
    <x v="14"/>
    <x v="2"/>
    <x v="0"/>
    <x v="2"/>
    <x v="18"/>
    <n v="3"/>
    <n v="161.66"/>
    <n v="0.05"/>
    <n v="88.3"/>
    <n v="460.73099999999999"/>
    <n v="264.89999999999998"/>
    <n v="195.83100000000002"/>
    <n v="0.42504411467863029"/>
    <n v="2026"/>
    <s v="Q4"/>
    <n v="11"/>
    <x v="10"/>
  </r>
  <r>
    <s v="05159"/>
    <x v="330"/>
    <x v="3"/>
    <x v="13"/>
    <x v="0"/>
    <x v="2"/>
    <x v="3"/>
    <x v="13"/>
    <n v="2"/>
    <n v="80.400000000000006"/>
    <n v="0.15"/>
    <n v="38.869999999999997"/>
    <n v="136.68"/>
    <n v="77.739999999999995"/>
    <n v="58.940000000000012"/>
    <n v="0.43122622183201648"/>
    <n v="2026"/>
    <s v="Q4"/>
    <n v="11"/>
    <x v="10"/>
  </r>
  <r>
    <s v="00669"/>
    <x v="331"/>
    <x v="2"/>
    <x v="3"/>
    <x v="0"/>
    <x v="0"/>
    <x v="4"/>
    <x v="14"/>
    <n v="3"/>
    <n v="36.81"/>
    <n v="0.05"/>
    <n v="13.82"/>
    <n v="104.9085"/>
    <n v="41.46"/>
    <n v="63.448500000000003"/>
    <n v="0.60479846723573405"/>
    <n v="2026"/>
    <s v="Q4"/>
    <n v="11"/>
    <x v="10"/>
  </r>
  <r>
    <s v="00686"/>
    <x v="331"/>
    <x v="1"/>
    <x v="12"/>
    <x v="3"/>
    <x v="0"/>
    <x v="2"/>
    <x v="15"/>
    <n v="2"/>
    <n v="132.61000000000001"/>
    <n v="0.1"/>
    <n v="67.3"/>
    <n v="238.69800000000004"/>
    <n v="134.6"/>
    <n v="104.09800000000004"/>
    <n v="0.43610755012610086"/>
    <n v="2026"/>
    <s v="Q4"/>
    <n v="11"/>
    <x v="10"/>
  </r>
  <r>
    <s v="00990"/>
    <x v="331"/>
    <x v="0"/>
    <x v="15"/>
    <x v="0"/>
    <x v="0"/>
    <x v="0"/>
    <x v="6"/>
    <n v="5"/>
    <n v="39.79"/>
    <n v="0.1"/>
    <n v="17.09"/>
    <n v="179.05500000000001"/>
    <n v="85.45"/>
    <n v="93.605000000000004"/>
    <n v="0.52277233252352628"/>
    <n v="2026"/>
    <s v="Q4"/>
    <n v="11"/>
    <x v="10"/>
  </r>
  <r>
    <s v="01134"/>
    <x v="331"/>
    <x v="3"/>
    <x v="4"/>
    <x v="0"/>
    <x v="0"/>
    <x v="2"/>
    <x v="2"/>
    <n v="2"/>
    <n v="36.119999999999997"/>
    <n v="0.1"/>
    <n v="13.61"/>
    <n v="65.015999999999991"/>
    <n v="27.22"/>
    <n v="37.795999999999992"/>
    <n v="0.58133382551987201"/>
    <n v="2026"/>
    <s v="Q4"/>
    <n v="11"/>
    <x v="10"/>
  </r>
  <r>
    <s v="01770"/>
    <x v="331"/>
    <x v="3"/>
    <x v="7"/>
    <x v="2"/>
    <x v="0"/>
    <x v="1"/>
    <x v="11"/>
    <n v="5"/>
    <n v="153.93"/>
    <n v="0.05"/>
    <n v="77.27"/>
    <n v="731.16750000000002"/>
    <n v="386.34999999999997"/>
    <n v="344.81750000000005"/>
    <n v="0.4715985051304934"/>
    <n v="2026"/>
    <s v="Q4"/>
    <n v="11"/>
    <x v="10"/>
  </r>
  <r>
    <s v="03396"/>
    <x v="331"/>
    <x v="2"/>
    <x v="3"/>
    <x v="2"/>
    <x v="1"/>
    <x v="4"/>
    <x v="16"/>
    <n v="3"/>
    <n v="50.67"/>
    <n v="0.05"/>
    <n v="22.25"/>
    <n v="144.40949999999998"/>
    <n v="66.75"/>
    <n v="77.65949999999998"/>
    <n v="0.53777279195620775"/>
    <n v="2026"/>
    <s v="Q4"/>
    <n v="11"/>
    <x v="10"/>
  </r>
  <r>
    <s v="04259"/>
    <x v="331"/>
    <x v="2"/>
    <x v="3"/>
    <x v="0"/>
    <x v="0"/>
    <x v="1"/>
    <x v="17"/>
    <n v="4"/>
    <n v="72.77"/>
    <n v="0"/>
    <n v="32.090000000000003"/>
    <n v="291.08"/>
    <n v="128.36000000000001"/>
    <n v="162.71999999999997"/>
    <n v="0.55902157482479031"/>
    <n v="2026"/>
    <s v="Q4"/>
    <n v="11"/>
    <x v="10"/>
  </r>
  <r>
    <s v="04440"/>
    <x v="331"/>
    <x v="2"/>
    <x v="10"/>
    <x v="3"/>
    <x v="1"/>
    <x v="2"/>
    <x v="9"/>
    <n v="1"/>
    <n v="46.45"/>
    <n v="0.1"/>
    <n v="17.96"/>
    <n v="41.805000000000007"/>
    <n v="17.96"/>
    <n v="23.845000000000006"/>
    <n v="0.57038631742614521"/>
    <n v="2026"/>
    <s v="Q4"/>
    <n v="11"/>
    <x v="10"/>
  </r>
  <r>
    <s v="05115"/>
    <x v="331"/>
    <x v="0"/>
    <x v="15"/>
    <x v="0"/>
    <x v="1"/>
    <x v="2"/>
    <x v="18"/>
    <n v="1"/>
    <n v="165.75"/>
    <n v="0.2"/>
    <n v="89.16"/>
    <n v="132.6"/>
    <n v="89.16"/>
    <n v="43.44"/>
    <n v="0.32760180995475113"/>
    <n v="2026"/>
    <s v="Q4"/>
    <n v="11"/>
    <x v="10"/>
  </r>
  <r>
    <s v="05136"/>
    <x v="331"/>
    <x v="2"/>
    <x v="2"/>
    <x v="3"/>
    <x v="1"/>
    <x v="3"/>
    <x v="7"/>
    <n v="4"/>
    <n v="198.02"/>
    <n v="0.05"/>
    <n v="103.82"/>
    <n v="752.476"/>
    <n v="415.28"/>
    <n v="337.19600000000003"/>
    <n v="0.44811528872681655"/>
    <n v="2026"/>
    <s v="Q4"/>
    <n v="11"/>
    <x v="10"/>
  </r>
  <r>
    <s v="00562"/>
    <x v="332"/>
    <x v="1"/>
    <x v="12"/>
    <x v="0"/>
    <x v="1"/>
    <x v="2"/>
    <x v="9"/>
    <n v="1"/>
    <n v="46.3"/>
    <n v="0.2"/>
    <n v="18.78"/>
    <n v="37.04"/>
    <n v="18.78"/>
    <n v="18.259999999999998"/>
    <n v="0.49298056155507552"/>
    <n v="2026"/>
    <s v="Q4"/>
    <n v="11"/>
    <x v="10"/>
  </r>
  <r>
    <s v="00806"/>
    <x v="332"/>
    <x v="0"/>
    <x v="15"/>
    <x v="3"/>
    <x v="0"/>
    <x v="4"/>
    <x v="10"/>
    <n v="1"/>
    <n v="39.659999999999997"/>
    <n v="0"/>
    <n v="14.76"/>
    <n v="39.659999999999997"/>
    <n v="14.76"/>
    <n v="24.9"/>
    <n v="0.62783661119515888"/>
    <n v="2026"/>
    <s v="Q4"/>
    <n v="11"/>
    <x v="10"/>
  </r>
  <r>
    <s v="03150"/>
    <x v="332"/>
    <x v="1"/>
    <x v="6"/>
    <x v="0"/>
    <x v="1"/>
    <x v="3"/>
    <x v="13"/>
    <n v="3"/>
    <n v="80.72"/>
    <n v="0.05"/>
    <n v="39.130000000000003"/>
    <n v="230.05199999999999"/>
    <n v="117.39000000000001"/>
    <n v="112.66199999999998"/>
    <n v="0.48972406238589528"/>
    <n v="2026"/>
    <s v="Q4"/>
    <n v="11"/>
    <x v="10"/>
  </r>
  <r>
    <s v="04847"/>
    <x v="332"/>
    <x v="1"/>
    <x v="14"/>
    <x v="3"/>
    <x v="1"/>
    <x v="2"/>
    <x v="2"/>
    <n v="2"/>
    <n v="35.51"/>
    <n v="0.05"/>
    <n v="13.24"/>
    <n v="67.468999999999994"/>
    <n v="26.48"/>
    <n v="40.98899999999999"/>
    <n v="0.60752345521646967"/>
    <n v="2026"/>
    <s v="Q4"/>
    <n v="11"/>
    <x v="10"/>
  </r>
  <r>
    <s v="00221"/>
    <x v="333"/>
    <x v="3"/>
    <x v="8"/>
    <x v="2"/>
    <x v="2"/>
    <x v="2"/>
    <x v="15"/>
    <n v="1"/>
    <n v="132.06"/>
    <n v="0.15"/>
    <n v="67.53"/>
    <n v="112.251"/>
    <n v="67.53"/>
    <n v="44.721000000000004"/>
    <n v="0.39840179597509157"/>
    <n v="2026"/>
    <s v="Q4"/>
    <n v="11"/>
    <x v="10"/>
  </r>
  <r>
    <s v="00630"/>
    <x v="333"/>
    <x v="3"/>
    <x v="8"/>
    <x v="0"/>
    <x v="2"/>
    <x v="0"/>
    <x v="6"/>
    <n v="3"/>
    <n v="41.07"/>
    <n v="0.1"/>
    <n v="16.86"/>
    <n v="110.88900000000001"/>
    <n v="50.58"/>
    <n v="60.309000000000012"/>
    <n v="0.54386819251684126"/>
    <n v="2026"/>
    <s v="Q4"/>
    <n v="11"/>
    <x v="10"/>
  </r>
  <r>
    <s v="01789"/>
    <x v="333"/>
    <x v="1"/>
    <x v="12"/>
    <x v="0"/>
    <x v="1"/>
    <x v="1"/>
    <x v="11"/>
    <n v="2"/>
    <n v="151.49"/>
    <n v="0.1"/>
    <n v="81.39"/>
    <n v="272.68200000000002"/>
    <n v="162.78"/>
    <n v="109.90200000000002"/>
    <n v="0.40304090479019522"/>
    <n v="2026"/>
    <s v="Q4"/>
    <n v="11"/>
    <x v="10"/>
  </r>
  <r>
    <s v="01947"/>
    <x v="333"/>
    <x v="0"/>
    <x v="0"/>
    <x v="2"/>
    <x v="2"/>
    <x v="4"/>
    <x v="14"/>
    <n v="1"/>
    <n v="35.729999999999997"/>
    <n v="0.2"/>
    <n v="14.33"/>
    <n v="28.584"/>
    <n v="14.33"/>
    <n v="14.254"/>
    <n v="0.49867058494262523"/>
    <n v="2026"/>
    <s v="Q4"/>
    <n v="11"/>
    <x v="10"/>
  </r>
  <r>
    <s v="02279"/>
    <x v="333"/>
    <x v="0"/>
    <x v="0"/>
    <x v="2"/>
    <x v="0"/>
    <x v="0"/>
    <x v="4"/>
    <n v="2"/>
    <n v="50.38"/>
    <n v="0.1"/>
    <n v="22.41"/>
    <n v="90.684000000000012"/>
    <n v="44.82"/>
    <n v="45.864000000000011"/>
    <n v="0.50575625248114342"/>
    <n v="2026"/>
    <s v="Q4"/>
    <n v="11"/>
    <x v="10"/>
  </r>
  <r>
    <s v="02439"/>
    <x v="333"/>
    <x v="0"/>
    <x v="9"/>
    <x v="0"/>
    <x v="2"/>
    <x v="4"/>
    <x v="14"/>
    <n v="1"/>
    <n v="35.67"/>
    <n v="0.1"/>
    <n v="13.81"/>
    <n v="32.103000000000002"/>
    <n v="13.81"/>
    <n v="18.292999999999999"/>
    <n v="0.5698221350029592"/>
    <n v="2026"/>
    <s v="Q4"/>
    <n v="11"/>
    <x v="10"/>
  </r>
  <r>
    <s v="02540"/>
    <x v="333"/>
    <x v="1"/>
    <x v="14"/>
    <x v="1"/>
    <x v="2"/>
    <x v="3"/>
    <x v="13"/>
    <n v="12"/>
    <n v="81.150000000000006"/>
    <n v="0.15"/>
    <n v="39.590000000000003"/>
    <n v="827.73"/>
    <n v="475.08000000000004"/>
    <n v="352.65"/>
    <n v="0.42604472472907828"/>
    <n v="2026"/>
    <s v="Q4"/>
    <n v="11"/>
    <x v="10"/>
  </r>
  <r>
    <s v="02747"/>
    <x v="333"/>
    <x v="0"/>
    <x v="15"/>
    <x v="2"/>
    <x v="0"/>
    <x v="3"/>
    <x v="7"/>
    <n v="1"/>
    <n v="194.73"/>
    <n v="0"/>
    <n v="104.48"/>
    <n v="194.73"/>
    <n v="104.48"/>
    <n v="90.249999999999986"/>
    <n v="0.46346222975401835"/>
    <n v="2026"/>
    <s v="Q4"/>
    <n v="11"/>
    <x v="10"/>
  </r>
  <r>
    <s v="03094"/>
    <x v="333"/>
    <x v="1"/>
    <x v="1"/>
    <x v="3"/>
    <x v="2"/>
    <x v="3"/>
    <x v="19"/>
    <n v="2"/>
    <n v="122.18"/>
    <n v="0.15"/>
    <n v="61.3"/>
    <n v="207.70600000000002"/>
    <n v="122.6"/>
    <n v="85.106000000000023"/>
    <n v="0.40974261696821479"/>
    <n v="2026"/>
    <s v="Q4"/>
    <n v="11"/>
    <x v="10"/>
  </r>
  <r>
    <s v="03359"/>
    <x v="333"/>
    <x v="3"/>
    <x v="13"/>
    <x v="0"/>
    <x v="0"/>
    <x v="3"/>
    <x v="13"/>
    <n v="1"/>
    <n v="83.14"/>
    <n v="0"/>
    <n v="39.369999999999997"/>
    <n v="83.14"/>
    <n v="39.369999999999997"/>
    <n v="43.77"/>
    <n v="0.52646139042578788"/>
    <n v="2026"/>
    <s v="Q4"/>
    <n v="11"/>
    <x v="10"/>
  </r>
  <r>
    <s v="03473"/>
    <x v="333"/>
    <x v="2"/>
    <x v="5"/>
    <x v="0"/>
    <x v="0"/>
    <x v="0"/>
    <x v="0"/>
    <n v="1"/>
    <n v="80.97"/>
    <n v="0"/>
    <n v="43.64"/>
    <n v="80.97"/>
    <n v="43.64"/>
    <n v="37.33"/>
    <n v="0.4610349512164999"/>
    <n v="2026"/>
    <s v="Q4"/>
    <n v="11"/>
    <x v="10"/>
  </r>
  <r>
    <s v="03589"/>
    <x v="333"/>
    <x v="0"/>
    <x v="9"/>
    <x v="0"/>
    <x v="1"/>
    <x v="1"/>
    <x v="17"/>
    <n v="1"/>
    <n v="73.03"/>
    <n v="0"/>
    <n v="32.71"/>
    <n v="73.03"/>
    <n v="32.71"/>
    <n v="40.32"/>
    <n v="0.55210187594139393"/>
    <n v="2026"/>
    <s v="Q4"/>
    <n v="11"/>
    <x v="10"/>
  </r>
  <r>
    <s v="04689"/>
    <x v="333"/>
    <x v="2"/>
    <x v="3"/>
    <x v="0"/>
    <x v="0"/>
    <x v="2"/>
    <x v="9"/>
    <n v="1"/>
    <n v="46.81"/>
    <n v="0.05"/>
    <n v="17.87"/>
    <n v="44.469500000000004"/>
    <n v="17.87"/>
    <n v="26.599500000000003"/>
    <n v="0.59815154206815913"/>
    <n v="2026"/>
    <s v="Q4"/>
    <n v="11"/>
    <x v="10"/>
  </r>
  <r>
    <s v="04819"/>
    <x v="333"/>
    <x v="3"/>
    <x v="7"/>
    <x v="3"/>
    <x v="1"/>
    <x v="1"/>
    <x v="11"/>
    <n v="2"/>
    <n v="153.51"/>
    <n v="0.15"/>
    <n v="81.290000000000006"/>
    <n v="260.96699999999998"/>
    <n v="162.58000000000001"/>
    <n v="98.386999999999972"/>
    <n v="0.3770093536730697"/>
    <n v="2026"/>
    <s v="Q4"/>
    <n v="11"/>
    <x v="10"/>
  </r>
  <r>
    <s v="05167"/>
    <x v="333"/>
    <x v="2"/>
    <x v="5"/>
    <x v="3"/>
    <x v="1"/>
    <x v="3"/>
    <x v="7"/>
    <n v="2"/>
    <n v="197.5"/>
    <n v="0"/>
    <n v="104.47"/>
    <n v="395"/>
    <n v="208.94"/>
    <n v="186.06"/>
    <n v="0.4710379746835443"/>
    <n v="2026"/>
    <s v="Q4"/>
    <n v="11"/>
    <x v="10"/>
  </r>
  <r>
    <s v="00038"/>
    <x v="334"/>
    <x v="3"/>
    <x v="8"/>
    <x v="1"/>
    <x v="2"/>
    <x v="1"/>
    <x v="3"/>
    <n v="8"/>
    <n v="146.55000000000001"/>
    <n v="0.1"/>
    <n v="78.03"/>
    <n v="1055.1600000000001"/>
    <n v="624.24"/>
    <n v="430.92000000000007"/>
    <n v="0.40839303991811671"/>
    <n v="2026"/>
    <s v="Q4"/>
    <n v="12"/>
    <x v="11"/>
  </r>
  <r>
    <s v="00364"/>
    <x v="334"/>
    <x v="3"/>
    <x v="13"/>
    <x v="0"/>
    <x v="2"/>
    <x v="0"/>
    <x v="4"/>
    <n v="2"/>
    <n v="51.83"/>
    <n v="0.15"/>
    <n v="22.02"/>
    <n v="88.11099999999999"/>
    <n v="44.04"/>
    <n v="44.070999999999991"/>
    <n v="0.50017591447151888"/>
    <n v="2026"/>
    <s v="Q4"/>
    <n v="12"/>
    <x v="11"/>
  </r>
  <r>
    <s v="02040"/>
    <x v="334"/>
    <x v="1"/>
    <x v="12"/>
    <x v="0"/>
    <x v="1"/>
    <x v="1"/>
    <x v="3"/>
    <n v="1"/>
    <n v="140.34"/>
    <n v="0.15"/>
    <n v="79.92"/>
    <n v="119.289"/>
    <n v="79.92"/>
    <n v="39.369"/>
    <n v="0.33003043029952467"/>
    <n v="2026"/>
    <s v="Q4"/>
    <n v="12"/>
    <x v="11"/>
  </r>
  <r>
    <s v="02899"/>
    <x v="334"/>
    <x v="0"/>
    <x v="0"/>
    <x v="0"/>
    <x v="1"/>
    <x v="1"/>
    <x v="11"/>
    <n v="1"/>
    <n v="156.44999999999999"/>
    <n v="0"/>
    <n v="80.56"/>
    <n v="156.44999999999999"/>
    <n v="80.56"/>
    <n v="75.889999999999986"/>
    <n v="0.48507510386705011"/>
    <n v="2026"/>
    <s v="Q4"/>
    <n v="12"/>
    <x v="11"/>
  </r>
  <r>
    <s v="03199"/>
    <x v="334"/>
    <x v="2"/>
    <x v="16"/>
    <x v="3"/>
    <x v="0"/>
    <x v="4"/>
    <x v="10"/>
    <n v="1"/>
    <n v="41.33"/>
    <n v="0"/>
    <n v="15.03"/>
    <n v="41.33"/>
    <n v="15.03"/>
    <n v="26.299999999999997"/>
    <n v="0.6363416404548754"/>
    <n v="2026"/>
    <s v="Q4"/>
    <n v="12"/>
    <x v="11"/>
  </r>
  <r>
    <s v="04722"/>
    <x v="334"/>
    <x v="1"/>
    <x v="11"/>
    <x v="2"/>
    <x v="1"/>
    <x v="0"/>
    <x v="6"/>
    <n v="1"/>
    <n v="39.479999999999997"/>
    <n v="0.05"/>
    <n v="16.78"/>
    <n v="37.505999999999993"/>
    <n v="16.78"/>
    <n v="20.725999999999992"/>
    <n v="0.55260491654668575"/>
    <n v="2026"/>
    <s v="Q4"/>
    <n v="12"/>
    <x v="11"/>
  </r>
  <r>
    <s v="01423"/>
    <x v="335"/>
    <x v="2"/>
    <x v="3"/>
    <x v="0"/>
    <x v="2"/>
    <x v="1"/>
    <x v="17"/>
    <n v="1"/>
    <n v="73.010000000000005"/>
    <n v="0.1"/>
    <n v="31.51"/>
    <n v="65.709000000000003"/>
    <n v="31.51"/>
    <n v="34.198999999999998"/>
    <n v="0.52046142841924237"/>
    <n v="2026"/>
    <s v="Q4"/>
    <n v="12"/>
    <x v="11"/>
  </r>
  <r>
    <s v="01505"/>
    <x v="335"/>
    <x v="0"/>
    <x v="15"/>
    <x v="0"/>
    <x v="2"/>
    <x v="4"/>
    <x v="10"/>
    <n v="2"/>
    <n v="40.86"/>
    <n v="0.05"/>
    <n v="15.06"/>
    <n v="77.634"/>
    <n v="30.12"/>
    <n v="47.513999999999996"/>
    <n v="0.6120256588608084"/>
    <n v="2026"/>
    <s v="Q4"/>
    <n v="12"/>
    <x v="11"/>
  </r>
  <r>
    <s v="01664"/>
    <x v="335"/>
    <x v="2"/>
    <x v="5"/>
    <x v="3"/>
    <x v="0"/>
    <x v="3"/>
    <x v="7"/>
    <n v="6"/>
    <n v="194.79"/>
    <n v="0"/>
    <n v="105.73"/>
    <n v="1168.74"/>
    <n v="634.38"/>
    <n v="534.36"/>
    <n v="0.45721032907233433"/>
    <n v="2026"/>
    <s v="Q4"/>
    <n v="12"/>
    <x v="11"/>
  </r>
  <r>
    <s v="02035"/>
    <x v="335"/>
    <x v="3"/>
    <x v="13"/>
    <x v="0"/>
    <x v="1"/>
    <x v="3"/>
    <x v="13"/>
    <n v="4"/>
    <n v="80.98"/>
    <n v="0.2"/>
    <n v="38.6"/>
    <n v="259.13600000000002"/>
    <n v="154.4"/>
    <n v="104.73600000000002"/>
    <n v="0.40417387009138062"/>
    <n v="2026"/>
    <s v="Q4"/>
    <n v="12"/>
    <x v="11"/>
  </r>
  <r>
    <s v="02094"/>
    <x v="335"/>
    <x v="0"/>
    <x v="15"/>
    <x v="0"/>
    <x v="1"/>
    <x v="3"/>
    <x v="7"/>
    <n v="3"/>
    <n v="196.48"/>
    <n v="0.05"/>
    <n v="107.2"/>
    <n v="559.96799999999996"/>
    <n v="321.60000000000002"/>
    <n v="238.36799999999994"/>
    <n v="0.42568146751242919"/>
    <n v="2026"/>
    <s v="Q4"/>
    <n v="12"/>
    <x v="11"/>
  </r>
  <r>
    <s v="02204"/>
    <x v="335"/>
    <x v="0"/>
    <x v="9"/>
    <x v="2"/>
    <x v="1"/>
    <x v="2"/>
    <x v="9"/>
    <n v="2"/>
    <n v="46.63"/>
    <n v="0"/>
    <n v="18.68"/>
    <n v="93.26"/>
    <n v="37.36"/>
    <n v="55.900000000000006"/>
    <n v="0.59939952820072917"/>
    <n v="2026"/>
    <s v="Q4"/>
    <n v="12"/>
    <x v="11"/>
  </r>
  <r>
    <s v="03921"/>
    <x v="335"/>
    <x v="2"/>
    <x v="5"/>
    <x v="1"/>
    <x v="2"/>
    <x v="1"/>
    <x v="3"/>
    <n v="12"/>
    <n v="142.93"/>
    <n v="0.1"/>
    <n v="79.81"/>
    <n v="1543.644"/>
    <n v="957.72"/>
    <n v="585.92399999999998"/>
    <n v="0.37957197384889263"/>
    <n v="2026"/>
    <s v="Q4"/>
    <n v="12"/>
    <x v="11"/>
  </r>
  <r>
    <s v="03999"/>
    <x v="335"/>
    <x v="1"/>
    <x v="12"/>
    <x v="2"/>
    <x v="0"/>
    <x v="1"/>
    <x v="11"/>
    <n v="2"/>
    <n v="153.97"/>
    <n v="0"/>
    <n v="79.45"/>
    <n v="307.94"/>
    <n v="158.9"/>
    <n v="149.04"/>
    <n v="0.48399038773787101"/>
    <n v="2026"/>
    <s v="Q4"/>
    <n v="12"/>
    <x v="11"/>
  </r>
  <r>
    <s v="04546"/>
    <x v="335"/>
    <x v="3"/>
    <x v="13"/>
    <x v="0"/>
    <x v="0"/>
    <x v="3"/>
    <x v="5"/>
    <n v="1"/>
    <n v="344.63"/>
    <n v="0.05"/>
    <n v="189.22"/>
    <n v="327.39849999999996"/>
    <n v="189.22"/>
    <n v="138.17849999999996"/>
    <n v="0.42204988721695419"/>
    <n v="2026"/>
    <s v="Q4"/>
    <n v="12"/>
    <x v="11"/>
  </r>
  <r>
    <s v="00158"/>
    <x v="336"/>
    <x v="3"/>
    <x v="13"/>
    <x v="0"/>
    <x v="1"/>
    <x v="2"/>
    <x v="9"/>
    <n v="2"/>
    <n v="46.51"/>
    <n v="0.05"/>
    <n v="18.73"/>
    <n v="88.368999999999986"/>
    <n v="37.46"/>
    <n v="50.908999999999985"/>
    <n v="0.57609568966492763"/>
    <n v="2026"/>
    <s v="Q4"/>
    <n v="12"/>
    <x v="11"/>
  </r>
  <r>
    <s v="01972"/>
    <x v="336"/>
    <x v="0"/>
    <x v="9"/>
    <x v="1"/>
    <x v="2"/>
    <x v="0"/>
    <x v="0"/>
    <n v="6"/>
    <n v="80.17"/>
    <n v="0.1"/>
    <n v="42.67"/>
    <n v="432.91800000000001"/>
    <n v="256.02"/>
    <n v="176.89800000000002"/>
    <n v="0.40861779828974543"/>
    <n v="2026"/>
    <s v="Q4"/>
    <n v="12"/>
    <x v="11"/>
  </r>
  <r>
    <s v="03196"/>
    <x v="336"/>
    <x v="3"/>
    <x v="13"/>
    <x v="0"/>
    <x v="1"/>
    <x v="3"/>
    <x v="19"/>
    <n v="2"/>
    <n v="124.62"/>
    <n v="0.1"/>
    <n v="58.91"/>
    <n v="224.316"/>
    <n v="117.82"/>
    <n v="106.49600000000001"/>
    <n v="0.47475882237557737"/>
    <n v="2026"/>
    <s v="Q4"/>
    <n v="12"/>
    <x v="11"/>
  </r>
  <r>
    <s v="03722"/>
    <x v="336"/>
    <x v="2"/>
    <x v="3"/>
    <x v="0"/>
    <x v="0"/>
    <x v="1"/>
    <x v="3"/>
    <n v="1"/>
    <n v="144.78"/>
    <n v="0.15"/>
    <n v="81.53"/>
    <n v="123.063"/>
    <n v="81.53"/>
    <n v="41.533000000000001"/>
    <n v="0.33749380398657597"/>
    <n v="2026"/>
    <s v="Q4"/>
    <n v="12"/>
    <x v="11"/>
  </r>
  <r>
    <s v="04201"/>
    <x v="336"/>
    <x v="3"/>
    <x v="7"/>
    <x v="0"/>
    <x v="2"/>
    <x v="2"/>
    <x v="15"/>
    <n v="1"/>
    <n v="133.80000000000001"/>
    <n v="0"/>
    <n v="66.349999999999994"/>
    <n v="133.80000000000001"/>
    <n v="66.349999999999994"/>
    <n v="67.450000000000017"/>
    <n v="0.50411061285500758"/>
    <n v="2026"/>
    <s v="Q4"/>
    <n v="12"/>
    <x v="11"/>
  </r>
  <r>
    <s v="04498"/>
    <x v="336"/>
    <x v="3"/>
    <x v="7"/>
    <x v="2"/>
    <x v="1"/>
    <x v="3"/>
    <x v="19"/>
    <n v="1"/>
    <n v="124.93"/>
    <n v="0"/>
    <n v="59.41"/>
    <n v="124.93"/>
    <n v="59.41"/>
    <n v="65.52000000000001"/>
    <n v="0.52445369406867848"/>
    <n v="2026"/>
    <s v="Q4"/>
    <n v="12"/>
    <x v="11"/>
  </r>
  <r>
    <s v="04791"/>
    <x v="336"/>
    <x v="1"/>
    <x v="12"/>
    <x v="0"/>
    <x v="1"/>
    <x v="1"/>
    <x v="17"/>
    <n v="2"/>
    <n v="70.59"/>
    <n v="0.1"/>
    <n v="32.68"/>
    <n v="127.06200000000001"/>
    <n v="65.36"/>
    <n v="61.702000000000012"/>
    <n v="0.48560545245628123"/>
    <n v="2026"/>
    <s v="Q4"/>
    <n v="12"/>
    <x v="11"/>
  </r>
  <r>
    <s v="00614"/>
    <x v="337"/>
    <x v="3"/>
    <x v="7"/>
    <x v="0"/>
    <x v="0"/>
    <x v="1"/>
    <x v="11"/>
    <n v="2"/>
    <n v="151.05000000000001"/>
    <n v="0.15"/>
    <n v="80.36"/>
    <n v="256.78500000000003"/>
    <n v="160.72"/>
    <n v="96.065000000000026"/>
    <n v="0.37410674299511271"/>
    <n v="2026"/>
    <s v="Q4"/>
    <n v="12"/>
    <x v="11"/>
  </r>
  <r>
    <s v="02301"/>
    <x v="337"/>
    <x v="3"/>
    <x v="7"/>
    <x v="0"/>
    <x v="0"/>
    <x v="3"/>
    <x v="19"/>
    <n v="2"/>
    <n v="120.37"/>
    <n v="0.2"/>
    <n v="59.39"/>
    <n v="192.59200000000001"/>
    <n v="118.78"/>
    <n v="73.812000000000012"/>
    <n v="0.3832557946332143"/>
    <n v="2026"/>
    <s v="Q4"/>
    <n v="12"/>
    <x v="11"/>
  </r>
  <r>
    <s v="04430"/>
    <x v="337"/>
    <x v="1"/>
    <x v="1"/>
    <x v="0"/>
    <x v="0"/>
    <x v="3"/>
    <x v="7"/>
    <n v="3"/>
    <n v="193.8"/>
    <n v="0"/>
    <n v="104.55"/>
    <n v="581.40000000000009"/>
    <n v="313.64999999999998"/>
    <n v="267.75000000000011"/>
    <n v="0.46052631578947378"/>
    <n v="2026"/>
    <s v="Q4"/>
    <n v="12"/>
    <x v="11"/>
  </r>
  <r>
    <s v="00318"/>
    <x v="338"/>
    <x v="3"/>
    <x v="13"/>
    <x v="0"/>
    <x v="2"/>
    <x v="1"/>
    <x v="3"/>
    <n v="1"/>
    <n v="146.08000000000001"/>
    <n v="0.1"/>
    <n v="81.540000000000006"/>
    <n v="131.47200000000001"/>
    <n v="81.540000000000006"/>
    <n v="49.932000000000002"/>
    <n v="0.37979189485213583"/>
    <n v="2026"/>
    <s v="Q4"/>
    <n v="12"/>
    <x v="11"/>
  </r>
  <r>
    <s v="00782"/>
    <x v="338"/>
    <x v="3"/>
    <x v="7"/>
    <x v="1"/>
    <x v="2"/>
    <x v="0"/>
    <x v="8"/>
    <n v="4"/>
    <n v="101.17"/>
    <n v="0.15"/>
    <n v="50.48"/>
    <n v="343.97800000000001"/>
    <n v="201.92"/>
    <n v="142.05800000000002"/>
    <n v="0.41298571420265257"/>
    <n v="2026"/>
    <s v="Q4"/>
    <n v="12"/>
    <x v="11"/>
  </r>
  <r>
    <s v="01402"/>
    <x v="338"/>
    <x v="1"/>
    <x v="6"/>
    <x v="2"/>
    <x v="1"/>
    <x v="3"/>
    <x v="19"/>
    <n v="2"/>
    <n v="121.64"/>
    <n v="0"/>
    <n v="61.94"/>
    <n v="243.28"/>
    <n v="123.88"/>
    <n v="119.4"/>
    <n v="0.49079250246629402"/>
    <n v="2026"/>
    <s v="Q4"/>
    <n v="12"/>
    <x v="11"/>
  </r>
  <r>
    <s v="01824"/>
    <x v="338"/>
    <x v="1"/>
    <x v="1"/>
    <x v="0"/>
    <x v="0"/>
    <x v="2"/>
    <x v="18"/>
    <n v="1"/>
    <n v="165.1"/>
    <n v="0.05"/>
    <n v="85.23"/>
    <n v="156.845"/>
    <n v="85.23"/>
    <n v="71.614999999999995"/>
    <n v="0.45659727756702473"/>
    <n v="2026"/>
    <s v="Q4"/>
    <n v="12"/>
    <x v="11"/>
  </r>
  <r>
    <s v="02141"/>
    <x v="338"/>
    <x v="3"/>
    <x v="13"/>
    <x v="0"/>
    <x v="1"/>
    <x v="3"/>
    <x v="7"/>
    <n v="3"/>
    <n v="194.07"/>
    <n v="0.1"/>
    <n v="102.37"/>
    <n v="523.98900000000003"/>
    <n v="307.11"/>
    <n v="216.87900000000002"/>
    <n v="0.4138999101126169"/>
    <n v="2026"/>
    <s v="Q4"/>
    <n v="12"/>
    <x v="11"/>
  </r>
  <r>
    <s v="03517"/>
    <x v="338"/>
    <x v="3"/>
    <x v="13"/>
    <x v="3"/>
    <x v="1"/>
    <x v="1"/>
    <x v="11"/>
    <n v="1"/>
    <n v="152.44"/>
    <n v="0.1"/>
    <n v="76.91"/>
    <n v="137.196"/>
    <n v="76.91"/>
    <n v="60.286000000000001"/>
    <n v="0.43941514329863846"/>
    <n v="2026"/>
    <s v="Q4"/>
    <n v="12"/>
    <x v="11"/>
  </r>
  <r>
    <s v="04055"/>
    <x v="338"/>
    <x v="1"/>
    <x v="12"/>
    <x v="0"/>
    <x v="0"/>
    <x v="3"/>
    <x v="19"/>
    <n v="1"/>
    <n v="123.82"/>
    <n v="0.05"/>
    <n v="59.19"/>
    <n v="117.62899999999999"/>
    <n v="59.19"/>
    <n v="58.438999999999993"/>
    <n v="0.49680775999115862"/>
    <n v="2026"/>
    <s v="Q4"/>
    <n v="12"/>
    <x v="11"/>
  </r>
  <r>
    <s v="04168"/>
    <x v="338"/>
    <x v="0"/>
    <x v="0"/>
    <x v="0"/>
    <x v="1"/>
    <x v="1"/>
    <x v="17"/>
    <n v="4"/>
    <n v="71.12"/>
    <n v="0.05"/>
    <n v="31.93"/>
    <n v="270.25600000000003"/>
    <n v="127.72"/>
    <n v="142.53600000000003"/>
    <n v="0.52741104730329769"/>
    <n v="2026"/>
    <s v="Q4"/>
    <n v="12"/>
    <x v="11"/>
  </r>
  <r>
    <s v="04317"/>
    <x v="338"/>
    <x v="2"/>
    <x v="16"/>
    <x v="3"/>
    <x v="0"/>
    <x v="1"/>
    <x v="17"/>
    <n v="1"/>
    <n v="71.55"/>
    <n v="0.1"/>
    <n v="32.07"/>
    <n v="64.394999999999996"/>
    <n v="32.07"/>
    <n v="32.324999999999996"/>
    <n v="0.50197996738877237"/>
    <n v="2026"/>
    <s v="Q4"/>
    <n v="12"/>
    <x v="11"/>
  </r>
  <r>
    <s v="04879"/>
    <x v="338"/>
    <x v="2"/>
    <x v="2"/>
    <x v="3"/>
    <x v="0"/>
    <x v="1"/>
    <x v="17"/>
    <n v="2"/>
    <n v="70.239999999999995"/>
    <n v="0.1"/>
    <n v="33.29"/>
    <n v="126.43199999999999"/>
    <n v="66.58"/>
    <n v="59.85199999999999"/>
    <n v="0.47339281194634264"/>
    <n v="2026"/>
    <s v="Q4"/>
    <n v="12"/>
    <x v="11"/>
  </r>
  <r>
    <s v="00467"/>
    <x v="339"/>
    <x v="0"/>
    <x v="0"/>
    <x v="3"/>
    <x v="0"/>
    <x v="0"/>
    <x v="4"/>
    <n v="2"/>
    <n v="50.68"/>
    <n v="0.15"/>
    <n v="22.41"/>
    <n v="86.155999999999992"/>
    <n v="44.82"/>
    <n v="41.335999999999991"/>
    <n v="0.47978086262129155"/>
    <n v="2026"/>
    <s v="Q4"/>
    <n v="12"/>
    <x v="11"/>
  </r>
  <r>
    <s v="00825"/>
    <x v="339"/>
    <x v="3"/>
    <x v="7"/>
    <x v="0"/>
    <x v="1"/>
    <x v="0"/>
    <x v="8"/>
    <n v="1"/>
    <n v="101.26"/>
    <n v="0"/>
    <n v="51.7"/>
    <n v="101.26"/>
    <n v="51.7"/>
    <n v="49.56"/>
    <n v="0.4894331424056883"/>
    <n v="2026"/>
    <s v="Q4"/>
    <n v="12"/>
    <x v="11"/>
  </r>
  <r>
    <s v="02346"/>
    <x v="339"/>
    <x v="0"/>
    <x v="0"/>
    <x v="3"/>
    <x v="2"/>
    <x v="2"/>
    <x v="9"/>
    <n v="2"/>
    <n v="46.01"/>
    <n v="0.05"/>
    <n v="18.399999999999999"/>
    <n v="87.418999999999997"/>
    <n v="36.799999999999997"/>
    <n v="50.619"/>
    <n v="0.57903888170763795"/>
    <n v="2026"/>
    <s v="Q4"/>
    <n v="12"/>
    <x v="11"/>
  </r>
  <r>
    <s v="03095"/>
    <x v="339"/>
    <x v="1"/>
    <x v="12"/>
    <x v="0"/>
    <x v="1"/>
    <x v="2"/>
    <x v="15"/>
    <n v="2"/>
    <n v="131.97999999999999"/>
    <n v="0.1"/>
    <n v="68.02"/>
    <n v="237.56399999999999"/>
    <n v="136.04"/>
    <n v="101.524"/>
    <n v="0.42735431294303855"/>
    <n v="2026"/>
    <s v="Q4"/>
    <n v="12"/>
    <x v="11"/>
  </r>
  <r>
    <s v="03580"/>
    <x v="339"/>
    <x v="3"/>
    <x v="7"/>
    <x v="2"/>
    <x v="1"/>
    <x v="1"/>
    <x v="17"/>
    <n v="2"/>
    <n v="73.16"/>
    <n v="0.15"/>
    <n v="32.64"/>
    <n v="124.37199999999999"/>
    <n v="65.28"/>
    <n v="59.091999999999985"/>
    <n v="0.47512301804264617"/>
    <n v="2026"/>
    <s v="Q4"/>
    <n v="12"/>
    <x v="11"/>
  </r>
  <r>
    <s v="04672"/>
    <x v="339"/>
    <x v="1"/>
    <x v="6"/>
    <x v="0"/>
    <x v="2"/>
    <x v="2"/>
    <x v="9"/>
    <n v="2"/>
    <n v="47.43"/>
    <n v="0.05"/>
    <n v="18.63"/>
    <n v="90.11699999999999"/>
    <n v="37.26"/>
    <n v="52.856999999999992"/>
    <n v="0.58653750124837711"/>
    <n v="2026"/>
    <s v="Q4"/>
    <n v="12"/>
    <x v="11"/>
  </r>
  <r>
    <s v="00533"/>
    <x v="340"/>
    <x v="0"/>
    <x v="9"/>
    <x v="0"/>
    <x v="1"/>
    <x v="2"/>
    <x v="2"/>
    <n v="1"/>
    <n v="35.93"/>
    <n v="0.05"/>
    <n v="13.23"/>
    <n v="34.133499999999998"/>
    <n v="13.23"/>
    <n v="20.903499999999998"/>
    <n v="0.6124042363074399"/>
    <n v="2026"/>
    <s v="Q4"/>
    <n v="12"/>
    <x v="11"/>
  </r>
  <r>
    <s v="02160"/>
    <x v="340"/>
    <x v="0"/>
    <x v="15"/>
    <x v="3"/>
    <x v="0"/>
    <x v="2"/>
    <x v="2"/>
    <n v="1"/>
    <n v="35.53"/>
    <n v="0.05"/>
    <n v="13.28"/>
    <n v="33.753500000000003"/>
    <n v="13.28"/>
    <n v="20.473500000000001"/>
    <n v="0.6065593197742456"/>
    <n v="2026"/>
    <s v="Q4"/>
    <n v="12"/>
    <x v="11"/>
  </r>
  <r>
    <s v="02841"/>
    <x v="340"/>
    <x v="1"/>
    <x v="14"/>
    <x v="0"/>
    <x v="1"/>
    <x v="3"/>
    <x v="7"/>
    <n v="3"/>
    <n v="196.97"/>
    <n v="0.15"/>
    <n v="101.88"/>
    <n v="502.27349999999996"/>
    <n v="305.64"/>
    <n v="196.63349999999997"/>
    <n v="0.39148690902466482"/>
    <n v="2026"/>
    <s v="Q4"/>
    <n v="12"/>
    <x v="11"/>
  </r>
  <r>
    <s v="03433"/>
    <x v="340"/>
    <x v="0"/>
    <x v="0"/>
    <x v="0"/>
    <x v="1"/>
    <x v="2"/>
    <x v="2"/>
    <n v="2"/>
    <n v="37.020000000000003"/>
    <n v="0.2"/>
    <n v="13.39"/>
    <n v="59.232000000000006"/>
    <n v="26.78"/>
    <n v="32.452000000000005"/>
    <n v="0.5478795245813074"/>
    <n v="2026"/>
    <s v="Q4"/>
    <n v="12"/>
    <x v="11"/>
  </r>
  <r>
    <s v="03763"/>
    <x v="340"/>
    <x v="1"/>
    <x v="14"/>
    <x v="0"/>
    <x v="1"/>
    <x v="2"/>
    <x v="9"/>
    <n v="4"/>
    <n v="47.22"/>
    <n v="0"/>
    <n v="18.420000000000002"/>
    <n v="188.88"/>
    <n v="73.680000000000007"/>
    <n v="115.19999999999999"/>
    <n v="0.60991105463786521"/>
    <n v="2026"/>
    <s v="Q4"/>
    <n v="12"/>
    <x v="11"/>
  </r>
  <r>
    <s v="00706"/>
    <x v="341"/>
    <x v="1"/>
    <x v="12"/>
    <x v="2"/>
    <x v="0"/>
    <x v="2"/>
    <x v="9"/>
    <n v="4"/>
    <n v="46.48"/>
    <n v="0.1"/>
    <n v="18.66"/>
    <n v="167.328"/>
    <n v="74.64"/>
    <n v="92.688000000000002"/>
    <n v="0.55393000573723461"/>
    <n v="2026"/>
    <s v="Q4"/>
    <n v="12"/>
    <x v="11"/>
  </r>
  <r>
    <s v="01086"/>
    <x v="341"/>
    <x v="3"/>
    <x v="13"/>
    <x v="1"/>
    <x v="2"/>
    <x v="1"/>
    <x v="3"/>
    <n v="12"/>
    <n v="146.99"/>
    <n v="0.15"/>
    <n v="79.239999999999995"/>
    <n v="1499.298"/>
    <n v="950.87999999999988"/>
    <n v="548.41800000000012"/>
    <n v="0.36578318653129671"/>
    <n v="2026"/>
    <s v="Q4"/>
    <n v="12"/>
    <x v="11"/>
  </r>
  <r>
    <s v="01204"/>
    <x v="341"/>
    <x v="2"/>
    <x v="10"/>
    <x v="0"/>
    <x v="1"/>
    <x v="4"/>
    <x v="10"/>
    <n v="1"/>
    <n v="40.29"/>
    <n v="0"/>
    <n v="15.07"/>
    <n v="40.29"/>
    <n v="15.07"/>
    <n v="25.22"/>
    <n v="0.62596177711590961"/>
    <n v="2026"/>
    <s v="Q4"/>
    <n v="12"/>
    <x v="11"/>
  </r>
  <r>
    <s v="01451"/>
    <x v="341"/>
    <x v="0"/>
    <x v="0"/>
    <x v="1"/>
    <x v="2"/>
    <x v="3"/>
    <x v="19"/>
    <n v="4"/>
    <n v="125.82"/>
    <n v="0.15"/>
    <n v="61.39"/>
    <n v="427.78799999999995"/>
    <n v="245.56"/>
    <n v="182.22799999999995"/>
    <n v="0.42597735326844133"/>
    <n v="2026"/>
    <s v="Q4"/>
    <n v="12"/>
    <x v="11"/>
  </r>
  <r>
    <s v="01650"/>
    <x v="341"/>
    <x v="1"/>
    <x v="1"/>
    <x v="0"/>
    <x v="1"/>
    <x v="2"/>
    <x v="2"/>
    <n v="3"/>
    <n v="36.25"/>
    <n v="0"/>
    <n v="13.67"/>
    <n v="108.75"/>
    <n v="41.01"/>
    <n v="67.740000000000009"/>
    <n v="0.62289655172413805"/>
    <n v="2026"/>
    <s v="Q4"/>
    <n v="12"/>
    <x v="11"/>
  </r>
  <r>
    <s v="01740"/>
    <x v="341"/>
    <x v="2"/>
    <x v="10"/>
    <x v="3"/>
    <x v="0"/>
    <x v="2"/>
    <x v="18"/>
    <n v="1"/>
    <n v="165.29"/>
    <n v="0.05"/>
    <n v="89.92"/>
    <n v="157.02549999999999"/>
    <n v="89.92"/>
    <n v="67.105499999999992"/>
    <n v="0.42735415585366704"/>
    <n v="2026"/>
    <s v="Q4"/>
    <n v="12"/>
    <x v="11"/>
  </r>
  <r>
    <s v="03191"/>
    <x v="341"/>
    <x v="3"/>
    <x v="8"/>
    <x v="0"/>
    <x v="1"/>
    <x v="3"/>
    <x v="13"/>
    <n v="1"/>
    <n v="82.89"/>
    <n v="0.15"/>
    <n v="38.51"/>
    <n v="70.456500000000005"/>
    <n v="38.51"/>
    <n v="31.946500000000007"/>
    <n v="0.45342161475520365"/>
    <n v="2026"/>
    <s v="Q4"/>
    <n v="12"/>
    <x v="11"/>
  </r>
  <r>
    <s v="03662"/>
    <x v="341"/>
    <x v="1"/>
    <x v="6"/>
    <x v="0"/>
    <x v="2"/>
    <x v="3"/>
    <x v="7"/>
    <n v="1"/>
    <n v="199.66"/>
    <n v="0"/>
    <n v="103.15"/>
    <n v="199.66"/>
    <n v="103.15"/>
    <n v="96.509999999999991"/>
    <n v="0.48337173194430527"/>
    <n v="2026"/>
    <s v="Q4"/>
    <n v="12"/>
    <x v="11"/>
  </r>
  <r>
    <s v="03922"/>
    <x v="341"/>
    <x v="3"/>
    <x v="8"/>
    <x v="2"/>
    <x v="1"/>
    <x v="1"/>
    <x v="3"/>
    <n v="2"/>
    <n v="146.25"/>
    <n v="0.05"/>
    <n v="77.3"/>
    <n v="277.875"/>
    <n v="154.6"/>
    <n v="123.27500000000001"/>
    <n v="0.44363472784525421"/>
    <n v="2026"/>
    <s v="Q4"/>
    <n v="12"/>
    <x v="11"/>
  </r>
  <r>
    <s v="04022"/>
    <x v="341"/>
    <x v="0"/>
    <x v="9"/>
    <x v="3"/>
    <x v="0"/>
    <x v="3"/>
    <x v="5"/>
    <n v="1"/>
    <n v="333.51"/>
    <n v="0.2"/>
    <n v="199.91"/>
    <n v="266.80799999999999"/>
    <n v="199.91"/>
    <n v="66.897999999999996"/>
    <n v="0.25073461065635211"/>
    <n v="2026"/>
    <s v="Q4"/>
    <n v="12"/>
    <x v="11"/>
  </r>
  <r>
    <s v="04366"/>
    <x v="341"/>
    <x v="1"/>
    <x v="12"/>
    <x v="2"/>
    <x v="1"/>
    <x v="1"/>
    <x v="11"/>
    <n v="1"/>
    <n v="151.97"/>
    <n v="0.05"/>
    <n v="80.239999999999995"/>
    <n v="144.3715"/>
    <n v="80.239999999999995"/>
    <n v="64.131500000000003"/>
    <n v="0.44421163456776441"/>
    <n v="2026"/>
    <s v="Q4"/>
    <n v="12"/>
    <x v="11"/>
  </r>
  <r>
    <s v="04880"/>
    <x v="341"/>
    <x v="3"/>
    <x v="13"/>
    <x v="2"/>
    <x v="1"/>
    <x v="0"/>
    <x v="6"/>
    <n v="1"/>
    <n v="41.07"/>
    <n v="0"/>
    <n v="16.600000000000001"/>
    <n v="41.07"/>
    <n v="16.600000000000001"/>
    <n v="24.47"/>
    <n v="0.59581202824446067"/>
    <n v="2026"/>
    <s v="Q4"/>
    <n v="12"/>
    <x v="11"/>
  </r>
  <r>
    <s v="05127"/>
    <x v="341"/>
    <x v="1"/>
    <x v="11"/>
    <x v="3"/>
    <x v="0"/>
    <x v="3"/>
    <x v="19"/>
    <n v="1"/>
    <n v="122.65"/>
    <n v="0"/>
    <n v="58.9"/>
    <n v="122.65"/>
    <n v="58.9"/>
    <n v="63.750000000000007"/>
    <n v="0.51977170811251527"/>
    <n v="2026"/>
    <s v="Q4"/>
    <n v="12"/>
    <x v="11"/>
  </r>
  <r>
    <s v="00013"/>
    <x v="342"/>
    <x v="1"/>
    <x v="6"/>
    <x v="0"/>
    <x v="0"/>
    <x v="1"/>
    <x v="3"/>
    <n v="6"/>
    <n v="143.16"/>
    <n v="0.15"/>
    <n v="80.349999999999994"/>
    <n v="730.11599999999999"/>
    <n v="482.09999999999997"/>
    <n v="248.01600000000002"/>
    <n v="0.33969396643820987"/>
    <n v="2026"/>
    <s v="Q4"/>
    <n v="12"/>
    <x v="11"/>
  </r>
  <r>
    <s v="00102"/>
    <x v="342"/>
    <x v="2"/>
    <x v="5"/>
    <x v="2"/>
    <x v="1"/>
    <x v="1"/>
    <x v="3"/>
    <n v="3"/>
    <n v="142.75"/>
    <n v="0.1"/>
    <n v="81.739999999999995"/>
    <n v="385.42500000000001"/>
    <n v="245.21999999999997"/>
    <n v="140.20500000000004"/>
    <n v="0.3637672698968672"/>
    <n v="2026"/>
    <s v="Q4"/>
    <n v="12"/>
    <x v="11"/>
  </r>
  <r>
    <s v="00519"/>
    <x v="342"/>
    <x v="1"/>
    <x v="12"/>
    <x v="2"/>
    <x v="0"/>
    <x v="4"/>
    <x v="14"/>
    <n v="2"/>
    <n v="36.03"/>
    <n v="0.1"/>
    <n v="13.54"/>
    <n v="64.853999999999999"/>
    <n v="27.08"/>
    <n v="37.774000000000001"/>
    <n v="0.58244672649335427"/>
    <n v="2026"/>
    <s v="Q4"/>
    <n v="12"/>
    <x v="11"/>
  </r>
  <r>
    <s v="00522"/>
    <x v="342"/>
    <x v="0"/>
    <x v="15"/>
    <x v="2"/>
    <x v="0"/>
    <x v="2"/>
    <x v="15"/>
    <n v="2"/>
    <n v="133.4"/>
    <n v="0"/>
    <n v="67.69"/>
    <n v="266.8"/>
    <n v="135.38"/>
    <n v="131.42000000000002"/>
    <n v="0.49257871064467768"/>
    <n v="2026"/>
    <s v="Q4"/>
    <n v="12"/>
    <x v="11"/>
  </r>
  <r>
    <s v="00798"/>
    <x v="342"/>
    <x v="2"/>
    <x v="2"/>
    <x v="2"/>
    <x v="0"/>
    <x v="3"/>
    <x v="7"/>
    <n v="3"/>
    <n v="199.31"/>
    <n v="0.05"/>
    <n v="101.19"/>
    <n v="568.0335"/>
    <n v="303.57"/>
    <n v="264.46350000000001"/>
    <n v="0.46557729429690325"/>
    <n v="2026"/>
    <s v="Q4"/>
    <n v="12"/>
    <x v="11"/>
  </r>
  <r>
    <s v="01746"/>
    <x v="342"/>
    <x v="1"/>
    <x v="11"/>
    <x v="0"/>
    <x v="2"/>
    <x v="2"/>
    <x v="9"/>
    <n v="1"/>
    <n v="47.44"/>
    <n v="0.15"/>
    <n v="17.899999999999999"/>
    <n v="40.323999999999998"/>
    <n v="17.899999999999999"/>
    <n v="22.423999999999999"/>
    <n v="0.55609562543398472"/>
    <n v="2026"/>
    <s v="Q4"/>
    <n v="12"/>
    <x v="11"/>
  </r>
  <r>
    <s v="03412"/>
    <x v="342"/>
    <x v="0"/>
    <x v="0"/>
    <x v="1"/>
    <x v="2"/>
    <x v="1"/>
    <x v="3"/>
    <n v="10"/>
    <n v="145.30000000000001"/>
    <n v="0.1"/>
    <n v="79.7"/>
    <n v="1307.7"/>
    <n v="797"/>
    <n v="510.70000000000005"/>
    <n v="0.39053299686472437"/>
    <n v="2026"/>
    <s v="Q4"/>
    <n v="12"/>
    <x v="11"/>
  </r>
  <r>
    <s v="00175"/>
    <x v="343"/>
    <x v="0"/>
    <x v="0"/>
    <x v="3"/>
    <x v="1"/>
    <x v="0"/>
    <x v="0"/>
    <n v="1"/>
    <n v="81.010000000000005"/>
    <n v="0.2"/>
    <n v="41.51"/>
    <n v="64.808000000000007"/>
    <n v="41.51"/>
    <n v="23.298000000000009"/>
    <n v="0.35949265522774976"/>
    <n v="2026"/>
    <s v="Q4"/>
    <n v="12"/>
    <x v="11"/>
  </r>
  <r>
    <s v="01014"/>
    <x v="343"/>
    <x v="3"/>
    <x v="7"/>
    <x v="3"/>
    <x v="1"/>
    <x v="2"/>
    <x v="2"/>
    <n v="2"/>
    <n v="35.619999999999997"/>
    <n v="0"/>
    <n v="13.62"/>
    <n v="71.239999999999995"/>
    <n v="27.24"/>
    <n v="44"/>
    <n v="0.61763054463784395"/>
    <n v="2026"/>
    <s v="Q4"/>
    <n v="12"/>
    <x v="11"/>
  </r>
  <r>
    <s v="01763"/>
    <x v="343"/>
    <x v="0"/>
    <x v="0"/>
    <x v="0"/>
    <x v="1"/>
    <x v="0"/>
    <x v="4"/>
    <n v="2"/>
    <n v="49.88"/>
    <n v="0.05"/>
    <n v="22.31"/>
    <n v="94.772000000000006"/>
    <n v="44.62"/>
    <n v="50.152000000000008"/>
    <n v="0.52918583547883347"/>
    <n v="2026"/>
    <s v="Q4"/>
    <n v="12"/>
    <x v="11"/>
  </r>
  <r>
    <s v="01863"/>
    <x v="343"/>
    <x v="3"/>
    <x v="7"/>
    <x v="3"/>
    <x v="0"/>
    <x v="0"/>
    <x v="8"/>
    <n v="1"/>
    <n v="101.18"/>
    <n v="0.05"/>
    <n v="49.12"/>
    <n v="96.120999999999995"/>
    <n v="49.12"/>
    <n v="47.000999999999998"/>
    <n v="0.48897743469169069"/>
    <n v="2026"/>
    <s v="Q4"/>
    <n v="12"/>
    <x v="11"/>
  </r>
  <r>
    <s v="03466"/>
    <x v="343"/>
    <x v="1"/>
    <x v="12"/>
    <x v="2"/>
    <x v="2"/>
    <x v="4"/>
    <x v="14"/>
    <n v="2"/>
    <n v="36.64"/>
    <n v="0"/>
    <n v="13.7"/>
    <n v="73.28"/>
    <n v="27.4"/>
    <n v="45.88"/>
    <n v="0.62609170305676853"/>
    <n v="2026"/>
    <s v="Q4"/>
    <n v="12"/>
    <x v="11"/>
  </r>
  <r>
    <s v="03630"/>
    <x v="343"/>
    <x v="1"/>
    <x v="12"/>
    <x v="2"/>
    <x v="0"/>
    <x v="0"/>
    <x v="6"/>
    <n v="3"/>
    <n v="39.979999999999997"/>
    <n v="0.1"/>
    <n v="16.989999999999998"/>
    <n v="107.946"/>
    <n v="50.97"/>
    <n v="56.975999999999999"/>
    <n v="0.52781946528819967"/>
    <n v="2026"/>
    <s v="Q4"/>
    <n v="12"/>
    <x v="11"/>
  </r>
  <r>
    <s v="03633"/>
    <x v="343"/>
    <x v="3"/>
    <x v="4"/>
    <x v="3"/>
    <x v="2"/>
    <x v="1"/>
    <x v="3"/>
    <n v="3"/>
    <n v="144.16"/>
    <n v="0"/>
    <n v="77.36"/>
    <n v="432.48"/>
    <n v="232.07999999999998"/>
    <n v="200.40000000000003"/>
    <n v="0.46337402885682583"/>
    <n v="2026"/>
    <s v="Q4"/>
    <n v="12"/>
    <x v="11"/>
  </r>
  <r>
    <s v="00004"/>
    <x v="344"/>
    <x v="3"/>
    <x v="4"/>
    <x v="0"/>
    <x v="1"/>
    <x v="0"/>
    <x v="8"/>
    <n v="1"/>
    <n v="102.98"/>
    <n v="0.1"/>
    <n v="51.45"/>
    <n v="92.682000000000002"/>
    <n v="51.45"/>
    <n v="41.231999999999999"/>
    <n v="0.4448760277076455"/>
    <n v="2026"/>
    <s v="Q4"/>
    <n v="12"/>
    <x v="11"/>
  </r>
  <r>
    <s v="00070"/>
    <x v="344"/>
    <x v="3"/>
    <x v="13"/>
    <x v="0"/>
    <x v="1"/>
    <x v="4"/>
    <x v="12"/>
    <n v="2"/>
    <n v="122.49"/>
    <n v="0.15"/>
    <n v="70.930000000000007"/>
    <n v="208.23299999999998"/>
    <n v="141.86000000000001"/>
    <n v="66.372999999999962"/>
    <n v="0.31874390706564265"/>
    <n v="2026"/>
    <s v="Q4"/>
    <n v="12"/>
    <x v="11"/>
  </r>
  <r>
    <s v="00948"/>
    <x v="344"/>
    <x v="1"/>
    <x v="11"/>
    <x v="3"/>
    <x v="1"/>
    <x v="1"/>
    <x v="3"/>
    <n v="1"/>
    <n v="141.74"/>
    <n v="0.15"/>
    <n v="78.97"/>
    <n v="120.479"/>
    <n v="78.97"/>
    <n v="41.509"/>
    <n v="0.34453307215365336"/>
    <n v="2026"/>
    <s v="Q4"/>
    <n v="12"/>
    <x v="11"/>
  </r>
  <r>
    <s v="01957"/>
    <x v="344"/>
    <x v="3"/>
    <x v="7"/>
    <x v="0"/>
    <x v="0"/>
    <x v="0"/>
    <x v="6"/>
    <n v="6"/>
    <n v="39.44"/>
    <n v="0.1"/>
    <n v="16.89"/>
    <n v="212.976"/>
    <n v="101.34"/>
    <n v="111.636"/>
    <n v="0.52417173766058145"/>
    <n v="2026"/>
    <s v="Q4"/>
    <n v="12"/>
    <x v="11"/>
  </r>
  <r>
    <s v="03097"/>
    <x v="344"/>
    <x v="2"/>
    <x v="3"/>
    <x v="2"/>
    <x v="0"/>
    <x v="0"/>
    <x v="4"/>
    <n v="1"/>
    <n v="49.64"/>
    <n v="0.1"/>
    <n v="22"/>
    <n v="44.676000000000002"/>
    <n v="22"/>
    <n v="22.676000000000002"/>
    <n v="0.50756558331094992"/>
    <n v="2026"/>
    <s v="Q4"/>
    <n v="12"/>
    <x v="11"/>
  </r>
  <r>
    <s v="03649"/>
    <x v="344"/>
    <x v="2"/>
    <x v="2"/>
    <x v="0"/>
    <x v="1"/>
    <x v="2"/>
    <x v="18"/>
    <n v="1"/>
    <n v="164.29"/>
    <n v="0.05"/>
    <n v="88.66"/>
    <n v="156.07549999999998"/>
    <n v="88.66"/>
    <n v="67.41549999999998"/>
    <n v="0.43194159237035917"/>
    <n v="2026"/>
    <s v="Q4"/>
    <n v="12"/>
    <x v="11"/>
  </r>
  <r>
    <s v="03963"/>
    <x v="344"/>
    <x v="3"/>
    <x v="8"/>
    <x v="0"/>
    <x v="0"/>
    <x v="2"/>
    <x v="2"/>
    <n v="1"/>
    <n v="35.81"/>
    <n v="0"/>
    <n v="13.28"/>
    <n v="35.81"/>
    <n v="13.28"/>
    <n v="22.53"/>
    <n v="0.62915386763473891"/>
    <n v="2026"/>
    <s v="Q4"/>
    <n v="12"/>
    <x v="11"/>
  </r>
  <r>
    <s v="04305"/>
    <x v="344"/>
    <x v="0"/>
    <x v="9"/>
    <x v="2"/>
    <x v="1"/>
    <x v="4"/>
    <x v="10"/>
    <n v="1"/>
    <n v="41.31"/>
    <n v="0.05"/>
    <n v="14.56"/>
    <n v="39.244500000000002"/>
    <n v="14.56"/>
    <n v="24.6845"/>
    <n v="0.62899259768884808"/>
    <n v="2026"/>
    <s v="Q4"/>
    <n v="12"/>
    <x v="11"/>
  </r>
  <r>
    <s v="04942"/>
    <x v="344"/>
    <x v="3"/>
    <x v="13"/>
    <x v="3"/>
    <x v="1"/>
    <x v="2"/>
    <x v="2"/>
    <n v="3"/>
    <n v="36.6"/>
    <n v="0.15"/>
    <n v="13.95"/>
    <n v="93.330000000000013"/>
    <n v="41.849999999999994"/>
    <n v="51.480000000000018"/>
    <n v="0.55159112825458068"/>
    <n v="2026"/>
    <s v="Q4"/>
    <n v="12"/>
    <x v="11"/>
  </r>
  <r>
    <s v="00019"/>
    <x v="345"/>
    <x v="1"/>
    <x v="1"/>
    <x v="0"/>
    <x v="1"/>
    <x v="0"/>
    <x v="4"/>
    <n v="5"/>
    <n v="49.59"/>
    <n v="0"/>
    <n v="22.63"/>
    <n v="247.95000000000002"/>
    <n v="113.14999999999999"/>
    <n v="134.80000000000001"/>
    <n v="0.54365799556362171"/>
    <n v="2026"/>
    <s v="Q4"/>
    <n v="12"/>
    <x v="11"/>
  </r>
  <r>
    <s v="04963"/>
    <x v="345"/>
    <x v="0"/>
    <x v="0"/>
    <x v="0"/>
    <x v="1"/>
    <x v="1"/>
    <x v="17"/>
    <n v="5"/>
    <n v="72.3"/>
    <n v="0.05"/>
    <n v="31.73"/>
    <n v="343.42500000000001"/>
    <n v="158.65"/>
    <n v="184.77500000000001"/>
    <n v="0.53803596127247577"/>
    <n v="2026"/>
    <s v="Q4"/>
    <n v="12"/>
    <x v="11"/>
  </r>
  <r>
    <s v="05110"/>
    <x v="345"/>
    <x v="3"/>
    <x v="4"/>
    <x v="0"/>
    <x v="1"/>
    <x v="0"/>
    <x v="4"/>
    <n v="1"/>
    <n v="51.57"/>
    <n v="0.1"/>
    <n v="23.11"/>
    <n v="46.413000000000004"/>
    <n v="23.11"/>
    <n v="23.303000000000004"/>
    <n v="0.5020791588563549"/>
    <n v="2026"/>
    <s v="Q4"/>
    <n v="12"/>
    <x v="11"/>
  </r>
  <r>
    <s v="00010"/>
    <x v="346"/>
    <x v="0"/>
    <x v="0"/>
    <x v="0"/>
    <x v="0"/>
    <x v="2"/>
    <x v="2"/>
    <n v="3"/>
    <n v="35.380000000000003"/>
    <n v="0"/>
    <n v="13.51"/>
    <n v="106.14000000000001"/>
    <n v="40.53"/>
    <n v="65.610000000000014"/>
    <n v="0.61814584511023185"/>
    <n v="2026"/>
    <s v="Q4"/>
    <n v="12"/>
    <x v="11"/>
  </r>
  <r>
    <s v="00216"/>
    <x v="346"/>
    <x v="2"/>
    <x v="2"/>
    <x v="0"/>
    <x v="2"/>
    <x v="0"/>
    <x v="0"/>
    <n v="1"/>
    <n v="83.08"/>
    <n v="0.15"/>
    <n v="42.91"/>
    <n v="70.617999999999995"/>
    <n v="42.91"/>
    <n v="27.707999999999998"/>
    <n v="0.39236455294684075"/>
    <n v="2026"/>
    <s v="Q4"/>
    <n v="12"/>
    <x v="11"/>
  </r>
  <r>
    <s v="01937"/>
    <x v="346"/>
    <x v="1"/>
    <x v="12"/>
    <x v="1"/>
    <x v="2"/>
    <x v="3"/>
    <x v="19"/>
    <n v="3"/>
    <n v="120.5"/>
    <n v="0.15"/>
    <n v="61.44"/>
    <n v="307.27499999999998"/>
    <n v="184.32"/>
    <n v="122.95499999999998"/>
    <n v="0.40014644862094212"/>
    <n v="2026"/>
    <s v="Q4"/>
    <n v="12"/>
    <x v="11"/>
  </r>
  <r>
    <s v="04720"/>
    <x v="346"/>
    <x v="0"/>
    <x v="0"/>
    <x v="0"/>
    <x v="1"/>
    <x v="1"/>
    <x v="17"/>
    <n v="3"/>
    <n v="73.040000000000006"/>
    <n v="0.1"/>
    <n v="31.78"/>
    <n v="197.208"/>
    <n v="95.34"/>
    <n v="101.86799999999999"/>
    <n v="0.51655105269563095"/>
    <n v="2026"/>
    <s v="Q4"/>
    <n v="12"/>
    <x v="11"/>
  </r>
  <r>
    <s v="00091"/>
    <x v="347"/>
    <x v="1"/>
    <x v="1"/>
    <x v="0"/>
    <x v="0"/>
    <x v="3"/>
    <x v="5"/>
    <n v="2"/>
    <n v="339.95"/>
    <n v="0"/>
    <n v="195.78"/>
    <n v="679.9"/>
    <n v="391.56"/>
    <n v="288.33999999999997"/>
    <n v="0.42409177820267685"/>
    <n v="2026"/>
    <s v="Q4"/>
    <n v="12"/>
    <x v="11"/>
  </r>
  <r>
    <s v="00505"/>
    <x v="347"/>
    <x v="0"/>
    <x v="15"/>
    <x v="3"/>
    <x v="0"/>
    <x v="3"/>
    <x v="7"/>
    <n v="2"/>
    <n v="199.43"/>
    <n v="0.05"/>
    <n v="106.58"/>
    <n v="378.91699999999997"/>
    <n v="213.16"/>
    <n v="165.75699999999998"/>
    <n v="0.4374493622613923"/>
    <n v="2026"/>
    <s v="Q4"/>
    <n v="12"/>
    <x v="11"/>
  </r>
  <r>
    <s v="00640"/>
    <x v="347"/>
    <x v="0"/>
    <x v="15"/>
    <x v="0"/>
    <x v="0"/>
    <x v="4"/>
    <x v="16"/>
    <n v="2"/>
    <n v="51.77"/>
    <n v="0.05"/>
    <n v="21.76"/>
    <n v="98.363"/>
    <n v="43.52"/>
    <n v="54.842999999999996"/>
    <n v="0.55755721155312465"/>
    <n v="2026"/>
    <s v="Q4"/>
    <n v="12"/>
    <x v="11"/>
  </r>
  <r>
    <s v="01408"/>
    <x v="347"/>
    <x v="1"/>
    <x v="1"/>
    <x v="0"/>
    <x v="1"/>
    <x v="2"/>
    <x v="18"/>
    <n v="1"/>
    <n v="161.53"/>
    <n v="0"/>
    <n v="87.43"/>
    <n v="161.53"/>
    <n v="87.43"/>
    <n v="74.099999999999994"/>
    <n v="0.45873831486411187"/>
    <n v="2026"/>
    <s v="Q4"/>
    <n v="12"/>
    <x v="11"/>
  </r>
  <r>
    <s v="02074"/>
    <x v="347"/>
    <x v="1"/>
    <x v="12"/>
    <x v="1"/>
    <x v="2"/>
    <x v="1"/>
    <x v="3"/>
    <n v="4"/>
    <n v="145.85"/>
    <n v="0.1"/>
    <n v="79.47"/>
    <n v="525.05999999999995"/>
    <n v="317.88"/>
    <n v="207.17999999999995"/>
    <n v="0.39458347617415146"/>
    <n v="2026"/>
    <s v="Q4"/>
    <n v="12"/>
    <x v="11"/>
  </r>
  <r>
    <s v="02639"/>
    <x v="347"/>
    <x v="3"/>
    <x v="13"/>
    <x v="0"/>
    <x v="0"/>
    <x v="3"/>
    <x v="7"/>
    <n v="1"/>
    <n v="197.18"/>
    <n v="0"/>
    <n v="105.28"/>
    <n v="197.18"/>
    <n v="105.28"/>
    <n v="91.9"/>
    <n v="0.46607160969672384"/>
    <n v="2026"/>
    <s v="Q4"/>
    <n v="12"/>
    <x v="11"/>
  </r>
  <r>
    <s v="02694"/>
    <x v="347"/>
    <x v="3"/>
    <x v="7"/>
    <x v="0"/>
    <x v="1"/>
    <x v="3"/>
    <x v="19"/>
    <n v="1"/>
    <n v="124.9"/>
    <n v="0"/>
    <n v="62.16"/>
    <n v="124.9"/>
    <n v="62.16"/>
    <n v="62.740000000000009"/>
    <n v="0.50232185748598879"/>
    <n v="2026"/>
    <s v="Q4"/>
    <n v="12"/>
    <x v="11"/>
  </r>
  <r>
    <s v="02797"/>
    <x v="347"/>
    <x v="2"/>
    <x v="16"/>
    <x v="2"/>
    <x v="1"/>
    <x v="1"/>
    <x v="17"/>
    <n v="2"/>
    <n v="70.239999999999995"/>
    <n v="0.1"/>
    <n v="32.130000000000003"/>
    <n v="126.43199999999999"/>
    <n v="64.260000000000005"/>
    <n v="62.171999999999983"/>
    <n v="0.49174259681093385"/>
    <n v="2026"/>
    <s v="Q4"/>
    <n v="12"/>
    <x v="11"/>
  </r>
  <r>
    <s v="02811"/>
    <x v="347"/>
    <x v="1"/>
    <x v="11"/>
    <x v="2"/>
    <x v="2"/>
    <x v="1"/>
    <x v="3"/>
    <n v="5"/>
    <n v="145.6"/>
    <n v="0.15"/>
    <n v="81.180000000000007"/>
    <n v="618.79999999999995"/>
    <n v="405.90000000000003"/>
    <n v="212.89999999999992"/>
    <n v="0.34405300581771159"/>
    <n v="2026"/>
    <s v="Q4"/>
    <n v="12"/>
    <x v="11"/>
  </r>
  <r>
    <s v="04037"/>
    <x v="347"/>
    <x v="3"/>
    <x v="8"/>
    <x v="2"/>
    <x v="0"/>
    <x v="1"/>
    <x v="11"/>
    <n v="1"/>
    <n v="152.4"/>
    <n v="0.05"/>
    <n v="77.98"/>
    <n v="144.78"/>
    <n v="77.98"/>
    <n v="66.8"/>
    <n v="0.46138969470921398"/>
    <n v="2026"/>
    <s v="Q4"/>
    <n v="12"/>
    <x v="11"/>
  </r>
  <r>
    <s v="04629"/>
    <x v="347"/>
    <x v="2"/>
    <x v="2"/>
    <x v="0"/>
    <x v="1"/>
    <x v="2"/>
    <x v="2"/>
    <n v="1"/>
    <n v="36.17"/>
    <n v="0.05"/>
    <n v="13.87"/>
    <n v="34.361499999999999"/>
    <n v="13.87"/>
    <n v="20.491500000000002"/>
    <n v="0.59635056676803988"/>
    <n v="2026"/>
    <s v="Q4"/>
    <n v="12"/>
    <x v="11"/>
  </r>
  <r>
    <s v="02455"/>
    <x v="348"/>
    <x v="1"/>
    <x v="12"/>
    <x v="0"/>
    <x v="0"/>
    <x v="3"/>
    <x v="19"/>
    <n v="3"/>
    <n v="126.21"/>
    <n v="0.1"/>
    <n v="60.65"/>
    <n v="340.767"/>
    <n v="181.95"/>
    <n v="158.81700000000001"/>
    <n v="0.46605745274630467"/>
    <n v="2026"/>
    <s v="Q4"/>
    <n v="12"/>
    <x v="11"/>
  </r>
  <r>
    <s v="03184"/>
    <x v="348"/>
    <x v="3"/>
    <x v="13"/>
    <x v="1"/>
    <x v="0"/>
    <x v="1"/>
    <x v="3"/>
    <n v="6"/>
    <n v="143.72999999999999"/>
    <n v="0.15"/>
    <n v="77.27"/>
    <n v="733.02299999999991"/>
    <n v="463.62"/>
    <n v="269.40299999999991"/>
    <n v="0.36752325643260847"/>
    <n v="2026"/>
    <s v="Q4"/>
    <n v="12"/>
    <x v="11"/>
  </r>
  <r>
    <s v="03363"/>
    <x v="348"/>
    <x v="1"/>
    <x v="12"/>
    <x v="3"/>
    <x v="1"/>
    <x v="1"/>
    <x v="3"/>
    <n v="4"/>
    <n v="146.38999999999999"/>
    <n v="0"/>
    <n v="78.95"/>
    <n v="585.55999999999995"/>
    <n v="315.8"/>
    <n v="269.75999999999993"/>
    <n v="0.46068720541020552"/>
    <n v="2026"/>
    <s v="Q4"/>
    <n v="12"/>
    <x v="11"/>
  </r>
  <r>
    <s v="03373"/>
    <x v="348"/>
    <x v="1"/>
    <x v="12"/>
    <x v="3"/>
    <x v="0"/>
    <x v="1"/>
    <x v="1"/>
    <n v="2"/>
    <n v="89.84"/>
    <n v="0.05"/>
    <n v="45.17"/>
    <n v="170.696"/>
    <n v="90.34"/>
    <n v="80.355999999999995"/>
    <n v="0.47075502647982376"/>
    <n v="2026"/>
    <s v="Q4"/>
    <n v="12"/>
    <x v="11"/>
  </r>
  <r>
    <s v="03799"/>
    <x v="348"/>
    <x v="2"/>
    <x v="10"/>
    <x v="2"/>
    <x v="1"/>
    <x v="4"/>
    <x v="16"/>
    <n v="3"/>
    <n v="49.67"/>
    <n v="0.05"/>
    <n v="21.5"/>
    <n v="141.55949999999999"/>
    <n v="64.5"/>
    <n v="77.059499999999986"/>
    <n v="0.54436120500566898"/>
    <n v="2026"/>
    <s v="Q4"/>
    <n v="12"/>
    <x v="11"/>
  </r>
  <r>
    <s v="05002"/>
    <x v="348"/>
    <x v="1"/>
    <x v="14"/>
    <x v="1"/>
    <x v="2"/>
    <x v="1"/>
    <x v="1"/>
    <n v="4"/>
    <n v="94.3"/>
    <n v="0.1"/>
    <n v="44.36"/>
    <n v="339.48"/>
    <n v="177.44"/>
    <n v="162.04000000000002"/>
    <n v="0.47731825144338402"/>
    <n v="2026"/>
    <s v="Q4"/>
    <n v="12"/>
    <x v="11"/>
  </r>
  <r>
    <s v="02896"/>
    <x v="349"/>
    <x v="1"/>
    <x v="12"/>
    <x v="2"/>
    <x v="2"/>
    <x v="4"/>
    <x v="14"/>
    <n v="2"/>
    <n v="36.020000000000003"/>
    <n v="0.1"/>
    <n v="13.59"/>
    <n v="64.836000000000013"/>
    <n v="27.18"/>
    <n v="37.656000000000013"/>
    <n v="0.58078845086063302"/>
    <n v="2026"/>
    <s v="Q4"/>
    <n v="12"/>
    <x v="11"/>
  </r>
  <r>
    <s v="03334"/>
    <x v="349"/>
    <x v="1"/>
    <x v="14"/>
    <x v="0"/>
    <x v="0"/>
    <x v="1"/>
    <x v="11"/>
    <n v="1"/>
    <n v="154.12"/>
    <n v="0"/>
    <n v="77.45"/>
    <n v="154.12"/>
    <n v="77.45"/>
    <n v="76.67"/>
    <n v="0.49746950428237735"/>
    <n v="2026"/>
    <s v="Q4"/>
    <n v="12"/>
    <x v="11"/>
  </r>
  <r>
    <s v="03469"/>
    <x v="349"/>
    <x v="0"/>
    <x v="9"/>
    <x v="0"/>
    <x v="0"/>
    <x v="1"/>
    <x v="11"/>
    <n v="1"/>
    <n v="150.88"/>
    <n v="0.05"/>
    <n v="81.02"/>
    <n v="143.33599999999998"/>
    <n v="81.02"/>
    <n v="62.315999999999988"/>
    <n v="0.43475470223809787"/>
    <n v="2026"/>
    <s v="Q4"/>
    <n v="12"/>
    <x v="11"/>
  </r>
  <r>
    <s v="00569"/>
    <x v="350"/>
    <x v="2"/>
    <x v="2"/>
    <x v="3"/>
    <x v="1"/>
    <x v="0"/>
    <x v="6"/>
    <n v="2"/>
    <n v="40.479999999999997"/>
    <n v="0"/>
    <n v="16.23"/>
    <n v="80.959999999999994"/>
    <n v="32.46"/>
    <n v="48.499999999999993"/>
    <n v="0.5990612648221344"/>
    <n v="2026"/>
    <s v="Q4"/>
    <n v="12"/>
    <x v="11"/>
  </r>
  <r>
    <s v="02404"/>
    <x v="350"/>
    <x v="2"/>
    <x v="10"/>
    <x v="3"/>
    <x v="2"/>
    <x v="2"/>
    <x v="18"/>
    <n v="3"/>
    <n v="163.34"/>
    <n v="0.1"/>
    <n v="88.53"/>
    <n v="441.01799999999997"/>
    <n v="265.59000000000003"/>
    <n v="175.42799999999994"/>
    <n v="0.39777968246194023"/>
    <n v="2026"/>
    <s v="Q4"/>
    <n v="12"/>
    <x v="11"/>
  </r>
  <r>
    <s v="04682"/>
    <x v="350"/>
    <x v="3"/>
    <x v="4"/>
    <x v="2"/>
    <x v="1"/>
    <x v="4"/>
    <x v="10"/>
    <n v="2"/>
    <n v="40.89"/>
    <n v="0"/>
    <n v="14.95"/>
    <n v="81.78"/>
    <n v="29.9"/>
    <n v="51.88"/>
    <n v="0.63438493519197847"/>
    <n v="2026"/>
    <s v="Q4"/>
    <n v="12"/>
    <x v="11"/>
  </r>
  <r>
    <s v="04888"/>
    <x v="350"/>
    <x v="2"/>
    <x v="2"/>
    <x v="3"/>
    <x v="1"/>
    <x v="4"/>
    <x v="10"/>
    <n v="1"/>
    <n v="40.159999999999997"/>
    <n v="0.15"/>
    <n v="14.46"/>
    <n v="34.135999999999996"/>
    <n v="14.46"/>
    <n v="19.675999999999995"/>
    <n v="0.576400281228029"/>
    <n v="2026"/>
    <s v="Q4"/>
    <n v="12"/>
    <x v="11"/>
  </r>
  <r>
    <s v="04923"/>
    <x v="350"/>
    <x v="3"/>
    <x v="13"/>
    <x v="0"/>
    <x v="1"/>
    <x v="3"/>
    <x v="13"/>
    <n v="2"/>
    <n v="79.86"/>
    <n v="0"/>
    <n v="39.049999999999997"/>
    <n v="159.72"/>
    <n v="78.099999999999994"/>
    <n v="81.62"/>
    <n v="0.51101928374655647"/>
    <n v="2026"/>
    <s v="Q4"/>
    <n v="12"/>
    <x v="11"/>
  </r>
  <r>
    <s v="00131"/>
    <x v="351"/>
    <x v="1"/>
    <x v="11"/>
    <x v="3"/>
    <x v="0"/>
    <x v="3"/>
    <x v="19"/>
    <n v="2"/>
    <n v="123.42"/>
    <n v="0.1"/>
    <n v="60.03"/>
    <n v="222.15600000000001"/>
    <n v="120.06"/>
    <n v="102.096"/>
    <n v="0.45956895154756117"/>
    <n v="2026"/>
    <s v="Q4"/>
    <n v="12"/>
    <x v="11"/>
  </r>
  <r>
    <s v="00349"/>
    <x v="351"/>
    <x v="2"/>
    <x v="2"/>
    <x v="0"/>
    <x v="0"/>
    <x v="2"/>
    <x v="9"/>
    <n v="1"/>
    <n v="47.61"/>
    <n v="0.05"/>
    <n v="18.18"/>
    <n v="45.229499999999994"/>
    <n v="18.18"/>
    <n v="27.049499999999995"/>
    <n v="0.59804994527907662"/>
    <n v="2026"/>
    <s v="Q4"/>
    <n v="12"/>
    <x v="11"/>
  </r>
  <r>
    <s v="01131"/>
    <x v="351"/>
    <x v="3"/>
    <x v="8"/>
    <x v="0"/>
    <x v="0"/>
    <x v="1"/>
    <x v="1"/>
    <n v="2"/>
    <n v="93.88"/>
    <n v="0.1"/>
    <n v="45.89"/>
    <n v="168.98400000000001"/>
    <n v="91.78"/>
    <n v="77.204000000000008"/>
    <n v="0.45687165648818823"/>
    <n v="2026"/>
    <s v="Q4"/>
    <n v="12"/>
    <x v="11"/>
  </r>
  <r>
    <s v="02738"/>
    <x v="351"/>
    <x v="1"/>
    <x v="11"/>
    <x v="0"/>
    <x v="1"/>
    <x v="1"/>
    <x v="3"/>
    <n v="3"/>
    <n v="145.43"/>
    <n v="0.05"/>
    <n v="81.72"/>
    <n v="414.47550000000001"/>
    <n v="245.16"/>
    <n v="169.31550000000001"/>
    <n v="0.40850544845232106"/>
    <n v="2026"/>
    <s v="Q4"/>
    <n v="12"/>
    <x v="11"/>
  </r>
  <r>
    <s v="04400"/>
    <x v="351"/>
    <x v="3"/>
    <x v="4"/>
    <x v="0"/>
    <x v="0"/>
    <x v="2"/>
    <x v="2"/>
    <n v="2"/>
    <n v="36.89"/>
    <n v="0.1"/>
    <n v="13.74"/>
    <n v="66.402000000000001"/>
    <n v="27.48"/>
    <n v="38.921999999999997"/>
    <n v="0.58615704346254627"/>
    <n v="2026"/>
    <s v="Q4"/>
    <n v="12"/>
    <x v="11"/>
  </r>
  <r>
    <s v="03122"/>
    <x v="352"/>
    <x v="0"/>
    <x v="0"/>
    <x v="3"/>
    <x v="0"/>
    <x v="1"/>
    <x v="3"/>
    <n v="1"/>
    <n v="145.44"/>
    <n v="0.1"/>
    <n v="80.42"/>
    <n v="130.89600000000002"/>
    <n v="80.42"/>
    <n v="50.476000000000013"/>
    <n v="0.38561911746730232"/>
    <n v="2026"/>
    <s v="Q4"/>
    <n v="12"/>
    <x v="11"/>
  </r>
  <r>
    <s v="04572"/>
    <x v="352"/>
    <x v="0"/>
    <x v="15"/>
    <x v="0"/>
    <x v="1"/>
    <x v="4"/>
    <x v="16"/>
    <n v="2"/>
    <n v="51.56"/>
    <n v="0"/>
    <n v="21.9"/>
    <n v="103.12"/>
    <n v="43.8"/>
    <n v="59.320000000000007"/>
    <n v="0.57525213343677273"/>
    <n v="2026"/>
    <s v="Q4"/>
    <n v="12"/>
    <x v="11"/>
  </r>
  <r>
    <s v="04783"/>
    <x v="352"/>
    <x v="3"/>
    <x v="7"/>
    <x v="0"/>
    <x v="1"/>
    <x v="3"/>
    <x v="19"/>
    <n v="2"/>
    <n v="122"/>
    <n v="0.15"/>
    <n v="60.01"/>
    <n v="207.4"/>
    <n v="120.02"/>
    <n v="87.38000000000001"/>
    <n v="0.4213114754098361"/>
    <n v="2026"/>
    <s v="Q4"/>
    <n v="12"/>
    <x v="11"/>
  </r>
  <r>
    <s v="05055"/>
    <x v="352"/>
    <x v="2"/>
    <x v="3"/>
    <x v="3"/>
    <x v="1"/>
    <x v="1"/>
    <x v="17"/>
    <n v="1"/>
    <n v="71.89"/>
    <n v="0.15"/>
    <n v="32.409999999999997"/>
    <n v="61.106499999999997"/>
    <n v="32.409999999999997"/>
    <n v="28.6965"/>
    <n v="0.46961452545964832"/>
    <n v="2026"/>
    <s v="Q4"/>
    <n v="12"/>
    <x v="11"/>
  </r>
  <r>
    <s v="05100"/>
    <x v="352"/>
    <x v="2"/>
    <x v="5"/>
    <x v="0"/>
    <x v="0"/>
    <x v="1"/>
    <x v="17"/>
    <n v="2"/>
    <n v="70.59"/>
    <n v="0.15"/>
    <n v="31.56"/>
    <n v="120.003"/>
    <n v="63.12"/>
    <n v="56.883000000000003"/>
    <n v="0.47401314967125824"/>
    <n v="2026"/>
    <s v="Q4"/>
    <n v="12"/>
    <x v="11"/>
  </r>
  <r>
    <s v="00488"/>
    <x v="353"/>
    <x v="3"/>
    <x v="7"/>
    <x v="0"/>
    <x v="0"/>
    <x v="1"/>
    <x v="3"/>
    <n v="4"/>
    <n v="141.91"/>
    <n v="0.05"/>
    <n v="80.260000000000005"/>
    <n v="539.25799999999992"/>
    <n v="321.04000000000002"/>
    <n v="218.2179999999999"/>
    <n v="0.40466344495584661"/>
    <n v="2026"/>
    <s v="Q4"/>
    <n v="12"/>
    <x v="11"/>
  </r>
  <r>
    <s v="00710"/>
    <x v="353"/>
    <x v="1"/>
    <x v="6"/>
    <x v="1"/>
    <x v="2"/>
    <x v="1"/>
    <x v="3"/>
    <n v="3"/>
    <n v="140.4"/>
    <n v="0.2"/>
    <n v="81.760000000000005"/>
    <n v="336.96000000000004"/>
    <n v="245.28000000000003"/>
    <n v="91.68"/>
    <n v="0.27207977207977208"/>
    <n v="2026"/>
    <s v="Q4"/>
    <n v="12"/>
    <x v="11"/>
  </r>
  <r>
    <s v="01009"/>
    <x v="353"/>
    <x v="3"/>
    <x v="13"/>
    <x v="3"/>
    <x v="0"/>
    <x v="1"/>
    <x v="17"/>
    <n v="2"/>
    <n v="72.349999999999994"/>
    <n v="0.15"/>
    <n v="32.44"/>
    <n v="122.99499999999999"/>
    <n v="64.88"/>
    <n v="58.114999999999995"/>
    <n v="0.47249888206837676"/>
    <n v="2026"/>
    <s v="Q4"/>
    <n v="12"/>
    <x v="11"/>
  </r>
  <r>
    <s v="01231"/>
    <x v="353"/>
    <x v="3"/>
    <x v="8"/>
    <x v="0"/>
    <x v="1"/>
    <x v="3"/>
    <x v="19"/>
    <n v="4"/>
    <n v="120.8"/>
    <n v="0.1"/>
    <n v="59.93"/>
    <n v="434.88"/>
    <n v="239.72"/>
    <n v="195.16"/>
    <n v="0.44876747608535689"/>
    <n v="2026"/>
    <s v="Q4"/>
    <n v="12"/>
    <x v="11"/>
  </r>
  <r>
    <s v="01445"/>
    <x v="353"/>
    <x v="3"/>
    <x v="7"/>
    <x v="0"/>
    <x v="1"/>
    <x v="1"/>
    <x v="17"/>
    <n v="1"/>
    <n v="71.23"/>
    <n v="0"/>
    <n v="31.63"/>
    <n v="71.23"/>
    <n v="31.63"/>
    <n v="39.600000000000009"/>
    <n v="0.55594552856942303"/>
    <n v="2026"/>
    <s v="Q4"/>
    <n v="12"/>
    <x v="11"/>
  </r>
  <r>
    <s v="02842"/>
    <x v="353"/>
    <x v="2"/>
    <x v="10"/>
    <x v="1"/>
    <x v="2"/>
    <x v="0"/>
    <x v="4"/>
    <n v="5"/>
    <n v="51.02"/>
    <n v="0.05"/>
    <n v="22.56"/>
    <n v="242.345"/>
    <n v="112.8"/>
    <n v="129.54500000000002"/>
    <n v="0.5345478553302111"/>
    <n v="2026"/>
    <s v="Q4"/>
    <n v="12"/>
    <x v="11"/>
  </r>
  <r>
    <s v="03783"/>
    <x v="353"/>
    <x v="2"/>
    <x v="2"/>
    <x v="3"/>
    <x v="1"/>
    <x v="2"/>
    <x v="15"/>
    <n v="1"/>
    <n v="130.52000000000001"/>
    <n v="0.1"/>
    <n v="66.09"/>
    <n v="117.46800000000002"/>
    <n v="66.09"/>
    <n v="51.378000000000014"/>
    <n v="0.43737869036673821"/>
    <n v="2026"/>
    <s v="Q4"/>
    <n v="12"/>
    <x v="11"/>
  </r>
  <r>
    <s v="04484"/>
    <x v="353"/>
    <x v="1"/>
    <x v="14"/>
    <x v="0"/>
    <x v="0"/>
    <x v="0"/>
    <x v="0"/>
    <n v="2"/>
    <n v="79.87"/>
    <n v="0.15"/>
    <n v="41.9"/>
    <n v="135.779"/>
    <n v="83.8"/>
    <n v="51.978999999999999"/>
    <n v="0.38282061290773978"/>
    <n v="2026"/>
    <s v="Q4"/>
    <n v="12"/>
    <x v="11"/>
  </r>
  <r>
    <s v="04597"/>
    <x v="353"/>
    <x v="3"/>
    <x v="13"/>
    <x v="0"/>
    <x v="0"/>
    <x v="1"/>
    <x v="17"/>
    <n v="3"/>
    <n v="71.3"/>
    <n v="0.1"/>
    <n v="32.93"/>
    <n v="192.51"/>
    <n v="98.789999999999992"/>
    <n v="93.72"/>
    <n v="0.48683185289075892"/>
    <n v="2026"/>
    <s v="Q4"/>
    <n v="12"/>
    <x v="11"/>
  </r>
  <r>
    <s v="04917"/>
    <x v="353"/>
    <x v="0"/>
    <x v="9"/>
    <x v="0"/>
    <x v="0"/>
    <x v="3"/>
    <x v="19"/>
    <n v="2"/>
    <n v="122.95"/>
    <n v="0.1"/>
    <n v="59.79"/>
    <n v="221.31"/>
    <n v="119.58"/>
    <n v="101.73"/>
    <n v="0.45967195336857802"/>
    <n v="2026"/>
    <s v="Q4"/>
    <n v="12"/>
    <x v="11"/>
  </r>
  <r>
    <s v="00629"/>
    <x v="354"/>
    <x v="3"/>
    <x v="13"/>
    <x v="0"/>
    <x v="2"/>
    <x v="4"/>
    <x v="16"/>
    <n v="2"/>
    <n v="50.04"/>
    <n v="0.05"/>
    <n v="22.43"/>
    <n v="95.075999999999993"/>
    <n v="44.86"/>
    <n v="50.215999999999994"/>
    <n v="0.52816694013210486"/>
    <n v="2026"/>
    <s v="Q4"/>
    <n v="12"/>
    <x v="11"/>
  </r>
  <r>
    <s v="01373"/>
    <x v="354"/>
    <x v="1"/>
    <x v="1"/>
    <x v="3"/>
    <x v="0"/>
    <x v="3"/>
    <x v="13"/>
    <n v="1"/>
    <n v="80.92"/>
    <n v="0.05"/>
    <n v="40.14"/>
    <n v="76.873999999999995"/>
    <n v="40.14"/>
    <n v="36.733999999999995"/>
    <n v="0.47784686630069978"/>
    <n v="2026"/>
    <s v="Q4"/>
    <n v="12"/>
    <x v="11"/>
  </r>
  <r>
    <s v="01668"/>
    <x v="354"/>
    <x v="2"/>
    <x v="5"/>
    <x v="0"/>
    <x v="2"/>
    <x v="0"/>
    <x v="4"/>
    <n v="6"/>
    <n v="50.35"/>
    <n v="0.15"/>
    <n v="22.91"/>
    <n v="256.78500000000003"/>
    <n v="137.46"/>
    <n v="119.32500000000002"/>
    <n v="0.46468835796483443"/>
    <n v="2026"/>
    <s v="Q4"/>
    <n v="12"/>
    <x v="11"/>
  </r>
  <r>
    <s v="02646"/>
    <x v="354"/>
    <x v="1"/>
    <x v="1"/>
    <x v="0"/>
    <x v="0"/>
    <x v="4"/>
    <x v="14"/>
    <n v="1"/>
    <n v="35.799999999999997"/>
    <n v="0.05"/>
    <n v="14.12"/>
    <n v="34.01"/>
    <n v="14.12"/>
    <n v="19.89"/>
    <n v="0.58482799176712741"/>
    <n v="2026"/>
    <s v="Q4"/>
    <n v="12"/>
    <x v="11"/>
  </r>
  <r>
    <s v="03044"/>
    <x v="354"/>
    <x v="1"/>
    <x v="6"/>
    <x v="1"/>
    <x v="2"/>
    <x v="0"/>
    <x v="6"/>
    <n v="4"/>
    <n v="40.64"/>
    <n v="0.1"/>
    <n v="16.260000000000002"/>
    <n v="146.304"/>
    <n v="65.040000000000006"/>
    <n v="81.263999999999996"/>
    <n v="0.55544619422572172"/>
    <n v="2026"/>
    <s v="Q4"/>
    <n v="12"/>
    <x v="11"/>
  </r>
  <r>
    <s v="03065"/>
    <x v="354"/>
    <x v="2"/>
    <x v="10"/>
    <x v="0"/>
    <x v="1"/>
    <x v="3"/>
    <x v="13"/>
    <n v="3"/>
    <n v="81.510000000000005"/>
    <n v="0.05"/>
    <n v="39.9"/>
    <n v="232.30350000000001"/>
    <n v="119.69999999999999"/>
    <n v="112.60350000000003"/>
    <n v="0.48472580051527425"/>
    <n v="2026"/>
    <s v="Q4"/>
    <n v="12"/>
    <x v="11"/>
  </r>
  <r>
    <s v="03365"/>
    <x v="354"/>
    <x v="3"/>
    <x v="7"/>
    <x v="2"/>
    <x v="1"/>
    <x v="4"/>
    <x v="12"/>
    <n v="2"/>
    <n v="122.4"/>
    <n v="0.1"/>
    <n v="71.09"/>
    <n v="220.32000000000002"/>
    <n v="142.18"/>
    <n v="78.140000000000015"/>
    <n v="0.35466594045025424"/>
    <n v="2026"/>
    <s v="Q4"/>
    <n v="12"/>
    <x v="11"/>
  </r>
  <r>
    <s v="04042"/>
    <x v="354"/>
    <x v="0"/>
    <x v="9"/>
    <x v="3"/>
    <x v="0"/>
    <x v="2"/>
    <x v="9"/>
    <n v="1"/>
    <n v="45.94"/>
    <n v="0.05"/>
    <n v="18.100000000000001"/>
    <n v="43.642999999999994"/>
    <n v="18.100000000000001"/>
    <n v="25.542999999999992"/>
    <n v="0.58527140664024002"/>
    <n v="2026"/>
    <s v="Q4"/>
    <n v="12"/>
    <x v="11"/>
  </r>
  <r>
    <s v="04635"/>
    <x v="354"/>
    <x v="3"/>
    <x v="13"/>
    <x v="1"/>
    <x v="0"/>
    <x v="3"/>
    <x v="7"/>
    <n v="15"/>
    <n v="196.89"/>
    <n v="0.15"/>
    <n v="105.09"/>
    <n v="2510.3474999999999"/>
    <n v="1576.3500000000001"/>
    <n v="933.99749999999972"/>
    <n v="0.37205904760197533"/>
    <n v="2026"/>
    <s v="Q4"/>
    <n v="12"/>
    <x v="11"/>
  </r>
  <r>
    <s v="04748"/>
    <x v="354"/>
    <x v="3"/>
    <x v="13"/>
    <x v="2"/>
    <x v="2"/>
    <x v="0"/>
    <x v="4"/>
    <n v="1"/>
    <n v="51.18"/>
    <n v="0.05"/>
    <n v="22.98"/>
    <n v="48.620999999999995"/>
    <n v="22.98"/>
    <n v="25.640999999999995"/>
    <n v="0.52736471894860237"/>
    <n v="2026"/>
    <s v="Q4"/>
    <n v="12"/>
    <x v="11"/>
  </r>
  <r>
    <s v="00342"/>
    <x v="355"/>
    <x v="1"/>
    <x v="6"/>
    <x v="2"/>
    <x v="1"/>
    <x v="0"/>
    <x v="6"/>
    <n v="3"/>
    <n v="40.78"/>
    <n v="0.15"/>
    <n v="16.73"/>
    <n v="103.989"/>
    <n v="50.19"/>
    <n v="53.799000000000007"/>
    <n v="0.51735279693044456"/>
    <n v="2026"/>
    <s v="Q4"/>
    <n v="12"/>
    <x v="11"/>
  </r>
  <r>
    <s v="00676"/>
    <x v="355"/>
    <x v="2"/>
    <x v="3"/>
    <x v="3"/>
    <x v="0"/>
    <x v="3"/>
    <x v="7"/>
    <n v="1"/>
    <n v="195.63"/>
    <n v="0.05"/>
    <n v="102.13"/>
    <n v="185.84849999999997"/>
    <n v="102.13"/>
    <n v="83.718499999999977"/>
    <n v="0.45046637449320276"/>
    <n v="2026"/>
    <s v="Q4"/>
    <n v="12"/>
    <x v="11"/>
  </r>
  <r>
    <s v="01912"/>
    <x v="355"/>
    <x v="2"/>
    <x v="5"/>
    <x v="1"/>
    <x v="0"/>
    <x v="2"/>
    <x v="15"/>
    <n v="10"/>
    <n v="134.86000000000001"/>
    <n v="0.1"/>
    <n v="65.3"/>
    <n v="1213.7400000000002"/>
    <n v="653"/>
    <n v="560.74000000000024"/>
    <n v="0.46199350767050612"/>
    <n v="2026"/>
    <s v="Q4"/>
    <n v="12"/>
    <x v="11"/>
  </r>
  <r>
    <s v="02065"/>
    <x v="355"/>
    <x v="3"/>
    <x v="4"/>
    <x v="0"/>
    <x v="1"/>
    <x v="0"/>
    <x v="0"/>
    <n v="1"/>
    <n v="83.15"/>
    <n v="0"/>
    <n v="42.3"/>
    <n v="83.15"/>
    <n v="42.3"/>
    <n v="40.850000000000009"/>
    <n v="0.49128081779915822"/>
    <n v="2026"/>
    <s v="Q4"/>
    <n v="12"/>
    <x v="11"/>
  </r>
  <r>
    <s v="03136"/>
    <x v="355"/>
    <x v="1"/>
    <x v="6"/>
    <x v="3"/>
    <x v="2"/>
    <x v="0"/>
    <x v="0"/>
    <n v="1"/>
    <n v="81.599999999999994"/>
    <n v="0.15"/>
    <n v="42"/>
    <n v="69.36"/>
    <n v="42"/>
    <n v="27.36"/>
    <n v="0.3944636678200692"/>
    <n v="2026"/>
    <s v="Q4"/>
    <n v="12"/>
    <x v="11"/>
  </r>
  <r>
    <s v="03423"/>
    <x v="355"/>
    <x v="3"/>
    <x v="7"/>
    <x v="2"/>
    <x v="2"/>
    <x v="2"/>
    <x v="9"/>
    <n v="5"/>
    <n v="47.67"/>
    <n v="0.1"/>
    <n v="17.84"/>
    <n v="214.51500000000001"/>
    <n v="89.2"/>
    <n v="125.31500000000001"/>
    <n v="0.5841782625923595"/>
    <n v="2026"/>
    <s v="Q4"/>
    <n v="12"/>
    <x v="11"/>
  </r>
  <r>
    <s v="03746"/>
    <x v="355"/>
    <x v="3"/>
    <x v="7"/>
    <x v="2"/>
    <x v="2"/>
    <x v="0"/>
    <x v="4"/>
    <n v="2"/>
    <n v="50.96"/>
    <n v="0.15"/>
    <n v="22.59"/>
    <n v="86.632000000000005"/>
    <n v="45.18"/>
    <n v="41.452000000000005"/>
    <n v="0.47848370117277683"/>
    <n v="2026"/>
    <s v="Q4"/>
    <n v="12"/>
    <x v="11"/>
  </r>
  <r>
    <s v="01198"/>
    <x v="356"/>
    <x v="3"/>
    <x v="7"/>
    <x v="2"/>
    <x v="1"/>
    <x v="2"/>
    <x v="9"/>
    <n v="5"/>
    <n v="47.69"/>
    <n v="0.05"/>
    <n v="18.23"/>
    <n v="226.52749999999997"/>
    <n v="91.15"/>
    <n v="135.37749999999997"/>
    <n v="0.59762059794064726"/>
    <n v="2026"/>
    <s v="Q4"/>
    <n v="12"/>
    <x v="11"/>
  </r>
  <r>
    <s v="02123"/>
    <x v="356"/>
    <x v="3"/>
    <x v="8"/>
    <x v="0"/>
    <x v="0"/>
    <x v="1"/>
    <x v="1"/>
    <n v="1"/>
    <n v="91.08"/>
    <n v="0.2"/>
    <n v="46.14"/>
    <n v="72.864000000000004"/>
    <n v="46.14"/>
    <n v="26.724000000000004"/>
    <n v="0.36676548089591571"/>
    <n v="2026"/>
    <s v="Q4"/>
    <n v="12"/>
    <x v="11"/>
  </r>
  <r>
    <s v="02586"/>
    <x v="356"/>
    <x v="1"/>
    <x v="14"/>
    <x v="2"/>
    <x v="1"/>
    <x v="1"/>
    <x v="3"/>
    <n v="1"/>
    <n v="143.84"/>
    <n v="0.15"/>
    <n v="78.17"/>
    <n v="122.264"/>
    <n v="78.17"/>
    <n v="44.093999999999994"/>
    <n v="0.360645815612118"/>
    <n v="2026"/>
    <s v="Q4"/>
    <n v="12"/>
    <x v="11"/>
  </r>
  <r>
    <s v="03048"/>
    <x v="356"/>
    <x v="1"/>
    <x v="6"/>
    <x v="0"/>
    <x v="1"/>
    <x v="0"/>
    <x v="8"/>
    <n v="1"/>
    <n v="102.66"/>
    <n v="0.05"/>
    <n v="49.2"/>
    <n v="97.526999999999987"/>
    <n v="49.2"/>
    <n v="48.326999999999984"/>
    <n v="0.4955243163431664"/>
    <n v="2026"/>
    <s v="Q4"/>
    <n v="12"/>
    <x v="11"/>
  </r>
  <r>
    <s v="03838"/>
    <x v="356"/>
    <x v="1"/>
    <x v="11"/>
    <x v="2"/>
    <x v="1"/>
    <x v="4"/>
    <x v="10"/>
    <n v="2"/>
    <n v="40.32"/>
    <n v="0"/>
    <n v="14.39"/>
    <n v="80.64"/>
    <n v="28.78"/>
    <n v="51.86"/>
    <n v="0.64310515873015872"/>
    <n v="2026"/>
    <s v="Q4"/>
    <n v="12"/>
    <x v="11"/>
  </r>
  <r>
    <s v="04718"/>
    <x v="356"/>
    <x v="0"/>
    <x v="0"/>
    <x v="2"/>
    <x v="0"/>
    <x v="1"/>
    <x v="11"/>
    <n v="1"/>
    <n v="157.58000000000001"/>
    <n v="0.1"/>
    <n v="80.37"/>
    <n v="141.822"/>
    <n v="80.37"/>
    <n v="61.451999999999998"/>
    <n v="0.43330371874603374"/>
    <n v="2026"/>
    <s v="Q4"/>
    <n v="12"/>
    <x v="11"/>
  </r>
  <r>
    <s v="04844"/>
    <x v="356"/>
    <x v="1"/>
    <x v="14"/>
    <x v="0"/>
    <x v="1"/>
    <x v="4"/>
    <x v="14"/>
    <n v="1"/>
    <n v="36.4"/>
    <n v="0"/>
    <n v="14.22"/>
    <n v="36.4"/>
    <n v="14.22"/>
    <n v="22.18"/>
    <n v="0.6093406593406594"/>
    <n v="2026"/>
    <s v="Q4"/>
    <n v="12"/>
    <x v="11"/>
  </r>
  <r>
    <s v="00678"/>
    <x v="357"/>
    <x v="1"/>
    <x v="11"/>
    <x v="0"/>
    <x v="2"/>
    <x v="1"/>
    <x v="3"/>
    <n v="1"/>
    <n v="142.15"/>
    <n v="0.05"/>
    <n v="80.5"/>
    <n v="135.04249999999999"/>
    <n v="80.5"/>
    <n v="54.54249999999999"/>
    <n v="0.40389136753244342"/>
    <n v="2026"/>
    <s v="Q4"/>
    <n v="12"/>
    <x v="11"/>
  </r>
  <r>
    <s v="01706"/>
    <x v="357"/>
    <x v="0"/>
    <x v="0"/>
    <x v="0"/>
    <x v="0"/>
    <x v="3"/>
    <x v="5"/>
    <n v="2"/>
    <n v="332.38"/>
    <n v="0.05"/>
    <n v="192.16"/>
    <n v="631.52199999999993"/>
    <n v="384.32"/>
    <n v="247.20199999999994"/>
    <n v="0.39143846136793331"/>
    <n v="2026"/>
    <s v="Q4"/>
    <n v="12"/>
    <x v="11"/>
  </r>
  <r>
    <s v="03034"/>
    <x v="357"/>
    <x v="1"/>
    <x v="1"/>
    <x v="2"/>
    <x v="1"/>
    <x v="3"/>
    <x v="19"/>
    <n v="1"/>
    <n v="122.18"/>
    <n v="0.15"/>
    <n v="61.28"/>
    <n v="103.85300000000001"/>
    <n v="61.28"/>
    <n v="42.573000000000008"/>
    <n v="0.40993519686479934"/>
    <n v="2026"/>
    <s v="Q4"/>
    <n v="12"/>
    <x v="11"/>
  </r>
  <r>
    <s v="03883"/>
    <x v="357"/>
    <x v="0"/>
    <x v="0"/>
    <x v="0"/>
    <x v="1"/>
    <x v="3"/>
    <x v="19"/>
    <n v="1"/>
    <n v="125.66"/>
    <n v="0.15"/>
    <n v="60.6"/>
    <n v="106.81099999999999"/>
    <n v="60.6"/>
    <n v="46.210999999999991"/>
    <n v="0.43264270533933763"/>
    <n v="2026"/>
    <s v="Q4"/>
    <n v="12"/>
    <x v="11"/>
  </r>
  <r>
    <s v="04342"/>
    <x v="357"/>
    <x v="3"/>
    <x v="4"/>
    <x v="0"/>
    <x v="0"/>
    <x v="2"/>
    <x v="9"/>
    <n v="2"/>
    <n v="47.38"/>
    <n v="0.05"/>
    <n v="18.850000000000001"/>
    <n v="90.022000000000006"/>
    <n v="37.700000000000003"/>
    <n v="52.322000000000003"/>
    <n v="0.58121348114905247"/>
    <n v="2026"/>
    <s v="Q4"/>
    <n v="12"/>
    <x v="11"/>
  </r>
  <r>
    <s v="04468"/>
    <x v="357"/>
    <x v="0"/>
    <x v="0"/>
    <x v="0"/>
    <x v="2"/>
    <x v="3"/>
    <x v="13"/>
    <n v="1"/>
    <n v="80.8"/>
    <n v="0.05"/>
    <n v="38.33"/>
    <n v="76.759999999999991"/>
    <n v="38.33"/>
    <n v="38.429999999999993"/>
    <n v="0.50065138092756645"/>
    <n v="2026"/>
    <s v="Q4"/>
    <n v="12"/>
    <x v="11"/>
  </r>
  <r>
    <s v="00007"/>
    <x v="358"/>
    <x v="3"/>
    <x v="8"/>
    <x v="0"/>
    <x v="0"/>
    <x v="0"/>
    <x v="8"/>
    <n v="5"/>
    <n v="103.52"/>
    <n v="0.1"/>
    <n v="49.1"/>
    <n v="465.84000000000003"/>
    <n v="245.5"/>
    <n v="220.34000000000003"/>
    <n v="0.47299501974927016"/>
    <n v="2026"/>
    <s v="Q4"/>
    <n v="12"/>
    <x v="11"/>
  </r>
  <r>
    <s v="00658"/>
    <x v="358"/>
    <x v="1"/>
    <x v="6"/>
    <x v="2"/>
    <x v="2"/>
    <x v="1"/>
    <x v="11"/>
    <n v="2"/>
    <n v="153.38999999999999"/>
    <n v="0.05"/>
    <n v="78.06"/>
    <n v="291.44099999999997"/>
    <n v="156.12"/>
    <n v="135.32099999999997"/>
    <n v="0.46431696295305047"/>
    <n v="2026"/>
    <s v="Q4"/>
    <n v="12"/>
    <x v="11"/>
  </r>
  <r>
    <s v="01192"/>
    <x v="358"/>
    <x v="3"/>
    <x v="13"/>
    <x v="1"/>
    <x v="2"/>
    <x v="4"/>
    <x v="10"/>
    <n v="6"/>
    <n v="39.49"/>
    <n v="0.05"/>
    <n v="14.49"/>
    <n v="225.09299999999999"/>
    <n v="86.94"/>
    <n v="138.15299999999999"/>
    <n v="0.61375964601298127"/>
    <n v="2026"/>
    <s v="Q4"/>
    <n v="12"/>
    <x v="11"/>
  </r>
  <r>
    <s v="03852"/>
    <x v="358"/>
    <x v="2"/>
    <x v="2"/>
    <x v="2"/>
    <x v="2"/>
    <x v="4"/>
    <x v="14"/>
    <n v="1"/>
    <n v="35.54"/>
    <n v="0.1"/>
    <n v="13.63"/>
    <n v="31.986000000000001"/>
    <n v="13.63"/>
    <n v="18.356000000000002"/>
    <n v="0.5738760707809667"/>
    <n v="2026"/>
    <s v="Q4"/>
    <n v="12"/>
    <x v="11"/>
  </r>
  <r>
    <s v="04507"/>
    <x v="358"/>
    <x v="1"/>
    <x v="12"/>
    <x v="3"/>
    <x v="0"/>
    <x v="2"/>
    <x v="18"/>
    <n v="2"/>
    <n v="167.21"/>
    <n v="0.05"/>
    <n v="88.23"/>
    <n v="317.69900000000001"/>
    <n v="176.46"/>
    <n v="141.239"/>
    <n v="0.44456860109726504"/>
    <n v="2026"/>
    <s v="Q4"/>
    <n v="12"/>
    <x v="11"/>
  </r>
  <r>
    <s v="00260"/>
    <x v="359"/>
    <x v="2"/>
    <x v="2"/>
    <x v="0"/>
    <x v="2"/>
    <x v="1"/>
    <x v="17"/>
    <n v="1"/>
    <n v="71.89"/>
    <n v="0.1"/>
    <n v="31.88"/>
    <n v="64.701000000000008"/>
    <n v="31.88"/>
    <n v="32.821000000000012"/>
    <n v="0.50727191233520363"/>
    <n v="2026"/>
    <s v="Q4"/>
    <n v="12"/>
    <x v="11"/>
  </r>
  <r>
    <s v="01659"/>
    <x v="359"/>
    <x v="0"/>
    <x v="15"/>
    <x v="2"/>
    <x v="1"/>
    <x v="2"/>
    <x v="15"/>
    <n v="1"/>
    <n v="133.56"/>
    <n v="0.05"/>
    <n v="68.739999999999995"/>
    <n v="126.88199999999999"/>
    <n v="68.739999999999995"/>
    <n v="58.141999999999996"/>
    <n v="0.4582367869358932"/>
    <n v="2026"/>
    <s v="Q4"/>
    <n v="12"/>
    <x v="11"/>
  </r>
  <r>
    <s v="03188"/>
    <x v="359"/>
    <x v="3"/>
    <x v="7"/>
    <x v="3"/>
    <x v="1"/>
    <x v="3"/>
    <x v="19"/>
    <n v="2"/>
    <n v="122.28"/>
    <n v="0.1"/>
    <n v="61.64"/>
    <n v="220.10400000000001"/>
    <n v="123.28"/>
    <n v="96.824000000000012"/>
    <n v="0.43990113764402283"/>
    <n v="2026"/>
    <s v="Q4"/>
    <n v="12"/>
    <x v="11"/>
  </r>
  <r>
    <s v="03673"/>
    <x v="359"/>
    <x v="0"/>
    <x v="15"/>
    <x v="0"/>
    <x v="2"/>
    <x v="4"/>
    <x v="10"/>
    <n v="1"/>
    <n v="40.619999999999997"/>
    <n v="0"/>
    <n v="14.62"/>
    <n v="40.619999999999997"/>
    <n v="14.62"/>
    <n v="26"/>
    <n v="0.64007877892663712"/>
    <n v="2026"/>
    <s v="Q4"/>
    <n v="12"/>
    <x v="11"/>
  </r>
  <r>
    <s v="03805"/>
    <x v="359"/>
    <x v="3"/>
    <x v="4"/>
    <x v="1"/>
    <x v="2"/>
    <x v="2"/>
    <x v="9"/>
    <n v="8"/>
    <n v="45.54"/>
    <n v="0.15"/>
    <n v="18.54"/>
    <n v="309.67199999999997"/>
    <n v="148.32"/>
    <n v="161.35199999999998"/>
    <n v="0.52104161822831896"/>
    <n v="2026"/>
    <s v="Q4"/>
    <n v="12"/>
    <x v="11"/>
  </r>
  <r>
    <s v="03945"/>
    <x v="359"/>
    <x v="3"/>
    <x v="13"/>
    <x v="1"/>
    <x v="2"/>
    <x v="0"/>
    <x v="4"/>
    <n v="4"/>
    <n v="50.96"/>
    <n v="0.1"/>
    <n v="22.14"/>
    <n v="183.45600000000002"/>
    <n v="88.56"/>
    <n v="94.896000000000015"/>
    <n v="0.51726844583987441"/>
    <n v="2026"/>
    <s v="Q4"/>
    <n v="12"/>
    <x v="11"/>
  </r>
  <r>
    <s v="04266"/>
    <x v="359"/>
    <x v="1"/>
    <x v="1"/>
    <x v="0"/>
    <x v="1"/>
    <x v="0"/>
    <x v="6"/>
    <n v="4"/>
    <n v="40.19"/>
    <n v="0.15"/>
    <n v="16.55"/>
    <n v="136.64599999999999"/>
    <n v="66.2"/>
    <n v="70.445999999999984"/>
    <n v="0.51553649576277383"/>
    <n v="2026"/>
    <s v="Q4"/>
    <n v="12"/>
    <x v="11"/>
  </r>
  <r>
    <s v="00606"/>
    <x v="360"/>
    <x v="1"/>
    <x v="12"/>
    <x v="0"/>
    <x v="1"/>
    <x v="3"/>
    <x v="5"/>
    <n v="3"/>
    <n v="333.84"/>
    <n v="0"/>
    <n v="193.05"/>
    <n v="1001.52"/>
    <n v="579.15000000000009"/>
    <n v="422.36999999999989"/>
    <n v="0.42172897196261672"/>
    <n v="2026"/>
    <s v="Q4"/>
    <n v="12"/>
    <x v="11"/>
  </r>
  <r>
    <s v="01166"/>
    <x v="360"/>
    <x v="2"/>
    <x v="16"/>
    <x v="3"/>
    <x v="0"/>
    <x v="3"/>
    <x v="7"/>
    <n v="2"/>
    <n v="198.94"/>
    <n v="0.15"/>
    <n v="102.32"/>
    <n v="338.19799999999998"/>
    <n v="204.64"/>
    <n v="133.55799999999999"/>
    <n v="0.39491067362905752"/>
    <n v="2026"/>
    <s v="Q4"/>
    <n v="12"/>
    <x v="11"/>
  </r>
  <r>
    <s v="01913"/>
    <x v="360"/>
    <x v="2"/>
    <x v="5"/>
    <x v="3"/>
    <x v="1"/>
    <x v="4"/>
    <x v="14"/>
    <n v="3"/>
    <n v="35.979999999999997"/>
    <n v="0"/>
    <n v="13.6"/>
    <n v="107.94"/>
    <n v="40.799999999999997"/>
    <n v="67.14"/>
    <n v="0.62201222901612008"/>
    <n v="2026"/>
    <s v="Q4"/>
    <n v="12"/>
    <x v="11"/>
  </r>
  <r>
    <s v="02402"/>
    <x v="360"/>
    <x v="1"/>
    <x v="14"/>
    <x v="3"/>
    <x v="1"/>
    <x v="2"/>
    <x v="15"/>
    <n v="6"/>
    <n v="133.4"/>
    <n v="0.1"/>
    <n v="66.3"/>
    <n v="720.36000000000013"/>
    <n v="397.79999999999995"/>
    <n v="322.56000000000017"/>
    <n v="0.44777611194402817"/>
    <n v="2026"/>
    <s v="Q4"/>
    <n v="12"/>
    <x v="11"/>
  </r>
  <r>
    <s v="03192"/>
    <x v="360"/>
    <x v="3"/>
    <x v="7"/>
    <x v="0"/>
    <x v="0"/>
    <x v="1"/>
    <x v="1"/>
    <n v="2"/>
    <n v="93.45"/>
    <n v="0"/>
    <n v="45.75"/>
    <n v="186.9"/>
    <n v="91.5"/>
    <n v="95.4"/>
    <n v="0.5104333868378812"/>
    <n v="2026"/>
    <s v="Q4"/>
    <n v="12"/>
    <x v="11"/>
  </r>
  <r>
    <s v="03721"/>
    <x v="360"/>
    <x v="2"/>
    <x v="5"/>
    <x v="3"/>
    <x v="1"/>
    <x v="4"/>
    <x v="16"/>
    <n v="1"/>
    <n v="49.79"/>
    <n v="0.2"/>
    <n v="21.87"/>
    <n v="39.832000000000001"/>
    <n v="21.87"/>
    <n v="17.962"/>
    <n v="0.45094396465153641"/>
    <n v="2026"/>
    <s v="Q4"/>
    <n v="12"/>
    <x v="11"/>
  </r>
  <r>
    <s v="03882"/>
    <x v="360"/>
    <x v="3"/>
    <x v="8"/>
    <x v="3"/>
    <x v="0"/>
    <x v="1"/>
    <x v="17"/>
    <n v="3"/>
    <n v="70.430000000000007"/>
    <n v="0.1"/>
    <n v="32.869999999999997"/>
    <n v="190.16100000000003"/>
    <n v="98.609999999999985"/>
    <n v="91.551000000000045"/>
    <n v="0.48143941186678674"/>
    <n v="2026"/>
    <s v="Q4"/>
    <n v="12"/>
    <x v="11"/>
  </r>
  <r>
    <s v="04945"/>
    <x v="360"/>
    <x v="2"/>
    <x v="2"/>
    <x v="0"/>
    <x v="2"/>
    <x v="3"/>
    <x v="13"/>
    <n v="2"/>
    <n v="82.04"/>
    <n v="0.1"/>
    <n v="38.880000000000003"/>
    <n v="147.67200000000003"/>
    <n v="77.760000000000005"/>
    <n v="69.91200000000002"/>
    <n v="0.47342759629449055"/>
    <n v="2026"/>
    <s v="Q4"/>
    <n v="12"/>
    <x v="11"/>
  </r>
  <r>
    <s v="05084"/>
    <x v="360"/>
    <x v="1"/>
    <x v="11"/>
    <x v="3"/>
    <x v="0"/>
    <x v="2"/>
    <x v="2"/>
    <n v="1"/>
    <n v="35.409999999999997"/>
    <n v="0.2"/>
    <n v="13.54"/>
    <n v="28.327999999999999"/>
    <n v="13.54"/>
    <n v="14.788"/>
    <n v="0.5220276757977973"/>
    <n v="2026"/>
    <s v="Q4"/>
    <n v="12"/>
    <x v="11"/>
  </r>
  <r>
    <s v="00246"/>
    <x v="361"/>
    <x v="3"/>
    <x v="7"/>
    <x v="3"/>
    <x v="2"/>
    <x v="0"/>
    <x v="6"/>
    <n v="1"/>
    <n v="41.06"/>
    <n v="0.1"/>
    <n v="16.23"/>
    <n v="36.954000000000001"/>
    <n v="16.23"/>
    <n v="20.724"/>
    <n v="0.5608053255398604"/>
    <n v="2026"/>
    <s v="Q4"/>
    <n v="12"/>
    <x v="11"/>
  </r>
  <r>
    <s v="00537"/>
    <x v="361"/>
    <x v="3"/>
    <x v="8"/>
    <x v="1"/>
    <x v="2"/>
    <x v="1"/>
    <x v="1"/>
    <n v="12"/>
    <n v="90.29"/>
    <n v="0.1"/>
    <n v="45.76"/>
    <n v="975.13200000000006"/>
    <n v="549.12"/>
    <n v="426.01200000000006"/>
    <n v="0.43687623829389255"/>
    <n v="2026"/>
    <s v="Q4"/>
    <n v="12"/>
    <x v="11"/>
  </r>
  <r>
    <s v="00968"/>
    <x v="361"/>
    <x v="1"/>
    <x v="12"/>
    <x v="2"/>
    <x v="1"/>
    <x v="0"/>
    <x v="8"/>
    <n v="1"/>
    <n v="103.13"/>
    <n v="0.15"/>
    <n v="50.06"/>
    <n v="87.660499999999999"/>
    <n v="50.06"/>
    <n v="37.600499999999997"/>
    <n v="0.42893321393329947"/>
    <n v="2026"/>
    <s v="Q4"/>
    <n v="12"/>
    <x v="11"/>
  </r>
  <r>
    <s v="01234"/>
    <x v="361"/>
    <x v="3"/>
    <x v="13"/>
    <x v="0"/>
    <x v="0"/>
    <x v="0"/>
    <x v="0"/>
    <n v="1"/>
    <n v="81.39"/>
    <n v="0.05"/>
    <n v="43.54"/>
    <n v="77.320499999999996"/>
    <n v="43.54"/>
    <n v="33.780499999999996"/>
    <n v="0.43688931137279247"/>
    <n v="2026"/>
    <s v="Q4"/>
    <n v="12"/>
    <x v="11"/>
  </r>
  <r>
    <s v="02061"/>
    <x v="361"/>
    <x v="0"/>
    <x v="15"/>
    <x v="3"/>
    <x v="0"/>
    <x v="3"/>
    <x v="5"/>
    <n v="2"/>
    <n v="342.78"/>
    <n v="0"/>
    <n v="197.89"/>
    <n v="685.56"/>
    <n v="395.78"/>
    <n v="289.77999999999997"/>
    <n v="0.4226909387945621"/>
    <n v="2026"/>
    <s v="Q4"/>
    <n v="12"/>
    <x v="11"/>
  </r>
  <r>
    <s v="02219"/>
    <x v="361"/>
    <x v="1"/>
    <x v="14"/>
    <x v="0"/>
    <x v="0"/>
    <x v="1"/>
    <x v="3"/>
    <n v="1"/>
    <n v="147"/>
    <n v="0.15"/>
    <n v="79.58"/>
    <n v="124.95"/>
    <n v="79.58"/>
    <n v="45.370000000000005"/>
    <n v="0.36310524209683875"/>
    <n v="2026"/>
    <s v="Q4"/>
    <n v="12"/>
    <x v="11"/>
  </r>
  <r>
    <s v="02651"/>
    <x v="361"/>
    <x v="0"/>
    <x v="15"/>
    <x v="0"/>
    <x v="1"/>
    <x v="2"/>
    <x v="9"/>
    <n v="1"/>
    <n v="45.69"/>
    <n v="0.2"/>
    <n v="18.829999999999998"/>
    <n v="36.552"/>
    <n v="18.829999999999998"/>
    <n v="17.722000000000001"/>
    <n v="0.48484351061501429"/>
    <n v="2026"/>
    <s v="Q4"/>
    <n v="12"/>
    <x v="11"/>
  </r>
  <r>
    <s v="03173"/>
    <x v="361"/>
    <x v="1"/>
    <x v="12"/>
    <x v="3"/>
    <x v="0"/>
    <x v="0"/>
    <x v="6"/>
    <n v="1"/>
    <n v="39.69"/>
    <n v="0"/>
    <n v="17.09"/>
    <n v="39.69"/>
    <n v="17.09"/>
    <n v="22.599999999999998"/>
    <n v="0.56941295036533135"/>
    <n v="2026"/>
    <s v="Q4"/>
    <n v="12"/>
    <x v="11"/>
  </r>
  <r>
    <s v="03409"/>
    <x v="361"/>
    <x v="3"/>
    <x v="4"/>
    <x v="0"/>
    <x v="1"/>
    <x v="3"/>
    <x v="19"/>
    <n v="5"/>
    <n v="122.42"/>
    <n v="0"/>
    <n v="60.8"/>
    <n v="612.1"/>
    <n v="304"/>
    <n v="308.10000000000002"/>
    <n v="0.50334912595981052"/>
    <n v="2026"/>
    <s v="Q4"/>
    <n v="12"/>
    <x v="11"/>
  </r>
  <r>
    <s v="03535"/>
    <x v="361"/>
    <x v="1"/>
    <x v="6"/>
    <x v="2"/>
    <x v="1"/>
    <x v="2"/>
    <x v="2"/>
    <n v="1"/>
    <n v="37.03"/>
    <n v="0.15"/>
    <n v="13.53"/>
    <n v="31.4755"/>
    <n v="13.53"/>
    <n v="17.945500000000003"/>
    <n v="0.57014185636447401"/>
    <n v="2026"/>
    <s v="Q4"/>
    <n v="12"/>
    <x v="11"/>
  </r>
  <r>
    <s v="05134"/>
    <x v="361"/>
    <x v="1"/>
    <x v="14"/>
    <x v="2"/>
    <x v="0"/>
    <x v="1"/>
    <x v="1"/>
    <n v="1"/>
    <n v="90.99"/>
    <n v="0.05"/>
    <n v="44.78"/>
    <n v="86.440499999999986"/>
    <n v="44.78"/>
    <n v="41.660499999999985"/>
    <n v="0.48195579618350187"/>
    <n v="2026"/>
    <s v="Q4"/>
    <n v="12"/>
    <x v="11"/>
  </r>
  <r>
    <s v="02011"/>
    <x v="362"/>
    <x v="1"/>
    <x v="11"/>
    <x v="0"/>
    <x v="0"/>
    <x v="1"/>
    <x v="1"/>
    <n v="1"/>
    <n v="90.81"/>
    <n v="0.1"/>
    <n v="46.53"/>
    <n v="81.728999999999999"/>
    <n v="46.53"/>
    <n v="35.198999999999998"/>
    <n v="0.43067944059024332"/>
    <n v="2026"/>
    <s v="Q4"/>
    <n v="12"/>
    <x v="11"/>
  </r>
  <r>
    <s v="02477"/>
    <x v="362"/>
    <x v="0"/>
    <x v="15"/>
    <x v="2"/>
    <x v="1"/>
    <x v="0"/>
    <x v="6"/>
    <n v="1"/>
    <n v="41.28"/>
    <n v="0.15"/>
    <n v="16.41"/>
    <n v="35.088000000000001"/>
    <n v="16.41"/>
    <n v="18.678000000000001"/>
    <n v="0.53231874145006841"/>
    <n v="2026"/>
    <s v="Q4"/>
    <n v="12"/>
    <x v="11"/>
  </r>
  <r>
    <s v="02745"/>
    <x v="362"/>
    <x v="3"/>
    <x v="13"/>
    <x v="3"/>
    <x v="2"/>
    <x v="2"/>
    <x v="9"/>
    <n v="1"/>
    <n v="46.07"/>
    <n v="0"/>
    <n v="18.420000000000002"/>
    <n v="46.07"/>
    <n v="18.420000000000002"/>
    <n v="27.65"/>
    <n v="0.60017364879531143"/>
    <n v="2026"/>
    <s v="Q4"/>
    <n v="12"/>
    <x v="11"/>
  </r>
  <r>
    <s v="04427"/>
    <x v="362"/>
    <x v="1"/>
    <x v="12"/>
    <x v="2"/>
    <x v="2"/>
    <x v="1"/>
    <x v="3"/>
    <n v="1"/>
    <n v="147.29"/>
    <n v="0.1"/>
    <n v="78.2"/>
    <n v="132.56100000000001"/>
    <n v="78.2"/>
    <n v="54.361000000000004"/>
    <n v="0.4100829052285363"/>
    <n v="2026"/>
    <s v="Q4"/>
    <n v="12"/>
    <x v="11"/>
  </r>
  <r>
    <s v="00377"/>
    <x v="363"/>
    <x v="3"/>
    <x v="13"/>
    <x v="0"/>
    <x v="1"/>
    <x v="0"/>
    <x v="6"/>
    <n v="1"/>
    <n v="40.82"/>
    <n v="0.1"/>
    <n v="17.2"/>
    <n v="36.738"/>
    <n v="17.2"/>
    <n v="19.538"/>
    <n v="0.53181991398551909"/>
    <n v="2026"/>
    <s v="Q4"/>
    <n v="12"/>
    <x v="11"/>
  </r>
  <r>
    <s v="01530"/>
    <x v="363"/>
    <x v="3"/>
    <x v="7"/>
    <x v="0"/>
    <x v="1"/>
    <x v="4"/>
    <x v="16"/>
    <n v="3"/>
    <n v="50.72"/>
    <n v="0"/>
    <n v="22.3"/>
    <n v="152.16"/>
    <n v="66.900000000000006"/>
    <n v="85.259999999999991"/>
    <n v="0.56033123028391163"/>
    <n v="2026"/>
    <s v="Q4"/>
    <n v="12"/>
    <x v="11"/>
  </r>
  <r>
    <s v="02135"/>
    <x v="363"/>
    <x v="1"/>
    <x v="12"/>
    <x v="3"/>
    <x v="2"/>
    <x v="3"/>
    <x v="7"/>
    <n v="3"/>
    <n v="194.7"/>
    <n v="0.1"/>
    <n v="102.62"/>
    <n v="525.68999999999994"/>
    <n v="307.86"/>
    <n v="217.82999999999993"/>
    <n v="0.41436968555612613"/>
    <n v="2026"/>
    <s v="Q4"/>
    <n v="12"/>
    <x v="11"/>
  </r>
  <r>
    <s v="02916"/>
    <x v="363"/>
    <x v="1"/>
    <x v="6"/>
    <x v="2"/>
    <x v="1"/>
    <x v="2"/>
    <x v="2"/>
    <n v="1"/>
    <n v="36.64"/>
    <n v="0.05"/>
    <n v="13.59"/>
    <n v="34.808"/>
    <n v="13.59"/>
    <n v="21.218"/>
    <n v="0.60957251206619167"/>
    <n v="2026"/>
    <s v="Q4"/>
    <n v="12"/>
    <x v="11"/>
  </r>
  <r>
    <s v="03449"/>
    <x v="363"/>
    <x v="2"/>
    <x v="10"/>
    <x v="3"/>
    <x v="0"/>
    <x v="3"/>
    <x v="7"/>
    <n v="6"/>
    <n v="192.9"/>
    <n v="0.2"/>
    <n v="106.89"/>
    <n v="925.92000000000007"/>
    <n v="641.34"/>
    <n v="284.58000000000004"/>
    <n v="0.30734836702954899"/>
    <n v="2026"/>
    <s v="Q4"/>
    <n v="12"/>
    <x v="11"/>
  </r>
  <r>
    <s v="03498"/>
    <x v="363"/>
    <x v="3"/>
    <x v="7"/>
    <x v="3"/>
    <x v="0"/>
    <x v="1"/>
    <x v="17"/>
    <n v="2"/>
    <n v="71.56"/>
    <n v="0.1"/>
    <n v="32.99"/>
    <n v="128.80800000000002"/>
    <n v="65.98"/>
    <n v="62.828000000000017"/>
    <n v="0.4877647351096206"/>
    <n v="2026"/>
    <s v="Q4"/>
    <n v="12"/>
    <x v="11"/>
  </r>
  <r>
    <s v="04851"/>
    <x v="363"/>
    <x v="3"/>
    <x v="13"/>
    <x v="3"/>
    <x v="1"/>
    <x v="0"/>
    <x v="6"/>
    <n v="1"/>
    <n v="40.270000000000003"/>
    <n v="0.1"/>
    <n v="16.63"/>
    <n v="36.243000000000002"/>
    <n v="16.63"/>
    <n v="19.613000000000003"/>
    <n v="0.54115277432883602"/>
    <n v="2026"/>
    <s v="Q4"/>
    <n v="12"/>
    <x v="11"/>
  </r>
  <r>
    <s v="04926"/>
    <x v="363"/>
    <x v="3"/>
    <x v="7"/>
    <x v="2"/>
    <x v="2"/>
    <x v="0"/>
    <x v="0"/>
    <n v="6"/>
    <n v="81.180000000000007"/>
    <n v="0.05"/>
    <n v="43.3"/>
    <n v="462.726"/>
    <n v="259.79999999999995"/>
    <n v="202.92600000000004"/>
    <n v="0.43854462468069666"/>
    <n v="2026"/>
    <s v="Q4"/>
    <n v="12"/>
    <x v="11"/>
  </r>
  <r>
    <s v="05035"/>
    <x v="363"/>
    <x v="1"/>
    <x v="12"/>
    <x v="0"/>
    <x v="1"/>
    <x v="0"/>
    <x v="8"/>
    <n v="2"/>
    <n v="101.73"/>
    <n v="0.1"/>
    <n v="49.3"/>
    <n v="183.114"/>
    <n v="98.6"/>
    <n v="84.51400000000001"/>
    <n v="0.46153762137247839"/>
    <n v="2026"/>
    <s v="Q4"/>
    <n v="12"/>
    <x v="11"/>
  </r>
  <r>
    <s v="05135"/>
    <x v="363"/>
    <x v="2"/>
    <x v="10"/>
    <x v="0"/>
    <x v="1"/>
    <x v="0"/>
    <x v="4"/>
    <n v="5"/>
    <n v="51.78"/>
    <n v="0.15"/>
    <n v="22.37"/>
    <n v="220.06499999999997"/>
    <n v="111.85000000000001"/>
    <n v="108.21499999999996"/>
    <n v="0.49174107650012483"/>
    <n v="2026"/>
    <s v="Q4"/>
    <n v="1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D4980-B631-4035-8E00-965ECF91BDDB}" name="Tabela przestawna7" cacheId="16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9">
  <location ref="B49:C5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Revenue" fld="12" baseField="3" baseItem="0" numFmtId="168"/>
  </dataFields>
  <formats count="1">
    <format dxfId="73">
      <pivotArea outline="0" collapsedLevelsAreSubtotals="1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4F064-5FA6-4FBA-A72E-508EDBE99CC5}" name="Tabela przestawna2" cacheId="16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5:B6" firstHeaderRow="1" firstDataRow="1" firstDataCol="0"/>
  <pivotFields count="20"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z Gross Profit" fld="14" baseField="0" baseItem="0" numFmtId="167"/>
  </dataFields>
  <formats count="1">
    <format dxfId="7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60358-DF19-4775-845C-C17065889583}" name="Tabela przestawna1" cacheId="164" applyNumberFormats="0" applyBorderFormats="0" applyFontFormats="0" applyPatternFormats="0" applyAlignmentFormats="0" applyWidthHeightFormats="1" dataCaption="Wartości" updatedVersion="8" minRefreshableVersion="5" useAutoFormatting="1" itemPrintTitles="1" createdVersion="8" indent="0" outline="1" outlineData="1" multipleFieldFilters="0">
  <location ref="B2:B3" firstHeaderRow="1" firstDataRow="1" firstDataCol="0"/>
  <pivotFields count="20">
    <pivotField showAll="0"/>
    <pivotField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z Revenue" fld="12" baseField="0" baseItem="0" numFmtId="167"/>
  </dataFields>
  <formats count="1">
    <format dxfId="7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E01B8-3B5C-4F89-821B-78FDD69441B1}" name="Tabela przestawna9" cacheId="16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10">
  <location ref="B65:C71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1">
        <item x="5"/>
        <item x="15"/>
        <item x="0"/>
        <item x="6"/>
        <item x="19"/>
        <item x="8"/>
        <item x="1"/>
        <item x="2"/>
        <item x="9"/>
        <item x="13"/>
        <item x="14"/>
        <item x="10"/>
        <item x="11"/>
        <item x="4"/>
        <item x="3"/>
        <item x="7"/>
        <item x="16"/>
        <item x="18"/>
        <item x="17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14"/>
    </i>
    <i>
      <x v="12"/>
    </i>
    <i>
      <x v="4"/>
    </i>
    <i>
      <x v="6"/>
    </i>
    <i>
      <x v="13"/>
    </i>
    <i t="grand">
      <x/>
    </i>
  </rowItems>
  <colItems count="1">
    <i/>
  </colItems>
  <dataFields count="1">
    <dataField name="Suma z Units Sold" fld="8" baseField="7" baseItem="4" numFmtId="3"/>
  </dataFields>
  <formats count="2">
    <format dxfId="77">
      <pivotArea outline="0" collapsedLevelsAreSubtotals="1" fieldPosition="0"/>
    </format>
    <format dxfId="76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3EBE5-4A11-4E39-A87D-15EF03F38A95}" name="Tabela przestawna8" cacheId="16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>
  <location ref="B57:C63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0"/>
        <item x="4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z Units Sold" fld="8" baseField="0" baseItem="0"/>
  </dataFields>
  <formats count="1"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13FF0-9426-4A3E-BBCE-5899F9B92AFA}" name="Tabela przestawna6" cacheId="164" applyNumberFormats="0" applyBorderFormats="0" applyFontFormats="0" applyPatternFormats="0" applyAlignmentFormats="0" applyWidthHeightFormats="1" dataCaption="Wartości" showMissing="0" updatedVersion="8" minRefreshableVersion="3" useAutoFormatting="1" itemPrintTitles="1" createdVersion="8" indent="0" outline="1" outlineData="1" multipleFieldFilters="0">
  <location ref="B29:C47" firstHeaderRow="1" firstDataRow="1" firstDataCol="1"/>
  <pivotFields count="20">
    <pivotField showAll="0"/>
    <pivotField showAll="0"/>
    <pivotField showAll="0"/>
    <pivotField axis="axisRow" showAll="0">
      <items count="18">
        <item x="6"/>
        <item x="4"/>
        <item x="1"/>
        <item x="5"/>
        <item x="10"/>
        <item x="13"/>
        <item x="12"/>
        <item x="3"/>
        <item x="15"/>
        <item x="7"/>
        <item x="16"/>
        <item x="14"/>
        <item x="9"/>
        <item x="0"/>
        <item x="2"/>
        <item x="11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Revenue " fld="12" baseField="3" baseItem="0" numFmtId="168"/>
  </dataFields>
  <formats count="1">
    <format dxfId="7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94BCC5-CD59-47DF-9EB2-AC1C2B79E03D}" name="Tabela przestawna3" cacheId="16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8:B9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a z Units Sol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BF8DE2-E1E2-4649-8FA2-3DB234766686}" name="Tabela przestawna5" cacheId="164" applyNumberFormats="0" applyBorderFormats="0" applyFontFormats="0" applyPatternFormats="0" applyAlignmentFormats="0" applyWidthHeightFormats="1" dataCaption="Wartości" showMissing="0" updatedVersion="8" minRefreshableVersion="3" useAutoFormatting="1" itemPrintTitles="1" createdVersion="8" indent="0" outline="1" outlineData="1" multipleFieldFilters="0" chartFormat="5">
  <location ref="B14:D27" firstHeaderRow="0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13">
        <item n="Jan" x="0"/>
        <item n="Feb" x="1"/>
        <item n="Mar" x="2"/>
        <item n="Apr" x="3"/>
        <item n="May" x="4"/>
        <item n="Jun" x="5"/>
        <item n="Jul" x="6"/>
        <item n="Aug" x="7"/>
        <item n="Sep" x="8"/>
        <item n="Oct" x="9"/>
        <item n="Nov" x="10"/>
        <item n="Dec" x="11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Revenue " fld="12" baseField="19" baseItem="0" numFmtId="168"/>
    <dataField name="Gross Profit " fld="14" baseField="0" baseItem="0"/>
  </dataFields>
  <formats count="2">
    <format dxfId="81">
      <pivotArea outline="0" collapsedLevelsAreSubtotals="1" fieldPosition="0"/>
    </format>
    <format dxfId="80">
      <pivotArea collapsedLevelsAreSubtotals="1" fieldPosition="0">
        <references count="1">
          <reference field="19" count="0"/>
        </references>
      </pivotArea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B42F91-157C-4E92-9010-D2B7E823F478}" name="Tabela przestawna4" cacheId="16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B11:B12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Średnia z Revenue" fld="12" subtotal="average" baseField="0" baseItem="0" numFmtId="168"/>
  </dataFields>
  <formats count="1">
    <format dxfId="8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egion" xr10:uid="{66F5D358-58ED-45F4-9490-5E7FBEAA743F}" sourceName="Region">
  <pivotTables>
    <pivotTable tabId="2" name="Tabela przestawna2"/>
  </pivotTables>
  <data>
    <tabular pivotCacheId="1287954530">
      <items count="4">
        <i x="1" s="1"/>
        <i x="2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ales_Channel" xr10:uid="{1497B030-3AE6-48A8-A0CD-6286C8EAAB43}" sourceName="Sales Channel">
  <pivotTables>
    <pivotTable tabId="2" name="Tabela przestawna2"/>
  </pivotTables>
  <data>
    <tabular pivotCacheId="1287954530">
      <items count="4">
        <i x="1" s="1"/>
        <i x="3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Customer_Type" xr10:uid="{20B24A94-063A-437E-8B86-04EB8B8E37EE}" sourceName="Customer Type">
  <pivotTables>
    <pivotTable tabId="2" name="Tabela przestawna2"/>
  </pivotTables>
  <data>
    <tabular pivotCacheId="1287954530">
      <items count="3"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4744448C-7306-4439-B001-06A78F8F3E5D}" cache="Fragmentator_Region" caption="Region" style="NEW" rowHeight="251883"/>
  <slicer name="Sales Channel" xr10:uid="{48E5071F-4254-454D-8ACB-35FD47A77713}" cache="Fragmentator_Sales_Channel" caption="Sales Channel" style="NEW" rowHeight="251883"/>
  <slicer name="Customer Type" xr10:uid="{071513DA-1443-4856-AE3D-ABF2640DDAB3}" cache="Fragmentator_Customer_Type" caption="Customer Type" style="NEW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B8DBE-EB1B-4C5B-ACE5-BE3B6E083EA6}" name="SalesDataTable" displayName="SalesDataTable" ref="A1:T2708" totalsRowShown="0" headerRowDxfId="104" dataDxfId="103">
  <autoFilter ref="A1:T2708" xr:uid="{985B8DBE-EB1B-4C5B-ACE5-BE3B6E083EA6}"/>
  <tableColumns count="20">
    <tableColumn id="1" xr3:uid="{A7B16E3C-D030-4BFF-969A-112B0D6A944B}" name="ID" dataDxfId="102"/>
    <tableColumn id="2" xr3:uid="{524D1C7F-1943-457F-8318-28E9E3401260}" name="Order Date" dataDxfId="101"/>
    <tableColumn id="3" xr3:uid="{5DA3F426-6CEE-40D1-A43E-7FF56F30E698}" name="Region" dataDxfId="100"/>
    <tableColumn id="4" xr3:uid="{D42B4279-42DB-4DB6-8F16-EEB802D39609}" name="Country" dataDxfId="99"/>
    <tableColumn id="5" xr3:uid="{19ACCA56-E608-4F2B-A649-B4B1AC46FA20}" name="Sales Channel" dataDxfId="98"/>
    <tableColumn id="6" xr3:uid="{0493F6A1-40E0-4B00-94EF-6F3977EBA07D}" name="Customer Type" dataDxfId="97"/>
    <tableColumn id="7" xr3:uid="{85F3D265-84D3-4C66-9BBA-045A1598EBE3}" name="Product Category" dataDxfId="96"/>
    <tableColumn id="8" xr3:uid="{20E05640-4CCD-40E2-A11E-61E31C098F42}" name="Product" dataDxfId="95"/>
    <tableColumn id="9" xr3:uid="{8197955B-F9D7-4858-91AB-111307903108}" name="Units Sold" dataDxfId="94"/>
    <tableColumn id="10" xr3:uid="{B52E42C5-F155-4766-A3E0-30666C90A50E}" name="Unit Price" dataDxfId="93"/>
    <tableColumn id="11" xr3:uid="{F6B0ADB1-DB6F-4769-A680-6DEA0BA2D656}" name="Discount %" dataDxfId="92"/>
    <tableColumn id="12" xr3:uid="{BCD4A0AF-7425-446A-9015-CB64346AA955}" name="Unit Cost" dataDxfId="91"/>
    <tableColumn id="13" xr3:uid="{2FCA8473-60BF-4B1C-873C-BA37C56154DE}" name="Revenue" dataDxfId="90">
      <calculatedColumnFormula>I2*J2*(1-K2)</calculatedColumnFormula>
    </tableColumn>
    <tableColumn id="14" xr3:uid="{4BA719AA-94D5-4E82-A3D5-E071D631AD7B}" name="COGS" dataDxfId="89">
      <calculatedColumnFormula>I2*L2</calculatedColumnFormula>
    </tableColumn>
    <tableColumn id="15" xr3:uid="{7834CC5B-0AD0-412E-8BA0-054E01D687E5}" name="Gross Profit" dataDxfId="88">
      <calculatedColumnFormula>M2-N2</calculatedColumnFormula>
    </tableColumn>
    <tableColumn id="16" xr3:uid="{66163387-3516-4BC8-A177-BDB19D373830}" name="Gross Margin %" dataDxfId="87">
      <calculatedColumnFormula>IFERROR(O2/M2,0)</calculatedColumnFormula>
    </tableColumn>
    <tableColumn id="17" xr3:uid="{900C95E6-D6EA-46B5-9B6E-DA1777288C83}" name="Year" dataDxfId="86">
      <calculatedColumnFormula>YEAR(SalesDataTable[[#This Row],[Order Date]])</calculatedColumnFormula>
    </tableColumn>
    <tableColumn id="18" xr3:uid="{23880840-97B4-4C63-87E4-B369606189B0}" name="Quarter" dataDxfId="85">
      <calculatedColumnFormula>"Q"&amp;ROUNDUP(MONTH(SalesDataTable[[#This Row],[Order Date]])/3,0)</calculatedColumnFormula>
    </tableColumn>
    <tableColumn id="19" xr3:uid="{09F22294-1A31-46F3-8446-4295A9EF07F0}" name="MonthNo" dataDxfId="84">
      <calculatedColumnFormula>MONTH(SalesDataTable[[#This Row],[Order Date]])</calculatedColumnFormula>
    </tableColumn>
    <tableColumn id="20" xr3:uid="{24E434FB-4BDE-453D-993D-89D30DC00320}" name="Month" dataDxfId="83">
      <calculatedColumnFormula>TEXT(SalesDataTable[[#This Row],[Order Date]],"mmm")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ywnaOśCzasu_Order_Date" xr10:uid="{1923AAF0-ABC9-4B12-87B7-564EB944DFC3}" sourceName="Order Date">
  <pivotTables>
    <pivotTable tabId="2" name="Tabela przestawna1"/>
  </pivotTables>
  <state minimalRefreshVersion="6" lastRefreshVersion="6" pivotCacheId="1287954530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F6BEE151-9DB0-47C4-BF34-4E1584080961}" cache="NatywnaOśCzasu_Order_Date" caption="Order Date" level="1" selectionLevel="2" scrollPosition="2026-01-01T00:00:00" style="TimeSlicerStyleDark1 2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E32E-8490-4C49-B4B6-9BC63E946183}">
  <dimension ref="A1:T2708"/>
  <sheetViews>
    <sheetView topLeftCell="A2" workbookViewId="0">
      <selection activeCell="F1" sqref="F1"/>
    </sheetView>
  </sheetViews>
  <sheetFormatPr defaultColWidth="9.81640625" defaultRowHeight="14.5" x14ac:dyDescent="0.35"/>
  <cols>
    <col min="1" max="1" width="7.453125" bestFit="1" customWidth="1"/>
    <col min="2" max="2" width="14.453125" customWidth="1"/>
    <col min="3" max="3" width="20" customWidth="1"/>
    <col min="4" max="4" width="14.6328125" customWidth="1"/>
    <col min="5" max="5" width="18.81640625" customWidth="1"/>
    <col min="6" max="6" width="16.6328125" customWidth="1"/>
    <col min="7" max="7" width="18.453125" customWidth="1"/>
    <col min="8" max="8" width="21.453125" bestFit="1" customWidth="1"/>
    <col min="9" max="9" width="10.453125" style="10" customWidth="1"/>
    <col min="10" max="10" width="13.36328125" customWidth="1"/>
    <col min="11" max="11" width="12.1796875" customWidth="1"/>
    <col min="12" max="12" width="11.6328125" customWidth="1"/>
    <col min="13" max="13" width="15.453125" customWidth="1"/>
    <col min="14" max="14" width="10.453125" customWidth="1"/>
    <col min="15" max="15" width="14.453125" customWidth="1"/>
    <col min="16" max="16" width="16.6328125" customWidth="1"/>
    <col min="17" max="17" width="7.1796875" customWidth="1"/>
    <col min="18" max="18" width="9.81640625" style="10"/>
  </cols>
  <sheetData>
    <row r="1" spans="1:20" ht="29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6" x14ac:dyDescent="0.4">
      <c r="A2" s="2" t="s">
        <v>20</v>
      </c>
      <c r="B2" s="3">
        <v>46023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5">
        <v>2</v>
      </c>
      <c r="J2" s="6">
        <v>82.06</v>
      </c>
      <c r="K2" s="7">
        <v>0</v>
      </c>
      <c r="L2" s="6">
        <v>42.94</v>
      </c>
      <c r="M2" s="6">
        <f t="shared" ref="M2:M65" si="0">I2*J2*(1-K2)</f>
        <v>164.12</v>
      </c>
      <c r="N2" s="6">
        <f t="shared" ref="N2:N65" si="1">I2*L2</f>
        <v>85.88</v>
      </c>
      <c r="O2" s="6">
        <f t="shared" ref="O2:O65" si="2">M2-N2</f>
        <v>78.240000000000009</v>
      </c>
      <c r="P2" s="8">
        <f t="shared" ref="P2:P65" si="3">IFERROR(O2/M2,0)</f>
        <v>0.476724348038021</v>
      </c>
      <c r="Q2" s="9">
        <f>YEAR(SalesDataTable[[#This Row],[Order Date]])</f>
        <v>2026</v>
      </c>
      <c r="R2" s="8" t="str">
        <f>"Q"&amp;ROUNDUP(MONTH(SalesDataTable[[#This Row],[Order Date]])/3,0)</f>
        <v>Q1</v>
      </c>
      <c r="S2" s="5">
        <f>MONTH(SalesDataTable[[#This Row],[Order Date]])</f>
        <v>1</v>
      </c>
      <c r="T2" s="8" t="str">
        <f>TEXT(SalesDataTable[[#This Row],[Order Date]],"mmm")</f>
        <v>sty</v>
      </c>
    </row>
    <row r="3" spans="1:20" ht="16" x14ac:dyDescent="0.4">
      <c r="A3" s="2" t="s">
        <v>27</v>
      </c>
      <c r="B3" s="3">
        <v>46024</v>
      </c>
      <c r="C3" s="4" t="s">
        <v>28</v>
      </c>
      <c r="D3" s="4" t="s">
        <v>29</v>
      </c>
      <c r="E3" s="4" t="s">
        <v>30</v>
      </c>
      <c r="F3" s="4" t="s">
        <v>24</v>
      </c>
      <c r="G3" s="4" t="s">
        <v>31</v>
      </c>
      <c r="H3" s="4" t="s">
        <v>32</v>
      </c>
      <c r="I3" s="5">
        <v>4</v>
      </c>
      <c r="J3" s="6">
        <v>94.18</v>
      </c>
      <c r="K3" s="7">
        <v>0.15</v>
      </c>
      <c r="L3" s="6">
        <v>45.03</v>
      </c>
      <c r="M3" s="6">
        <f t="shared" si="0"/>
        <v>320.21199999999999</v>
      </c>
      <c r="N3" s="6">
        <f t="shared" si="1"/>
        <v>180.12</v>
      </c>
      <c r="O3" s="6">
        <f t="shared" si="2"/>
        <v>140.09199999999998</v>
      </c>
      <c r="P3" s="8">
        <f t="shared" si="3"/>
        <v>0.43749765780170635</v>
      </c>
      <c r="Q3" s="9">
        <f>YEAR(SalesDataTable[[#This Row],[Order Date]])</f>
        <v>2026</v>
      </c>
      <c r="R3" s="8" t="str">
        <f>"Q"&amp;ROUNDUP(MONTH(SalesDataTable[[#This Row],[Order Date]])/3,0)</f>
        <v>Q1</v>
      </c>
      <c r="S3" s="5">
        <f>MONTH(SalesDataTable[[#This Row],[Order Date]])</f>
        <v>1</v>
      </c>
      <c r="T3" s="8" t="str">
        <f>TEXT(SalesDataTable[[#This Row],[Order Date]],"mmm")</f>
        <v>sty</v>
      </c>
    </row>
    <row r="4" spans="1:20" ht="16" x14ac:dyDescent="0.4">
      <c r="A4" s="2" t="s">
        <v>33</v>
      </c>
      <c r="B4" s="3">
        <v>46025</v>
      </c>
      <c r="C4" s="4" t="s">
        <v>34</v>
      </c>
      <c r="D4" s="4" t="s">
        <v>35</v>
      </c>
      <c r="E4" s="4" t="s">
        <v>23</v>
      </c>
      <c r="F4" s="4" t="s">
        <v>36</v>
      </c>
      <c r="G4" s="4" t="s">
        <v>37</v>
      </c>
      <c r="H4" s="4" t="s">
        <v>38</v>
      </c>
      <c r="I4" s="5">
        <v>2</v>
      </c>
      <c r="J4" s="6">
        <v>36.72</v>
      </c>
      <c r="K4" s="7">
        <v>0.05</v>
      </c>
      <c r="L4" s="6">
        <v>13.76</v>
      </c>
      <c r="M4" s="6">
        <f t="shared" si="0"/>
        <v>69.768000000000001</v>
      </c>
      <c r="N4" s="6">
        <f t="shared" si="1"/>
        <v>27.52</v>
      </c>
      <c r="O4" s="6">
        <f t="shared" si="2"/>
        <v>42.248000000000005</v>
      </c>
      <c r="P4" s="8">
        <f t="shared" si="3"/>
        <v>0.60554982226808862</v>
      </c>
      <c r="Q4" s="9">
        <f>YEAR(SalesDataTable[[#This Row],[Order Date]])</f>
        <v>2026</v>
      </c>
      <c r="R4" s="8" t="str">
        <f>"Q"&amp;ROUNDUP(MONTH(SalesDataTable[[#This Row],[Order Date]])/3,0)</f>
        <v>Q1</v>
      </c>
      <c r="S4" s="5">
        <f>MONTH(SalesDataTable[[#This Row],[Order Date]])</f>
        <v>1</v>
      </c>
      <c r="T4" s="8" t="str">
        <f>TEXT(SalesDataTable[[#This Row],[Order Date]],"mmm")</f>
        <v>sty</v>
      </c>
    </row>
    <row r="5" spans="1:20" ht="16" x14ac:dyDescent="0.4">
      <c r="A5" s="2" t="s">
        <v>39</v>
      </c>
      <c r="B5" s="3">
        <v>46025</v>
      </c>
      <c r="C5" s="4" t="s">
        <v>21</v>
      </c>
      <c r="D5" s="4" t="s">
        <v>22</v>
      </c>
      <c r="E5" s="4" t="s">
        <v>30</v>
      </c>
      <c r="F5" s="4" t="s">
        <v>40</v>
      </c>
      <c r="G5" s="4" t="s">
        <v>31</v>
      </c>
      <c r="H5" s="4" t="s">
        <v>41</v>
      </c>
      <c r="I5" s="5">
        <v>4</v>
      </c>
      <c r="J5" s="6">
        <v>143.66999999999999</v>
      </c>
      <c r="K5" s="7">
        <v>0.1</v>
      </c>
      <c r="L5" s="6">
        <v>81.22</v>
      </c>
      <c r="M5" s="6">
        <f t="shared" si="0"/>
        <v>517.21199999999999</v>
      </c>
      <c r="N5" s="6">
        <f t="shared" si="1"/>
        <v>324.88</v>
      </c>
      <c r="O5" s="6">
        <f t="shared" si="2"/>
        <v>192.33199999999999</v>
      </c>
      <c r="P5" s="8">
        <f t="shared" si="3"/>
        <v>0.37186298848441257</v>
      </c>
      <c r="Q5" s="9">
        <f>YEAR(SalesDataTable[[#This Row],[Order Date]])</f>
        <v>2026</v>
      </c>
      <c r="R5" s="8" t="str">
        <f>"Q"&amp;ROUNDUP(MONTH(SalesDataTable[[#This Row],[Order Date]])/3,0)</f>
        <v>Q1</v>
      </c>
      <c r="S5" s="5">
        <f>MONTH(SalesDataTable[[#This Row],[Order Date]])</f>
        <v>1</v>
      </c>
      <c r="T5" s="8" t="str">
        <f>TEXT(SalesDataTable[[#This Row],[Order Date]],"mmm")</f>
        <v>sty</v>
      </c>
    </row>
    <row r="6" spans="1:20" ht="16" x14ac:dyDescent="0.4">
      <c r="A6" s="2" t="s">
        <v>42</v>
      </c>
      <c r="B6" s="3">
        <v>46025</v>
      </c>
      <c r="C6" s="4" t="s">
        <v>21</v>
      </c>
      <c r="D6" s="4" t="s">
        <v>22</v>
      </c>
      <c r="E6" s="4" t="s">
        <v>30</v>
      </c>
      <c r="F6" s="4" t="s">
        <v>40</v>
      </c>
      <c r="G6" s="4" t="s">
        <v>37</v>
      </c>
      <c r="H6" s="4" t="s">
        <v>38</v>
      </c>
      <c r="I6" s="5">
        <v>3</v>
      </c>
      <c r="J6" s="6">
        <v>36.53</v>
      </c>
      <c r="K6" s="7">
        <v>0.15</v>
      </c>
      <c r="L6" s="6">
        <v>13.67</v>
      </c>
      <c r="M6" s="6">
        <f t="shared" si="0"/>
        <v>93.151499999999999</v>
      </c>
      <c r="N6" s="6">
        <f t="shared" si="1"/>
        <v>41.01</v>
      </c>
      <c r="O6" s="6">
        <f t="shared" si="2"/>
        <v>52.141500000000001</v>
      </c>
      <c r="P6" s="8">
        <f t="shared" si="3"/>
        <v>0.55974944042769037</v>
      </c>
      <c r="Q6" s="9">
        <f>YEAR(SalesDataTable[[#This Row],[Order Date]])</f>
        <v>2026</v>
      </c>
      <c r="R6" s="8" t="str">
        <f>"Q"&amp;ROUNDUP(MONTH(SalesDataTable[[#This Row],[Order Date]])/3,0)</f>
        <v>Q1</v>
      </c>
      <c r="S6" s="5">
        <f>MONTH(SalesDataTable[[#This Row],[Order Date]])</f>
        <v>1</v>
      </c>
      <c r="T6" s="8" t="str">
        <f>TEXT(SalesDataTable[[#This Row],[Order Date]],"mmm")</f>
        <v>sty</v>
      </c>
    </row>
    <row r="7" spans="1:20" ht="16" x14ac:dyDescent="0.4">
      <c r="A7" s="2" t="s">
        <v>43</v>
      </c>
      <c r="B7" s="3">
        <v>46025</v>
      </c>
      <c r="C7" s="4" t="s">
        <v>34</v>
      </c>
      <c r="D7" s="4" t="s">
        <v>44</v>
      </c>
      <c r="E7" s="4" t="s">
        <v>45</v>
      </c>
      <c r="F7" s="4" t="s">
        <v>36</v>
      </c>
      <c r="G7" s="4" t="s">
        <v>37</v>
      </c>
      <c r="H7" s="4" t="s">
        <v>38</v>
      </c>
      <c r="I7" s="5">
        <v>1</v>
      </c>
      <c r="J7" s="6">
        <v>35.340000000000003</v>
      </c>
      <c r="K7" s="7">
        <v>0</v>
      </c>
      <c r="L7" s="6">
        <v>13.37</v>
      </c>
      <c r="M7" s="6">
        <f t="shared" si="0"/>
        <v>35.340000000000003</v>
      </c>
      <c r="N7" s="6">
        <f t="shared" si="1"/>
        <v>13.37</v>
      </c>
      <c r="O7" s="6">
        <f t="shared" si="2"/>
        <v>21.970000000000006</v>
      </c>
      <c r="P7" s="8">
        <f t="shared" si="3"/>
        <v>0.62167515563101317</v>
      </c>
      <c r="Q7" s="9">
        <f>YEAR(SalesDataTable[[#This Row],[Order Date]])</f>
        <v>2026</v>
      </c>
      <c r="R7" s="8" t="str">
        <f>"Q"&amp;ROUNDUP(MONTH(SalesDataTable[[#This Row],[Order Date]])/3,0)</f>
        <v>Q1</v>
      </c>
      <c r="S7" s="5">
        <f>MONTH(SalesDataTable[[#This Row],[Order Date]])</f>
        <v>1</v>
      </c>
      <c r="T7" s="8" t="str">
        <f>TEXT(SalesDataTable[[#This Row],[Order Date]],"mmm")</f>
        <v>sty</v>
      </c>
    </row>
    <row r="8" spans="1:20" ht="16" x14ac:dyDescent="0.4">
      <c r="A8" s="2" t="s">
        <v>46</v>
      </c>
      <c r="B8" s="3">
        <v>46025</v>
      </c>
      <c r="C8" s="4" t="s">
        <v>47</v>
      </c>
      <c r="D8" s="4" t="s">
        <v>48</v>
      </c>
      <c r="E8" s="4" t="s">
        <v>30</v>
      </c>
      <c r="F8" s="4" t="s">
        <v>24</v>
      </c>
      <c r="G8" s="4" t="s">
        <v>25</v>
      </c>
      <c r="H8" s="4" t="s">
        <v>49</v>
      </c>
      <c r="I8" s="5">
        <v>8</v>
      </c>
      <c r="J8" s="6">
        <v>49.6</v>
      </c>
      <c r="K8" s="7">
        <v>0.1</v>
      </c>
      <c r="L8" s="6">
        <v>23.05</v>
      </c>
      <c r="M8" s="6">
        <f t="shared" si="0"/>
        <v>357.12</v>
      </c>
      <c r="N8" s="6">
        <f t="shared" si="1"/>
        <v>184.4</v>
      </c>
      <c r="O8" s="6">
        <f t="shared" si="2"/>
        <v>172.72</v>
      </c>
      <c r="P8" s="8">
        <f t="shared" si="3"/>
        <v>0.4836469534050179</v>
      </c>
      <c r="Q8" s="9">
        <f>YEAR(SalesDataTable[[#This Row],[Order Date]])</f>
        <v>2026</v>
      </c>
      <c r="R8" s="8" t="str">
        <f>"Q"&amp;ROUNDUP(MONTH(SalesDataTable[[#This Row],[Order Date]])/3,0)</f>
        <v>Q1</v>
      </c>
      <c r="S8" s="5">
        <f>MONTH(SalesDataTable[[#This Row],[Order Date]])</f>
        <v>1</v>
      </c>
      <c r="T8" s="8" t="str">
        <f>TEXT(SalesDataTable[[#This Row],[Order Date]],"mmm")</f>
        <v>sty</v>
      </c>
    </row>
    <row r="9" spans="1:20" ht="16" x14ac:dyDescent="0.4">
      <c r="A9" s="2" t="s">
        <v>50</v>
      </c>
      <c r="B9" s="3">
        <v>46025</v>
      </c>
      <c r="C9" s="4" t="s">
        <v>21</v>
      </c>
      <c r="D9" s="4" t="s">
        <v>22</v>
      </c>
      <c r="E9" s="4" t="s">
        <v>45</v>
      </c>
      <c r="F9" s="4" t="s">
        <v>36</v>
      </c>
      <c r="G9" s="4" t="s">
        <v>51</v>
      </c>
      <c r="H9" s="4" t="s">
        <v>52</v>
      </c>
      <c r="I9" s="5">
        <v>2</v>
      </c>
      <c r="J9" s="6">
        <v>347.51</v>
      </c>
      <c r="K9" s="7">
        <v>0</v>
      </c>
      <c r="L9" s="6">
        <v>190.16</v>
      </c>
      <c r="M9" s="6">
        <f t="shared" si="0"/>
        <v>695.02</v>
      </c>
      <c r="N9" s="6">
        <f t="shared" si="1"/>
        <v>380.32</v>
      </c>
      <c r="O9" s="6">
        <f t="shared" si="2"/>
        <v>314.7</v>
      </c>
      <c r="P9" s="8">
        <f t="shared" si="3"/>
        <v>0.4527927253891974</v>
      </c>
      <c r="Q9" s="9">
        <f>YEAR(SalesDataTable[[#This Row],[Order Date]])</f>
        <v>2026</v>
      </c>
      <c r="R9" s="8" t="str">
        <f>"Q"&amp;ROUNDUP(MONTH(SalesDataTable[[#This Row],[Order Date]])/3,0)</f>
        <v>Q1</v>
      </c>
      <c r="S9" s="5">
        <f>MONTH(SalesDataTable[[#This Row],[Order Date]])</f>
        <v>1</v>
      </c>
      <c r="T9" s="8" t="str">
        <f>TEXT(SalesDataTable[[#This Row],[Order Date]],"mmm")</f>
        <v>sty</v>
      </c>
    </row>
    <row r="10" spans="1:20" ht="16" x14ac:dyDescent="0.4">
      <c r="A10" s="2" t="s">
        <v>53</v>
      </c>
      <c r="B10" s="3">
        <v>46025</v>
      </c>
      <c r="C10" s="4" t="s">
        <v>34</v>
      </c>
      <c r="D10" s="4" t="s">
        <v>54</v>
      </c>
      <c r="E10" s="4" t="s">
        <v>30</v>
      </c>
      <c r="F10" s="4" t="s">
        <v>24</v>
      </c>
      <c r="G10" s="4" t="s">
        <v>25</v>
      </c>
      <c r="H10" s="4" t="s">
        <v>55</v>
      </c>
      <c r="I10" s="5">
        <v>12</v>
      </c>
      <c r="J10" s="6">
        <v>41.22</v>
      </c>
      <c r="K10" s="7">
        <v>0.1</v>
      </c>
      <c r="L10" s="6">
        <v>16.64</v>
      </c>
      <c r="M10" s="6">
        <f t="shared" si="0"/>
        <v>445.17599999999999</v>
      </c>
      <c r="N10" s="6">
        <f t="shared" si="1"/>
        <v>199.68</v>
      </c>
      <c r="O10" s="6">
        <f t="shared" si="2"/>
        <v>245.49599999999998</v>
      </c>
      <c r="P10" s="8">
        <f t="shared" si="3"/>
        <v>0.55145829963879456</v>
      </c>
      <c r="Q10" s="9">
        <f>YEAR(SalesDataTable[[#This Row],[Order Date]])</f>
        <v>2026</v>
      </c>
      <c r="R10" s="8" t="str">
        <f>"Q"&amp;ROUNDUP(MONTH(SalesDataTable[[#This Row],[Order Date]])/3,0)</f>
        <v>Q1</v>
      </c>
      <c r="S10" s="5">
        <f>MONTH(SalesDataTable[[#This Row],[Order Date]])</f>
        <v>1</v>
      </c>
      <c r="T10" s="8" t="str">
        <f>TEXT(SalesDataTable[[#This Row],[Order Date]],"mmm")</f>
        <v>sty</v>
      </c>
    </row>
    <row r="11" spans="1:20" ht="16" x14ac:dyDescent="0.4">
      <c r="A11" s="2" t="s">
        <v>56</v>
      </c>
      <c r="B11" s="3">
        <v>46025</v>
      </c>
      <c r="C11" s="4" t="s">
        <v>34</v>
      </c>
      <c r="D11" s="4" t="s">
        <v>44</v>
      </c>
      <c r="E11" s="4" t="s">
        <v>45</v>
      </c>
      <c r="F11" s="4" t="s">
        <v>40</v>
      </c>
      <c r="G11" s="4" t="s">
        <v>51</v>
      </c>
      <c r="H11" s="4" t="s">
        <v>52</v>
      </c>
      <c r="I11" s="5">
        <v>1</v>
      </c>
      <c r="J11" s="6">
        <v>332.18</v>
      </c>
      <c r="K11" s="7">
        <v>0</v>
      </c>
      <c r="L11" s="6">
        <v>195.33</v>
      </c>
      <c r="M11" s="6">
        <f t="shared" si="0"/>
        <v>332.18</v>
      </c>
      <c r="N11" s="6">
        <f t="shared" si="1"/>
        <v>195.33</v>
      </c>
      <c r="O11" s="6">
        <f t="shared" si="2"/>
        <v>136.85</v>
      </c>
      <c r="P11" s="8">
        <f t="shared" si="3"/>
        <v>0.41197543500511768</v>
      </c>
      <c r="Q11" s="9">
        <f>YEAR(SalesDataTable[[#This Row],[Order Date]])</f>
        <v>2026</v>
      </c>
      <c r="R11" s="8" t="str">
        <f>"Q"&amp;ROUNDUP(MONTH(SalesDataTable[[#This Row],[Order Date]])/3,0)</f>
        <v>Q1</v>
      </c>
      <c r="S11" s="5">
        <f>MONTH(SalesDataTable[[#This Row],[Order Date]])</f>
        <v>1</v>
      </c>
      <c r="T11" s="8" t="str">
        <f>TEXT(SalesDataTable[[#This Row],[Order Date]],"mmm")</f>
        <v>sty</v>
      </c>
    </row>
    <row r="12" spans="1:20" ht="16" x14ac:dyDescent="0.4">
      <c r="A12" s="2" t="s">
        <v>57</v>
      </c>
      <c r="B12" s="3">
        <v>46025</v>
      </c>
      <c r="C12" s="4" t="s">
        <v>28</v>
      </c>
      <c r="D12" s="4" t="s">
        <v>58</v>
      </c>
      <c r="E12" s="4" t="s">
        <v>59</v>
      </c>
      <c r="F12" s="4" t="s">
        <v>24</v>
      </c>
      <c r="G12" s="4" t="s">
        <v>25</v>
      </c>
      <c r="H12" s="4" t="s">
        <v>49</v>
      </c>
      <c r="I12" s="5">
        <v>1</v>
      </c>
      <c r="J12" s="6">
        <v>49.71</v>
      </c>
      <c r="K12" s="7">
        <v>0</v>
      </c>
      <c r="L12" s="6">
        <v>23.15</v>
      </c>
      <c r="M12" s="6">
        <f t="shared" si="0"/>
        <v>49.71</v>
      </c>
      <c r="N12" s="6">
        <f t="shared" si="1"/>
        <v>23.15</v>
      </c>
      <c r="O12" s="6">
        <f t="shared" si="2"/>
        <v>26.560000000000002</v>
      </c>
      <c r="P12" s="8">
        <f t="shared" si="3"/>
        <v>0.53429893381613358</v>
      </c>
      <c r="Q12" s="9">
        <f>YEAR(SalesDataTable[[#This Row],[Order Date]])</f>
        <v>2026</v>
      </c>
      <c r="R12" s="8" t="str">
        <f>"Q"&amp;ROUNDUP(MONTH(SalesDataTable[[#This Row],[Order Date]])/3,0)</f>
        <v>Q1</v>
      </c>
      <c r="S12" s="5">
        <f>MONTH(SalesDataTable[[#This Row],[Order Date]])</f>
        <v>1</v>
      </c>
      <c r="T12" s="8" t="str">
        <f>TEXT(SalesDataTable[[#This Row],[Order Date]],"mmm")</f>
        <v>sty</v>
      </c>
    </row>
    <row r="13" spans="1:20" ht="16" x14ac:dyDescent="0.4">
      <c r="A13" s="2" t="s">
        <v>60</v>
      </c>
      <c r="B13" s="3">
        <v>46026</v>
      </c>
      <c r="C13" s="4" t="s">
        <v>34</v>
      </c>
      <c r="D13" s="4" t="s">
        <v>44</v>
      </c>
      <c r="E13" s="4" t="s">
        <v>23</v>
      </c>
      <c r="F13" s="4" t="s">
        <v>36</v>
      </c>
      <c r="G13" s="4" t="s">
        <v>51</v>
      </c>
      <c r="H13" s="4" t="s">
        <v>61</v>
      </c>
      <c r="I13" s="5">
        <v>2</v>
      </c>
      <c r="J13" s="6">
        <v>194.35</v>
      </c>
      <c r="K13" s="7">
        <v>0</v>
      </c>
      <c r="L13" s="6">
        <v>104.22</v>
      </c>
      <c r="M13" s="6">
        <f t="shared" si="0"/>
        <v>388.7</v>
      </c>
      <c r="N13" s="6">
        <f t="shared" si="1"/>
        <v>208.44</v>
      </c>
      <c r="O13" s="6">
        <f t="shared" si="2"/>
        <v>180.26</v>
      </c>
      <c r="P13" s="8">
        <f t="shared" si="3"/>
        <v>0.46375096475430921</v>
      </c>
      <c r="Q13" s="9">
        <f>YEAR(SalesDataTable[[#This Row],[Order Date]])</f>
        <v>2026</v>
      </c>
      <c r="R13" s="8" t="str">
        <f>"Q"&amp;ROUNDUP(MONTH(SalesDataTable[[#This Row],[Order Date]])/3,0)</f>
        <v>Q1</v>
      </c>
      <c r="S13" s="5">
        <f>MONTH(SalesDataTable[[#This Row],[Order Date]])</f>
        <v>1</v>
      </c>
      <c r="T13" s="8" t="str">
        <f>TEXT(SalesDataTable[[#This Row],[Order Date]],"mmm")</f>
        <v>sty</v>
      </c>
    </row>
    <row r="14" spans="1:20" ht="16" x14ac:dyDescent="0.4">
      <c r="A14" s="2" t="s">
        <v>62</v>
      </c>
      <c r="B14" s="3">
        <v>46026</v>
      </c>
      <c r="C14" s="4" t="s">
        <v>28</v>
      </c>
      <c r="D14" s="4" t="s">
        <v>58</v>
      </c>
      <c r="E14" s="4" t="s">
        <v>23</v>
      </c>
      <c r="F14" s="4" t="s">
        <v>36</v>
      </c>
      <c r="G14" s="4" t="s">
        <v>25</v>
      </c>
      <c r="H14" s="4" t="s">
        <v>63</v>
      </c>
      <c r="I14" s="5">
        <v>3</v>
      </c>
      <c r="J14" s="6">
        <v>102.12</v>
      </c>
      <c r="K14" s="7">
        <v>0.1</v>
      </c>
      <c r="L14" s="6">
        <v>51.28</v>
      </c>
      <c r="M14" s="6">
        <f t="shared" si="0"/>
        <v>275.72400000000005</v>
      </c>
      <c r="N14" s="6">
        <f t="shared" si="1"/>
        <v>153.84</v>
      </c>
      <c r="O14" s="6">
        <f t="shared" si="2"/>
        <v>121.88400000000004</v>
      </c>
      <c r="P14" s="8">
        <f t="shared" si="3"/>
        <v>0.44205074639857256</v>
      </c>
      <c r="Q14" s="9">
        <f>YEAR(SalesDataTable[[#This Row],[Order Date]])</f>
        <v>2026</v>
      </c>
      <c r="R14" s="8" t="str">
        <f>"Q"&amp;ROUNDUP(MONTH(SalesDataTable[[#This Row],[Order Date]])/3,0)</f>
        <v>Q1</v>
      </c>
      <c r="S14" s="5">
        <f>MONTH(SalesDataTable[[#This Row],[Order Date]])</f>
        <v>1</v>
      </c>
      <c r="T14" s="8" t="str">
        <f>TEXT(SalesDataTable[[#This Row],[Order Date]],"mmm")</f>
        <v>sty</v>
      </c>
    </row>
    <row r="15" spans="1:20" ht="16" x14ac:dyDescent="0.4">
      <c r="A15" s="2" t="s">
        <v>64</v>
      </c>
      <c r="B15" s="3">
        <v>46026</v>
      </c>
      <c r="C15" s="4" t="s">
        <v>47</v>
      </c>
      <c r="D15" s="4" t="s">
        <v>65</v>
      </c>
      <c r="E15" s="4" t="s">
        <v>45</v>
      </c>
      <c r="F15" s="4" t="s">
        <v>40</v>
      </c>
      <c r="G15" s="4" t="s">
        <v>37</v>
      </c>
      <c r="H15" s="4" t="s">
        <v>66</v>
      </c>
      <c r="I15" s="5">
        <v>1</v>
      </c>
      <c r="J15" s="6">
        <v>46.99</v>
      </c>
      <c r="K15" s="7">
        <v>0.05</v>
      </c>
      <c r="L15" s="6">
        <v>18.11</v>
      </c>
      <c r="M15" s="6">
        <f t="shared" si="0"/>
        <v>44.640500000000003</v>
      </c>
      <c r="N15" s="6">
        <f t="shared" si="1"/>
        <v>18.11</v>
      </c>
      <c r="O15" s="6">
        <f t="shared" si="2"/>
        <v>26.530500000000004</v>
      </c>
      <c r="P15" s="8">
        <f t="shared" si="3"/>
        <v>0.59431457980981395</v>
      </c>
      <c r="Q15" s="9">
        <f>YEAR(SalesDataTable[[#This Row],[Order Date]])</f>
        <v>2026</v>
      </c>
      <c r="R15" s="8" t="str">
        <f>"Q"&amp;ROUNDUP(MONTH(SalesDataTable[[#This Row],[Order Date]])/3,0)</f>
        <v>Q1</v>
      </c>
      <c r="S15" s="5">
        <f>MONTH(SalesDataTable[[#This Row],[Order Date]])</f>
        <v>1</v>
      </c>
      <c r="T15" s="8" t="str">
        <f>TEXT(SalesDataTable[[#This Row],[Order Date]],"mmm")</f>
        <v>sty</v>
      </c>
    </row>
    <row r="16" spans="1:20" ht="16" x14ac:dyDescent="0.4">
      <c r="A16" s="2" t="s">
        <v>67</v>
      </c>
      <c r="B16" s="3">
        <v>46026</v>
      </c>
      <c r="C16" s="4" t="s">
        <v>47</v>
      </c>
      <c r="D16" s="4" t="s">
        <v>68</v>
      </c>
      <c r="E16" s="4" t="s">
        <v>23</v>
      </c>
      <c r="F16" s="4" t="s">
        <v>36</v>
      </c>
      <c r="G16" s="4" t="s">
        <v>69</v>
      </c>
      <c r="H16" s="4" t="s">
        <v>70</v>
      </c>
      <c r="I16" s="5">
        <v>1</v>
      </c>
      <c r="J16" s="6">
        <v>40</v>
      </c>
      <c r="K16" s="7">
        <v>0</v>
      </c>
      <c r="L16" s="6">
        <v>15.04</v>
      </c>
      <c r="M16" s="6">
        <f t="shared" si="0"/>
        <v>40</v>
      </c>
      <c r="N16" s="6">
        <f t="shared" si="1"/>
        <v>15.04</v>
      </c>
      <c r="O16" s="6">
        <f t="shared" si="2"/>
        <v>24.96</v>
      </c>
      <c r="P16" s="8">
        <f t="shared" si="3"/>
        <v>0.624</v>
      </c>
      <c r="Q16" s="9">
        <f>YEAR(SalesDataTable[[#This Row],[Order Date]])</f>
        <v>2026</v>
      </c>
      <c r="R16" s="8" t="str">
        <f>"Q"&amp;ROUNDUP(MONTH(SalesDataTable[[#This Row],[Order Date]])/3,0)</f>
        <v>Q1</v>
      </c>
      <c r="S16" s="5">
        <f>MONTH(SalesDataTable[[#This Row],[Order Date]])</f>
        <v>1</v>
      </c>
      <c r="T16" s="8" t="str">
        <f>TEXT(SalesDataTable[[#This Row],[Order Date]],"mmm")</f>
        <v>sty</v>
      </c>
    </row>
    <row r="17" spans="1:20" ht="16" x14ac:dyDescent="0.4">
      <c r="A17" s="2" t="s">
        <v>71</v>
      </c>
      <c r="B17" s="3">
        <v>46026</v>
      </c>
      <c r="C17" s="4" t="s">
        <v>21</v>
      </c>
      <c r="D17" s="4" t="s">
        <v>72</v>
      </c>
      <c r="E17" s="4" t="s">
        <v>23</v>
      </c>
      <c r="F17" s="4" t="s">
        <v>36</v>
      </c>
      <c r="G17" s="4" t="s">
        <v>31</v>
      </c>
      <c r="H17" s="4" t="s">
        <v>73</v>
      </c>
      <c r="I17" s="5">
        <v>1</v>
      </c>
      <c r="J17" s="6">
        <v>153.38999999999999</v>
      </c>
      <c r="K17" s="7">
        <v>0</v>
      </c>
      <c r="L17" s="6">
        <v>78.59</v>
      </c>
      <c r="M17" s="6">
        <f t="shared" si="0"/>
        <v>153.38999999999999</v>
      </c>
      <c r="N17" s="6">
        <f t="shared" si="1"/>
        <v>78.59</v>
      </c>
      <c r="O17" s="6">
        <f t="shared" si="2"/>
        <v>74.799999999999983</v>
      </c>
      <c r="P17" s="8">
        <f t="shared" si="3"/>
        <v>0.48764587000456344</v>
      </c>
      <c r="Q17" s="9">
        <f>YEAR(SalesDataTable[[#This Row],[Order Date]])</f>
        <v>2026</v>
      </c>
      <c r="R17" s="8" t="str">
        <f>"Q"&amp;ROUNDUP(MONTH(SalesDataTable[[#This Row],[Order Date]])/3,0)</f>
        <v>Q1</v>
      </c>
      <c r="S17" s="5">
        <f>MONTH(SalesDataTable[[#This Row],[Order Date]])</f>
        <v>1</v>
      </c>
      <c r="T17" s="8" t="str">
        <f>TEXT(SalesDataTable[[#This Row],[Order Date]],"mmm")</f>
        <v>sty</v>
      </c>
    </row>
    <row r="18" spans="1:20" ht="16" x14ac:dyDescent="0.4">
      <c r="A18" s="2" t="s">
        <v>74</v>
      </c>
      <c r="B18" s="3">
        <v>46026</v>
      </c>
      <c r="C18" s="4" t="s">
        <v>28</v>
      </c>
      <c r="D18" s="4" t="s">
        <v>58</v>
      </c>
      <c r="E18" s="4" t="s">
        <v>23</v>
      </c>
      <c r="F18" s="4" t="s">
        <v>24</v>
      </c>
      <c r="G18" s="4" t="s">
        <v>69</v>
      </c>
      <c r="H18" s="4" t="s">
        <v>75</v>
      </c>
      <c r="I18" s="5">
        <v>2</v>
      </c>
      <c r="J18" s="6">
        <v>124.97</v>
      </c>
      <c r="K18" s="7">
        <v>0.1</v>
      </c>
      <c r="L18" s="6">
        <v>67.36</v>
      </c>
      <c r="M18" s="6">
        <f t="shared" si="0"/>
        <v>224.946</v>
      </c>
      <c r="N18" s="6">
        <f t="shared" si="1"/>
        <v>134.72</v>
      </c>
      <c r="O18" s="6">
        <f t="shared" si="2"/>
        <v>90.225999999999999</v>
      </c>
      <c r="P18" s="8">
        <f t="shared" si="3"/>
        <v>0.40110070861451191</v>
      </c>
      <c r="Q18" s="9">
        <f>YEAR(SalesDataTable[[#This Row],[Order Date]])</f>
        <v>2026</v>
      </c>
      <c r="R18" s="8" t="str">
        <f>"Q"&amp;ROUNDUP(MONTH(SalesDataTable[[#This Row],[Order Date]])/3,0)</f>
        <v>Q1</v>
      </c>
      <c r="S18" s="5">
        <f>MONTH(SalesDataTable[[#This Row],[Order Date]])</f>
        <v>1</v>
      </c>
      <c r="T18" s="8" t="str">
        <f>TEXT(SalesDataTable[[#This Row],[Order Date]],"mmm")</f>
        <v>sty</v>
      </c>
    </row>
    <row r="19" spans="1:20" ht="16" x14ac:dyDescent="0.4">
      <c r="A19" s="2" t="s">
        <v>76</v>
      </c>
      <c r="B19" s="3">
        <v>46026</v>
      </c>
      <c r="C19" s="4" t="s">
        <v>47</v>
      </c>
      <c r="D19" s="4" t="s">
        <v>48</v>
      </c>
      <c r="E19" s="4" t="s">
        <v>59</v>
      </c>
      <c r="F19" s="4" t="s">
        <v>36</v>
      </c>
      <c r="G19" s="4" t="s">
        <v>25</v>
      </c>
      <c r="H19" s="4" t="s">
        <v>63</v>
      </c>
      <c r="I19" s="5">
        <v>2</v>
      </c>
      <c r="J19" s="6">
        <v>100.12</v>
      </c>
      <c r="K19" s="7">
        <v>0.1</v>
      </c>
      <c r="L19" s="6">
        <v>49.67</v>
      </c>
      <c r="M19" s="6">
        <f t="shared" si="0"/>
        <v>180.21600000000001</v>
      </c>
      <c r="N19" s="6">
        <f t="shared" si="1"/>
        <v>99.34</v>
      </c>
      <c r="O19" s="6">
        <f t="shared" si="2"/>
        <v>80.876000000000005</v>
      </c>
      <c r="P19" s="8">
        <f t="shared" si="3"/>
        <v>0.44877258401029874</v>
      </c>
      <c r="Q19" s="9">
        <f>YEAR(SalesDataTable[[#This Row],[Order Date]])</f>
        <v>2026</v>
      </c>
      <c r="R19" s="8" t="str">
        <f>"Q"&amp;ROUNDUP(MONTH(SalesDataTable[[#This Row],[Order Date]])/3,0)</f>
        <v>Q1</v>
      </c>
      <c r="S19" s="5">
        <f>MONTH(SalesDataTable[[#This Row],[Order Date]])</f>
        <v>1</v>
      </c>
      <c r="T19" s="8" t="str">
        <f>TEXT(SalesDataTable[[#This Row],[Order Date]],"mmm")</f>
        <v>sty</v>
      </c>
    </row>
    <row r="20" spans="1:20" ht="16" x14ac:dyDescent="0.4">
      <c r="A20" s="2" t="s">
        <v>77</v>
      </c>
      <c r="B20" s="3">
        <v>46027</v>
      </c>
      <c r="C20" s="4" t="s">
        <v>47</v>
      </c>
      <c r="D20" s="4" t="s">
        <v>68</v>
      </c>
      <c r="E20" s="4" t="s">
        <v>59</v>
      </c>
      <c r="F20" s="4" t="s">
        <v>24</v>
      </c>
      <c r="G20" s="4" t="s">
        <v>69</v>
      </c>
      <c r="H20" s="4" t="s">
        <v>70</v>
      </c>
      <c r="I20" s="5">
        <v>1</v>
      </c>
      <c r="J20" s="6">
        <v>40.6</v>
      </c>
      <c r="K20" s="7">
        <v>0.15</v>
      </c>
      <c r="L20" s="6">
        <v>14.61</v>
      </c>
      <c r="M20" s="6">
        <f t="shared" si="0"/>
        <v>34.51</v>
      </c>
      <c r="N20" s="6">
        <f t="shared" si="1"/>
        <v>14.61</v>
      </c>
      <c r="O20" s="6">
        <f t="shared" si="2"/>
        <v>19.899999999999999</v>
      </c>
      <c r="P20" s="8">
        <f t="shared" si="3"/>
        <v>0.57664445088380178</v>
      </c>
      <c r="Q20" s="9">
        <f>YEAR(SalesDataTable[[#This Row],[Order Date]])</f>
        <v>2026</v>
      </c>
      <c r="R20" s="8" t="str">
        <f>"Q"&amp;ROUNDUP(MONTH(SalesDataTable[[#This Row],[Order Date]])/3,0)</f>
        <v>Q1</v>
      </c>
      <c r="S20" s="5">
        <f>MONTH(SalesDataTable[[#This Row],[Order Date]])</f>
        <v>1</v>
      </c>
      <c r="T20" s="8" t="str">
        <f>TEXT(SalesDataTable[[#This Row],[Order Date]],"mmm")</f>
        <v>sty</v>
      </c>
    </row>
    <row r="21" spans="1:20" ht="16" x14ac:dyDescent="0.4">
      <c r="A21" s="2" t="s">
        <v>78</v>
      </c>
      <c r="B21" s="3">
        <v>46027</v>
      </c>
      <c r="C21" s="4" t="s">
        <v>47</v>
      </c>
      <c r="D21" s="4" t="s">
        <v>68</v>
      </c>
      <c r="E21" s="4" t="s">
        <v>23</v>
      </c>
      <c r="F21" s="4" t="s">
        <v>36</v>
      </c>
      <c r="G21" s="4" t="s">
        <v>25</v>
      </c>
      <c r="H21" s="4" t="s">
        <v>63</v>
      </c>
      <c r="I21" s="5">
        <v>1</v>
      </c>
      <c r="J21" s="6">
        <v>104.23</v>
      </c>
      <c r="K21" s="7">
        <v>0.1</v>
      </c>
      <c r="L21" s="6">
        <v>51.6</v>
      </c>
      <c r="M21" s="6">
        <f t="shared" si="0"/>
        <v>93.807000000000002</v>
      </c>
      <c r="N21" s="6">
        <f t="shared" si="1"/>
        <v>51.6</v>
      </c>
      <c r="O21" s="6">
        <f t="shared" si="2"/>
        <v>42.207000000000001</v>
      </c>
      <c r="P21" s="8">
        <f t="shared" si="3"/>
        <v>0.44993443986056475</v>
      </c>
      <c r="Q21" s="9">
        <f>YEAR(SalesDataTable[[#This Row],[Order Date]])</f>
        <v>2026</v>
      </c>
      <c r="R21" s="8" t="str">
        <f>"Q"&amp;ROUNDUP(MONTH(SalesDataTable[[#This Row],[Order Date]])/3,0)</f>
        <v>Q1</v>
      </c>
      <c r="S21" s="5">
        <f>MONTH(SalesDataTable[[#This Row],[Order Date]])</f>
        <v>1</v>
      </c>
      <c r="T21" s="8" t="str">
        <f>TEXT(SalesDataTable[[#This Row],[Order Date]],"mmm")</f>
        <v>sty</v>
      </c>
    </row>
    <row r="22" spans="1:20" ht="16" x14ac:dyDescent="0.4">
      <c r="A22" s="2" t="s">
        <v>79</v>
      </c>
      <c r="B22" s="3">
        <v>46027</v>
      </c>
      <c r="C22" s="4" t="s">
        <v>28</v>
      </c>
      <c r="D22" s="4" t="s">
        <v>29</v>
      </c>
      <c r="E22" s="4" t="s">
        <v>45</v>
      </c>
      <c r="F22" s="4" t="s">
        <v>24</v>
      </c>
      <c r="G22" s="4" t="s">
        <v>69</v>
      </c>
      <c r="H22" s="4" t="s">
        <v>75</v>
      </c>
      <c r="I22" s="5">
        <v>5</v>
      </c>
      <c r="J22" s="6">
        <v>122.87</v>
      </c>
      <c r="K22" s="7">
        <v>0.05</v>
      </c>
      <c r="L22" s="6">
        <v>69.67</v>
      </c>
      <c r="M22" s="6">
        <f t="shared" si="0"/>
        <v>583.63250000000005</v>
      </c>
      <c r="N22" s="6">
        <f t="shared" si="1"/>
        <v>348.35</v>
      </c>
      <c r="O22" s="6">
        <f t="shared" si="2"/>
        <v>235.28250000000003</v>
      </c>
      <c r="P22" s="8">
        <f t="shared" si="3"/>
        <v>0.40313467807224584</v>
      </c>
      <c r="Q22" s="9">
        <f>YEAR(SalesDataTable[[#This Row],[Order Date]])</f>
        <v>2026</v>
      </c>
      <c r="R22" s="8" t="str">
        <f>"Q"&amp;ROUNDUP(MONTH(SalesDataTable[[#This Row],[Order Date]])/3,0)</f>
        <v>Q1</v>
      </c>
      <c r="S22" s="5">
        <f>MONTH(SalesDataTable[[#This Row],[Order Date]])</f>
        <v>1</v>
      </c>
      <c r="T22" s="8" t="str">
        <f>TEXT(SalesDataTable[[#This Row],[Order Date]],"mmm")</f>
        <v>sty</v>
      </c>
    </row>
    <row r="23" spans="1:20" ht="16" x14ac:dyDescent="0.4">
      <c r="A23" s="2" t="s">
        <v>80</v>
      </c>
      <c r="B23" s="3">
        <v>46028</v>
      </c>
      <c r="C23" s="4" t="s">
        <v>34</v>
      </c>
      <c r="D23" s="4" t="s">
        <v>81</v>
      </c>
      <c r="E23" s="4" t="s">
        <v>23</v>
      </c>
      <c r="F23" s="4" t="s">
        <v>36</v>
      </c>
      <c r="G23" s="4" t="s">
        <v>37</v>
      </c>
      <c r="H23" s="4" t="s">
        <v>38</v>
      </c>
      <c r="I23" s="5">
        <v>2</v>
      </c>
      <c r="J23" s="6">
        <v>36.619999999999997</v>
      </c>
      <c r="K23" s="7">
        <v>0.05</v>
      </c>
      <c r="L23" s="6">
        <v>13.87</v>
      </c>
      <c r="M23" s="6">
        <f t="shared" si="0"/>
        <v>69.577999999999989</v>
      </c>
      <c r="N23" s="6">
        <f t="shared" si="1"/>
        <v>27.74</v>
      </c>
      <c r="O23" s="6">
        <f t="shared" si="2"/>
        <v>41.837999999999994</v>
      </c>
      <c r="P23" s="8">
        <f t="shared" si="3"/>
        <v>0.60131075914800658</v>
      </c>
      <c r="Q23" s="9">
        <f>YEAR(SalesDataTable[[#This Row],[Order Date]])</f>
        <v>2026</v>
      </c>
      <c r="R23" s="8" t="str">
        <f>"Q"&amp;ROUNDUP(MONTH(SalesDataTable[[#This Row],[Order Date]])/3,0)</f>
        <v>Q1</v>
      </c>
      <c r="S23" s="5">
        <f>MONTH(SalesDataTable[[#This Row],[Order Date]])</f>
        <v>1</v>
      </c>
      <c r="T23" s="8" t="str">
        <f>TEXT(SalesDataTable[[#This Row],[Order Date]],"mmm")</f>
        <v>sty</v>
      </c>
    </row>
    <row r="24" spans="1:20" ht="16" x14ac:dyDescent="0.4">
      <c r="A24" s="2" t="s">
        <v>82</v>
      </c>
      <c r="B24" s="3">
        <v>46028</v>
      </c>
      <c r="C24" s="4" t="s">
        <v>47</v>
      </c>
      <c r="D24" s="4" t="s">
        <v>65</v>
      </c>
      <c r="E24" s="4" t="s">
        <v>23</v>
      </c>
      <c r="F24" s="4" t="s">
        <v>36</v>
      </c>
      <c r="G24" s="4" t="s">
        <v>31</v>
      </c>
      <c r="H24" s="4" t="s">
        <v>32</v>
      </c>
      <c r="I24" s="5">
        <v>1</v>
      </c>
      <c r="J24" s="6">
        <v>93.4</v>
      </c>
      <c r="K24" s="7">
        <v>0</v>
      </c>
      <c r="L24" s="6">
        <v>46.11</v>
      </c>
      <c r="M24" s="6">
        <f t="shared" si="0"/>
        <v>93.4</v>
      </c>
      <c r="N24" s="6">
        <f t="shared" si="1"/>
        <v>46.11</v>
      </c>
      <c r="O24" s="6">
        <f t="shared" si="2"/>
        <v>47.290000000000006</v>
      </c>
      <c r="P24" s="8">
        <f t="shared" si="3"/>
        <v>0.50631691648822275</v>
      </c>
      <c r="Q24" s="9">
        <f>YEAR(SalesDataTable[[#This Row],[Order Date]])</f>
        <v>2026</v>
      </c>
      <c r="R24" s="8" t="str">
        <f>"Q"&amp;ROUNDUP(MONTH(SalesDataTable[[#This Row],[Order Date]])/3,0)</f>
        <v>Q1</v>
      </c>
      <c r="S24" s="5">
        <f>MONTH(SalesDataTable[[#This Row],[Order Date]])</f>
        <v>1</v>
      </c>
      <c r="T24" s="8" t="str">
        <f>TEXT(SalesDataTable[[#This Row],[Order Date]],"mmm")</f>
        <v>sty</v>
      </c>
    </row>
    <row r="25" spans="1:20" ht="16" x14ac:dyDescent="0.4">
      <c r="A25" s="2" t="s">
        <v>83</v>
      </c>
      <c r="B25" s="3">
        <v>46028</v>
      </c>
      <c r="C25" s="4" t="s">
        <v>28</v>
      </c>
      <c r="D25" s="4" t="s">
        <v>29</v>
      </c>
      <c r="E25" s="4" t="s">
        <v>59</v>
      </c>
      <c r="F25" s="4" t="s">
        <v>36</v>
      </c>
      <c r="G25" s="4" t="s">
        <v>51</v>
      </c>
      <c r="H25" s="4" t="s">
        <v>84</v>
      </c>
      <c r="I25" s="5">
        <v>2</v>
      </c>
      <c r="J25" s="6">
        <v>81.260000000000005</v>
      </c>
      <c r="K25" s="7">
        <v>0</v>
      </c>
      <c r="L25" s="6">
        <v>39.119999999999997</v>
      </c>
      <c r="M25" s="6">
        <f t="shared" si="0"/>
        <v>162.52000000000001</v>
      </c>
      <c r="N25" s="6">
        <f t="shared" si="1"/>
        <v>78.239999999999995</v>
      </c>
      <c r="O25" s="6">
        <f t="shared" si="2"/>
        <v>84.280000000000015</v>
      </c>
      <c r="P25" s="8">
        <f t="shared" si="3"/>
        <v>0.51858232832882112</v>
      </c>
      <c r="Q25" s="9">
        <f>YEAR(SalesDataTable[[#This Row],[Order Date]])</f>
        <v>2026</v>
      </c>
      <c r="R25" s="8" t="str">
        <f>"Q"&amp;ROUNDUP(MONTH(SalesDataTable[[#This Row],[Order Date]])/3,0)</f>
        <v>Q1</v>
      </c>
      <c r="S25" s="5">
        <f>MONTH(SalesDataTable[[#This Row],[Order Date]])</f>
        <v>1</v>
      </c>
      <c r="T25" s="8" t="str">
        <f>TEXT(SalesDataTable[[#This Row],[Order Date]],"mmm")</f>
        <v>sty</v>
      </c>
    </row>
    <row r="26" spans="1:20" ht="16" x14ac:dyDescent="0.4">
      <c r="A26" s="2" t="s">
        <v>85</v>
      </c>
      <c r="B26" s="3">
        <v>46028</v>
      </c>
      <c r="C26" s="4" t="s">
        <v>28</v>
      </c>
      <c r="D26" s="4" t="s">
        <v>86</v>
      </c>
      <c r="E26" s="4" t="s">
        <v>59</v>
      </c>
      <c r="F26" s="4" t="s">
        <v>36</v>
      </c>
      <c r="G26" s="4" t="s">
        <v>69</v>
      </c>
      <c r="H26" s="4" t="s">
        <v>87</v>
      </c>
      <c r="I26" s="5">
        <v>2</v>
      </c>
      <c r="J26" s="6">
        <v>35.78</v>
      </c>
      <c r="K26" s="7">
        <v>0</v>
      </c>
      <c r="L26" s="6">
        <v>13.84</v>
      </c>
      <c r="M26" s="6">
        <f t="shared" si="0"/>
        <v>71.56</v>
      </c>
      <c r="N26" s="6">
        <f t="shared" si="1"/>
        <v>27.68</v>
      </c>
      <c r="O26" s="6">
        <f t="shared" si="2"/>
        <v>43.88</v>
      </c>
      <c r="P26" s="8">
        <f t="shared" si="3"/>
        <v>0.61319172722191173</v>
      </c>
      <c r="Q26" s="9">
        <f>YEAR(SalesDataTable[[#This Row],[Order Date]])</f>
        <v>2026</v>
      </c>
      <c r="R26" s="8" t="str">
        <f>"Q"&amp;ROUNDUP(MONTH(SalesDataTable[[#This Row],[Order Date]])/3,0)</f>
        <v>Q1</v>
      </c>
      <c r="S26" s="5">
        <f>MONTH(SalesDataTable[[#This Row],[Order Date]])</f>
        <v>1</v>
      </c>
      <c r="T26" s="8" t="str">
        <f>TEXT(SalesDataTable[[#This Row],[Order Date]],"mmm")</f>
        <v>sty</v>
      </c>
    </row>
    <row r="27" spans="1:20" ht="16" x14ac:dyDescent="0.4">
      <c r="A27" s="2" t="s">
        <v>88</v>
      </c>
      <c r="B27" s="3">
        <v>46029</v>
      </c>
      <c r="C27" s="4" t="s">
        <v>28</v>
      </c>
      <c r="D27" s="4" t="s">
        <v>89</v>
      </c>
      <c r="E27" s="4" t="s">
        <v>59</v>
      </c>
      <c r="F27" s="4" t="s">
        <v>36</v>
      </c>
      <c r="G27" s="4" t="s">
        <v>25</v>
      </c>
      <c r="H27" s="4" t="s">
        <v>26</v>
      </c>
      <c r="I27" s="5">
        <v>3</v>
      </c>
      <c r="J27" s="6">
        <v>81.64</v>
      </c>
      <c r="K27" s="7">
        <v>0</v>
      </c>
      <c r="L27" s="6">
        <v>43.84</v>
      </c>
      <c r="M27" s="6">
        <f t="shared" si="0"/>
        <v>244.92000000000002</v>
      </c>
      <c r="N27" s="6">
        <f t="shared" si="1"/>
        <v>131.52000000000001</v>
      </c>
      <c r="O27" s="6">
        <f t="shared" si="2"/>
        <v>113.4</v>
      </c>
      <c r="P27" s="8">
        <f t="shared" si="3"/>
        <v>0.46300832925036745</v>
      </c>
      <c r="Q27" s="9">
        <f>YEAR(SalesDataTable[[#This Row],[Order Date]])</f>
        <v>2026</v>
      </c>
      <c r="R27" s="8" t="str">
        <f>"Q"&amp;ROUNDUP(MONTH(SalesDataTable[[#This Row],[Order Date]])/3,0)</f>
        <v>Q1</v>
      </c>
      <c r="S27" s="5">
        <f>MONTH(SalesDataTable[[#This Row],[Order Date]])</f>
        <v>1</v>
      </c>
      <c r="T27" s="8" t="str">
        <f>TEXT(SalesDataTable[[#This Row],[Order Date]],"mmm")</f>
        <v>sty</v>
      </c>
    </row>
    <row r="28" spans="1:20" ht="16" x14ac:dyDescent="0.4">
      <c r="A28" s="2" t="s">
        <v>90</v>
      </c>
      <c r="B28" s="3">
        <v>46029</v>
      </c>
      <c r="C28" s="4" t="s">
        <v>28</v>
      </c>
      <c r="D28" s="4" t="s">
        <v>89</v>
      </c>
      <c r="E28" s="4" t="s">
        <v>23</v>
      </c>
      <c r="F28" s="4" t="s">
        <v>24</v>
      </c>
      <c r="G28" s="4" t="s">
        <v>37</v>
      </c>
      <c r="H28" s="4" t="s">
        <v>91</v>
      </c>
      <c r="I28" s="5">
        <v>2</v>
      </c>
      <c r="J28" s="6">
        <v>131.63999999999999</v>
      </c>
      <c r="K28" s="7">
        <v>0.05</v>
      </c>
      <c r="L28" s="6">
        <v>69.02</v>
      </c>
      <c r="M28" s="6">
        <f t="shared" si="0"/>
        <v>250.11599999999996</v>
      </c>
      <c r="N28" s="6">
        <f t="shared" si="1"/>
        <v>138.04</v>
      </c>
      <c r="O28" s="6">
        <f t="shared" si="2"/>
        <v>112.07599999999996</v>
      </c>
      <c r="P28" s="8">
        <f t="shared" si="3"/>
        <v>0.44809608341729429</v>
      </c>
      <c r="Q28" s="9">
        <f>YEAR(SalesDataTable[[#This Row],[Order Date]])</f>
        <v>2026</v>
      </c>
      <c r="R28" s="8" t="str">
        <f>"Q"&amp;ROUNDUP(MONTH(SalesDataTable[[#This Row],[Order Date]])/3,0)</f>
        <v>Q1</v>
      </c>
      <c r="S28" s="5">
        <f>MONTH(SalesDataTable[[#This Row],[Order Date]])</f>
        <v>1</v>
      </c>
      <c r="T28" s="8" t="str">
        <f>TEXT(SalesDataTable[[#This Row],[Order Date]],"mmm")</f>
        <v>sty</v>
      </c>
    </row>
    <row r="29" spans="1:20" ht="16" x14ac:dyDescent="0.4">
      <c r="A29" s="2" t="s">
        <v>92</v>
      </c>
      <c r="B29" s="3">
        <v>46029</v>
      </c>
      <c r="C29" s="4" t="s">
        <v>34</v>
      </c>
      <c r="D29" s="4" t="s">
        <v>44</v>
      </c>
      <c r="E29" s="4" t="s">
        <v>59</v>
      </c>
      <c r="F29" s="4" t="s">
        <v>36</v>
      </c>
      <c r="G29" s="4" t="s">
        <v>31</v>
      </c>
      <c r="H29" s="4" t="s">
        <v>73</v>
      </c>
      <c r="I29" s="5">
        <v>2</v>
      </c>
      <c r="J29" s="6">
        <v>155.35</v>
      </c>
      <c r="K29" s="7">
        <v>0</v>
      </c>
      <c r="L29" s="6">
        <v>80.790000000000006</v>
      </c>
      <c r="M29" s="6">
        <f t="shared" si="0"/>
        <v>310.7</v>
      </c>
      <c r="N29" s="6">
        <f t="shared" si="1"/>
        <v>161.58000000000001</v>
      </c>
      <c r="O29" s="6">
        <f t="shared" si="2"/>
        <v>149.11999999999998</v>
      </c>
      <c r="P29" s="8">
        <f t="shared" si="3"/>
        <v>0.47994850337946565</v>
      </c>
      <c r="Q29" s="9">
        <f>YEAR(SalesDataTable[[#This Row],[Order Date]])</f>
        <v>2026</v>
      </c>
      <c r="R29" s="8" t="str">
        <f>"Q"&amp;ROUNDUP(MONTH(SalesDataTable[[#This Row],[Order Date]])/3,0)</f>
        <v>Q1</v>
      </c>
      <c r="S29" s="5">
        <f>MONTH(SalesDataTable[[#This Row],[Order Date]])</f>
        <v>1</v>
      </c>
      <c r="T29" s="8" t="str">
        <f>TEXT(SalesDataTable[[#This Row],[Order Date]],"mmm")</f>
        <v>sty</v>
      </c>
    </row>
    <row r="30" spans="1:20" ht="16" x14ac:dyDescent="0.4">
      <c r="A30" s="2" t="s">
        <v>93</v>
      </c>
      <c r="B30" s="3">
        <v>46029</v>
      </c>
      <c r="C30" s="4" t="s">
        <v>47</v>
      </c>
      <c r="D30" s="4" t="s">
        <v>68</v>
      </c>
      <c r="E30" s="4" t="s">
        <v>23</v>
      </c>
      <c r="F30" s="4" t="s">
        <v>24</v>
      </c>
      <c r="G30" s="4" t="s">
        <v>69</v>
      </c>
      <c r="H30" s="4" t="s">
        <v>94</v>
      </c>
      <c r="I30" s="5">
        <v>2</v>
      </c>
      <c r="J30" s="6">
        <v>51.56</v>
      </c>
      <c r="K30" s="7">
        <v>0.05</v>
      </c>
      <c r="L30" s="6">
        <v>22.26</v>
      </c>
      <c r="M30" s="6">
        <f t="shared" si="0"/>
        <v>97.963999999999999</v>
      </c>
      <c r="N30" s="6">
        <f t="shared" si="1"/>
        <v>44.52</v>
      </c>
      <c r="O30" s="6">
        <f t="shared" si="2"/>
        <v>53.443999999999996</v>
      </c>
      <c r="P30" s="8">
        <f t="shared" si="3"/>
        <v>0.54554734392225712</v>
      </c>
      <c r="Q30" s="9">
        <f>YEAR(SalesDataTable[[#This Row],[Order Date]])</f>
        <v>2026</v>
      </c>
      <c r="R30" s="8" t="str">
        <f>"Q"&amp;ROUNDUP(MONTH(SalesDataTable[[#This Row],[Order Date]])/3,0)</f>
        <v>Q1</v>
      </c>
      <c r="S30" s="5">
        <f>MONTH(SalesDataTable[[#This Row],[Order Date]])</f>
        <v>1</v>
      </c>
      <c r="T30" s="8" t="str">
        <f>TEXT(SalesDataTable[[#This Row],[Order Date]],"mmm")</f>
        <v>sty</v>
      </c>
    </row>
    <row r="31" spans="1:20" ht="16" x14ac:dyDescent="0.4">
      <c r="A31" s="2" t="s">
        <v>95</v>
      </c>
      <c r="B31" s="3">
        <v>46030</v>
      </c>
      <c r="C31" s="4" t="s">
        <v>28</v>
      </c>
      <c r="D31" s="4" t="s">
        <v>89</v>
      </c>
      <c r="E31" s="4" t="s">
        <v>23</v>
      </c>
      <c r="F31" s="4" t="s">
        <v>36</v>
      </c>
      <c r="G31" s="4" t="s">
        <v>25</v>
      </c>
      <c r="H31" s="4" t="s">
        <v>49</v>
      </c>
      <c r="I31" s="5">
        <v>2</v>
      </c>
      <c r="J31" s="6">
        <v>51.63</v>
      </c>
      <c r="K31" s="7">
        <v>0</v>
      </c>
      <c r="L31" s="6">
        <v>22.54</v>
      </c>
      <c r="M31" s="6">
        <f t="shared" si="0"/>
        <v>103.26</v>
      </c>
      <c r="N31" s="6">
        <f t="shared" si="1"/>
        <v>45.08</v>
      </c>
      <c r="O31" s="6">
        <f t="shared" si="2"/>
        <v>58.180000000000007</v>
      </c>
      <c r="P31" s="8">
        <f t="shared" si="3"/>
        <v>0.5634321131125315</v>
      </c>
      <c r="Q31" s="9">
        <f>YEAR(SalesDataTable[[#This Row],[Order Date]])</f>
        <v>2026</v>
      </c>
      <c r="R31" s="8" t="str">
        <f>"Q"&amp;ROUNDUP(MONTH(SalesDataTable[[#This Row],[Order Date]])/3,0)</f>
        <v>Q1</v>
      </c>
      <c r="S31" s="5">
        <f>MONTH(SalesDataTable[[#This Row],[Order Date]])</f>
        <v>1</v>
      </c>
      <c r="T31" s="8" t="str">
        <f>TEXT(SalesDataTable[[#This Row],[Order Date]],"mmm")</f>
        <v>sty</v>
      </c>
    </row>
    <row r="32" spans="1:20" ht="16" x14ac:dyDescent="0.4">
      <c r="A32" s="2" t="s">
        <v>96</v>
      </c>
      <c r="B32" s="3">
        <v>46030</v>
      </c>
      <c r="C32" s="4" t="s">
        <v>21</v>
      </c>
      <c r="D32" s="4" t="s">
        <v>72</v>
      </c>
      <c r="E32" s="4" t="s">
        <v>30</v>
      </c>
      <c r="F32" s="4" t="s">
        <v>40</v>
      </c>
      <c r="G32" s="4" t="s">
        <v>51</v>
      </c>
      <c r="H32" s="4" t="s">
        <v>52</v>
      </c>
      <c r="I32" s="5">
        <v>5</v>
      </c>
      <c r="J32" s="6">
        <v>344.88</v>
      </c>
      <c r="K32" s="7">
        <v>0.15</v>
      </c>
      <c r="L32" s="6">
        <v>190.66</v>
      </c>
      <c r="M32" s="6">
        <f t="shared" si="0"/>
        <v>1465.74</v>
      </c>
      <c r="N32" s="6">
        <f t="shared" si="1"/>
        <v>953.3</v>
      </c>
      <c r="O32" s="6">
        <f t="shared" si="2"/>
        <v>512.44000000000005</v>
      </c>
      <c r="P32" s="8">
        <f t="shared" si="3"/>
        <v>0.34961180018284282</v>
      </c>
      <c r="Q32" s="9">
        <f>YEAR(SalesDataTable[[#This Row],[Order Date]])</f>
        <v>2026</v>
      </c>
      <c r="R32" s="8" t="str">
        <f>"Q"&amp;ROUNDUP(MONTH(SalesDataTable[[#This Row],[Order Date]])/3,0)</f>
        <v>Q1</v>
      </c>
      <c r="S32" s="5">
        <f>MONTH(SalesDataTable[[#This Row],[Order Date]])</f>
        <v>1</v>
      </c>
      <c r="T32" s="8" t="str">
        <f>TEXT(SalesDataTable[[#This Row],[Order Date]],"mmm")</f>
        <v>sty</v>
      </c>
    </row>
    <row r="33" spans="1:20" ht="16" x14ac:dyDescent="0.4">
      <c r="A33" s="2" t="s">
        <v>97</v>
      </c>
      <c r="B33" s="3">
        <v>46030</v>
      </c>
      <c r="C33" s="4" t="s">
        <v>34</v>
      </c>
      <c r="D33" s="4" t="s">
        <v>44</v>
      </c>
      <c r="E33" s="4" t="s">
        <v>45</v>
      </c>
      <c r="F33" s="4" t="s">
        <v>36</v>
      </c>
      <c r="G33" s="4" t="s">
        <v>31</v>
      </c>
      <c r="H33" s="4" t="s">
        <v>32</v>
      </c>
      <c r="I33" s="5">
        <v>2</v>
      </c>
      <c r="J33" s="6">
        <v>94.06</v>
      </c>
      <c r="K33" s="7">
        <v>0.15</v>
      </c>
      <c r="L33" s="6">
        <v>46.33</v>
      </c>
      <c r="M33" s="6">
        <f t="shared" si="0"/>
        <v>159.90199999999999</v>
      </c>
      <c r="N33" s="6">
        <f t="shared" si="1"/>
        <v>92.66</v>
      </c>
      <c r="O33" s="6">
        <f t="shared" si="2"/>
        <v>67.24199999999999</v>
      </c>
      <c r="P33" s="8">
        <f t="shared" si="3"/>
        <v>0.42052006854198193</v>
      </c>
      <c r="Q33" s="9">
        <f>YEAR(SalesDataTable[[#This Row],[Order Date]])</f>
        <v>2026</v>
      </c>
      <c r="R33" s="8" t="str">
        <f>"Q"&amp;ROUNDUP(MONTH(SalesDataTable[[#This Row],[Order Date]])/3,0)</f>
        <v>Q1</v>
      </c>
      <c r="S33" s="5">
        <f>MONTH(SalesDataTable[[#This Row],[Order Date]])</f>
        <v>1</v>
      </c>
      <c r="T33" s="8" t="str">
        <f>TEXT(SalesDataTable[[#This Row],[Order Date]],"mmm")</f>
        <v>sty</v>
      </c>
    </row>
    <row r="34" spans="1:20" ht="16" x14ac:dyDescent="0.4">
      <c r="A34" s="2" t="s">
        <v>98</v>
      </c>
      <c r="B34" s="3">
        <v>46030</v>
      </c>
      <c r="C34" s="4" t="s">
        <v>21</v>
      </c>
      <c r="D34" s="4" t="s">
        <v>22</v>
      </c>
      <c r="E34" s="4" t="s">
        <v>23</v>
      </c>
      <c r="F34" s="4" t="s">
        <v>40</v>
      </c>
      <c r="G34" s="4" t="s">
        <v>31</v>
      </c>
      <c r="H34" s="4" t="s">
        <v>99</v>
      </c>
      <c r="I34" s="5">
        <v>1</v>
      </c>
      <c r="J34" s="6">
        <v>72.38</v>
      </c>
      <c r="K34" s="7">
        <v>0</v>
      </c>
      <c r="L34" s="6">
        <v>31.65</v>
      </c>
      <c r="M34" s="6">
        <f t="shared" si="0"/>
        <v>72.38</v>
      </c>
      <c r="N34" s="6">
        <f t="shared" si="1"/>
        <v>31.65</v>
      </c>
      <c r="O34" s="6">
        <f t="shared" si="2"/>
        <v>40.729999999999997</v>
      </c>
      <c r="P34" s="8">
        <f t="shared" si="3"/>
        <v>0.56272450953302011</v>
      </c>
      <c r="Q34" s="9">
        <f>YEAR(SalesDataTable[[#This Row],[Order Date]])</f>
        <v>2026</v>
      </c>
      <c r="R34" s="8" t="str">
        <f>"Q"&amp;ROUNDUP(MONTH(SalesDataTable[[#This Row],[Order Date]])/3,0)</f>
        <v>Q1</v>
      </c>
      <c r="S34" s="5">
        <f>MONTH(SalesDataTable[[#This Row],[Order Date]])</f>
        <v>1</v>
      </c>
      <c r="T34" s="8" t="str">
        <f>TEXT(SalesDataTable[[#This Row],[Order Date]],"mmm")</f>
        <v>sty</v>
      </c>
    </row>
    <row r="35" spans="1:20" ht="16" x14ac:dyDescent="0.4">
      <c r="A35" s="2" t="s">
        <v>100</v>
      </c>
      <c r="B35" s="3">
        <v>46030</v>
      </c>
      <c r="C35" s="4" t="s">
        <v>28</v>
      </c>
      <c r="D35" s="4" t="s">
        <v>58</v>
      </c>
      <c r="E35" s="4" t="s">
        <v>23</v>
      </c>
      <c r="F35" s="4" t="s">
        <v>36</v>
      </c>
      <c r="G35" s="4" t="s">
        <v>31</v>
      </c>
      <c r="H35" s="4" t="s">
        <v>73</v>
      </c>
      <c r="I35" s="5">
        <v>1</v>
      </c>
      <c r="J35" s="6">
        <v>153.69</v>
      </c>
      <c r="K35" s="7">
        <v>0</v>
      </c>
      <c r="L35" s="6">
        <v>77.47</v>
      </c>
      <c r="M35" s="6">
        <f t="shared" si="0"/>
        <v>153.69</v>
      </c>
      <c r="N35" s="6">
        <f t="shared" si="1"/>
        <v>77.47</v>
      </c>
      <c r="O35" s="6">
        <f t="shared" si="2"/>
        <v>76.22</v>
      </c>
      <c r="P35" s="8">
        <f t="shared" si="3"/>
        <v>0.49593337237295854</v>
      </c>
      <c r="Q35" s="9">
        <f>YEAR(SalesDataTable[[#This Row],[Order Date]])</f>
        <v>2026</v>
      </c>
      <c r="R35" s="8" t="str">
        <f>"Q"&amp;ROUNDUP(MONTH(SalesDataTable[[#This Row],[Order Date]])/3,0)</f>
        <v>Q1</v>
      </c>
      <c r="S35" s="5">
        <f>MONTH(SalesDataTable[[#This Row],[Order Date]])</f>
        <v>1</v>
      </c>
      <c r="T35" s="8" t="str">
        <f>TEXT(SalesDataTable[[#This Row],[Order Date]],"mmm")</f>
        <v>sty</v>
      </c>
    </row>
    <row r="36" spans="1:20" ht="16" x14ac:dyDescent="0.4">
      <c r="A36" s="2" t="s">
        <v>101</v>
      </c>
      <c r="B36" s="3">
        <v>46031</v>
      </c>
      <c r="C36" s="4" t="s">
        <v>47</v>
      </c>
      <c r="D36" s="4" t="s">
        <v>102</v>
      </c>
      <c r="E36" s="4" t="s">
        <v>30</v>
      </c>
      <c r="F36" s="4" t="s">
        <v>40</v>
      </c>
      <c r="G36" s="4" t="s">
        <v>37</v>
      </c>
      <c r="H36" s="4" t="s">
        <v>103</v>
      </c>
      <c r="I36" s="5">
        <v>15</v>
      </c>
      <c r="J36" s="6">
        <v>168.62</v>
      </c>
      <c r="K36" s="7">
        <v>0.05</v>
      </c>
      <c r="L36" s="6">
        <v>86.09</v>
      </c>
      <c r="M36" s="6">
        <f t="shared" si="0"/>
        <v>2402.835</v>
      </c>
      <c r="N36" s="6">
        <f t="shared" si="1"/>
        <v>1291.3500000000001</v>
      </c>
      <c r="O36" s="6">
        <f t="shared" si="2"/>
        <v>1111.4849999999999</v>
      </c>
      <c r="P36" s="8">
        <f t="shared" si="3"/>
        <v>0.46257233642759488</v>
      </c>
      <c r="Q36" s="9">
        <f>YEAR(SalesDataTable[[#This Row],[Order Date]])</f>
        <v>2026</v>
      </c>
      <c r="R36" s="8" t="str">
        <f>"Q"&amp;ROUNDUP(MONTH(SalesDataTable[[#This Row],[Order Date]])/3,0)</f>
        <v>Q1</v>
      </c>
      <c r="S36" s="5">
        <f>MONTH(SalesDataTable[[#This Row],[Order Date]])</f>
        <v>1</v>
      </c>
      <c r="T36" s="8" t="str">
        <f>TEXT(SalesDataTable[[#This Row],[Order Date]],"mmm")</f>
        <v>sty</v>
      </c>
    </row>
    <row r="37" spans="1:20" ht="16" x14ac:dyDescent="0.4">
      <c r="A37" s="2" t="s">
        <v>104</v>
      </c>
      <c r="B37" s="3">
        <v>46031</v>
      </c>
      <c r="C37" s="4" t="s">
        <v>47</v>
      </c>
      <c r="D37" s="4" t="s">
        <v>48</v>
      </c>
      <c r="E37" s="4" t="s">
        <v>23</v>
      </c>
      <c r="F37" s="4" t="s">
        <v>36</v>
      </c>
      <c r="G37" s="4" t="s">
        <v>31</v>
      </c>
      <c r="H37" s="4" t="s">
        <v>73</v>
      </c>
      <c r="I37" s="5">
        <v>1</v>
      </c>
      <c r="J37" s="6">
        <v>152.75</v>
      </c>
      <c r="K37" s="7">
        <v>0.05</v>
      </c>
      <c r="L37" s="6">
        <v>79.88</v>
      </c>
      <c r="M37" s="6">
        <f t="shared" si="0"/>
        <v>145.11249999999998</v>
      </c>
      <c r="N37" s="6">
        <f t="shared" si="1"/>
        <v>79.88</v>
      </c>
      <c r="O37" s="6">
        <f t="shared" si="2"/>
        <v>65.232499999999987</v>
      </c>
      <c r="P37" s="8">
        <f t="shared" si="3"/>
        <v>0.44953053665259707</v>
      </c>
      <c r="Q37" s="9">
        <f>YEAR(SalesDataTable[[#This Row],[Order Date]])</f>
        <v>2026</v>
      </c>
      <c r="R37" s="8" t="str">
        <f>"Q"&amp;ROUNDUP(MONTH(SalesDataTable[[#This Row],[Order Date]])/3,0)</f>
        <v>Q1</v>
      </c>
      <c r="S37" s="5">
        <f>MONTH(SalesDataTable[[#This Row],[Order Date]])</f>
        <v>1</v>
      </c>
      <c r="T37" s="8" t="str">
        <f>TEXT(SalesDataTable[[#This Row],[Order Date]],"mmm")</f>
        <v>sty</v>
      </c>
    </row>
    <row r="38" spans="1:20" ht="16" x14ac:dyDescent="0.4">
      <c r="A38" s="2" t="s">
        <v>105</v>
      </c>
      <c r="B38" s="3">
        <v>46031</v>
      </c>
      <c r="C38" s="4" t="s">
        <v>28</v>
      </c>
      <c r="D38" s="4" t="s">
        <v>106</v>
      </c>
      <c r="E38" s="4" t="s">
        <v>59</v>
      </c>
      <c r="F38" s="4" t="s">
        <v>36</v>
      </c>
      <c r="G38" s="4" t="s">
        <v>69</v>
      </c>
      <c r="H38" s="4" t="s">
        <v>87</v>
      </c>
      <c r="I38" s="5">
        <v>2</v>
      </c>
      <c r="J38" s="6">
        <v>36.72</v>
      </c>
      <c r="K38" s="7">
        <v>0.05</v>
      </c>
      <c r="L38" s="6">
        <v>14.15</v>
      </c>
      <c r="M38" s="6">
        <f t="shared" si="0"/>
        <v>69.768000000000001</v>
      </c>
      <c r="N38" s="6">
        <f t="shared" si="1"/>
        <v>28.3</v>
      </c>
      <c r="O38" s="6">
        <f t="shared" si="2"/>
        <v>41.468000000000004</v>
      </c>
      <c r="P38" s="8">
        <f t="shared" si="3"/>
        <v>0.59436991170737308</v>
      </c>
      <c r="Q38" s="9">
        <f>YEAR(SalesDataTable[[#This Row],[Order Date]])</f>
        <v>2026</v>
      </c>
      <c r="R38" s="8" t="str">
        <f>"Q"&amp;ROUNDUP(MONTH(SalesDataTable[[#This Row],[Order Date]])/3,0)</f>
        <v>Q1</v>
      </c>
      <c r="S38" s="5">
        <f>MONTH(SalesDataTable[[#This Row],[Order Date]])</f>
        <v>1</v>
      </c>
      <c r="T38" s="8" t="str">
        <f>TEXT(SalesDataTable[[#This Row],[Order Date]],"mmm")</f>
        <v>sty</v>
      </c>
    </row>
    <row r="39" spans="1:20" ht="16" x14ac:dyDescent="0.4">
      <c r="A39" s="2" t="s">
        <v>107</v>
      </c>
      <c r="B39" s="3">
        <v>46032</v>
      </c>
      <c r="C39" s="4" t="s">
        <v>21</v>
      </c>
      <c r="D39" s="4" t="s">
        <v>108</v>
      </c>
      <c r="E39" s="4" t="s">
        <v>23</v>
      </c>
      <c r="F39" s="4" t="s">
        <v>24</v>
      </c>
      <c r="G39" s="4" t="s">
        <v>31</v>
      </c>
      <c r="H39" s="4" t="s">
        <v>41</v>
      </c>
      <c r="I39" s="5">
        <v>6</v>
      </c>
      <c r="J39" s="6">
        <v>141.31</v>
      </c>
      <c r="K39" s="7">
        <v>0.05</v>
      </c>
      <c r="L39" s="6">
        <v>79.349999999999994</v>
      </c>
      <c r="M39" s="6">
        <f t="shared" si="0"/>
        <v>805.46699999999998</v>
      </c>
      <c r="N39" s="6">
        <f t="shared" si="1"/>
        <v>476.09999999999997</v>
      </c>
      <c r="O39" s="6">
        <f t="shared" si="2"/>
        <v>329.36700000000002</v>
      </c>
      <c r="P39" s="8">
        <f t="shared" si="3"/>
        <v>0.4089143316858419</v>
      </c>
      <c r="Q39" s="9">
        <f>YEAR(SalesDataTable[[#This Row],[Order Date]])</f>
        <v>2026</v>
      </c>
      <c r="R39" s="8" t="str">
        <f>"Q"&amp;ROUNDUP(MONTH(SalesDataTable[[#This Row],[Order Date]])/3,0)</f>
        <v>Q1</v>
      </c>
      <c r="S39" s="5">
        <f>MONTH(SalesDataTable[[#This Row],[Order Date]])</f>
        <v>1</v>
      </c>
      <c r="T39" s="8" t="str">
        <f>TEXT(SalesDataTable[[#This Row],[Order Date]],"mmm")</f>
        <v>sty</v>
      </c>
    </row>
    <row r="40" spans="1:20" ht="16" x14ac:dyDescent="0.4">
      <c r="A40" s="2" t="s">
        <v>109</v>
      </c>
      <c r="B40" s="3">
        <v>46032</v>
      </c>
      <c r="C40" s="4" t="s">
        <v>34</v>
      </c>
      <c r="D40" s="4" t="s">
        <v>81</v>
      </c>
      <c r="E40" s="4" t="s">
        <v>23</v>
      </c>
      <c r="F40" s="4" t="s">
        <v>40</v>
      </c>
      <c r="G40" s="4" t="s">
        <v>51</v>
      </c>
      <c r="H40" s="4" t="s">
        <v>110</v>
      </c>
      <c r="I40" s="5">
        <v>2</v>
      </c>
      <c r="J40" s="6">
        <v>121.23</v>
      </c>
      <c r="K40" s="7">
        <v>0</v>
      </c>
      <c r="L40" s="6">
        <v>59.66</v>
      </c>
      <c r="M40" s="6">
        <f t="shared" si="0"/>
        <v>242.46</v>
      </c>
      <c r="N40" s="6">
        <f t="shared" si="1"/>
        <v>119.32</v>
      </c>
      <c r="O40" s="6">
        <f t="shared" si="2"/>
        <v>123.14000000000001</v>
      </c>
      <c r="P40" s="8">
        <f t="shared" si="3"/>
        <v>0.50787758805576178</v>
      </c>
      <c r="Q40" s="9">
        <f>YEAR(SalesDataTable[[#This Row],[Order Date]])</f>
        <v>2026</v>
      </c>
      <c r="R40" s="8" t="str">
        <f>"Q"&amp;ROUNDUP(MONTH(SalesDataTable[[#This Row],[Order Date]])/3,0)</f>
        <v>Q1</v>
      </c>
      <c r="S40" s="5">
        <f>MONTH(SalesDataTable[[#This Row],[Order Date]])</f>
        <v>1</v>
      </c>
      <c r="T40" s="8" t="str">
        <f>TEXT(SalesDataTable[[#This Row],[Order Date]],"mmm")</f>
        <v>sty</v>
      </c>
    </row>
    <row r="41" spans="1:20" ht="16" x14ac:dyDescent="0.4">
      <c r="A41" s="2" t="s">
        <v>111</v>
      </c>
      <c r="B41" s="3">
        <v>46032</v>
      </c>
      <c r="C41" s="4" t="s">
        <v>47</v>
      </c>
      <c r="D41" s="4" t="s">
        <v>68</v>
      </c>
      <c r="E41" s="4" t="s">
        <v>23</v>
      </c>
      <c r="F41" s="4" t="s">
        <v>36</v>
      </c>
      <c r="G41" s="4" t="s">
        <v>37</v>
      </c>
      <c r="H41" s="4" t="s">
        <v>103</v>
      </c>
      <c r="I41" s="5">
        <v>3</v>
      </c>
      <c r="J41" s="6">
        <v>161.58000000000001</v>
      </c>
      <c r="K41" s="7">
        <v>0</v>
      </c>
      <c r="L41" s="6">
        <v>85.58</v>
      </c>
      <c r="M41" s="6">
        <f t="shared" si="0"/>
        <v>484.74</v>
      </c>
      <c r="N41" s="6">
        <f t="shared" si="1"/>
        <v>256.74</v>
      </c>
      <c r="O41" s="6">
        <f t="shared" si="2"/>
        <v>228</v>
      </c>
      <c r="P41" s="8">
        <f t="shared" si="3"/>
        <v>0.47035524198539425</v>
      </c>
      <c r="Q41" s="9">
        <f>YEAR(SalesDataTable[[#This Row],[Order Date]])</f>
        <v>2026</v>
      </c>
      <c r="R41" s="8" t="str">
        <f>"Q"&amp;ROUNDUP(MONTH(SalesDataTable[[#This Row],[Order Date]])/3,0)</f>
        <v>Q1</v>
      </c>
      <c r="S41" s="5">
        <f>MONTH(SalesDataTable[[#This Row],[Order Date]])</f>
        <v>1</v>
      </c>
      <c r="T41" s="8" t="str">
        <f>TEXT(SalesDataTable[[#This Row],[Order Date]],"mmm")</f>
        <v>sty</v>
      </c>
    </row>
    <row r="42" spans="1:20" ht="16" x14ac:dyDescent="0.4">
      <c r="A42" s="2" t="s">
        <v>112</v>
      </c>
      <c r="B42" s="3">
        <v>46032</v>
      </c>
      <c r="C42" s="4" t="s">
        <v>47</v>
      </c>
      <c r="D42" s="4" t="s">
        <v>68</v>
      </c>
      <c r="E42" s="4" t="s">
        <v>45</v>
      </c>
      <c r="F42" s="4" t="s">
        <v>24</v>
      </c>
      <c r="G42" s="4" t="s">
        <v>37</v>
      </c>
      <c r="H42" s="4" t="s">
        <v>103</v>
      </c>
      <c r="I42" s="5">
        <v>2</v>
      </c>
      <c r="J42" s="6">
        <v>166.84</v>
      </c>
      <c r="K42" s="7">
        <v>0</v>
      </c>
      <c r="L42" s="6">
        <v>88.67</v>
      </c>
      <c r="M42" s="6">
        <f t="shared" si="0"/>
        <v>333.68</v>
      </c>
      <c r="N42" s="6">
        <f t="shared" si="1"/>
        <v>177.34</v>
      </c>
      <c r="O42" s="6">
        <f t="shared" si="2"/>
        <v>156.34</v>
      </c>
      <c r="P42" s="8">
        <f t="shared" si="3"/>
        <v>0.4685327259649964</v>
      </c>
      <c r="Q42" s="9">
        <f>YEAR(SalesDataTable[[#This Row],[Order Date]])</f>
        <v>2026</v>
      </c>
      <c r="R42" s="8" t="str">
        <f>"Q"&amp;ROUNDUP(MONTH(SalesDataTable[[#This Row],[Order Date]])/3,0)</f>
        <v>Q1</v>
      </c>
      <c r="S42" s="5">
        <f>MONTH(SalesDataTable[[#This Row],[Order Date]])</f>
        <v>1</v>
      </c>
      <c r="T42" s="8" t="str">
        <f>TEXT(SalesDataTable[[#This Row],[Order Date]],"mmm")</f>
        <v>sty</v>
      </c>
    </row>
    <row r="43" spans="1:20" ht="16" x14ac:dyDescent="0.4">
      <c r="A43" s="2" t="s">
        <v>113</v>
      </c>
      <c r="B43" s="3">
        <v>46033</v>
      </c>
      <c r="C43" s="4" t="s">
        <v>34</v>
      </c>
      <c r="D43" s="4" t="s">
        <v>54</v>
      </c>
      <c r="E43" s="4" t="s">
        <v>23</v>
      </c>
      <c r="F43" s="4" t="s">
        <v>24</v>
      </c>
      <c r="G43" s="4" t="s">
        <v>31</v>
      </c>
      <c r="H43" s="4" t="s">
        <v>73</v>
      </c>
      <c r="I43" s="5">
        <v>1</v>
      </c>
      <c r="J43" s="6">
        <v>150.96</v>
      </c>
      <c r="K43" s="7">
        <v>0</v>
      </c>
      <c r="L43" s="6">
        <v>77.5</v>
      </c>
      <c r="M43" s="6">
        <f t="shared" si="0"/>
        <v>150.96</v>
      </c>
      <c r="N43" s="6">
        <f t="shared" si="1"/>
        <v>77.5</v>
      </c>
      <c r="O43" s="6">
        <f t="shared" si="2"/>
        <v>73.460000000000008</v>
      </c>
      <c r="P43" s="8">
        <f t="shared" si="3"/>
        <v>0.48661897191308956</v>
      </c>
      <c r="Q43" s="9">
        <f>YEAR(SalesDataTable[[#This Row],[Order Date]])</f>
        <v>2026</v>
      </c>
      <c r="R43" s="8" t="str">
        <f>"Q"&amp;ROUNDUP(MONTH(SalesDataTable[[#This Row],[Order Date]])/3,0)</f>
        <v>Q1</v>
      </c>
      <c r="S43" s="5">
        <f>MONTH(SalesDataTable[[#This Row],[Order Date]])</f>
        <v>1</v>
      </c>
      <c r="T43" s="8" t="str">
        <f>TEXT(SalesDataTable[[#This Row],[Order Date]],"mmm")</f>
        <v>sty</v>
      </c>
    </row>
    <row r="44" spans="1:20" ht="16" x14ac:dyDescent="0.4">
      <c r="A44" s="2" t="s">
        <v>114</v>
      </c>
      <c r="B44" s="3">
        <v>46033</v>
      </c>
      <c r="C44" s="4" t="s">
        <v>47</v>
      </c>
      <c r="D44" s="4" t="s">
        <v>65</v>
      </c>
      <c r="E44" s="4" t="s">
        <v>45</v>
      </c>
      <c r="F44" s="4" t="s">
        <v>24</v>
      </c>
      <c r="G44" s="4" t="s">
        <v>37</v>
      </c>
      <c r="H44" s="4" t="s">
        <v>38</v>
      </c>
      <c r="I44" s="5">
        <v>3</v>
      </c>
      <c r="J44" s="6">
        <v>36.33</v>
      </c>
      <c r="K44" s="7">
        <v>0.05</v>
      </c>
      <c r="L44" s="6">
        <v>13.27</v>
      </c>
      <c r="M44" s="6">
        <f t="shared" si="0"/>
        <v>103.54049999999999</v>
      </c>
      <c r="N44" s="6">
        <f t="shared" si="1"/>
        <v>39.81</v>
      </c>
      <c r="O44" s="6">
        <f t="shared" si="2"/>
        <v>63.730499999999992</v>
      </c>
      <c r="P44" s="8">
        <f t="shared" si="3"/>
        <v>0.61551277036521934</v>
      </c>
      <c r="Q44" s="9">
        <f>YEAR(SalesDataTable[[#This Row],[Order Date]])</f>
        <v>2026</v>
      </c>
      <c r="R44" s="8" t="str">
        <f>"Q"&amp;ROUNDUP(MONTH(SalesDataTable[[#This Row],[Order Date]])/3,0)</f>
        <v>Q1</v>
      </c>
      <c r="S44" s="5">
        <f>MONTH(SalesDataTable[[#This Row],[Order Date]])</f>
        <v>1</v>
      </c>
      <c r="T44" s="8" t="str">
        <f>TEXT(SalesDataTable[[#This Row],[Order Date]],"mmm")</f>
        <v>sty</v>
      </c>
    </row>
    <row r="45" spans="1:20" ht="16" x14ac:dyDescent="0.4">
      <c r="A45" s="2" t="s">
        <v>115</v>
      </c>
      <c r="B45" s="3">
        <v>46033</v>
      </c>
      <c r="C45" s="4" t="s">
        <v>47</v>
      </c>
      <c r="D45" s="4" t="s">
        <v>68</v>
      </c>
      <c r="E45" s="4" t="s">
        <v>23</v>
      </c>
      <c r="F45" s="4" t="s">
        <v>24</v>
      </c>
      <c r="G45" s="4" t="s">
        <v>37</v>
      </c>
      <c r="H45" s="4" t="s">
        <v>38</v>
      </c>
      <c r="I45" s="5">
        <v>1</v>
      </c>
      <c r="J45" s="6">
        <v>35.340000000000003</v>
      </c>
      <c r="K45" s="7">
        <v>0.1</v>
      </c>
      <c r="L45" s="6">
        <v>13.36</v>
      </c>
      <c r="M45" s="6">
        <f t="shared" si="0"/>
        <v>31.806000000000004</v>
      </c>
      <c r="N45" s="6">
        <f t="shared" si="1"/>
        <v>13.36</v>
      </c>
      <c r="O45" s="6">
        <f t="shared" si="2"/>
        <v>18.446000000000005</v>
      </c>
      <c r="P45" s="8">
        <f t="shared" si="3"/>
        <v>0.5799534678991386</v>
      </c>
      <c r="Q45" s="9">
        <f>YEAR(SalesDataTable[[#This Row],[Order Date]])</f>
        <v>2026</v>
      </c>
      <c r="R45" s="8" t="str">
        <f>"Q"&amp;ROUNDUP(MONTH(SalesDataTable[[#This Row],[Order Date]])/3,0)</f>
        <v>Q1</v>
      </c>
      <c r="S45" s="5">
        <f>MONTH(SalesDataTable[[#This Row],[Order Date]])</f>
        <v>1</v>
      </c>
      <c r="T45" s="8" t="str">
        <f>TEXT(SalesDataTable[[#This Row],[Order Date]],"mmm")</f>
        <v>sty</v>
      </c>
    </row>
    <row r="46" spans="1:20" ht="16" x14ac:dyDescent="0.4">
      <c r="A46" s="2" t="s">
        <v>116</v>
      </c>
      <c r="B46" s="3">
        <v>46033</v>
      </c>
      <c r="C46" s="4" t="s">
        <v>47</v>
      </c>
      <c r="D46" s="4" t="s">
        <v>68</v>
      </c>
      <c r="E46" s="4" t="s">
        <v>23</v>
      </c>
      <c r="F46" s="4" t="s">
        <v>24</v>
      </c>
      <c r="G46" s="4" t="s">
        <v>37</v>
      </c>
      <c r="H46" s="4" t="s">
        <v>66</v>
      </c>
      <c r="I46" s="5">
        <v>2</v>
      </c>
      <c r="J46" s="6">
        <v>46.27</v>
      </c>
      <c r="K46" s="7">
        <v>0</v>
      </c>
      <c r="L46" s="6">
        <v>18.23</v>
      </c>
      <c r="M46" s="6">
        <f t="shared" si="0"/>
        <v>92.54</v>
      </c>
      <c r="N46" s="6">
        <f t="shared" si="1"/>
        <v>36.46</v>
      </c>
      <c r="O46" s="6">
        <f t="shared" si="2"/>
        <v>56.080000000000005</v>
      </c>
      <c r="P46" s="8">
        <f t="shared" si="3"/>
        <v>0.60600821266479366</v>
      </c>
      <c r="Q46" s="9">
        <f>YEAR(SalesDataTable[[#This Row],[Order Date]])</f>
        <v>2026</v>
      </c>
      <c r="R46" s="8" t="str">
        <f>"Q"&amp;ROUNDUP(MONTH(SalesDataTable[[#This Row],[Order Date]])/3,0)</f>
        <v>Q1</v>
      </c>
      <c r="S46" s="5">
        <f>MONTH(SalesDataTable[[#This Row],[Order Date]])</f>
        <v>1</v>
      </c>
      <c r="T46" s="8" t="str">
        <f>TEXT(SalesDataTable[[#This Row],[Order Date]],"mmm")</f>
        <v>sty</v>
      </c>
    </row>
    <row r="47" spans="1:20" ht="16" x14ac:dyDescent="0.4">
      <c r="A47" s="2" t="s">
        <v>117</v>
      </c>
      <c r="B47" s="3">
        <v>46033</v>
      </c>
      <c r="C47" s="4" t="s">
        <v>47</v>
      </c>
      <c r="D47" s="4" t="s">
        <v>65</v>
      </c>
      <c r="E47" s="4" t="s">
        <v>23</v>
      </c>
      <c r="F47" s="4" t="s">
        <v>24</v>
      </c>
      <c r="G47" s="4" t="s">
        <v>25</v>
      </c>
      <c r="H47" s="4" t="s">
        <v>26</v>
      </c>
      <c r="I47" s="5">
        <v>1</v>
      </c>
      <c r="J47" s="6">
        <v>79.930000000000007</v>
      </c>
      <c r="K47" s="7">
        <v>0.05</v>
      </c>
      <c r="L47" s="6">
        <v>43.73</v>
      </c>
      <c r="M47" s="6">
        <f t="shared" si="0"/>
        <v>75.933500000000009</v>
      </c>
      <c r="N47" s="6">
        <f t="shared" si="1"/>
        <v>43.73</v>
      </c>
      <c r="O47" s="6">
        <f t="shared" si="2"/>
        <v>32.203500000000012</v>
      </c>
      <c r="P47" s="8">
        <f t="shared" si="3"/>
        <v>0.42410135184075554</v>
      </c>
      <c r="Q47" s="9">
        <f>YEAR(SalesDataTable[[#This Row],[Order Date]])</f>
        <v>2026</v>
      </c>
      <c r="R47" s="8" t="str">
        <f>"Q"&amp;ROUNDUP(MONTH(SalesDataTable[[#This Row],[Order Date]])/3,0)</f>
        <v>Q1</v>
      </c>
      <c r="S47" s="5">
        <f>MONTH(SalesDataTable[[#This Row],[Order Date]])</f>
        <v>1</v>
      </c>
      <c r="T47" s="8" t="str">
        <f>TEXT(SalesDataTable[[#This Row],[Order Date]],"mmm")</f>
        <v>sty</v>
      </c>
    </row>
    <row r="48" spans="1:20" ht="16" x14ac:dyDescent="0.4">
      <c r="A48" s="2" t="s">
        <v>118</v>
      </c>
      <c r="B48" s="3">
        <v>46034</v>
      </c>
      <c r="C48" s="4" t="s">
        <v>28</v>
      </c>
      <c r="D48" s="4" t="s">
        <v>89</v>
      </c>
      <c r="E48" s="4" t="s">
        <v>45</v>
      </c>
      <c r="F48" s="4" t="s">
        <v>36</v>
      </c>
      <c r="G48" s="4" t="s">
        <v>31</v>
      </c>
      <c r="H48" s="4" t="s">
        <v>41</v>
      </c>
      <c r="I48" s="5">
        <v>1</v>
      </c>
      <c r="J48" s="6">
        <v>141.25</v>
      </c>
      <c r="K48" s="7">
        <v>0</v>
      </c>
      <c r="L48" s="6">
        <v>78.72</v>
      </c>
      <c r="M48" s="6">
        <f t="shared" si="0"/>
        <v>141.25</v>
      </c>
      <c r="N48" s="6">
        <f t="shared" si="1"/>
        <v>78.72</v>
      </c>
      <c r="O48" s="6">
        <f t="shared" si="2"/>
        <v>62.53</v>
      </c>
      <c r="P48" s="8">
        <f t="shared" si="3"/>
        <v>0.44269026548672569</v>
      </c>
      <c r="Q48" s="9">
        <f>YEAR(SalesDataTable[[#This Row],[Order Date]])</f>
        <v>2026</v>
      </c>
      <c r="R48" s="8" t="str">
        <f>"Q"&amp;ROUNDUP(MONTH(SalesDataTable[[#This Row],[Order Date]])/3,0)</f>
        <v>Q1</v>
      </c>
      <c r="S48" s="5">
        <f>MONTH(SalesDataTable[[#This Row],[Order Date]])</f>
        <v>1</v>
      </c>
      <c r="T48" s="8" t="str">
        <f>TEXT(SalesDataTable[[#This Row],[Order Date]],"mmm")</f>
        <v>sty</v>
      </c>
    </row>
    <row r="49" spans="1:20" ht="16" x14ac:dyDescent="0.4">
      <c r="A49" s="2" t="s">
        <v>119</v>
      </c>
      <c r="B49" s="3">
        <v>46034</v>
      </c>
      <c r="C49" s="4" t="s">
        <v>47</v>
      </c>
      <c r="D49" s="4" t="s">
        <v>68</v>
      </c>
      <c r="E49" s="4" t="s">
        <v>23</v>
      </c>
      <c r="F49" s="4" t="s">
        <v>24</v>
      </c>
      <c r="G49" s="4" t="s">
        <v>25</v>
      </c>
      <c r="H49" s="4" t="s">
        <v>63</v>
      </c>
      <c r="I49" s="5">
        <v>2</v>
      </c>
      <c r="J49" s="6">
        <v>103.64</v>
      </c>
      <c r="K49" s="7">
        <v>0.1</v>
      </c>
      <c r="L49" s="6">
        <v>50.96</v>
      </c>
      <c r="M49" s="6">
        <f t="shared" si="0"/>
        <v>186.55199999999999</v>
      </c>
      <c r="N49" s="6">
        <f t="shared" si="1"/>
        <v>101.92</v>
      </c>
      <c r="O49" s="6">
        <f t="shared" si="2"/>
        <v>84.631999999999991</v>
      </c>
      <c r="P49" s="8">
        <f t="shared" si="3"/>
        <v>0.45366439384193147</v>
      </c>
      <c r="Q49" s="9">
        <f>YEAR(SalesDataTable[[#This Row],[Order Date]])</f>
        <v>2026</v>
      </c>
      <c r="R49" s="8" t="str">
        <f>"Q"&amp;ROUNDUP(MONTH(SalesDataTable[[#This Row],[Order Date]])/3,0)</f>
        <v>Q1</v>
      </c>
      <c r="S49" s="5">
        <f>MONTH(SalesDataTable[[#This Row],[Order Date]])</f>
        <v>1</v>
      </c>
      <c r="T49" s="8" t="str">
        <f>TEXT(SalesDataTable[[#This Row],[Order Date]],"mmm")</f>
        <v>sty</v>
      </c>
    </row>
    <row r="50" spans="1:20" ht="16" x14ac:dyDescent="0.4">
      <c r="A50" s="2" t="s">
        <v>120</v>
      </c>
      <c r="B50" s="3">
        <v>46034</v>
      </c>
      <c r="C50" s="4" t="s">
        <v>21</v>
      </c>
      <c r="D50" s="4" t="s">
        <v>22</v>
      </c>
      <c r="E50" s="4" t="s">
        <v>23</v>
      </c>
      <c r="F50" s="4" t="s">
        <v>36</v>
      </c>
      <c r="G50" s="4" t="s">
        <v>37</v>
      </c>
      <c r="H50" s="4" t="s">
        <v>91</v>
      </c>
      <c r="I50" s="5">
        <v>1</v>
      </c>
      <c r="J50" s="6">
        <v>136.18</v>
      </c>
      <c r="K50" s="7">
        <v>0</v>
      </c>
      <c r="L50" s="6">
        <v>68.34</v>
      </c>
      <c r="M50" s="6">
        <f t="shared" si="0"/>
        <v>136.18</v>
      </c>
      <c r="N50" s="6">
        <f t="shared" si="1"/>
        <v>68.34</v>
      </c>
      <c r="O50" s="6">
        <f t="shared" si="2"/>
        <v>67.84</v>
      </c>
      <c r="P50" s="8">
        <f t="shared" si="3"/>
        <v>0.498164194448524</v>
      </c>
      <c r="Q50" s="9">
        <f>YEAR(SalesDataTable[[#This Row],[Order Date]])</f>
        <v>2026</v>
      </c>
      <c r="R50" s="8" t="str">
        <f>"Q"&amp;ROUNDUP(MONTH(SalesDataTable[[#This Row],[Order Date]])/3,0)</f>
        <v>Q1</v>
      </c>
      <c r="S50" s="5">
        <f>MONTH(SalesDataTable[[#This Row],[Order Date]])</f>
        <v>1</v>
      </c>
      <c r="T50" s="8" t="str">
        <f>TEXT(SalesDataTable[[#This Row],[Order Date]],"mmm")</f>
        <v>sty</v>
      </c>
    </row>
    <row r="51" spans="1:20" ht="16" x14ac:dyDescent="0.4">
      <c r="A51" s="2" t="s">
        <v>121</v>
      </c>
      <c r="B51" s="3">
        <v>46034</v>
      </c>
      <c r="C51" s="4" t="s">
        <v>34</v>
      </c>
      <c r="D51" s="4" t="s">
        <v>35</v>
      </c>
      <c r="E51" s="4" t="s">
        <v>59</v>
      </c>
      <c r="F51" s="4" t="s">
        <v>36</v>
      </c>
      <c r="G51" s="4" t="s">
        <v>69</v>
      </c>
      <c r="H51" s="4" t="s">
        <v>87</v>
      </c>
      <c r="I51" s="5">
        <v>1</v>
      </c>
      <c r="J51" s="6">
        <v>36.43</v>
      </c>
      <c r="K51" s="7">
        <v>0</v>
      </c>
      <c r="L51" s="6">
        <v>14.33</v>
      </c>
      <c r="M51" s="6">
        <f t="shared" si="0"/>
        <v>36.43</v>
      </c>
      <c r="N51" s="6">
        <f t="shared" si="1"/>
        <v>14.33</v>
      </c>
      <c r="O51" s="6">
        <f t="shared" si="2"/>
        <v>22.1</v>
      </c>
      <c r="P51" s="8">
        <f t="shared" si="3"/>
        <v>0.60664287674993145</v>
      </c>
      <c r="Q51" s="9">
        <f>YEAR(SalesDataTable[[#This Row],[Order Date]])</f>
        <v>2026</v>
      </c>
      <c r="R51" s="8" t="str">
        <f>"Q"&amp;ROUNDUP(MONTH(SalesDataTable[[#This Row],[Order Date]])/3,0)</f>
        <v>Q1</v>
      </c>
      <c r="S51" s="5">
        <f>MONTH(SalesDataTable[[#This Row],[Order Date]])</f>
        <v>1</v>
      </c>
      <c r="T51" s="8" t="str">
        <f>TEXT(SalesDataTable[[#This Row],[Order Date]],"mmm")</f>
        <v>sty</v>
      </c>
    </row>
    <row r="52" spans="1:20" ht="16" x14ac:dyDescent="0.4">
      <c r="A52" s="2" t="s">
        <v>122</v>
      </c>
      <c r="B52" s="3">
        <v>46034</v>
      </c>
      <c r="C52" s="4" t="s">
        <v>47</v>
      </c>
      <c r="D52" s="4" t="s">
        <v>65</v>
      </c>
      <c r="E52" s="4" t="s">
        <v>23</v>
      </c>
      <c r="F52" s="4" t="s">
        <v>36</v>
      </c>
      <c r="G52" s="4" t="s">
        <v>69</v>
      </c>
      <c r="H52" s="4" t="s">
        <v>94</v>
      </c>
      <c r="I52" s="5">
        <v>2</v>
      </c>
      <c r="J52" s="6">
        <v>50.51</v>
      </c>
      <c r="K52" s="7">
        <v>0.1</v>
      </c>
      <c r="L52" s="6">
        <v>21.84</v>
      </c>
      <c r="M52" s="6">
        <f t="shared" si="0"/>
        <v>90.917999999999992</v>
      </c>
      <c r="N52" s="6">
        <f t="shared" si="1"/>
        <v>43.68</v>
      </c>
      <c r="O52" s="6">
        <f t="shared" si="2"/>
        <v>47.237999999999992</v>
      </c>
      <c r="P52" s="8">
        <f t="shared" si="3"/>
        <v>0.5195670824259222</v>
      </c>
      <c r="Q52" s="9">
        <f>YEAR(SalesDataTable[[#This Row],[Order Date]])</f>
        <v>2026</v>
      </c>
      <c r="R52" s="8" t="str">
        <f>"Q"&amp;ROUNDUP(MONTH(SalesDataTable[[#This Row],[Order Date]])/3,0)</f>
        <v>Q1</v>
      </c>
      <c r="S52" s="5">
        <f>MONTH(SalesDataTable[[#This Row],[Order Date]])</f>
        <v>1</v>
      </c>
      <c r="T52" s="8" t="str">
        <f>TEXT(SalesDataTable[[#This Row],[Order Date]],"mmm")</f>
        <v>sty</v>
      </c>
    </row>
    <row r="53" spans="1:20" ht="16" x14ac:dyDescent="0.4">
      <c r="A53" s="2" t="s">
        <v>123</v>
      </c>
      <c r="B53" s="3">
        <v>46034</v>
      </c>
      <c r="C53" s="4" t="s">
        <v>47</v>
      </c>
      <c r="D53" s="4" t="s">
        <v>102</v>
      </c>
      <c r="E53" s="4" t="s">
        <v>45</v>
      </c>
      <c r="F53" s="4" t="s">
        <v>24</v>
      </c>
      <c r="G53" s="4" t="s">
        <v>69</v>
      </c>
      <c r="H53" s="4" t="s">
        <v>75</v>
      </c>
      <c r="I53" s="5">
        <v>1</v>
      </c>
      <c r="J53" s="6">
        <v>123</v>
      </c>
      <c r="K53" s="7">
        <v>0</v>
      </c>
      <c r="L53" s="6">
        <v>67.3</v>
      </c>
      <c r="M53" s="6">
        <f t="shared" si="0"/>
        <v>123</v>
      </c>
      <c r="N53" s="6">
        <f t="shared" si="1"/>
        <v>67.3</v>
      </c>
      <c r="O53" s="6">
        <f t="shared" si="2"/>
        <v>55.7</v>
      </c>
      <c r="P53" s="8">
        <f t="shared" si="3"/>
        <v>0.45284552845528458</v>
      </c>
      <c r="Q53" s="9">
        <f>YEAR(SalesDataTable[[#This Row],[Order Date]])</f>
        <v>2026</v>
      </c>
      <c r="R53" s="8" t="str">
        <f>"Q"&amp;ROUNDUP(MONTH(SalesDataTable[[#This Row],[Order Date]])/3,0)</f>
        <v>Q1</v>
      </c>
      <c r="S53" s="5">
        <f>MONTH(SalesDataTable[[#This Row],[Order Date]])</f>
        <v>1</v>
      </c>
      <c r="T53" s="8" t="str">
        <f>TEXT(SalesDataTable[[#This Row],[Order Date]],"mmm")</f>
        <v>sty</v>
      </c>
    </row>
    <row r="54" spans="1:20" ht="16" x14ac:dyDescent="0.4">
      <c r="A54" s="2" t="s">
        <v>124</v>
      </c>
      <c r="B54" s="3">
        <v>46034</v>
      </c>
      <c r="C54" s="4" t="s">
        <v>28</v>
      </c>
      <c r="D54" s="4" t="s">
        <v>106</v>
      </c>
      <c r="E54" s="4" t="s">
        <v>23</v>
      </c>
      <c r="F54" s="4" t="s">
        <v>36</v>
      </c>
      <c r="G54" s="4" t="s">
        <v>31</v>
      </c>
      <c r="H54" s="4" t="s">
        <v>99</v>
      </c>
      <c r="I54" s="5">
        <v>2</v>
      </c>
      <c r="J54" s="6">
        <v>72.239999999999995</v>
      </c>
      <c r="K54" s="7">
        <v>0</v>
      </c>
      <c r="L54" s="6">
        <v>32.94</v>
      </c>
      <c r="M54" s="6">
        <f t="shared" si="0"/>
        <v>144.47999999999999</v>
      </c>
      <c r="N54" s="6">
        <f t="shared" si="1"/>
        <v>65.88</v>
      </c>
      <c r="O54" s="6">
        <f t="shared" si="2"/>
        <v>78.599999999999994</v>
      </c>
      <c r="P54" s="8">
        <f t="shared" si="3"/>
        <v>0.54401993355481726</v>
      </c>
      <c r="Q54" s="9">
        <f>YEAR(SalesDataTable[[#This Row],[Order Date]])</f>
        <v>2026</v>
      </c>
      <c r="R54" s="8" t="str">
        <f>"Q"&amp;ROUNDUP(MONTH(SalesDataTable[[#This Row],[Order Date]])/3,0)</f>
        <v>Q1</v>
      </c>
      <c r="S54" s="5">
        <f>MONTH(SalesDataTable[[#This Row],[Order Date]])</f>
        <v>1</v>
      </c>
      <c r="T54" s="8" t="str">
        <f>TEXT(SalesDataTable[[#This Row],[Order Date]],"mmm")</f>
        <v>sty</v>
      </c>
    </row>
    <row r="55" spans="1:20" ht="16" x14ac:dyDescent="0.4">
      <c r="A55" s="2" t="s">
        <v>125</v>
      </c>
      <c r="B55" s="3">
        <v>46034</v>
      </c>
      <c r="C55" s="4" t="s">
        <v>34</v>
      </c>
      <c r="D55" s="4" t="s">
        <v>44</v>
      </c>
      <c r="E55" s="4" t="s">
        <v>45</v>
      </c>
      <c r="F55" s="4" t="s">
        <v>24</v>
      </c>
      <c r="G55" s="4" t="s">
        <v>31</v>
      </c>
      <c r="H55" s="4" t="s">
        <v>73</v>
      </c>
      <c r="I55" s="5">
        <v>1</v>
      </c>
      <c r="J55" s="6">
        <v>151.11000000000001</v>
      </c>
      <c r="K55" s="7">
        <v>0.15</v>
      </c>
      <c r="L55" s="6">
        <v>79.650000000000006</v>
      </c>
      <c r="M55" s="6">
        <f t="shared" si="0"/>
        <v>128.4435</v>
      </c>
      <c r="N55" s="6">
        <f t="shared" si="1"/>
        <v>79.650000000000006</v>
      </c>
      <c r="O55" s="6">
        <f t="shared" si="2"/>
        <v>48.793499999999995</v>
      </c>
      <c r="P55" s="8">
        <f t="shared" si="3"/>
        <v>0.37988298356865075</v>
      </c>
      <c r="Q55" s="9">
        <f>YEAR(SalesDataTable[[#This Row],[Order Date]])</f>
        <v>2026</v>
      </c>
      <c r="R55" s="8" t="str">
        <f>"Q"&amp;ROUNDUP(MONTH(SalesDataTable[[#This Row],[Order Date]])/3,0)</f>
        <v>Q1</v>
      </c>
      <c r="S55" s="5">
        <f>MONTH(SalesDataTable[[#This Row],[Order Date]])</f>
        <v>1</v>
      </c>
      <c r="T55" s="8" t="str">
        <f>TEXT(SalesDataTable[[#This Row],[Order Date]],"mmm")</f>
        <v>sty</v>
      </c>
    </row>
    <row r="56" spans="1:20" ht="16" x14ac:dyDescent="0.4">
      <c r="A56" s="2" t="s">
        <v>126</v>
      </c>
      <c r="B56" s="3">
        <v>46035</v>
      </c>
      <c r="C56" s="4" t="s">
        <v>47</v>
      </c>
      <c r="D56" s="4" t="s">
        <v>48</v>
      </c>
      <c r="E56" s="4" t="s">
        <v>23</v>
      </c>
      <c r="F56" s="4" t="s">
        <v>36</v>
      </c>
      <c r="G56" s="4" t="s">
        <v>31</v>
      </c>
      <c r="H56" s="4" t="s">
        <v>32</v>
      </c>
      <c r="I56" s="5">
        <v>1</v>
      </c>
      <c r="J56" s="6">
        <v>94.32</v>
      </c>
      <c r="K56" s="7">
        <v>0</v>
      </c>
      <c r="L56" s="6">
        <v>45.93</v>
      </c>
      <c r="M56" s="6">
        <f t="shared" si="0"/>
        <v>94.32</v>
      </c>
      <c r="N56" s="6">
        <f t="shared" si="1"/>
        <v>45.93</v>
      </c>
      <c r="O56" s="6">
        <f t="shared" si="2"/>
        <v>48.389999999999993</v>
      </c>
      <c r="P56" s="8">
        <f t="shared" si="3"/>
        <v>0.51304071246819338</v>
      </c>
      <c r="Q56" s="9">
        <f>YEAR(SalesDataTable[[#This Row],[Order Date]])</f>
        <v>2026</v>
      </c>
      <c r="R56" s="8" t="str">
        <f>"Q"&amp;ROUNDUP(MONTH(SalesDataTable[[#This Row],[Order Date]])/3,0)</f>
        <v>Q1</v>
      </c>
      <c r="S56" s="5">
        <f>MONTH(SalesDataTable[[#This Row],[Order Date]])</f>
        <v>1</v>
      </c>
      <c r="T56" s="8" t="str">
        <f>TEXT(SalesDataTable[[#This Row],[Order Date]],"mmm")</f>
        <v>sty</v>
      </c>
    </row>
    <row r="57" spans="1:20" ht="16" x14ac:dyDescent="0.4">
      <c r="A57" s="2" t="s">
        <v>127</v>
      </c>
      <c r="B57" s="3">
        <v>46035</v>
      </c>
      <c r="C57" s="4" t="s">
        <v>28</v>
      </c>
      <c r="D57" s="4" t="s">
        <v>89</v>
      </c>
      <c r="E57" s="4" t="s">
        <v>23</v>
      </c>
      <c r="F57" s="4" t="s">
        <v>24</v>
      </c>
      <c r="G57" s="4" t="s">
        <v>25</v>
      </c>
      <c r="H57" s="4" t="s">
        <v>49</v>
      </c>
      <c r="I57" s="5">
        <v>3</v>
      </c>
      <c r="J57" s="6">
        <v>51.52</v>
      </c>
      <c r="K57" s="7">
        <v>0</v>
      </c>
      <c r="L57" s="6">
        <v>21.92</v>
      </c>
      <c r="M57" s="6">
        <f t="shared" si="0"/>
        <v>154.56</v>
      </c>
      <c r="N57" s="6">
        <f t="shared" si="1"/>
        <v>65.760000000000005</v>
      </c>
      <c r="O57" s="6">
        <f t="shared" si="2"/>
        <v>88.8</v>
      </c>
      <c r="P57" s="8">
        <f t="shared" si="3"/>
        <v>0.57453416149068315</v>
      </c>
      <c r="Q57" s="9">
        <f>YEAR(SalesDataTable[[#This Row],[Order Date]])</f>
        <v>2026</v>
      </c>
      <c r="R57" s="8" t="str">
        <f>"Q"&amp;ROUNDUP(MONTH(SalesDataTable[[#This Row],[Order Date]])/3,0)</f>
        <v>Q1</v>
      </c>
      <c r="S57" s="5">
        <f>MONTH(SalesDataTable[[#This Row],[Order Date]])</f>
        <v>1</v>
      </c>
      <c r="T57" s="8" t="str">
        <f>TEXT(SalesDataTable[[#This Row],[Order Date]],"mmm")</f>
        <v>sty</v>
      </c>
    </row>
    <row r="58" spans="1:20" ht="16" x14ac:dyDescent="0.4">
      <c r="A58" s="2" t="s">
        <v>128</v>
      </c>
      <c r="B58" s="3">
        <v>46036</v>
      </c>
      <c r="C58" s="4" t="s">
        <v>21</v>
      </c>
      <c r="D58" s="4" t="s">
        <v>108</v>
      </c>
      <c r="E58" s="4" t="s">
        <v>23</v>
      </c>
      <c r="F58" s="4" t="s">
        <v>36</v>
      </c>
      <c r="G58" s="4" t="s">
        <v>31</v>
      </c>
      <c r="H58" s="4" t="s">
        <v>41</v>
      </c>
      <c r="I58" s="5">
        <v>2</v>
      </c>
      <c r="J58" s="6">
        <v>146.4</v>
      </c>
      <c r="K58" s="7">
        <v>0.05</v>
      </c>
      <c r="L58" s="6">
        <v>81.72</v>
      </c>
      <c r="M58" s="6">
        <f t="shared" si="0"/>
        <v>278.16000000000003</v>
      </c>
      <c r="N58" s="6">
        <f t="shared" si="1"/>
        <v>163.44</v>
      </c>
      <c r="O58" s="6">
        <f t="shared" si="2"/>
        <v>114.72000000000003</v>
      </c>
      <c r="P58" s="8">
        <f t="shared" si="3"/>
        <v>0.4124245038826575</v>
      </c>
      <c r="Q58" s="9">
        <f>YEAR(SalesDataTable[[#This Row],[Order Date]])</f>
        <v>2026</v>
      </c>
      <c r="R58" s="8" t="str">
        <f>"Q"&amp;ROUNDUP(MONTH(SalesDataTable[[#This Row],[Order Date]])/3,0)</f>
        <v>Q1</v>
      </c>
      <c r="S58" s="5">
        <f>MONTH(SalesDataTable[[#This Row],[Order Date]])</f>
        <v>1</v>
      </c>
      <c r="T58" s="8" t="str">
        <f>TEXT(SalesDataTable[[#This Row],[Order Date]],"mmm")</f>
        <v>sty</v>
      </c>
    </row>
    <row r="59" spans="1:20" ht="16" x14ac:dyDescent="0.4">
      <c r="A59" s="2" t="s">
        <v>129</v>
      </c>
      <c r="B59" s="3">
        <v>46036</v>
      </c>
      <c r="C59" s="4" t="s">
        <v>21</v>
      </c>
      <c r="D59" s="4" t="s">
        <v>22</v>
      </c>
      <c r="E59" s="4" t="s">
        <v>30</v>
      </c>
      <c r="F59" s="4" t="s">
        <v>40</v>
      </c>
      <c r="G59" s="4" t="s">
        <v>37</v>
      </c>
      <c r="H59" s="4" t="s">
        <v>66</v>
      </c>
      <c r="I59" s="5">
        <v>3</v>
      </c>
      <c r="J59" s="6">
        <v>47.32</v>
      </c>
      <c r="K59" s="7">
        <v>0.1</v>
      </c>
      <c r="L59" s="6">
        <v>18.420000000000002</v>
      </c>
      <c r="M59" s="6">
        <f t="shared" si="0"/>
        <v>127.76400000000001</v>
      </c>
      <c r="N59" s="6">
        <f t="shared" si="1"/>
        <v>55.260000000000005</v>
      </c>
      <c r="O59" s="6">
        <f t="shared" si="2"/>
        <v>72.504000000000005</v>
      </c>
      <c r="P59" s="8">
        <f t="shared" si="3"/>
        <v>0.56748379825302897</v>
      </c>
      <c r="Q59" s="9">
        <f>YEAR(SalesDataTable[[#This Row],[Order Date]])</f>
        <v>2026</v>
      </c>
      <c r="R59" s="8" t="str">
        <f>"Q"&amp;ROUNDUP(MONTH(SalesDataTable[[#This Row],[Order Date]])/3,0)</f>
        <v>Q1</v>
      </c>
      <c r="S59" s="5">
        <f>MONTH(SalesDataTable[[#This Row],[Order Date]])</f>
        <v>1</v>
      </c>
      <c r="T59" s="8" t="str">
        <f>TEXT(SalesDataTable[[#This Row],[Order Date]],"mmm")</f>
        <v>sty</v>
      </c>
    </row>
    <row r="60" spans="1:20" ht="16" x14ac:dyDescent="0.4">
      <c r="A60" s="2" t="s">
        <v>130</v>
      </c>
      <c r="B60" s="3">
        <v>46036</v>
      </c>
      <c r="C60" s="4" t="s">
        <v>47</v>
      </c>
      <c r="D60" s="4" t="s">
        <v>102</v>
      </c>
      <c r="E60" s="4" t="s">
        <v>45</v>
      </c>
      <c r="F60" s="4" t="s">
        <v>40</v>
      </c>
      <c r="G60" s="4" t="s">
        <v>69</v>
      </c>
      <c r="H60" s="4" t="s">
        <v>70</v>
      </c>
      <c r="I60" s="5">
        <v>2</v>
      </c>
      <c r="J60" s="6">
        <v>40.450000000000003</v>
      </c>
      <c r="K60" s="7">
        <v>0.05</v>
      </c>
      <c r="L60" s="6">
        <v>15.14</v>
      </c>
      <c r="M60" s="6">
        <f t="shared" si="0"/>
        <v>76.855000000000004</v>
      </c>
      <c r="N60" s="6">
        <f t="shared" si="1"/>
        <v>30.28</v>
      </c>
      <c r="O60" s="6">
        <f t="shared" si="2"/>
        <v>46.575000000000003</v>
      </c>
      <c r="P60" s="8">
        <f t="shared" si="3"/>
        <v>0.60601132001821612</v>
      </c>
      <c r="Q60" s="9">
        <f>YEAR(SalesDataTable[[#This Row],[Order Date]])</f>
        <v>2026</v>
      </c>
      <c r="R60" s="8" t="str">
        <f>"Q"&amp;ROUNDUP(MONTH(SalesDataTable[[#This Row],[Order Date]])/3,0)</f>
        <v>Q1</v>
      </c>
      <c r="S60" s="5">
        <f>MONTH(SalesDataTable[[#This Row],[Order Date]])</f>
        <v>1</v>
      </c>
      <c r="T60" s="8" t="str">
        <f>TEXT(SalesDataTable[[#This Row],[Order Date]],"mmm")</f>
        <v>sty</v>
      </c>
    </row>
    <row r="61" spans="1:20" ht="16" x14ac:dyDescent="0.4">
      <c r="A61" s="2" t="s">
        <v>131</v>
      </c>
      <c r="B61" s="3">
        <v>46036</v>
      </c>
      <c r="C61" s="4" t="s">
        <v>21</v>
      </c>
      <c r="D61" s="4" t="s">
        <v>22</v>
      </c>
      <c r="E61" s="4" t="s">
        <v>23</v>
      </c>
      <c r="F61" s="4" t="s">
        <v>24</v>
      </c>
      <c r="G61" s="4" t="s">
        <v>37</v>
      </c>
      <c r="H61" s="4" t="s">
        <v>66</v>
      </c>
      <c r="I61" s="5">
        <v>2</v>
      </c>
      <c r="J61" s="6">
        <v>47.05</v>
      </c>
      <c r="K61" s="7">
        <v>0.1</v>
      </c>
      <c r="L61" s="6">
        <v>18.8</v>
      </c>
      <c r="M61" s="6">
        <f t="shared" si="0"/>
        <v>84.69</v>
      </c>
      <c r="N61" s="6">
        <f t="shared" si="1"/>
        <v>37.6</v>
      </c>
      <c r="O61" s="6">
        <f t="shared" si="2"/>
        <v>47.089999999999996</v>
      </c>
      <c r="P61" s="8">
        <f t="shared" si="3"/>
        <v>0.55602786633604906</v>
      </c>
      <c r="Q61" s="9">
        <f>YEAR(SalesDataTable[[#This Row],[Order Date]])</f>
        <v>2026</v>
      </c>
      <c r="R61" s="8" t="str">
        <f>"Q"&amp;ROUNDUP(MONTH(SalesDataTable[[#This Row],[Order Date]])/3,0)</f>
        <v>Q1</v>
      </c>
      <c r="S61" s="5">
        <f>MONTH(SalesDataTable[[#This Row],[Order Date]])</f>
        <v>1</v>
      </c>
      <c r="T61" s="8" t="str">
        <f>TEXT(SalesDataTable[[#This Row],[Order Date]],"mmm")</f>
        <v>sty</v>
      </c>
    </row>
    <row r="62" spans="1:20" ht="16" x14ac:dyDescent="0.4">
      <c r="A62" s="2" t="s">
        <v>132</v>
      </c>
      <c r="B62" s="3">
        <v>46037</v>
      </c>
      <c r="C62" s="4" t="s">
        <v>47</v>
      </c>
      <c r="D62" s="4" t="s">
        <v>68</v>
      </c>
      <c r="E62" s="4" t="s">
        <v>45</v>
      </c>
      <c r="F62" s="4" t="s">
        <v>40</v>
      </c>
      <c r="G62" s="4" t="s">
        <v>69</v>
      </c>
      <c r="H62" s="4" t="s">
        <v>75</v>
      </c>
      <c r="I62" s="5">
        <v>3</v>
      </c>
      <c r="J62" s="6">
        <v>123.14</v>
      </c>
      <c r="K62" s="7">
        <v>0.05</v>
      </c>
      <c r="L62" s="6">
        <v>70.67</v>
      </c>
      <c r="M62" s="6">
        <f t="shared" si="0"/>
        <v>350.94900000000001</v>
      </c>
      <c r="N62" s="6">
        <f t="shared" si="1"/>
        <v>212.01</v>
      </c>
      <c r="O62" s="6">
        <f t="shared" si="2"/>
        <v>138.93900000000002</v>
      </c>
      <c r="P62" s="8">
        <f t="shared" si="3"/>
        <v>0.39589513006163296</v>
      </c>
      <c r="Q62" s="9">
        <f>YEAR(SalesDataTable[[#This Row],[Order Date]])</f>
        <v>2026</v>
      </c>
      <c r="R62" s="8" t="str">
        <f>"Q"&amp;ROUNDUP(MONTH(SalesDataTable[[#This Row],[Order Date]])/3,0)</f>
        <v>Q1</v>
      </c>
      <c r="S62" s="5">
        <f>MONTH(SalesDataTable[[#This Row],[Order Date]])</f>
        <v>1</v>
      </c>
      <c r="T62" s="8" t="str">
        <f>TEXT(SalesDataTable[[#This Row],[Order Date]],"mmm")</f>
        <v>sty</v>
      </c>
    </row>
    <row r="63" spans="1:20" ht="16" x14ac:dyDescent="0.4">
      <c r="A63" s="2" t="s">
        <v>133</v>
      </c>
      <c r="B63" s="3">
        <v>46037</v>
      </c>
      <c r="C63" s="4" t="s">
        <v>47</v>
      </c>
      <c r="D63" s="4" t="s">
        <v>102</v>
      </c>
      <c r="E63" s="4" t="s">
        <v>23</v>
      </c>
      <c r="F63" s="4" t="s">
        <v>24</v>
      </c>
      <c r="G63" s="4" t="s">
        <v>31</v>
      </c>
      <c r="H63" s="4" t="s">
        <v>73</v>
      </c>
      <c r="I63" s="5">
        <v>2</v>
      </c>
      <c r="J63" s="6">
        <v>151.33000000000001</v>
      </c>
      <c r="K63" s="7">
        <v>0.1</v>
      </c>
      <c r="L63" s="6">
        <v>78.44</v>
      </c>
      <c r="M63" s="6">
        <f t="shared" si="0"/>
        <v>272.39400000000001</v>
      </c>
      <c r="N63" s="6">
        <f t="shared" si="1"/>
        <v>156.88</v>
      </c>
      <c r="O63" s="6">
        <f t="shared" si="2"/>
        <v>115.51400000000001</v>
      </c>
      <c r="P63" s="8">
        <f t="shared" si="3"/>
        <v>0.42406954631893512</v>
      </c>
      <c r="Q63" s="9">
        <f>YEAR(SalesDataTable[[#This Row],[Order Date]])</f>
        <v>2026</v>
      </c>
      <c r="R63" s="8" t="str">
        <f>"Q"&amp;ROUNDUP(MONTH(SalesDataTable[[#This Row],[Order Date]])/3,0)</f>
        <v>Q1</v>
      </c>
      <c r="S63" s="5">
        <f>MONTH(SalesDataTable[[#This Row],[Order Date]])</f>
        <v>1</v>
      </c>
      <c r="T63" s="8" t="str">
        <f>TEXT(SalesDataTable[[#This Row],[Order Date]],"mmm")</f>
        <v>sty</v>
      </c>
    </row>
    <row r="64" spans="1:20" ht="16" x14ac:dyDescent="0.4">
      <c r="A64" s="2" t="s">
        <v>134</v>
      </c>
      <c r="B64" s="3">
        <v>46037</v>
      </c>
      <c r="C64" s="4" t="s">
        <v>28</v>
      </c>
      <c r="D64" s="4" t="s">
        <v>106</v>
      </c>
      <c r="E64" s="4" t="s">
        <v>23</v>
      </c>
      <c r="F64" s="4" t="s">
        <v>24</v>
      </c>
      <c r="G64" s="4" t="s">
        <v>31</v>
      </c>
      <c r="H64" s="4" t="s">
        <v>41</v>
      </c>
      <c r="I64" s="5">
        <v>5</v>
      </c>
      <c r="J64" s="6">
        <v>144.01</v>
      </c>
      <c r="K64" s="7">
        <v>0.05</v>
      </c>
      <c r="L64" s="6">
        <v>79.64</v>
      </c>
      <c r="M64" s="6">
        <f t="shared" si="0"/>
        <v>684.0474999999999</v>
      </c>
      <c r="N64" s="6">
        <f t="shared" si="1"/>
        <v>398.2</v>
      </c>
      <c r="O64" s="6">
        <f t="shared" si="2"/>
        <v>285.84749999999991</v>
      </c>
      <c r="P64" s="8">
        <f t="shared" si="3"/>
        <v>0.41787668254032062</v>
      </c>
      <c r="Q64" s="9">
        <f>YEAR(SalesDataTable[[#This Row],[Order Date]])</f>
        <v>2026</v>
      </c>
      <c r="R64" s="8" t="str">
        <f>"Q"&amp;ROUNDUP(MONTH(SalesDataTable[[#This Row],[Order Date]])/3,0)</f>
        <v>Q1</v>
      </c>
      <c r="S64" s="5">
        <f>MONTH(SalesDataTable[[#This Row],[Order Date]])</f>
        <v>1</v>
      </c>
      <c r="T64" s="8" t="str">
        <f>TEXT(SalesDataTable[[#This Row],[Order Date]],"mmm")</f>
        <v>sty</v>
      </c>
    </row>
    <row r="65" spans="1:20" ht="16" x14ac:dyDescent="0.4">
      <c r="A65" s="2" t="s">
        <v>135</v>
      </c>
      <c r="B65" s="3">
        <v>46037</v>
      </c>
      <c r="C65" s="4" t="s">
        <v>47</v>
      </c>
      <c r="D65" s="4" t="s">
        <v>68</v>
      </c>
      <c r="E65" s="4" t="s">
        <v>23</v>
      </c>
      <c r="F65" s="4" t="s">
        <v>24</v>
      </c>
      <c r="G65" s="4" t="s">
        <v>31</v>
      </c>
      <c r="H65" s="4" t="s">
        <v>32</v>
      </c>
      <c r="I65" s="5">
        <v>3</v>
      </c>
      <c r="J65" s="6">
        <v>91.19</v>
      </c>
      <c r="K65" s="7">
        <v>0</v>
      </c>
      <c r="L65" s="6">
        <v>44.47</v>
      </c>
      <c r="M65" s="6">
        <f t="shared" si="0"/>
        <v>273.57</v>
      </c>
      <c r="N65" s="6">
        <f t="shared" si="1"/>
        <v>133.41</v>
      </c>
      <c r="O65" s="6">
        <f t="shared" si="2"/>
        <v>140.16</v>
      </c>
      <c r="P65" s="8">
        <f t="shared" si="3"/>
        <v>0.5123368790437548</v>
      </c>
      <c r="Q65" s="9">
        <f>YEAR(SalesDataTable[[#This Row],[Order Date]])</f>
        <v>2026</v>
      </c>
      <c r="R65" s="8" t="str">
        <f>"Q"&amp;ROUNDUP(MONTH(SalesDataTable[[#This Row],[Order Date]])/3,0)</f>
        <v>Q1</v>
      </c>
      <c r="S65" s="5">
        <f>MONTH(SalesDataTable[[#This Row],[Order Date]])</f>
        <v>1</v>
      </c>
      <c r="T65" s="8" t="str">
        <f>TEXT(SalesDataTable[[#This Row],[Order Date]],"mmm")</f>
        <v>sty</v>
      </c>
    </row>
    <row r="66" spans="1:20" ht="16" x14ac:dyDescent="0.4">
      <c r="A66" s="2" t="s">
        <v>136</v>
      </c>
      <c r="B66" s="3">
        <v>46037</v>
      </c>
      <c r="C66" s="4" t="s">
        <v>47</v>
      </c>
      <c r="D66" s="4" t="s">
        <v>65</v>
      </c>
      <c r="E66" s="4" t="s">
        <v>45</v>
      </c>
      <c r="F66" s="4" t="s">
        <v>36</v>
      </c>
      <c r="G66" s="4" t="s">
        <v>37</v>
      </c>
      <c r="H66" s="4" t="s">
        <v>66</v>
      </c>
      <c r="I66" s="5">
        <v>2</v>
      </c>
      <c r="J66" s="6">
        <v>45.45</v>
      </c>
      <c r="K66" s="7">
        <v>0</v>
      </c>
      <c r="L66" s="6">
        <v>18.190000000000001</v>
      </c>
      <c r="M66" s="6">
        <f t="shared" ref="M66:M129" si="4">I66*J66*(1-K66)</f>
        <v>90.9</v>
      </c>
      <c r="N66" s="6">
        <f t="shared" ref="N66:N129" si="5">I66*L66</f>
        <v>36.380000000000003</v>
      </c>
      <c r="O66" s="6">
        <f t="shared" ref="O66:O129" si="6">M66-N66</f>
        <v>54.52</v>
      </c>
      <c r="P66" s="8">
        <f t="shared" ref="P66:P129" si="7">IFERROR(O66/M66,0)</f>
        <v>0.59977997799779981</v>
      </c>
      <c r="Q66" s="9">
        <f>YEAR(SalesDataTable[[#This Row],[Order Date]])</f>
        <v>2026</v>
      </c>
      <c r="R66" s="8" t="str">
        <f>"Q"&amp;ROUNDUP(MONTH(SalesDataTable[[#This Row],[Order Date]])/3,0)</f>
        <v>Q1</v>
      </c>
      <c r="S66" s="5">
        <f>MONTH(SalesDataTable[[#This Row],[Order Date]])</f>
        <v>1</v>
      </c>
      <c r="T66" s="8" t="str">
        <f>TEXT(SalesDataTable[[#This Row],[Order Date]],"mmm")</f>
        <v>sty</v>
      </c>
    </row>
    <row r="67" spans="1:20" ht="16" x14ac:dyDescent="0.4">
      <c r="A67" s="2" t="s">
        <v>137</v>
      </c>
      <c r="B67" s="3">
        <v>46037</v>
      </c>
      <c r="C67" s="4" t="s">
        <v>28</v>
      </c>
      <c r="D67" s="4" t="s">
        <v>29</v>
      </c>
      <c r="E67" s="4" t="s">
        <v>59</v>
      </c>
      <c r="F67" s="4" t="s">
        <v>36</v>
      </c>
      <c r="G67" s="4" t="s">
        <v>69</v>
      </c>
      <c r="H67" s="4" t="s">
        <v>70</v>
      </c>
      <c r="I67" s="5">
        <v>1</v>
      </c>
      <c r="J67" s="6">
        <v>40.72</v>
      </c>
      <c r="K67" s="7">
        <v>0</v>
      </c>
      <c r="L67" s="6">
        <v>14.94</v>
      </c>
      <c r="M67" s="6">
        <f t="shared" si="4"/>
        <v>40.72</v>
      </c>
      <c r="N67" s="6">
        <f t="shared" si="5"/>
        <v>14.94</v>
      </c>
      <c r="O67" s="6">
        <f t="shared" si="6"/>
        <v>25.78</v>
      </c>
      <c r="P67" s="8">
        <f t="shared" si="7"/>
        <v>0.6331041257367388</v>
      </c>
      <c r="Q67" s="9">
        <f>YEAR(SalesDataTable[[#This Row],[Order Date]])</f>
        <v>2026</v>
      </c>
      <c r="R67" s="8" t="str">
        <f>"Q"&amp;ROUNDUP(MONTH(SalesDataTable[[#This Row],[Order Date]])/3,0)</f>
        <v>Q1</v>
      </c>
      <c r="S67" s="5">
        <f>MONTH(SalesDataTable[[#This Row],[Order Date]])</f>
        <v>1</v>
      </c>
      <c r="T67" s="8" t="str">
        <f>TEXT(SalesDataTable[[#This Row],[Order Date]],"mmm")</f>
        <v>sty</v>
      </c>
    </row>
    <row r="68" spans="1:20" ht="16" x14ac:dyDescent="0.4">
      <c r="A68" s="2" t="s">
        <v>138</v>
      </c>
      <c r="B68" s="3">
        <v>46037</v>
      </c>
      <c r="C68" s="4" t="s">
        <v>28</v>
      </c>
      <c r="D68" s="4" t="s">
        <v>89</v>
      </c>
      <c r="E68" s="4" t="s">
        <v>23</v>
      </c>
      <c r="F68" s="4" t="s">
        <v>40</v>
      </c>
      <c r="G68" s="4" t="s">
        <v>37</v>
      </c>
      <c r="H68" s="4" t="s">
        <v>38</v>
      </c>
      <c r="I68" s="5">
        <v>2</v>
      </c>
      <c r="J68" s="6">
        <v>37.090000000000003</v>
      </c>
      <c r="K68" s="7">
        <v>0</v>
      </c>
      <c r="L68" s="6">
        <v>13.29</v>
      </c>
      <c r="M68" s="6">
        <f t="shared" si="4"/>
        <v>74.180000000000007</v>
      </c>
      <c r="N68" s="6">
        <f t="shared" si="5"/>
        <v>26.58</v>
      </c>
      <c r="O68" s="6">
        <f t="shared" si="6"/>
        <v>47.600000000000009</v>
      </c>
      <c r="P68" s="8">
        <f t="shared" si="7"/>
        <v>0.64168239417632789</v>
      </c>
      <c r="Q68" s="9">
        <f>YEAR(SalesDataTable[[#This Row],[Order Date]])</f>
        <v>2026</v>
      </c>
      <c r="R68" s="8" t="str">
        <f>"Q"&amp;ROUNDUP(MONTH(SalesDataTable[[#This Row],[Order Date]])/3,0)</f>
        <v>Q1</v>
      </c>
      <c r="S68" s="5">
        <f>MONTH(SalesDataTable[[#This Row],[Order Date]])</f>
        <v>1</v>
      </c>
      <c r="T68" s="8" t="str">
        <f>TEXT(SalesDataTable[[#This Row],[Order Date]],"mmm")</f>
        <v>sty</v>
      </c>
    </row>
    <row r="69" spans="1:20" ht="16" x14ac:dyDescent="0.4">
      <c r="A69" s="2" t="s">
        <v>139</v>
      </c>
      <c r="B69" s="3">
        <v>46038</v>
      </c>
      <c r="C69" s="4" t="s">
        <v>34</v>
      </c>
      <c r="D69" s="4" t="s">
        <v>81</v>
      </c>
      <c r="E69" s="4" t="s">
        <v>23</v>
      </c>
      <c r="F69" s="4" t="s">
        <v>36</v>
      </c>
      <c r="G69" s="4" t="s">
        <v>51</v>
      </c>
      <c r="H69" s="4" t="s">
        <v>110</v>
      </c>
      <c r="I69" s="5">
        <v>1</v>
      </c>
      <c r="J69" s="6">
        <v>124.45</v>
      </c>
      <c r="K69" s="7">
        <v>0.15</v>
      </c>
      <c r="L69" s="6">
        <v>59.77</v>
      </c>
      <c r="M69" s="6">
        <f t="shared" si="4"/>
        <v>105.7825</v>
      </c>
      <c r="N69" s="6">
        <f t="shared" si="5"/>
        <v>59.77</v>
      </c>
      <c r="O69" s="6">
        <f t="shared" si="6"/>
        <v>46.012499999999996</v>
      </c>
      <c r="P69" s="8">
        <f t="shared" si="7"/>
        <v>0.43497270342447941</v>
      </c>
      <c r="Q69" s="9">
        <f>YEAR(SalesDataTable[[#This Row],[Order Date]])</f>
        <v>2026</v>
      </c>
      <c r="R69" s="8" t="str">
        <f>"Q"&amp;ROUNDUP(MONTH(SalesDataTable[[#This Row],[Order Date]])/3,0)</f>
        <v>Q1</v>
      </c>
      <c r="S69" s="5">
        <f>MONTH(SalesDataTable[[#This Row],[Order Date]])</f>
        <v>1</v>
      </c>
      <c r="T69" s="8" t="str">
        <f>TEXT(SalesDataTable[[#This Row],[Order Date]],"mmm")</f>
        <v>sty</v>
      </c>
    </row>
    <row r="70" spans="1:20" ht="16" x14ac:dyDescent="0.4">
      <c r="A70" s="2" t="s">
        <v>140</v>
      </c>
      <c r="B70" s="3">
        <v>46038</v>
      </c>
      <c r="C70" s="4" t="s">
        <v>21</v>
      </c>
      <c r="D70" s="4" t="s">
        <v>22</v>
      </c>
      <c r="E70" s="4" t="s">
        <v>45</v>
      </c>
      <c r="F70" s="4" t="s">
        <v>36</v>
      </c>
      <c r="G70" s="4" t="s">
        <v>37</v>
      </c>
      <c r="H70" s="4" t="s">
        <v>38</v>
      </c>
      <c r="I70" s="5">
        <v>1</v>
      </c>
      <c r="J70" s="6">
        <v>35.93</v>
      </c>
      <c r="K70" s="7">
        <v>0.05</v>
      </c>
      <c r="L70" s="6">
        <v>13.33</v>
      </c>
      <c r="M70" s="6">
        <f t="shared" si="4"/>
        <v>34.133499999999998</v>
      </c>
      <c r="N70" s="6">
        <f t="shared" si="5"/>
        <v>13.33</v>
      </c>
      <c r="O70" s="6">
        <f t="shared" si="6"/>
        <v>20.8035</v>
      </c>
      <c r="P70" s="8">
        <f t="shared" si="7"/>
        <v>0.60947456311248482</v>
      </c>
      <c r="Q70" s="9">
        <f>YEAR(SalesDataTable[[#This Row],[Order Date]])</f>
        <v>2026</v>
      </c>
      <c r="R70" s="8" t="str">
        <f>"Q"&amp;ROUNDUP(MONTH(SalesDataTable[[#This Row],[Order Date]])/3,0)</f>
        <v>Q1</v>
      </c>
      <c r="S70" s="5">
        <f>MONTH(SalesDataTable[[#This Row],[Order Date]])</f>
        <v>1</v>
      </c>
      <c r="T70" s="8" t="str">
        <f>TEXT(SalesDataTable[[#This Row],[Order Date]],"mmm")</f>
        <v>sty</v>
      </c>
    </row>
    <row r="71" spans="1:20" ht="16" x14ac:dyDescent="0.4">
      <c r="A71" s="2" t="s">
        <v>141</v>
      </c>
      <c r="B71" s="3">
        <v>46038</v>
      </c>
      <c r="C71" s="4" t="s">
        <v>47</v>
      </c>
      <c r="D71" s="4" t="s">
        <v>102</v>
      </c>
      <c r="E71" s="4" t="s">
        <v>23</v>
      </c>
      <c r="F71" s="4" t="s">
        <v>24</v>
      </c>
      <c r="G71" s="4" t="s">
        <v>51</v>
      </c>
      <c r="H71" s="4" t="s">
        <v>110</v>
      </c>
      <c r="I71" s="5">
        <v>4</v>
      </c>
      <c r="J71" s="6">
        <v>121.8</v>
      </c>
      <c r="K71" s="7">
        <v>0.05</v>
      </c>
      <c r="L71" s="6">
        <v>59.57</v>
      </c>
      <c r="M71" s="6">
        <f t="shared" si="4"/>
        <v>462.84</v>
      </c>
      <c r="N71" s="6">
        <f t="shared" si="5"/>
        <v>238.28</v>
      </c>
      <c r="O71" s="6">
        <f t="shared" si="6"/>
        <v>224.55999999999997</v>
      </c>
      <c r="P71" s="8">
        <f t="shared" si="7"/>
        <v>0.48517846339987897</v>
      </c>
      <c r="Q71" s="9">
        <f>YEAR(SalesDataTable[[#This Row],[Order Date]])</f>
        <v>2026</v>
      </c>
      <c r="R71" s="8" t="str">
        <f>"Q"&amp;ROUNDUP(MONTH(SalesDataTable[[#This Row],[Order Date]])/3,0)</f>
        <v>Q1</v>
      </c>
      <c r="S71" s="5">
        <f>MONTH(SalesDataTable[[#This Row],[Order Date]])</f>
        <v>1</v>
      </c>
      <c r="T71" s="8" t="str">
        <f>TEXT(SalesDataTable[[#This Row],[Order Date]],"mmm")</f>
        <v>sty</v>
      </c>
    </row>
    <row r="72" spans="1:20" ht="16" x14ac:dyDescent="0.4">
      <c r="A72" s="2" t="s">
        <v>142</v>
      </c>
      <c r="B72" s="3">
        <v>46038</v>
      </c>
      <c r="C72" s="4" t="s">
        <v>28</v>
      </c>
      <c r="D72" s="4" t="s">
        <v>86</v>
      </c>
      <c r="E72" s="4" t="s">
        <v>45</v>
      </c>
      <c r="F72" s="4" t="s">
        <v>24</v>
      </c>
      <c r="G72" s="4" t="s">
        <v>31</v>
      </c>
      <c r="H72" s="4" t="s">
        <v>32</v>
      </c>
      <c r="I72" s="5">
        <v>1</v>
      </c>
      <c r="J72" s="6">
        <v>92.6</v>
      </c>
      <c r="K72" s="7">
        <v>0.05</v>
      </c>
      <c r="L72" s="6">
        <v>44.15</v>
      </c>
      <c r="M72" s="6">
        <f t="shared" si="4"/>
        <v>87.969999999999985</v>
      </c>
      <c r="N72" s="6">
        <f t="shared" si="5"/>
        <v>44.15</v>
      </c>
      <c r="O72" s="6">
        <f t="shared" si="6"/>
        <v>43.819999999999986</v>
      </c>
      <c r="P72" s="8">
        <f t="shared" si="7"/>
        <v>0.4981243605774695</v>
      </c>
      <c r="Q72" s="9">
        <f>YEAR(SalesDataTable[[#This Row],[Order Date]])</f>
        <v>2026</v>
      </c>
      <c r="R72" s="8" t="str">
        <f>"Q"&amp;ROUNDUP(MONTH(SalesDataTable[[#This Row],[Order Date]])/3,0)</f>
        <v>Q1</v>
      </c>
      <c r="S72" s="5">
        <f>MONTH(SalesDataTable[[#This Row],[Order Date]])</f>
        <v>1</v>
      </c>
      <c r="T72" s="8" t="str">
        <f>TEXT(SalesDataTable[[#This Row],[Order Date]],"mmm")</f>
        <v>sty</v>
      </c>
    </row>
    <row r="73" spans="1:20" ht="16" x14ac:dyDescent="0.4">
      <c r="A73" s="2" t="s">
        <v>143</v>
      </c>
      <c r="B73" s="3">
        <v>46038</v>
      </c>
      <c r="C73" s="4" t="s">
        <v>28</v>
      </c>
      <c r="D73" s="4" t="s">
        <v>89</v>
      </c>
      <c r="E73" s="4" t="s">
        <v>30</v>
      </c>
      <c r="F73" s="4" t="s">
        <v>40</v>
      </c>
      <c r="G73" s="4" t="s">
        <v>25</v>
      </c>
      <c r="H73" s="4" t="s">
        <v>63</v>
      </c>
      <c r="I73" s="5">
        <v>10</v>
      </c>
      <c r="J73" s="6">
        <v>102.68</v>
      </c>
      <c r="K73" s="7">
        <v>0.15</v>
      </c>
      <c r="L73" s="6">
        <v>51.07</v>
      </c>
      <c r="M73" s="6">
        <f t="shared" si="4"/>
        <v>872.78000000000009</v>
      </c>
      <c r="N73" s="6">
        <f t="shared" si="5"/>
        <v>510.7</v>
      </c>
      <c r="O73" s="6">
        <f t="shared" si="6"/>
        <v>362.0800000000001</v>
      </c>
      <c r="P73" s="8">
        <f t="shared" si="7"/>
        <v>0.41485826897958256</v>
      </c>
      <c r="Q73" s="9">
        <f>YEAR(SalesDataTable[[#This Row],[Order Date]])</f>
        <v>2026</v>
      </c>
      <c r="R73" s="8" t="str">
        <f>"Q"&amp;ROUNDUP(MONTH(SalesDataTable[[#This Row],[Order Date]])/3,0)</f>
        <v>Q1</v>
      </c>
      <c r="S73" s="5">
        <f>MONTH(SalesDataTable[[#This Row],[Order Date]])</f>
        <v>1</v>
      </c>
      <c r="T73" s="8" t="str">
        <f>TEXT(SalesDataTable[[#This Row],[Order Date]],"mmm")</f>
        <v>sty</v>
      </c>
    </row>
    <row r="74" spans="1:20" ht="16" x14ac:dyDescent="0.4">
      <c r="A74" s="2" t="s">
        <v>144</v>
      </c>
      <c r="B74" s="3">
        <v>46038</v>
      </c>
      <c r="C74" s="4" t="s">
        <v>47</v>
      </c>
      <c r="D74" s="4" t="s">
        <v>102</v>
      </c>
      <c r="E74" s="4" t="s">
        <v>59</v>
      </c>
      <c r="F74" s="4" t="s">
        <v>36</v>
      </c>
      <c r="G74" s="4" t="s">
        <v>25</v>
      </c>
      <c r="H74" s="4" t="s">
        <v>55</v>
      </c>
      <c r="I74" s="5">
        <v>3</v>
      </c>
      <c r="J74" s="6">
        <v>40.92</v>
      </c>
      <c r="K74" s="7">
        <v>0.15</v>
      </c>
      <c r="L74" s="6">
        <v>16.71</v>
      </c>
      <c r="M74" s="6">
        <f t="shared" si="4"/>
        <v>104.346</v>
      </c>
      <c r="N74" s="6">
        <f t="shared" si="5"/>
        <v>50.13</v>
      </c>
      <c r="O74" s="6">
        <f t="shared" si="6"/>
        <v>54.216000000000001</v>
      </c>
      <c r="P74" s="8">
        <f t="shared" si="7"/>
        <v>0.51957909263412105</v>
      </c>
      <c r="Q74" s="9">
        <f>YEAR(SalesDataTable[[#This Row],[Order Date]])</f>
        <v>2026</v>
      </c>
      <c r="R74" s="8" t="str">
        <f>"Q"&amp;ROUNDUP(MONTH(SalesDataTable[[#This Row],[Order Date]])/3,0)</f>
        <v>Q1</v>
      </c>
      <c r="S74" s="5">
        <f>MONTH(SalesDataTable[[#This Row],[Order Date]])</f>
        <v>1</v>
      </c>
      <c r="T74" s="8" t="str">
        <f>TEXT(SalesDataTable[[#This Row],[Order Date]],"mmm")</f>
        <v>sty</v>
      </c>
    </row>
    <row r="75" spans="1:20" ht="16" x14ac:dyDescent="0.4">
      <c r="A75" s="2" t="s">
        <v>145</v>
      </c>
      <c r="B75" s="3">
        <v>46038</v>
      </c>
      <c r="C75" s="4" t="s">
        <v>34</v>
      </c>
      <c r="D75" s="4" t="s">
        <v>146</v>
      </c>
      <c r="E75" s="4" t="s">
        <v>45</v>
      </c>
      <c r="F75" s="4" t="s">
        <v>36</v>
      </c>
      <c r="G75" s="4" t="s">
        <v>25</v>
      </c>
      <c r="H75" s="4" t="s">
        <v>63</v>
      </c>
      <c r="I75" s="5">
        <v>4</v>
      </c>
      <c r="J75" s="6">
        <v>102.68</v>
      </c>
      <c r="K75" s="7">
        <v>0</v>
      </c>
      <c r="L75" s="6">
        <v>50.83</v>
      </c>
      <c r="M75" s="6">
        <f t="shared" si="4"/>
        <v>410.72</v>
      </c>
      <c r="N75" s="6">
        <f t="shared" si="5"/>
        <v>203.32</v>
      </c>
      <c r="O75" s="6">
        <f t="shared" si="6"/>
        <v>207.40000000000003</v>
      </c>
      <c r="P75" s="8">
        <f t="shared" si="7"/>
        <v>0.50496688741721862</v>
      </c>
      <c r="Q75" s="9">
        <f>YEAR(SalesDataTable[[#This Row],[Order Date]])</f>
        <v>2026</v>
      </c>
      <c r="R75" s="8" t="str">
        <f>"Q"&amp;ROUNDUP(MONTH(SalesDataTable[[#This Row],[Order Date]])/3,0)</f>
        <v>Q1</v>
      </c>
      <c r="S75" s="5">
        <f>MONTH(SalesDataTable[[#This Row],[Order Date]])</f>
        <v>1</v>
      </c>
      <c r="T75" s="8" t="str">
        <f>TEXT(SalesDataTable[[#This Row],[Order Date]],"mmm")</f>
        <v>sty</v>
      </c>
    </row>
    <row r="76" spans="1:20" ht="16" x14ac:dyDescent="0.4">
      <c r="A76" s="2" t="s">
        <v>147</v>
      </c>
      <c r="B76" s="3">
        <v>46039</v>
      </c>
      <c r="C76" s="4" t="s">
        <v>21</v>
      </c>
      <c r="D76" s="4" t="s">
        <v>72</v>
      </c>
      <c r="E76" s="4" t="s">
        <v>59</v>
      </c>
      <c r="F76" s="4" t="s">
        <v>36</v>
      </c>
      <c r="G76" s="4" t="s">
        <v>37</v>
      </c>
      <c r="H76" s="4" t="s">
        <v>103</v>
      </c>
      <c r="I76" s="5">
        <v>2</v>
      </c>
      <c r="J76" s="6">
        <v>164.38</v>
      </c>
      <c r="K76" s="7">
        <v>0.05</v>
      </c>
      <c r="L76" s="6">
        <v>85.93</v>
      </c>
      <c r="M76" s="6">
        <f t="shared" si="4"/>
        <v>312.322</v>
      </c>
      <c r="N76" s="6">
        <f t="shared" si="5"/>
        <v>171.86</v>
      </c>
      <c r="O76" s="6">
        <f t="shared" si="6"/>
        <v>140.46199999999999</v>
      </c>
      <c r="P76" s="8">
        <f t="shared" si="7"/>
        <v>0.44973456881039436</v>
      </c>
      <c r="Q76" s="9">
        <f>YEAR(SalesDataTable[[#This Row],[Order Date]])</f>
        <v>2026</v>
      </c>
      <c r="R76" s="8" t="str">
        <f>"Q"&amp;ROUNDUP(MONTH(SalesDataTable[[#This Row],[Order Date]])/3,0)</f>
        <v>Q1</v>
      </c>
      <c r="S76" s="5">
        <f>MONTH(SalesDataTable[[#This Row],[Order Date]])</f>
        <v>1</v>
      </c>
      <c r="T76" s="8" t="str">
        <f>TEXT(SalesDataTable[[#This Row],[Order Date]],"mmm")</f>
        <v>sty</v>
      </c>
    </row>
    <row r="77" spans="1:20" ht="16" x14ac:dyDescent="0.4">
      <c r="A77" s="2" t="s">
        <v>148</v>
      </c>
      <c r="B77" s="3">
        <v>46039</v>
      </c>
      <c r="C77" s="4" t="s">
        <v>21</v>
      </c>
      <c r="D77" s="4" t="s">
        <v>108</v>
      </c>
      <c r="E77" s="4" t="s">
        <v>45</v>
      </c>
      <c r="F77" s="4" t="s">
        <v>24</v>
      </c>
      <c r="G77" s="4" t="s">
        <v>25</v>
      </c>
      <c r="H77" s="4" t="s">
        <v>49</v>
      </c>
      <c r="I77" s="5">
        <v>1</v>
      </c>
      <c r="J77" s="6">
        <v>51.78</v>
      </c>
      <c r="K77" s="7">
        <v>0</v>
      </c>
      <c r="L77" s="6">
        <v>22.64</v>
      </c>
      <c r="M77" s="6">
        <f t="shared" si="4"/>
        <v>51.78</v>
      </c>
      <c r="N77" s="6">
        <f t="shared" si="5"/>
        <v>22.64</v>
      </c>
      <c r="O77" s="6">
        <f t="shared" si="6"/>
        <v>29.14</v>
      </c>
      <c r="P77" s="8">
        <f t="shared" si="7"/>
        <v>0.56276554654306687</v>
      </c>
      <c r="Q77" s="9">
        <f>YEAR(SalesDataTable[[#This Row],[Order Date]])</f>
        <v>2026</v>
      </c>
      <c r="R77" s="8" t="str">
        <f>"Q"&amp;ROUNDUP(MONTH(SalesDataTable[[#This Row],[Order Date]])/3,0)</f>
        <v>Q1</v>
      </c>
      <c r="S77" s="5">
        <f>MONTH(SalesDataTable[[#This Row],[Order Date]])</f>
        <v>1</v>
      </c>
      <c r="T77" s="8" t="str">
        <f>TEXT(SalesDataTable[[#This Row],[Order Date]],"mmm")</f>
        <v>sty</v>
      </c>
    </row>
    <row r="78" spans="1:20" ht="16" x14ac:dyDescent="0.4">
      <c r="A78" s="2" t="s">
        <v>149</v>
      </c>
      <c r="B78" s="3">
        <v>46039</v>
      </c>
      <c r="C78" s="4" t="s">
        <v>28</v>
      </c>
      <c r="D78" s="4" t="s">
        <v>86</v>
      </c>
      <c r="E78" s="4" t="s">
        <v>45</v>
      </c>
      <c r="F78" s="4" t="s">
        <v>24</v>
      </c>
      <c r="G78" s="4" t="s">
        <v>69</v>
      </c>
      <c r="H78" s="4" t="s">
        <v>94</v>
      </c>
      <c r="I78" s="5">
        <v>1</v>
      </c>
      <c r="J78" s="6">
        <v>50.52</v>
      </c>
      <c r="K78" s="7">
        <v>0.05</v>
      </c>
      <c r="L78" s="6">
        <v>22.37</v>
      </c>
      <c r="M78" s="6">
        <f t="shared" si="4"/>
        <v>47.994</v>
      </c>
      <c r="N78" s="6">
        <f t="shared" si="5"/>
        <v>22.37</v>
      </c>
      <c r="O78" s="6">
        <f t="shared" si="6"/>
        <v>25.623999999999999</v>
      </c>
      <c r="P78" s="8">
        <f t="shared" si="7"/>
        <v>0.5339000708421886</v>
      </c>
      <c r="Q78" s="9">
        <f>YEAR(SalesDataTable[[#This Row],[Order Date]])</f>
        <v>2026</v>
      </c>
      <c r="R78" s="8" t="str">
        <f>"Q"&amp;ROUNDUP(MONTH(SalesDataTable[[#This Row],[Order Date]])/3,0)</f>
        <v>Q1</v>
      </c>
      <c r="S78" s="5">
        <f>MONTH(SalesDataTable[[#This Row],[Order Date]])</f>
        <v>1</v>
      </c>
      <c r="T78" s="8" t="str">
        <f>TEXT(SalesDataTable[[#This Row],[Order Date]],"mmm")</f>
        <v>sty</v>
      </c>
    </row>
    <row r="79" spans="1:20" ht="16" x14ac:dyDescent="0.4">
      <c r="A79" s="2" t="s">
        <v>150</v>
      </c>
      <c r="B79" s="3">
        <v>46039</v>
      </c>
      <c r="C79" s="4" t="s">
        <v>28</v>
      </c>
      <c r="D79" s="4" t="s">
        <v>106</v>
      </c>
      <c r="E79" s="4" t="s">
        <v>59</v>
      </c>
      <c r="F79" s="4" t="s">
        <v>36</v>
      </c>
      <c r="G79" s="4" t="s">
        <v>51</v>
      </c>
      <c r="H79" s="4" t="s">
        <v>61</v>
      </c>
      <c r="I79" s="5">
        <v>1</v>
      </c>
      <c r="J79" s="6">
        <v>199.02</v>
      </c>
      <c r="K79" s="7">
        <v>0</v>
      </c>
      <c r="L79" s="6">
        <v>106.49</v>
      </c>
      <c r="M79" s="6">
        <f t="shared" si="4"/>
        <v>199.02</v>
      </c>
      <c r="N79" s="6">
        <f t="shared" si="5"/>
        <v>106.49</v>
      </c>
      <c r="O79" s="6">
        <f t="shared" si="6"/>
        <v>92.530000000000015</v>
      </c>
      <c r="P79" s="8">
        <f t="shared" si="7"/>
        <v>0.46492814792483173</v>
      </c>
      <c r="Q79" s="9">
        <f>YEAR(SalesDataTable[[#This Row],[Order Date]])</f>
        <v>2026</v>
      </c>
      <c r="R79" s="8" t="str">
        <f>"Q"&amp;ROUNDUP(MONTH(SalesDataTable[[#This Row],[Order Date]])/3,0)</f>
        <v>Q1</v>
      </c>
      <c r="S79" s="5">
        <f>MONTH(SalesDataTable[[#This Row],[Order Date]])</f>
        <v>1</v>
      </c>
      <c r="T79" s="8" t="str">
        <f>TEXT(SalesDataTable[[#This Row],[Order Date]],"mmm")</f>
        <v>sty</v>
      </c>
    </row>
    <row r="80" spans="1:20" ht="16" x14ac:dyDescent="0.4">
      <c r="A80" s="2" t="s">
        <v>151</v>
      </c>
      <c r="B80" s="3">
        <v>46040</v>
      </c>
      <c r="C80" s="4" t="s">
        <v>47</v>
      </c>
      <c r="D80" s="4" t="s">
        <v>68</v>
      </c>
      <c r="E80" s="4" t="s">
        <v>45</v>
      </c>
      <c r="F80" s="4" t="s">
        <v>24</v>
      </c>
      <c r="G80" s="4" t="s">
        <v>51</v>
      </c>
      <c r="H80" s="4" t="s">
        <v>84</v>
      </c>
      <c r="I80" s="5">
        <v>3</v>
      </c>
      <c r="J80" s="6">
        <v>80.27</v>
      </c>
      <c r="K80" s="7">
        <v>0.1</v>
      </c>
      <c r="L80" s="6">
        <v>39.26</v>
      </c>
      <c r="M80" s="6">
        <f t="shared" si="4"/>
        <v>216.72900000000001</v>
      </c>
      <c r="N80" s="6">
        <f t="shared" si="5"/>
        <v>117.78</v>
      </c>
      <c r="O80" s="6">
        <f t="shared" si="6"/>
        <v>98.949000000000012</v>
      </c>
      <c r="P80" s="8">
        <f t="shared" si="7"/>
        <v>0.45655634455933447</v>
      </c>
      <c r="Q80" s="9">
        <f>YEAR(SalesDataTable[[#This Row],[Order Date]])</f>
        <v>2026</v>
      </c>
      <c r="R80" s="8" t="str">
        <f>"Q"&amp;ROUNDUP(MONTH(SalesDataTable[[#This Row],[Order Date]])/3,0)</f>
        <v>Q1</v>
      </c>
      <c r="S80" s="5">
        <f>MONTH(SalesDataTable[[#This Row],[Order Date]])</f>
        <v>1</v>
      </c>
      <c r="T80" s="8" t="str">
        <f>TEXT(SalesDataTable[[#This Row],[Order Date]],"mmm")</f>
        <v>sty</v>
      </c>
    </row>
    <row r="81" spans="1:20" ht="16" x14ac:dyDescent="0.4">
      <c r="A81" s="2" t="s">
        <v>152</v>
      </c>
      <c r="B81" s="3">
        <v>46040</v>
      </c>
      <c r="C81" s="4" t="s">
        <v>28</v>
      </c>
      <c r="D81" s="4" t="s">
        <v>29</v>
      </c>
      <c r="E81" s="4" t="s">
        <v>45</v>
      </c>
      <c r="F81" s="4" t="s">
        <v>36</v>
      </c>
      <c r="G81" s="4" t="s">
        <v>51</v>
      </c>
      <c r="H81" s="4" t="s">
        <v>52</v>
      </c>
      <c r="I81" s="5">
        <v>4</v>
      </c>
      <c r="J81" s="6">
        <v>333.28</v>
      </c>
      <c r="K81" s="7">
        <v>0</v>
      </c>
      <c r="L81" s="6">
        <v>195.76</v>
      </c>
      <c r="M81" s="6">
        <f t="shared" si="4"/>
        <v>1333.12</v>
      </c>
      <c r="N81" s="6">
        <f t="shared" si="5"/>
        <v>783.04</v>
      </c>
      <c r="O81" s="6">
        <f t="shared" si="6"/>
        <v>550.07999999999993</v>
      </c>
      <c r="P81" s="8">
        <f t="shared" si="7"/>
        <v>0.41262602016322608</v>
      </c>
      <c r="Q81" s="9">
        <f>YEAR(SalesDataTable[[#This Row],[Order Date]])</f>
        <v>2026</v>
      </c>
      <c r="R81" s="8" t="str">
        <f>"Q"&amp;ROUNDUP(MONTH(SalesDataTable[[#This Row],[Order Date]])/3,0)</f>
        <v>Q1</v>
      </c>
      <c r="S81" s="5">
        <f>MONTH(SalesDataTable[[#This Row],[Order Date]])</f>
        <v>1</v>
      </c>
      <c r="T81" s="8" t="str">
        <f>TEXT(SalesDataTable[[#This Row],[Order Date]],"mmm")</f>
        <v>sty</v>
      </c>
    </row>
    <row r="82" spans="1:20" ht="16" x14ac:dyDescent="0.4">
      <c r="A82" s="2" t="s">
        <v>153</v>
      </c>
      <c r="B82" s="3">
        <v>46040</v>
      </c>
      <c r="C82" s="4" t="s">
        <v>47</v>
      </c>
      <c r="D82" s="4" t="s">
        <v>102</v>
      </c>
      <c r="E82" s="4" t="s">
        <v>59</v>
      </c>
      <c r="F82" s="4" t="s">
        <v>36</v>
      </c>
      <c r="G82" s="4" t="s">
        <v>25</v>
      </c>
      <c r="H82" s="4" t="s">
        <v>63</v>
      </c>
      <c r="I82" s="5">
        <v>1</v>
      </c>
      <c r="J82" s="6">
        <v>104.36</v>
      </c>
      <c r="K82" s="7">
        <v>0</v>
      </c>
      <c r="L82" s="6">
        <v>51.63</v>
      </c>
      <c r="M82" s="6">
        <f t="shared" si="4"/>
        <v>104.36</v>
      </c>
      <c r="N82" s="6">
        <f t="shared" si="5"/>
        <v>51.63</v>
      </c>
      <c r="O82" s="6">
        <f t="shared" si="6"/>
        <v>52.73</v>
      </c>
      <c r="P82" s="8">
        <f t="shared" si="7"/>
        <v>0.50527021847451126</v>
      </c>
      <c r="Q82" s="9">
        <f>YEAR(SalesDataTable[[#This Row],[Order Date]])</f>
        <v>2026</v>
      </c>
      <c r="R82" s="8" t="str">
        <f>"Q"&amp;ROUNDUP(MONTH(SalesDataTable[[#This Row],[Order Date]])/3,0)</f>
        <v>Q1</v>
      </c>
      <c r="S82" s="5">
        <f>MONTH(SalesDataTable[[#This Row],[Order Date]])</f>
        <v>1</v>
      </c>
      <c r="T82" s="8" t="str">
        <f>TEXT(SalesDataTable[[#This Row],[Order Date]],"mmm")</f>
        <v>sty</v>
      </c>
    </row>
    <row r="83" spans="1:20" ht="16" x14ac:dyDescent="0.4">
      <c r="A83" s="2" t="s">
        <v>154</v>
      </c>
      <c r="B83" s="3">
        <v>46040</v>
      </c>
      <c r="C83" s="4" t="s">
        <v>34</v>
      </c>
      <c r="D83" s="4" t="s">
        <v>54</v>
      </c>
      <c r="E83" s="4" t="s">
        <v>59</v>
      </c>
      <c r="F83" s="4" t="s">
        <v>36</v>
      </c>
      <c r="G83" s="4" t="s">
        <v>25</v>
      </c>
      <c r="H83" s="4" t="s">
        <v>26</v>
      </c>
      <c r="I83" s="5">
        <v>1</v>
      </c>
      <c r="J83" s="6">
        <v>83.52</v>
      </c>
      <c r="K83" s="7">
        <v>0.05</v>
      </c>
      <c r="L83" s="6">
        <v>42.97</v>
      </c>
      <c r="M83" s="6">
        <f t="shared" si="4"/>
        <v>79.343999999999994</v>
      </c>
      <c r="N83" s="6">
        <f t="shared" si="5"/>
        <v>42.97</v>
      </c>
      <c r="O83" s="6">
        <f t="shared" si="6"/>
        <v>36.373999999999995</v>
      </c>
      <c r="P83" s="8">
        <f t="shared" si="7"/>
        <v>0.45843416011292598</v>
      </c>
      <c r="Q83" s="9">
        <f>YEAR(SalesDataTable[[#This Row],[Order Date]])</f>
        <v>2026</v>
      </c>
      <c r="R83" s="8" t="str">
        <f>"Q"&amp;ROUNDUP(MONTH(SalesDataTable[[#This Row],[Order Date]])/3,0)</f>
        <v>Q1</v>
      </c>
      <c r="S83" s="5">
        <f>MONTH(SalesDataTable[[#This Row],[Order Date]])</f>
        <v>1</v>
      </c>
      <c r="T83" s="8" t="str">
        <f>TEXT(SalesDataTable[[#This Row],[Order Date]],"mmm")</f>
        <v>sty</v>
      </c>
    </row>
    <row r="84" spans="1:20" ht="16" x14ac:dyDescent="0.4">
      <c r="A84" s="2" t="s">
        <v>155</v>
      </c>
      <c r="B84" s="3">
        <v>46041</v>
      </c>
      <c r="C84" s="4" t="s">
        <v>34</v>
      </c>
      <c r="D84" s="4" t="s">
        <v>81</v>
      </c>
      <c r="E84" s="4" t="s">
        <v>23</v>
      </c>
      <c r="F84" s="4" t="s">
        <v>36</v>
      </c>
      <c r="G84" s="4" t="s">
        <v>69</v>
      </c>
      <c r="H84" s="4" t="s">
        <v>75</v>
      </c>
      <c r="I84" s="5">
        <v>2</v>
      </c>
      <c r="J84" s="6">
        <v>125.93</v>
      </c>
      <c r="K84" s="7">
        <v>0</v>
      </c>
      <c r="L84" s="6">
        <v>69.150000000000006</v>
      </c>
      <c r="M84" s="6">
        <f t="shared" si="4"/>
        <v>251.86</v>
      </c>
      <c r="N84" s="6">
        <f t="shared" si="5"/>
        <v>138.30000000000001</v>
      </c>
      <c r="O84" s="6">
        <f t="shared" si="6"/>
        <v>113.56</v>
      </c>
      <c r="P84" s="8">
        <f t="shared" si="7"/>
        <v>0.45088541253077102</v>
      </c>
      <c r="Q84" s="9">
        <f>YEAR(SalesDataTable[[#This Row],[Order Date]])</f>
        <v>2026</v>
      </c>
      <c r="R84" s="8" t="str">
        <f>"Q"&amp;ROUNDUP(MONTH(SalesDataTable[[#This Row],[Order Date]])/3,0)</f>
        <v>Q1</v>
      </c>
      <c r="S84" s="5">
        <f>MONTH(SalesDataTable[[#This Row],[Order Date]])</f>
        <v>1</v>
      </c>
      <c r="T84" s="8" t="str">
        <f>TEXT(SalesDataTable[[#This Row],[Order Date]],"mmm")</f>
        <v>sty</v>
      </c>
    </row>
    <row r="85" spans="1:20" ht="16" x14ac:dyDescent="0.4">
      <c r="A85" s="2" t="s">
        <v>156</v>
      </c>
      <c r="B85" s="3">
        <v>46041</v>
      </c>
      <c r="C85" s="4" t="s">
        <v>28</v>
      </c>
      <c r="D85" s="4" t="s">
        <v>58</v>
      </c>
      <c r="E85" s="4" t="s">
        <v>23</v>
      </c>
      <c r="F85" s="4" t="s">
        <v>40</v>
      </c>
      <c r="G85" s="4" t="s">
        <v>25</v>
      </c>
      <c r="H85" s="4" t="s">
        <v>49</v>
      </c>
      <c r="I85" s="5">
        <v>1</v>
      </c>
      <c r="J85" s="6">
        <v>49.85</v>
      </c>
      <c r="K85" s="7">
        <v>0</v>
      </c>
      <c r="L85" s="6">
        <v>23.07</v>
      </c>
      <c r="M85" s="6">
        <f t="shared" si="4"/>
        <v>49.85</v>
      </c>
      <c r="N85" s="6">
        <f t="shared" si="5"/>
        <v>23.07</v>
      </c>
      <c r="O85" s="6">
        <f t="shared" si="6"/>
        <v>26.78</v>
      </c>
      <c r="P85" s="8">
        <f t="shared" si="7"/>
        <v>0.53721163490471413</v>
      </c>
      <c r="Q85" s="9">
        <f>YEAR(SalesDataTable[[#This Row],[Order Date]])</f>
        <v>2026</v>
      </c>
      <c r="R85" s="8" t="str">
        <f>"Q"&amp;ROUNDUP(MONTH(SalesDataTable[[#This Row],[Order Date]])/3,0)</f>
        <v>Q1</v>
      </c>
      <c r="S85" s="5">
        <f>MONTH(SalesDataTable[[#This Row],[Order Date]])</f>
        <v>1</v>
      </c>
      <c r="T85" s="8" t="str">
        <f>TEXT(SalesDataTable[[#This Row],[Order Date]],"mmm")</f>
        <v>sty</v>
      </c>
    </row>
    <row r="86" spans="1:20" ht="16" x14ac:dyDescent="0.4">
      <c r="A86" s="2" t="s">
        <v>157</v>
      </c>
      <c r="B86" s="3">
        <v>46041</v>
      </c>
      <c r="C86" s="4" t="s">
        <v>28</v>
      </c>
      <c r="D86" s="4" t="s">
        <v>29</v>
      </c>
      <c r="E86" s="4" t="s">
        <v>23</v>
      </c>
      <c r="F86" s="4" t="s">
        <v>24</v>
      </c>
      <c r="G86" s="4" t="s">
        <v>37</v>
      </c>
      <c r="H86" s="4" t="s">
        <v>38</v>
      </c>
      <c r="I86" s="5">
        <v>1</v>
      </c>
      <c r="J86" s="6">
        <v>36.130000000000003</v>
      </c>
      <c r="K86" s="7">
        <v>0</v>
      </c>
      <c r="L86" s="6">
        <v>13.39</v>
      </c>
      <c r="M86" s="6">
        <f t="shared" si="4"/>
        <v>36.130000000000003</v>
      </c>
      <c r="N86" s="6">
        <f t="shared" si="5"/>
        <v>13.39</v>
      </c>
      <c r="O86" s="6">
        <f t="shared" si="6"/>
        <v>22.740000000000002</v>
      </c>
      <c r="P86" s="8">
        <f t="shared" si="7"/>
        <v>0.62939385552172711</v>
      </c>
      <c r="Q86" s="9">
        <f>YEAR(SalesDataTable[[#This Row],[Order Date]])</f>
        <v>2026</v>
      </c>
      <c r="R86" s="8" t="str">
        <f>"Q"&amp;ROUNDUP(MONTH(SalesDataTable[[#This Row],[Order Date]])/3,0)</f>
        <v>Q1</v>
      </c>
      <c r="S86" s="5">
        <f>MONTH(SalesDataTable[[#This Row],[Order Date]])</f>
        <v>1</v>
      </c>
      <c r="T86" s="8" t="str">
        <f>TEXT(SalesDataTable[[#This Row],[Order Date]],"mmm")</f>
        <v>sty</v>
      </c>
    </row>
    <row r="87" spans="1:20" ht="16" x14ac:dyDescent="0.4">
      <c r="A87" s="2" t="s">
        <v>158</v>
      </c>
      <c r="B87" s="3">
        <v>46041</v>
      </c>
      <c r="C87" s="4" t="s">
        <v>47</v>
      </c>
      <c r="D87" s="4" t="s">
        <v>102</v>
      </c>
      <c r="E87" s="4" t="s">
        <v>45</v>
      </c>
      <c r="F87" s="4" t="s">
        <v>24</v>
      </c>
      <c r="G87" s="4" t="s">
        <v>25</v>
      </c>
      <c r="H87" s="4" t="s">
        <v>63</v>
      </c>
      <c r="I87" s="5">
        <v>1</v>
      </c>
      <c r="J87" s="6">
        <v>104.83</v>
      </c>
      <c r="K87" s="7">
        <v>0.05</v>
      </c>
      <c r="L87" s="6">
        <v>51.06</v>
      </c>
      <c r="M87" s="6">
        <f t="shared" si="4"/>
        <v>99.588499999999996</v>
      </c>
      <c r="N87" s="6">
        <f t="shared" si="5"/>
        <v>51.06</v>
      </c>
      <c r="O87" s="6">
        <f t="shared" si="6"/>
        <v>48.528499999999994</v>
      </c>
      <c r="P87" s="8">
        <f t="shared" si="7"/>
        <v>0.48729019916958277</v>
      </c>
      <c r="Q87" s="9">
        <f>YEAR(SalesDataTable[[#This Row],[Order Date]])</f>
        <v>2026</v>
      </c>
      <c r="R87" s="8" t="str">
        <f>"Q"&amp;ROUNDUP(MONTH(SalesDataTable[[#This Row],[Order Date]])/3,0)</f>
        <v>Q1</v>
      </c>
      <c r="S87" s="5">
        <f>MONTH(SalesDataTable[[#This Row],[Order Date]])</f>
        <v>1</v>
      </c>
      <c r="T87" s="8" t="str">
        <f>TEXT(SalesDataTable[[#This Row],[Order Date]],"mmm")</f>
        <v>sty</v>
      </c>
    </row>
    <row r="88" spans="1:20" ht="16" x14ac:dyDescent="0.4">
      <c r="A88" s="2" t="s">
        <v>159</v>
      </c>
      <c r="B88" s="3">
        <v>46041</v>
      </c>
      <c r="C88" s="4" t="s">
        <v>21</v>
      </c>
      <c r="D88" s="4" t="s">
        <v>22</v>
      </c>
      <c r="E88" s="4" t="s">
        <v>45</v>
      </c>
      <c r="F88" s="4" t="s">
        <v>24</v>
      </c>
      <c r="G88" s="4" t="s">
        <v>37</v>
      </c>
      <c r="H88" s="4" t="s">
        <v>38</v>
      </c>
      <c r="I88" s="5">
        <v>1</v>
      </c>
      <c r="J88" s="6">
        <v>35.46</v>
      </c>
      <c r="K88" s="7">
        <v>0.05</v>
      </c>
      <c r="L88" s="6">
        <v>13.81</v>
      </c>
      <c r="M88" s="6">
        <f t="shared" si="4"/>
        <v>33.686999999999998</v>
      </c>
      <c r="N88" s="6">
        <f t="shared" si="5"/>
        <v>13.81</v>
      </c>
      <c r="O88" s="6">
        <f t="shared" si="6"/>
        <v>19.876999999999995</v>
      </c>
      <c r="P88" s="8">
        <f t="shared" si="7"/>
        <v>0.59004957401965141</v>
      </c>
      <c r="Q88" s="9">
        <f>YEAR(SalesDataTable[[#This Row],[Order Date]])</f>
        <v>2026</v>
      </c>
      <c r="R88" s="8" t="str">
        <f>"Q"&amp;ROUNDUP(MONTH(SalesDataTable[[#This Row],[Order Date]])/3,0)</f>
        <v>Q1</v>
      </c>
      <c r="S88" s="5">
        <f>MONTH(SalesDataTable[[#This Row],[Order Date]])</f>
        <v>1</v>
      </c>
      <c r="T88" s="8" t="str">
        <f>TEXT(SalesDataTable[[#This Row],[Order Date]],"mmm")</f>
        <v>sty</v>
      </c>
    </row>
    <row r="89" spans="1:20" ht="16" x14ac:dyDescent="0.4">
      <c r="A89" s="2" t="s">
        <v>160</v>
      </c>
      <c r="B89" s="3">
        <v>46042</v>
      </c>
      <c r="C89" s="4" t="s">
        <v>47</v>
      </c>
      <c r="D89" s="4" t="s">
        <v>68</v>
      </c>
      <c r="E89" s="4" t="s">
        <v>59</v>
      </c>
      <c r="F89" s="4" t="s">
        <v>24</v>
      </c>
      <c r="G89" s="4" t="s">
        <v>37</v>
      </c>
      <c r="H89" s="4" t="s">
        <v>103</v>
      </c>
      <c r="I89" s="5">
        <v>1</v>
      </c>
      <c r="J89" s="6">
        <v>165.42</v>
      </c>
      <c r="K89" s="7">
        <v>0</v>
      </c>
      <c r="L89" s="6">
        <v>85.69</v>
      </c>
      <c r="M89" s="6">
        <f t="shared" si="4"/>
        <v>165.42</v>
      </c>
      <c r="N89" s="6">
        <f t="shared" si="5"/>
        <v>85.69</v>
      </c>
      <c r="O89" s="6">
        <f t="shared" si="6"/>
        <v>79.72999999999999</v>
      </c>
      <c r="P89" s="8">
        <f t="shared" si="7"/>
        <v>0.48198524966751299</v>
      </c>
      <c r="Q89" s="9">
        <f>YEAR(SalesDataTable[[#This Row],[Order Date]])</f>
        <v>2026</v>
      </c>
      <c r="R89" s="8" t="str">
        <f>"Q"&amp;ROUNDUP(MONTH(SalesDataTable[[#This Row],[Order Date]])/3,0)</f>
        <v>Q1</v>
      </c>
      <c r="S89" s="5">
        <f>MONTH(SalesDataTable[[#This Row],[Order Date]])</f>
        <v>1</v>
      </c>
      <c r="T89" s="8" t="str">
        <f>TEXT(SalesDataTable[[#This Row],[Order Date]],"mmm")</f>
        <v>sty</v>
      </c>
    </row>
    <row r="90" spans="1:20" ht="16" x14ac:dyDescent="0.4">
      <c r="A90" s="2" t="s">
        <v>161</v>
      </c>
      <c r="B90" s="3">
        <v>46042</v>
      </c>
      <c r="C90" s="4" t="s">
        <v>34</v>
      </c>
      <c r="D90" s="4" t="s">
        <v>54</v>
      </c>
      <c r="E90" s="4" t="s">
        <v>23</v>
      </c>
      <c r="F90" s="4" t="s">
        <v>24</v>
      </c>
      <c r="G90" s="4" t="s">
        <v>51</v>
      </c>
      <c r="H90" s="4" t="s">
        <v>110</v>
      </c>
      <c r="I90" s="5">
        <v>1</v>
      </c>
      <c r="J90" s="6">
        <v>122.86</v>
      </c>
      <c r="K90" s="7">
        <v>0.05</v>
      </c>
      <c r="L90" s="6">
        <v>60.36</v>
      </c>
      <c r="M90" s="6">
        <f t="shared" si="4"/>
        <v>116.717</v>
      </c>
      <c r="N90" s="6">
        <f t="shared" si="5"/>
        <v>60.36</v>
      </c>
      <c r="O90" s="6">
        <f t="shared" si="6"/>
        <v>56.356999999999999</v>
      </c>
      <c r="P90" s="8">
        <f t="shared" si="7"/>
        <v>0.48285168398776529</v>
      </c>
      <c r="Q90" s="9">
        <f>YEAR(SalesDataTable[[#This Row],[Order Date]])</f>
        <v>2026</v>
      </c>
      <c r="R90" s="8" t="str">
        <f>"Q"&amp;ROUNDUP(MONTH(SalesDataTable[[#This Row],[Order Date]])/3,0)</f>
        <v>Q1</v>
      </c>
      <c r="S90" s="5">
        <f>MONTH(SalesDataTable[[#This Row],[Order Date]])</f>
        <v>1</v>
      </c>
      <c r="T90" s="8" t="str">
        <f>TEXT(SalesDataTable[[#This Row],[Order Date]],"mmm")</f>
        <v>sty</v>
      </c>
    </row>
    <row r="91" spans="1:20" ht="16" x14ac:dyDescent="0.4">
      <c r="A91" s="2" t="s">
        <v>162</v>
      </c>
      <c r="B91" s="3">
        <v>46042</v>
      </c>
      <c r="C91" s="4" t="s">
        <v>21</v>
      </c>
      <c r="D91" s="4" t="s">
        <v>22</v>
      </c>
      <c r="E91" s="4" t="s">
        <v>45</v>
      </c>
      <c r="F91" s="4" t="s">
        <v>24</v>
      </c>
      <c r="G91" s="4" t="s">
        <v>69</v>
      </c>
      <c r="H91" s="4" t="s">
        <v>87</v>
      </c>
      <c r="I91" s="5">
        <v>2</v>
      </c>
      <c r="J91" s="6">
        <v>35.82</v>
      </c>
      <c r="K91" s="7">
        <v>0</v>
      </c>
      <c r="L91" s="6">
        <v>14.09</v>
      </c>
      <c r="M91" s="6">
        <f t="shared" si="4"/>
        <v>71.64</v>
      </c>
      <c r="N91" s="6">
        <f t="shared" si="5"/>
        <v>28.18</v>
      </c>
      <c r="O91" s="6">
        <f t="shared" si="6"/>
        <v>43.46</v>
      </c>
      <c r="P91" s="8">
        <f t="shared" si="7"/>
        <v>0.60664433277498608</v>
      </c>
      <c r="Q91" s="9">
        <f>YEAR(SalesDataTable[[#This Row],[Order Date]])</f>
        <v>2026</v>
      </c>
      <c r="R91" s="8" t="str">
        <f>"Q"&amp;ROUNDUP(MONTH(SalesDataTable[[#This Row],[Order Date]])/3,0)</f>
        <v>Q1</v>
      </c>
      <c r="S91" s="5">
        <f>MONTH(SalesDataTable[[#This Row],[Order Date]])</f>
        <v>1</v>
      </c>
      <c r="T91" s="8" t="str">
        <f>TEXT(SalesDataTable[[#This Row],[Order Date]],"mmm")</f>
        <v>sty</v>
      </c>
    </row>
    <row r="92" spans="1:20" ht="16" x14ac:dyDescent="0.4">
      <c r="A92" s="2" t="s">
        <v>163</v>
      </c>
      <c r="B92" s="3">
        <v>46042</v>
      </c>
      <c r="C92" s="4" t="s">
        <v>21</v>
      </c>
      <c r="D92" s="4" t="s">
        <v>22</v>
      </c>
      <c r="E92" s="4" t="s">
        <v>23</v>
      </c>
      <c r="F92" s="4" t="s">
        <v>36</v>
      </c>
      <c r="G92" s="4" t="s">
        <v>51</v>
      </c>
      <c r="H92" s="4" t="s">
        <v>110</v>
      </c>
      <c r="I92" s="5">
        <v>3</v>
      </c>
      <c r="J92" s="6">
        <v>120.29</v>
      </c>
      <c r="K92" s="7">
        <v>0.1</v>
      </c>
      <c r="L92" s="6">
        <v>62.41</v>
      </c>
      <c r="M92" s="6">
        <f t="shared" si="4"/>
        <v>324.78300000000002</v>
      </c>
      <c r="N92" s="6">
        <f t="shared" si="5"/>
        <v>187.23</v>
      </c>
      <c r="O92" s="6">
        <f t="shared" si="6"/>
        <v>137.55300000000003</v>
      </c>
      <c r="P92" s="8">
        <f t="shared" si="7"/>
        <v>0.42352278290427769</v>
      </c>
      <c r="Q92" s="9">
        <f>YEAR(SalesDataTable[[#This Row],[Order Date]])</f>
        <v>2026</v>
      </c>
      <c r="R92" s="8" t="str">
        <f>"Q"&amp;ROUNDUP(MONTH(SalesDataTable[[#This Row],[Order Date]])/3,0)</f>
        <v>Q1</v>
      </c>
      <c r="S92" s="5">
        <f>MONTH(SalesDataTable[[#This Row],[Order Date]])</f>
        <v>1</v>
      </c>
      <c r="T92" s="8" t="str">
        <f>TEXT(SalesDataTable[[#This Row],[Order Date]],"mmm")</f>
        <v>sty</v>
      </c>
    </row>
    <row r="93" spans="1:20" ht="16" x14ac:dyDescent="0.4">
      <c r="A93" s="2" t="s">
        <v>164</v>
      </c>
      <c r="B93" s="3">
        <v>46042</v>
      </c>
      <c r="C93" s="4" t="s">
        <v>28</v>
      </c>
      <c r="D93" s="4" t="s">
        <v>86</v>
      </c>
      <c r="E93" s="4" t="s">
        <v>59</v>
      </c>
      <c r="F93" s="4" t="s">
        <v>24</v>
      </c>
      <c r="G93" s="4" t="s">
        <v>51</v>
      </c>
      <c r="H93" s="4" t="s">
        <v>84</v>
      </c>
      <c r="I93" s="5">
        <v>1</v>
      </c>
      <c r="J93" s="6">
        <v>80.239999999999995</v>
      </c>
      <c r="K93" s="7">
        <v>0.1</v>
      </c>
      <c r="L93" s="6">
        <v>39.950000000000003</v>
      </c>
      <c r="M93" s="6">
        <f t="shared" si="4"/>
        <v>72.215999999999994</v>
      </c>
      <c r="N93" s="6">
        <f t="shared" si="5"/>
        <v>39.950000000000003</v>
      </c>
      <c r="O93" s="6">
        <f t="shared" si="6"/>
        <v>32.265999999999991</v>
      </c>
      <c r="P93" s="8">
        <f t="shared" si="7"/>
        <v>0.44679849340866279</v>
      </c>
      <c r="Q93" s="9">
        <f>YEAR(SalesDataTable[[#This Row],[Order Date]])</f>
        <v>2026</v>
      </c>
      <c r="R93" s="8" t="str">
        <f>"Q"&amp;ROUNDUP(MONTH(SalesDataTable[[#This Row],[Order Date]])/3,0)</f>
        <v>Q1</v>
      </c>
      <c r="S93" s="5">
        <f>MONTH(SalesDataTable[[#This Row],[Order Date]])</f>
        <v>1</v>
      </c>
      <c r="T93" s="8" t="str">
        <f>TEXT(SalesDataTable[[#This Row],[Order Date]],"mmm")</f>
        <v>sty</v>
      </c>
    </row>
    <row r="94" spans="1:20" ht="16" x14ac:dyDescent="0.4">
      <c r="A94" s="2" t="s">
        <v>165</v>
      </c>
      <c r="B94" s="3">
        <v>46043</v>
      </c>
      <c r="C94" s="4" t="s">
        <v>21</v>
      </c>
      <c r="D94" s="4" t="s">
        <v>108</v>
      </c>
      <c r="E94" s="4" t="s">
        <v>45</v>
      </c>
      <c r="F94" s="4" t="s">
        <v>36</v>
      </c>
      <c r="G94" s="4" t="s">
        <v>69</v>
      </c>
      <c r="H94" s="4" t="s">
        <v>87</v>
      </c>
      <c r="I94" s="5">
        <v>2</v>
      </c>
      <c r="J94" s="6">
        <v>35.97</v>
      </c>
      <c r="K94" s="7">
        <v>0</v>
      </c>
      <c r="L94" s="6">
        <v>13.55</v>
      </c>
      <c r="M94" s="6">
        <f t="shared" si="4"/>
        <v>71.94</v>
      </c>
      <c r="N94" s="6">
        <f t="shared" si="5"/>
        <v>27.1</v>
      </c>
      <c r="O94" s="6">
        <f t="shared" si="6"/>
        <v>44.839999999999996</v>
      </c>
      <c r="P94" s="8">
        <f t="shared" si="7"/>
        <v>0.62329719210453149</v>
      </c>
      <c r="Q94" s="9">
        <f>YEAR(SalesDataTable[[#This Row],[Order Date]])</f>
        <v>2026</v>
      </c>
      <c r="R94" s="8" t="str">
        <f>"Q"&amp;ROUNDUP(MONTH(SalesDataTable[[#This Row],[Order Date]])/3,0)</f>
        <v>Q1</v>
      </c>
      <c r="S94" s="5">
        <f>MONTH(SalesDataTable[[#This Row],[Order Date]])</f>
        <v>1</v>
      </c>
      <c r="T94" s="8" t="str">
        <f>TEXT(SalesDataTable[[#This Row],[Order Date]],"mmm")</f>
        <v>sty</v>
      </c>
    </row>
    <row r="95" spans="1:20" ht="16" x14ac:dyDescent="0.4">
      <c r="A95" s="2" t="s">
        <v>166</v>
      </c>
      <c r="B95" s="3">
        <v>46043</v>
      </c>
      <c r="C95" s="4" t="s">
        <v>28</v>
      </c>
      <c r="D95" s="4" t="s">
        <v>86</v>
      </c>
      <c r="E95" s="4" t="s">
        <v>23</v>
      </c>
      <c r="F95" s="4" t="s">
        <v>36</v>
      </c>
      <c r="G95" s="4" t="s">
        <v>31</v>
      </c>
      <c r="H95" s="4" t="s">
        <v>99</v>
      </c>
      <c r="I95" s="5">
        <v>1</v>
      </c>
      <c r="J95" s="6">
        <v>72.239999999999995</v>
      </c>
      <c r="K95" s="7">
        <v>0</v>
      </c>
      <c r="L95" s="6">
        <v>33.26</v>
      </c>
      <c r="M95" s="6">
        <f t="shared" si="4"/>
        <v>72.239999999999995</v>
      </c>
      <c r="N95" s="6">
        <f t="shared" si="5"/>
        <v>33.26</v>
      </c>
      <c r="O95" s="6">
        <f t="shared" si="6"/>
        <v>38.979999999999997</v>
      </c>
      <c r="P95" s="8">
        <f t="shared" si="7"/>
        <v>0.53959025470653377</v>
      </c>
      <c r="Q95" s="9">
        <f>YEAR(SalesDataTable[[#This Row],[Order Date]])</f>
        <v>2026</v>
      </c>
      <c r="R95" s="8" t="str">
        <f>"Q"&amp;ROUNDUP(MONTH(SalesDataTable[[#This Row],[Order Date]])/3,0)</f>
        <v>Q1</v>
      </c>
      <c r="S95" s="5">
        <f>MONTH(SalesDataTable[[#This Row],[Order Date]])</f>
        <v>1</v>
      </c>
      <c r="T95" s="8" t="str">
        <f>TEXT(SalesDataTable[[#This Row],[Order Date]],"mmm")</f>
        <v>sty</v>
      </c>
    </row>
    <row r="96" spans="1:20" ht="16" x14ac:dyDescent="0.4">
      <c r="A96" s="2" t="s">
        <v>167</v>
      </c>
      <c r="B96" s="3">
        <v>46043</v>
      </c>
      <c r="C96" s="4" t="s">
        <v>21</v>
      </c>
      <c r="D96" s="4" t="s">
        <v>108</v>
      </c>
      <c r="E96" s="4" t="s">
        <v>23</v>
      </c>
      <c r="F96" s="4" t="s">
        <v>24</v>
      </c>
      <c r="G96" s="4" t="s">
        <v>31</v>
      </c>
      <c r="H96" s="4" t="s">
        <v>73</v>
      </c>
      <c r="I96" s="5">
        <v>5</v>
      </c>
      <c r="J96" s="6">
        <v>152.81</v>
      </c>
      <c r="K96" s="7">
        <v>0</v>
      </c>
      <c r="L96" s="6">
        <v>78.989999999999995</v>
      </c>
      <c r="M96" s="6">
        <f t="shared" si="4"/>
        <v>764.05</v>
      </c>
      <c r="N96" s="6">
        <f t="shared" si="5"/>
        <v>394.95</v>
      </c>
      <c r="O96" s="6">
        <f t="shared" si="6"/>
        <v>369.09999999999997</v>
      </c>
      <c r="P96" s="8">
        <f t="shared" si="7"/>
        <v>0.48308356782933054</v>
      </c>
      <c r="Q96" s="9">
        <f>YEAR(SalesDataTable[[#This Row],[Order Date]])</f>
        <v>2026</v>
      </c>
      <c r="R96" s="8" t="str">
        <f>"Q"&amp;ROUNDUP(MONTH(SalesDataTable[[#This Row],[Order Date]])/3,0)</f>
        <v>Q1</v>
      </c>
      <c r="S96" s="5">
        <f>MONTH(SalesDataTable[[#This Row],[Order Date]])</f>
        <v>1</v>
      </c>
      <c r="T96" s="8" t="str">
        <f>TEXT(SalesDataTable[[#This Row],[Order Date]],"mmm")</f>
        <v>sty</v>
      </c>
    </row>
    <row r="97" spans="1:20" ht="16" x14ac:dyDescent="0.4">
      <c r="A97" s="2" t="s">
        <v>168</v>
      </c>
      <c r="B97" s="3">
        <v>46043</v>
      </c>
      <c r="C97" s="4" t="s">
        <v>21</v>
      </c>
      <c r="D97" s="4" t="s">
        <v>108</v>
      </c>
      <c r="E97" s="4" t="s">
        <v>23</v>
      </c>
      <c r="F97" s="4" t="s">
        <v>36</v>
      </c>
      <c r="G97" s="4" t="s">
        <v>25</v>
      </c>
      <c r="H97" s="4" t="s">
        <v>26</v>
      </c>
      <c r="I97" s="5">
        <v>3</v>
      </c>
      <c r="J97" s="6">
        <v>83.34</v>
      </c>
      <c r="K97" s="7">
        <v>0</v>
      </c>
      <c r="L97" s="6">
        <v>41.44</v>
      </c>
      <c r="M97" s="6">
        <f t="shared" si="4"/>
        <v>250.02</v>
      </c>
      <c r="N97" s="6">
        <f t="shared" si="5"/>
        <v>124.32</v>
      </c>
      <c r="O97" s="6">
        <f t="shared" si="6"/>
        <v>125.70000000000002</v>
      </c>
      <c r="P97" s="8">
        <f t="shared" si="7"/>
        <v>0.50275977921766268</v>
      </c>
      <c r="Q97" s="9">
        <f>YEAR(SalesDataTable[[#This Row],[Order Date]])</f>
        <v>2026</v>
      </c>
      <c r="R97" s="8" t="str">
        <f>"Q"&amp;ROUNDUP(MONTH(SalesDataTable[[#This Row],[Order Date]])/3,0)</f>
        <v>Q1</v>
      </c>
      <c r="S97" s="5">
        <f>MONTH(SalesDataTable[[#This Row],[Order Date]])</f>
        <v>1</v>
      </c>
      <c r="T97" s="8" t="str">
        <f>TEXT(SalesDataTable[[#This Row],[Order Date]],"mmm")</f>
        <v>sty</v>
      </c>
    </row>
    <row r="98" spans="1:20" ht="16" x14ac:dyDescent="0.4">
      <c r="A98" s="2" t="s">
        <v>169</v>
      </c>
      <c r="B98" s="3">
        <v>46043</v>
      </c>
      <c r="C98" s="4" t="s">
        <v>47</v>
      </c>
      <c r="D98" s="4" t="s">
        <v>102</v>
      </c>
      <c r="E98" s="4" t="s">
        <v>23</v>
      </c>
      <c r="F98" s="4" t="s">
        <v>24</v>
      </c>
      <c r="G98" s="4" t="s">
        <v>69</v>
      </c>
      <c r="H98" s="4" t="s">
        <v>87</v>
      </c>
      <c r="I98" s="5">
        <v>1</v>
      </c>
      <c r="J98" s="6">
        <v>35.869999999999997</v>
      </c>
      <c r="K98" s="7">
        <v>0</v>
      </c>
      <c r="L98" s="6">
        <v>13.64</v>
      </c>
      <c r="M98" s="6">
        <f t="shared" si="4"/>
        <v>35.869999999999997</v>
      </c>
      <c r="N98" s="6">
        <f t="shared" si="5"/>
        <v>13.64</v>
      </c>
      <c r="O98" s="6">
        <f t="shared" si="6"/>
        <v>22.229999999999997</v>
      </c>
      <c r="P98" s="8">
        <f t="shared" si="7"/>
        <v>0.61973794257039305</v>
      </c>
      <c r="Q98" s="9">
        <f>YEAR(SalesDataTable[[#This Row],[Order Date]])</f>
        <v>2026</v>
      </c>
      <c r="R98" s="8" t="str">
        <f>"Q"&amp;ROUNDUP(MONTH(SalesDataTable[[#This Row],[Order Date]])/3,0)</f>
        <v>Q1</v>
      </c>
      <c r="S98" s="5">
        <f>MONTH(SalesDataTable[[#This Row],[Order Date]])</f>
        <v>1</v>
      </c>
      <c r="T98" s="8" t="str">
        <f>TEXT(SalesDataTable[[#This Row],[Order Date]],"mmm")</f>
        <v>sty</v>
      </c>
    </row>
    <row r="99" spans="1:20" ht="16" x14ac:dyDescent="0.4">
      <c r="A99" s="2" t="s">
        <v>170</v>
      </c>
      <c r="B99" s="3">
        <v>46044</v>
      </c>
      <c r="C99" s="4" t="s">
        <v>47</v>
      </c>
      <c r="D99" s="4" t="s">
        <v>48</v>
      </c>
      <c r="E99" s="4" t="s">
        <v>59</v>
      </c>
      <c r="F99" s="4" t="s">
        <v>36</v>
      </c>
      <c r="G99" s="4" t="s">
        <v>51</v>
      </c>
      <c r="H99" s="4" t="s">
        <v>61</v>
      </c>
      <c r="I99" s="5">
        <v>1</v>
      </c>
      <c r="J99" s="6">
        <v>199.42</v>
      </c>
      <c r="K99" s="7">
        <v>0.05</v>
      </c>
      <c r="L99" s="6">
        <v>101.82</v>
      </c>
      <c r="M99" s="6">
        <f t="shared" si="4"/>
        <v>189.44899999999998</v>
      </c>
      <c r="N99" s="6">
        <f t="shared" si="5"/>
        <v>101.82</v>
      </c>
      <c r="O99" s="6">
        <f t="shared" si="6"/>
        <v>87.628999999999991</v>
      </c>
      <c r="P99" s="8">
        <f t="shared" si="7"/>
        <v>0.46254664843836601</v>
      </c>
      <c r="Q99" s="9">
        <f>YEAR(SalesDataTable[[#This Row],[Order Date]])</f>
        <v>2026</v>
      </c>
      <c r="R99" s="8" t="str">
        <f>"Q"&amp;ROUNDUP(MONTH(SalesDataTable[[#This Row],[Order Date]])/3,0)</f>
        <v>Q1</v>
      </c>
      <c r="S99" s="5">
        <f>MONTH(SalesDataTable[[#This Row],[Order Date]])</f>
        <v>1</v>
      </c>
      <c r="T99" s="8" t="str">
        <f>TEXT(SalesDataTable[[#This Row],[Order Date]],"mmm")</f>
        <v>sty</v>
      </c>
    </row>
    <row r="100" spans="1:20" ht="16" x14ac:dyDescent="0.4">
      <c r="A100" s="2" t="s">
        <v>171</v>
      </c>
      <c r="B100" s="3">
        <v>46044</v>
      </c>
      <c r="C100" s="4" t="s">
        <v>34</v>
      </c>
      <c r="D100" s="4" t="s">
        <v>54</v>
      </c>
      <c r="E100" s="4" t="s">
        <v>23</v>
      </c>
      <c r="F100" s="4" t="s">
        <v>36</v>
      </c>
      <c r="G100" s="4" t="s">
        <v>51</v>
      </c>
      <c r="H100" s="4" t="s">
        <v>52</v>
      </c>
      <c r="I100" s="5">
        <v>3</v>
      </c>
      <c r="J100" s="6">
        <v>347.41</v>
      </c>
      <c r="K100" s="7">
        <v>0.1</v>
      </c>
      <c r="L100" s="6">
        <v>192.13</v>
      </c>
      <c r="M100" s="6">
        <f t="shared" si="4"/>
        <v>938.00700000000006</v>
      </c>
      <c r="N100" s="6">
        <f t="shared" si="5"/>
        <v>576.39</v>
      </c>
      <c r="O100" s="6">
        <f t="shared" si="6"/>
        <v>361.61700000000008</v>
      </c>
      <c r="P100" s="8">
        <f t="shared" si="7"/>
        <v>0.38551631277804971</v>
      </c>
      <c r="Q100" s="9">
        <f>YEAR(SalesDataTable[[#This Row],[Order Date]])</f>
        <v>2026</v>
      </c>
      <c r="R100" s="8" t="str">
        <f>"Q"&amp;ROUNDUP(MONTH(SalesDataTable[[#This Row],[Order Date]])/3,0)</f>
        <v>Q1</v>
      </c>
      <c r="S100" s="5">
        <f>MONTH(SalesDataTable[[#This Row],[Order Date]])</f>
        <v>1</v>
      </c>
      <c r="T100" s="8" t="str">
        <f>TEXT(SalesDataTable[[#This Row],[Order Date]],"mmm")</f>
        <v>sty</v>
      </c>
    </row>
    <row r="101" spans="1:20" ht="16" x14ac:dyDescent="0.4">
      <c r="A101" s="2" t="s">
        <v>172</v>
      </c>
      <c r="B101" s="3">
        <v>46044</v>
      </c>
      <c r="C101" s="4" t="s">
        <v>21</v>
      </c>
      <c r="D101" s="4" t="s">
        <v>72</v>
      </c>
      <c r="E101" s="4" t="s">
        <v>23</v>
      </c>
      <c r="F101" s="4" t="s">
        <v>36</v>
      </c>
      <c r="G101" s="4" t="s">
        <v>25</v>
      </c>
      <c r="H101" s="4" t="s">
        <v>55</v>
      </c>
      <c r="I101" s="5">
        <v>1</v>
      </c>
      <c r="J101" s="6">
        <v>40.28</v>
      </c>
      <c r="K101" s="7">
        <v>0</v>
      </c>
      <c r="L101" s="6">
        <v>16.79</v>
      </c>
      <c r="M101" s="6">
        <f t="shared" si="4"/>
        <v>40.28</v>
      </c>
      <c r="N101" s="6">
        <f t="shared" si="5"/>
        <v>16.79</v>
      </c>
      <c r="O101" s="6">
        <f t="shared" si="6"/>
        <v>23.490000000000002</v>
      </c>
      <c r="P101" s="8">
        <f t="shared" si="7"/>
        <v>0.58316782522343602</v>
      </c>
      <c r="Q101" s="9">
        <f>YEAR(SalesDataTable[[#This Row],[Order Date]])</f>
        <v>2026</v>
      </c>
      <c r="R101" s="8" t="str">
        <f>"Q"&amp;ROUNDUP(MONTH(SalesDataTable[[#This Row],[Order Date]])/3,0)</f>
        <v>Q1</v>
      </c>
      <c r="S101" s="5">
        <f>MONTH(SalesDataTable[[#This Row],[Order Date]])</f>
        <v>1</v>
      </c>
      <c r="T101" s="8" t="str">
        <f>TEXT(SalesDataTable[[#This Row],[Order Date]],"mmm")</f>
        <v>sty</v>
      </c>
    </row>
    <row r="102" spans="1:20" ht="16" x14ac:dyDescent="0.4">
      <c r="A102" s="2" t="s">
        <v>173</v>
      </c>
      <c r="B102" s="3">
        <v>46044</v>
      </c>
      <c r="C102" s="4" t="s">
        <v>47</v>
      </c>
      <c r="D102" s="4" t="s">
        <v>102</v>
      </c>
      <c r="E102" s="4" t="s">
        <v>23</v>
      </c>
      <c r="F102" s="4" t="s">
        <v>24</v>
      </c>
      <c r="G102" s="4" t="s">
        <v>51</v>
      </c>
      <c r="H102" s="4" t="s">
        <v>61</v>
      </c>
      <c r="I102" s="5">
        <v>3</v>
      </c>
      <c r="J102" s="6">
        <v>195.49</v>
      </c>
      <c r="K102" s="7">
        <v>0.05</v>
      </c>
      <c r="L102" s="6">
        <v>106.38</v>
      </c>
      <c r="M102" s="6">
        <f t="shared" si="4"/>
        <v>557.14649999999995</v>
      </c>
      <c r="N102" s="6">
        <f t="shared" si="5"/>
        <v>319.14</v>
      </c>
      <c r="O102" s="6">
        <f t="shared" si="6"/>
        <v>238.00649999999996</v>
      </c>
      <c r="P102" s="8">
        <f t="shared" si="7"/>
        <v>0.42718836069148775</v>
      </c>
      <c r="Q102" s="9">
        <f>YEAR(SalesDataTable[[#This Row],[Order Date]])</f>
        <v>2026</v>
      </c>
      <c r="R102" s="8" t="str">
        <f>"Q"&amp;ROUNDUP(MONTH(SalesDataTable[[#This Row],[Order Date]])/3,0)</f>
        <v>Q1</v>
      </c>
      <c r="S102" s="5">
        <f>MONTH(SalesDataTable[[#This Row],[Order Date]])</f>
        <v>1</v>
      </c>
      <c r="T102" s="8" t="str">
        <f>TEXT(SalesDataTable[[#This Row],[Order Date]],"mmm")</f>
        <v>sty</v>
      </c>
    </row>
    <row r="103" spans="1:20" ht="16" x14ac:dyDescent="0.4">
      <c r="A103" s="2" t="s">
        <v>174</v>
      </c>
      <c r="B103" s="3">
        <v>46045</v>
      </c>
      <c r="C103" s="4" t="s">
        <v>28</v>
      </c>
      <c r="D103" s="4" t="s">
        <v>86</v>
      </c>
      <c r="E103" s="4" t="s">
        <v>23</v>
      </c>
      <c r="F103" s="4" t="s">
        <v>24</v>
      </c>
      <c r="G103" s="4" t="s">
        <v>69</v>
      </c>
      <c r="H103" s="4" t="s">
        <v>87</v>
      </c>
      <c r="I103" s="5">
        <v>2</v>
      </c>
      <c r="J103" s="6">
        <v>35.75</v>
      </c>
      <c r="K103" s="7">
        <v>0</v>
      </c>
      <c r="L103" s="6">
        <v>13.94</v>
      </c>
      <c r="M103" s="6">
        <f t="shared" si="4"/>
        <v>71.5</v>
      </c>
      <c r="N103" s="6">
        <f t="shared" si="5"/>
        <v>27.88</v>
      </c>
      <c r="O103" s="6">
        <f t="shared" si="6"/>
        <v>43.620000000000005</v>
      </c>
      <c r="P103" s="8">
        <f t="shared" si="7"/>
        <v>0.61006993006993016</v>
      </c>
      <c r="Q103" s="9">
        <f>YEAR(SalesDataTable[[#This Row],[Order Date]])</f>
        <v>2026</v>
      </c>
      <c r="R103" s="8" t="str">
        <f>"Q"&amp;ROUNDUP(MONTH(SalesDataTable[[#This Row],[Order Date]])/3,0)</f>
        <v>Q1</v>
      </c>
      <c r="S103" s="5">
        <f>MONTH(SalesDataTable[[#This Row],[Order Date]])</f>
        <v>1</v>
      </c>
      <c r="T103" s="8" t="str">
        <f>TEXT(SalesDataTable[[#This Row],[Order Date]],"mmm")</f>
        <v>sty</v>
      </c>
    </row>
    <row r="104" spans="1:20" ht="16" x14ac:dyDescent="0.4">
      <c r="A104" s="2" t="s">
        <v>175</v>
      </c>
      <c r="B104" s="3">
        <v>46045</v>
      </c>
      <c r="C104" s="4" t="s">
        <v>21</v>
      </c>
      <c r="D104" s="4" t="s">
        <v>108</v>
      </c>
      <c r="E104" s="4" t="s">
        <v>23</v>
      </c>
      <c r="F104" s="4" t="s">
        <v>24</v>
      </c>
      <c r="G104" s="4" t="s">
        <v>25</v>
      </c>
      <c r="H104" s="4" t="s">
        <v>63</v>
      </c>
      <c r="I104" s="5">
        <v>1</v>
      </c>
      <c r="J104" s="6">
        <v>103.39</v>
      </c>
      <c r="K104" s="7">
        <v>0</v>
      </c>
      <c r="L104" s="6">
        <v>51.32</v>
      </c>
      <c r="M104" s="6">
        <f t="shared" si="4"/>
        <v>103.39</v>
      </c>
      <c r="N104" s="6">
        <f t="shared" si="5"/>
        <v>51.32</v>
      </c>
      <c r="O104" s="6">
        <f t="shared" si="6"/>
        <v>52.07</v>
      </c>
      <c r="P104" s="8">
        <f t="shared" si="7"/>
        <v>0.50362704323435536</v>
      </c>
      <c r="Q104" s="9">
        <f>YEAR(SalesDataTable[[#This Row],[Order Date]])</f>
        <v>2026</v>
      </c>
      <c r="R104" s="8" t="str">
        <f>"Q"&amp;ROUNDUP(MONTH(SalesDataTable[[#This Row],[Order Date]])/3,0)</f>
        <v>Q1</v>
      </c>
      <c r="S104" s="5">
        <f>MONTH(SalesDataTable[[#This Row],[Order Date]])</f>
        <v>1</v>
      </c>
      <c r="T104" s="8" t="str">
        <f>TEXT(SalesDataTable[[#This Row],[Order Date]],"mmm")</f>
        <v>sty</v>
      </c>
    </row>
    <row r="105" spans="1:20" ht="16" x14ac:dyDescent="0.4">
      <c r="A105" s="2" t="s">
        <v>176</v>
      </c>
      <c r="B105" s="3">
        <v>46045</v>
      </c>
      <c r="C105" s="4" t="s">
        <v>21</v>
      </c>
      <c r="D105" s="4" t="s">
        <v>108</v>
      </c>
      <c r="E105" s="4" t="s">
        <v>23</v>
      </c>
      <c r="F105" s="4" t="s">
        <v>36</v>
      </c>
      <c r="G105" s="4" t="s">
        <v>51</v>
      </c>
      <c r="H105" s="4" t="s">
        <v>84</v>
      </c>
      <c r="I105" s="5">
        <v>3</v>
      </c>
      <c r="J105" s="6">
        <v>81.98</v>
      </c>
      <c r="K105" s="7">
        <v>0.1</v>
      </c>
      <c r="L105" s="6">
        <v>40.229999999999997</v>
      </c>
      <c r="M105" s="6">
        <f t="shared" si="4"/>
        <v>221.346</v>
      </c>
      <c r="N105" s="6">
        <f t="shared" si="5"/>
        <v>120.69</v>
      </c>
      <c r="O105" s="6">
        <f t="shared" si="6"/>
        <v>100.65600000000001</v>
      </c>
      <c r="P105" s="8">
        <f t="shared" si="7"/>
        <v>0.45474505977067581</v>
      </c>
      <c r="Q105" s="9">
        <f>YEAR(SalesDataTable[[#This Row],[Order Date]])</f>
        <v>2026</v>
      </c>
      <c r="R105" s="8" t="str">
        <f>"Q"&amp;ROUNDUP(MONTH(SalesDataTable[[#This Row],[Order Date]])/3,0)</f>
        <v>Q1</v>
      </c>
      <c r="S105" s="5">
        <f>MONTH(SalesDataTable[[#This Row],[Order Date]])</f>
        <v>1</v>
      </c>
      <c r="T105" s="8" t="str">
        <f>TEXT(SalesDataTable[[#This Row],[Order Date]],"mmm")</f>
        <v>sty</v>
      </c>
    </row>
    <row r="106" spans="1:20" ht="16" x14ac:dyDescent="0.4">
      <c r="A106" s="2" t="s">
        <v>177</v>
      </c>
      <c r="B106" s="3">
        <v>46045</v>
      </c>
      <c r="C106" s="4" t="s">
        <v>34</v>
      </c>
      <c r="D106" s="4" t="s">
        <v>35</v>
      </c>
      <c r="E106" s="4" t="s">
        <v>30</v>
      </c>
      <c r="F106" s="4" t="s">
        <v>40</v>
      </c>
      <c r="G106" s="4" t="s">
        <v>51</v>
      </c>
      <c r="H106" s="4" t="s">
        <v>52</v>
      </c>
      <c r="I106" s="5">
        <v>10</v>
      </c>
      <c r="J106" s="6">
        <v>337.69</v>
      </c>
      <c r="K106" s="7">
        <v>0.1</v>
      </c>
      <c r="L106" s="6">
        <v>200.27</v>
      </c>
      <c r="M106" s="6">
        <f t="shared" si="4"/>
        <v>3039.21</v>
      </c>
      <c r="N106" s="6">
        <f t="shared" si="5"/>
        <v>2002.7</v>
      </c>
      <c r="O106" s="6">
        <f t="shared" si="6"/>
        <v>1036.51</v>
      </c>
      <c r="P106" s="8">
        <f t="shared" si="7"/>
        <v>0.34104586389226149</v>
      </c>
      <c r="Q106" s="9">
        <f>YEAR(SalesDataTable[[#This Row],[Order Date]])</f>
        <v>2026</v>
      </c>
      <c r="R106" s="8" t="str">
        <f>"Q"&amp;ROUNDUP(MONTH(SalesDataTable[[#This Row],[Order Date]])/3,0)</f>
        <v>Q1</v>
      </c>
      <c r="S106" s="5">
        <f>MONTH(SalesDataTable[[#This Row],[Order Date]])</f>
        <v>1</v>
      </c>
      <c r="T106" s="8" t="str">
        <f>TEXT(SalesDataTable[[#This Row],[Order Date]],"mmm")</f>
        <v>sty</v>
      </c>
    </row>
    <row r="107" spans="1:20" ht="16" x14ac:dyDescent="0.4">
      <c r="A107" s="2" t="s">
        <v>178</v>
      </c>
      <c r="B107" s="3">
        <v>46045</v>
      </c>
      <c r="C107" s="4" t="s">
        <v>47</v>
      </c>
      <c r="D107" s="4" t="s">
        <v>68</v>
      </c>
      <c r="E107" s="4" t="s">
        <v>23</v>
      </c>
      <c r="F107" s="4" t="s">
        <v>36</v>
      </c>
      <c r="G107" s="4" t="s">
        <v>51</v>
      </c>
      <c r="H107" s="4" t="s">
        <v>52</v>
      </c>
      <c r="I107" s="5">
        <v>2</v>
      </c>
      <c r="J107" s="6">
        <v>333.29</v>
      </c>
      <c r="K107" s="7">
        <v>0</v>
      </c>
      <c r="L107" s="6">
        <v>197.18</v>
      </c>
      <c r="M107" s="6">
        <f t="shared" si="4"/>
        <v>666.58</v>
      </c>
      <c r="N107" s="6">
        <f t="shared" si="5"/>
        <v>394.36</v>
      </c>
      <c r="O107" s="6">
        <f t="shared" si="6"/>
        <v>272.22000000000003</v>
      </c>
      <c r="P107" s="8">
        <f t="shared" si="7"/>
        <v>0.40838308980167426</v>
      </c>
      <c r="Q107" s="9">
        <f>YEAR(SalesDataTable[[#This Row],[Order Date]])</f>
        <v>2026</v>
      </c>
      <c r="R107" s="8" t="str">
        <f>"Q"&amp;ROUNDUP(MONTH(SalesDataTable[[#This Row],[Order Date]])/3,0)</f>
        <v>Q1</v>
      </c>
      <c r="S107" s="5">
        <f>MONTH(SalesDataTable[[#This Row],[Order Date]])</f>
        <v>1</v>
      </c>
      <c r="T107" s="8" t="str">
        <f>TEXT(SalesDataTable[[#This Row],[Order Date]],"mmm")</f>
        <v>sty</v>
      </c>
    </row>
    <row r="108" spans="1:20" ht="16" x14ac:dyDescent="0.4">
      <c r="A108" s="2" t="s">
        <v>179</v>
      </c>
      <c r="B108" s="3">
        <v>46045</v>
      </c>
      <c r="C108" s="4" t="s">
        <v>21</v>
      </c>
      <c r="D108" s="4" t="s">
        <v>108</v>
      </c>
      <c r="E108" s="4" t="s">
        <v>45</v>
      </c>
      <c r="F108" s="4" t="s">
        <v>36</v>
      </c>
      <c r="G108" s="4" t="s">
        <v>25</v>
      </c>
      <c r="H108" s="4" t="s">
        <v>26</v>
      </c>
      <c r="I108" s="5">
        <v>1</v>
      </c>
      <c r="J108" s="6">
        <v>80.11</v>
      </c>
      <c r="K108" s="7">
        <v>0.05</v>
      </c>
      <c r="L108" s="6">
        <v>43.54</v>
      </c>
      <c r="M108" s="6">
        <f t="shared" si="4"/>
        <v>76.104500000000002</v>
      </c>
      <c r="N108" s="6">
        <f t="shared" si="5"/>
        <v>43.54</v>
      </c>
      <c r="O108" s="6">
        <f t="shared" si="6"/>
        <v>32.564500000000002</v>
      </c>
      <c r="P108" s="8">
        <f t="shared" si="7"/>
        <v>0.42789191177919839</v>
      </c>
      <c r="Q108" s="9">
        <f>YEAR(SalesDataTable[[#This Row],[Order Date]])</f>
        <v>2026</v>
      </c>
      <c r="R108" s="8" t="str">
        <f>"Q"&amp;ROUNDUP(MONTH(SalesDataTable[[#This Row],[Order Date]])/3,0)</f>
        <v>Q1</v>
      </c>
      <c r="S108" s="5">
        <f>MONTH(SalesDataTable[[#This Row],[Order Date]])</f>
        <v>1</v>
      </c>
      <c r="T108" s="8" t="str">
        <f>TEXT(SalesDataTable[[#This Row],[Order Date]],"mmm")</f>
        <v>sty</v>
      </c>
    </row>
    <row r="109" spans="1:20" ht="16" x14ac:dyDescent="0.4">
      <c r="A109" s="2" t="s">
        <v>180</v>
      </c>
      <c r="B109" s="3">
        <v>46045</v>
      </c>
      <c r="C109" s="4" t="s">
        <v>47</v>
      </c>
      <c r="D109" s="4" t="s">
        <v>102</v>
      </c>
      <c r="E109" s="4" t="s">
        <v>45</v>
      </c>
      <c r="F109" s="4" t="s">
        <v>36</v>
      </c>
      <c r="G109" s="4" t="s">
        <v>51</v>
      </c>
      <c r="H109" s="4" t="s">
        <v>84</v>
      </c>
      <c r="I109" s="5">
        <v>1</v>
      </c>
      <c r="J109" s="6">
        <v>82.6</v>
      </c>
      <c r="K109" s="7">
        <v>0.05</v>
      </c>
      <c r="L109" s="6">
        <v>38.299999999999997</v>
      </c>
      <c r="M109" s="6">
        <f t="shared" si="4"/>
        <v>78.469999999999985</v>
      </c>
      <c r="N109" s="6">
        <f t="shared" si="5"/>
        <v>38.299999999999997</v>
      </c>
      <c r="O109" s="6">
        <f t="shared" si="6"/>
        <v>40.169999999999987</v>
      </c>
      <c r="P109" s="8">
        <f t="shared" si="7"/>
        <v>0.51191538167452522</v>
      </c>
      <c r="Q109" s="9">
        <f>YEAR(SalesDataTable[[#This Row],[Order Date]])</f>
        <v>2026</v>
      </c>
      <c r="R109" s="8" t="str">
        <f>"Q"&amp;ROUNDUP(MONTH(SalesDataTable[[#This Row],[Order Date]])/3,0)</f>
        <v>Q1</v>
      </c>
      <c r="S109" s="5">
        <f>MONTH(SalesDataTable[[#This Row],[Order Date]])</f>
        <v>1</v>
      </c>
      <c r="T109" s="8" t="str">
        <f>TEXT(SalesDataTable[[#This Row],[Order Date]],"mmm")</f>
        <v>sty</v>
      </c>
    </row>
    <row r="110" spans="1:20" ht="16" x14ac:dyDescent="0.4">
      <c r="A110" s="2" t="s">
        <v>181</v>
      </c>
      <c r="B110" s="3">
        <v>46046</v>
      </c>
      <c r="C110" s="4" t="s">
        <v>21</v>
      </c>
      <c r="D110" s="4" t="s">
        <v>108</v>
      </c>
      <c r="E110" s="4" t="s">
        <v>23</v>
      </c>
      <c r="F110" s="4" t="s">
        <v>24</v>
      </c>
      <c r="G110" s="4" t="s">
        <v>31</v>
      </c>
      <c r="H110" s="4" t="s">
        <v>32</v>
      </c>
      <c r="I110" s="5">
        <v>1</v>
      </c>
      <c r="J110" s="6">
        <v>94.07</v>
      </c>
      <c r="K110" s="7">
        <v>0</v>
      </c>
      <c r="L110" s="6">
        <v>46.28</v>
      </c>
      <c r="M110" s="6">
        <f t="shared" si="4"/>
        <v>94.07</v>
      </c>
      <c r="N110" s="6">
        <f t="shared" si="5"/>
        <v>46.28</v>
      </c>
      <c r="O110" s="6">
        <f t="shared" si="6"/>
        <v>47.789999999999992</v>
      </c>
      <c r="P110" s="8">
        <f t="shared" si="7"/>
        <v>0.50802593813117891</v>
      </c>
      <c r="Q110" s="9">
        <f>YEAR(SalesDataTable[[#This Row],[Order Date]])</f>
        <v>2026</v>
      </c>
      <c r="R110" s="8" t="str">
        <f>"Q"&amp;ROUNDUP(MONTH(SalesDataTable[[#This Row],[Order Date]])/3,0)</f>
        <v>Q1</v>
      </c>
      <c r="S110" s="5">
        <f>MONTH(SalesDataTable[[#This Row],[Order Date]])</f>
        <v>1</v>
      </c>
      <c r="T110" s="8" t="str">
        <f>TEXT(SalesDataTable[[#This Row],[Order Date]],"mmm")</f>
        <v>sty</v>
      </c>
    </row>
    <row r="111" spans="1:20" ht="16" x14ac:dyDescent="0.4">
      <c r="A111" s="2" t="s">
        <v>182</v>
      </c>
      <c r="B111" s="3">
        <v>46046</v>
      </c>
      <c r="C111" s="4" t="s">
        <v>21</v>
      </c>
      <c r="D111" s="4" t="s">
        <v>108</v>
      </c>
      <c r="E111" s="4" t="s">
        <v>23</v>
      </c>
      <c r="F111" s="4" t="s">
        <v>24</v>
      </c>
      <c r="G111" s="4" t="s">
        <v>37</v>
      </c>
      <c r="H111" s="4" t="s">
        <v>103</v>
      </c>
      <c r="I111" s="5">
        <v>1</v>
      </c>
      <c r="J111" s="6">
        <v>163.71</v>
      </c>
      <c r="K111" s="7">
        <v>0</v>
      </c>
      <c r="L111" s="6">
        <v>90.06</v>
      </c>
      <c r="M111" s="6">
        <f t="shared" si="4"/>
        <v>163.71</v>
      </c>
      <c r="N111" s="6">
        <f t="shared" si="5"/>
        <v>90.06</v>
      </c>
      <c r="O111" s="6">
        <f t="shared" si="6"/>
        <v>73.650000000000006</v>
      </c>
      <c r="P111" s="8">
        <f t="shared" si="7"/>
        <v>0.44988088693421296</v>
      </c>
      <c r="Q111" s="9">
        <f>YEAR(SalesDataTable[[#This Row],[Order Date]])</f>
        <v>2026</v>
      </c>
      <c r="R111" s="8" t="str">
        <f>"Q"&amp;ROUNDUP(MONTH(SalesDataTable[[#This Row],[Order Date]])/3,0)</f>
        <v>Q1</v>
      </c>
      <c r="S111" s="5">
        <f>MONTH(SalesDataTable[[#This Row],[Order Date]])</f>
        <v>1</v>
      </c>
      <c r="T111" s="8" t="str">
        <f>TEXT(SalesDataTable[[#This Row],[Order Date]],"mmm")</f>
        <v>sty</v>
      </c>
    </row>
    <row r="112" spans="1:20" ht="16" x14ac:dyDescent="0.4">
      <c r="A112" s="2" t="s">
        <v>183</v>
      </c>
      <c r="B112" s="3">
        <v>46046</v>
      </c>
      <c r="C112" s="4" t="s">
        <v>47</v>
      </c>
      <c r="D112" s="4" t="s">
        <v>68</v>
      </c>
      <c r="E112" s="4" t="s">
        <v>45</v>
      </c>
      <c r="F112" s="4" t="s">
        <v>24</v>
      </c>
      <c r="G112" s="4" t="s">
        <v>51</v>
      </c>
      <c r="H112" s="4" t="s">
        <v>61</v>
      </c>
      <c r="I112" s="5">
        <v>4</v>
      </c>
      <c r="J112" s="6">
        <v>191.43</v>
      </c>
      <c r="K112" s="7">
        <v>0</v>
      </c>
      <c r="L112" s="6">
        <v>106.82</v>
      </c>
      <c r="M112" s="6">
        <f t="shared" si="4"/>
        <v>765.72</v>
      </c>
      <c r="N112" s="6">
        <f t="shared" si="5"/>
        <v>427.28</v>
      </c>
      <c r="O112" s="6">
        <f t="shared" si="6"/>
        <v>338.44000000000005</v>
      </c>
      <c r="P112" s="8">
        <f t="shared" si="7"/>
        <v>0.441989238886277</v>
      </c>
      <c r="Q112" s="9">
        <f>YEAR(SalesDataTable[[#This Row],[Order Date]])</f>
        <v>2026</v>
      </c>
      <c r="R112" s="8" t="str">
        <f>"Q"&amp;ROUNDUP(MONTH(SalesDataTable[[#This Row],[Order Date]])/3,0)</f>
        <v>Q1</v>
      </c>
      <c r="S112" s="5">
        <f>MONTH(SalesDataTable[[#This Row],[Order Date]])</f>
        <v>1</v>
      </c>
      <c r="T112" s="8" t="str">
        <f>TEXT(SalesDataTable[[#This Row],[Order Date]],"mmm")</f>
        <v>sty</v>
      </c>
    </row>
    <row r="113" spans="1:20" ht="16" x14ac:dyDescent="0.4">
      <c r="A113" s="2" t="s">
        <v>184</v>
      </c>
      <c r="B113" s="3">
        <v>46046</v>
      </c>
      <c r="C113" s="4" t="s">
        <v>28</v>
      </c>
      <c r="D113" s="4" t="s">
        <v>86</v>
      </c>
      <c r="E113" s="4" t="s">
        <v>30</v>
      </c>
      <c r="F113" s="4" t="s">
        <v>40</v>
      </c>
      <c r="G113" s="4" t="s">
        <v>37</v>
      </c>
      <c r="H113" s="4" t="s">
        <v>66</v>
      </c>
      <c r="I113" s="5">
        <v>3</v>
      </c>
      <c r="J113" s="6">
        <v>46.94</v>
      </c>
      <c r="K113" s="7">
        <v>0.05</v>
      </c>
      <c r="L113" s="6">
        <v>18.18</v>
      </c>
      <c r="M113" s="6">
        <f t="shared" si="4"/>
        <v>133.779</v>
      </c>
      <c r="N113" s="6">
        <f t="shared" si="5"/>
        <v>54.54</v>
      </c>
      <c r="O113" s="6">
        <f t="shared" si="6"/>
        <v>79.239000000000004</v>
      </c>
      <c r="P113" s="8">
        <f t="shared" si="7"/>
        <v>0.59231269481757232</v>
      </c>
      <c r="Q113" s="9">
        <f>YEAR(SalesDataTable[[#This Row],[Order Date]])</f>
        <v>2026</v>
      </c>
      <c r="R113" s="8" t="str">
        <f>"Q"&amp;ROUNDUP(MONTH(SalesDataTable[[#This Row],[Order Date]])/3,0)</f>
        <v>Q1</v>
      </c>
      <c r="S113" s="5">
        <f>MONTH(SalesDataTable[[#This Row],[Order Date]])</f>
        <v>1</v>
      </c>
      <c r="T113" s="8" t="str">
        <f>TEXT(SalesDataTable[[#This Row],[Order Date]],"mmm")</f>
        <v>sty</v>
      </c>
    </row>
    <row r="114" spans="1:20" ht="16" x14ac:dyDescent="0.4">
      <c r="A114" s="2" t="s">
        <v>185</v>
      </c>
      <c r="B114" s="3">
        <v>46046</v>
      </c>
      <c r="C114" s="4" t="s">
        <v>47</v>
      </c>
      <c r="D114" s="4" t="s">
        <v>65</v>
      </c>
      <c r="E114" s="4" t="s">
        <v>23</v>
      </c>
      <c r="F114" s="4" t="s">
        <v>24</v>
      </c>
      <c r="G114" s="4" t="s">
        <v>31</v>
      </c>
      <c r="H114" s="4" t="s">
        <v>41</v>
      </c>
      <c r="I114" s="5">
        <v>1</v>
      </c>
      <c r="J114" s="6">
        <v>147.21</v>
      </c>
      <c r="K114" s="7">
        <v>0</v>
      </c>
      <c r="L114" s="6">
        <v>79.510000000000005</v>
      </c>
      <c r="M114" s="6">
        <f t="shared" si="4"/>
        <v>147.21</v>
      </c>
      <c r="N114" s="6">
        <f t="shared" si="5"/>
        <v>79.510000000000005</v>
      </c>
      <c r="O114" s="6">
        <f t="shared" si="6"/>
        <v>67.7</v>
      </c>
      <c r="P114" s="8">
        <f t="shared" si="7"/>
        <v>0.45988723592147274</v>
      </c>
      <c r="Q114" s="9">
        <f>YEAR(SalesDataTable[[#This Row],[Order Date]])</f>
        <v>2026</v>
      </c>
      <c r="R114" s="8" t="str">
        <f>"Q"&amp;ROUNDUP(MONTH(SalesDataTable[[#This Row],[Order Date]])/3,0)</f>
        <v>Q1</v>
      </c>
      <c r="S114" s="5">
        <f>MONTH(SalesDataTable[[#This Row],[Order Date]])</f>
        <v>1</v>
      </c>
      <c r="T114" s="8" t="str">
        <f>TEXT(SalesDataTable[[#This Row],[Order Date]],"mmm")</f>
        <v>sty</v>
      </c>
    </row>
    <row r="115" spans="1:20" ht="16" x14ac:dyDescent="0.4">
      <c r="A115" s="2" t="s">
        <v>186</v>
      </c>
      <c r="B115" s="3">
        <v>46047</v>
      </c>
      <c r="C115" s="4" t="s">
        <v>21</v>
      </c>
      <c r="D115" s="4" t="s">
        <v>22</v>
      </c>
      <c r="E115" s="4" t="s">
        <v>23</v>
      </c>
      <c r="F115" s="4" t="s">
        <v>40</v>
      </c>
      <c r="G115" s="4" t="s">
        <v>37</v>
      </c>
      <c r="H115" s="4" t="s">
        <v>38</v>
      </c>
      <c r="I115" s="5">
        <v>1</v>
      </c>
      <c r="J115" s="6">
        <v>35.729999999999997</v>
      </c>
      <c r="K115" s="7">
        <v>0</v>
      </c>
      <c r="L115" s="6">
        <v>13.57</v>
      </c>
      <c r="M115" s="6">
        <f t="shared" si="4"/>
        <v>35.729999999999997</v>
      </c>
      <c r="N115" s="6">
        <f t="shared" si="5"/>
        <v>13.57</v>
      </c>
      <c r="O115" s="6">
        <f t="shared" si="6"/>
        <v>22.159999999999997</v>
      </c>
      <c r="P115" s="8">
        <f t="shared" si="7"/>
        <v>0.62020710887209629</v>
      </c>
      <c r="Q115" s="9">
        <f>YEAR(SalesDataTable[[#This Row],[Order Date]])</f>
        <v>2026</v>
      </c>
      <c r="R115" s="8" t="str">
        <f>"Q"&amp;ROUNDUP(MONTH(SalesDataTable[[#This Row],[Order Date]])/3,0)</f>
        <v>Q1</v>
      </c>
      <c r="S115" s="5">
        <f>MONTH(SalesDataTable[[#This Row],[Order Date]])</f>
        <v>1</v>
      </c>
      <c r="T115" s="8" t="str">
        <f>TEXT(SalesDataTable[[#This Row],[Order Date]],"mmm")</f>
        <v>sty</v>
      </c>
    </row>
    <row r="116" spans="1:20" ht="16" x14ac:dyDescent="0.4">
      <c r="A116" s="2" t="s">
        <v>187</v>
      </c>
      <c r="B116" s="3">
        <v>46047</v>
      </c>
      <c r="C116" s="4" t="s">
        <v>28</v>
      </c>
      <c r="D116" s="4" t="s">
        <v>106</v>
      </c>
      <c r="E116" s="4" t="s">
        <v>23</v>
      </c>
      <c r="F116" s="4" t="s">
        <v>36</v>
      </c>
      <c r="G116" s="4" t="s">
        <v>25</v>
      </c>
      <c r="H116" s="4" t="s">
        <v>63</v>
      </c>
      <c r="I116" s="5">
        <v>2</v>
      </c>
      <c r="J116" s="6">
        <v>103.99</v>
      </c>
      <c r="K116" s="7">
        <v>0.15</v>
      </c>
      <c r="L116" s="6">
        <v>51.94</v>
      </c>
      <c r="M116" s="6">
        <f t="shared" si="4"/>
        <v>176.78299999999999</v>
      </c>
      <c r="N116" s="6">
        <f t="shared" si="5"/>
        <v>103.88</v>
      </c>
      <c r="O116" s="6">
        <f t="shared" si="6"/>
        <v>72.902999999999992</v>
      </c>
      <c r="P116" s="8">
        <f t="shared" si="7"/>
        <v>0.41238693765803269</v>
      </c>
      <c r="Q116" s="9">
        <f>YEAR(SalesDataTable[[#This Row],[Order Date]])</f>
        <v>2026</v>
      </c>
      <c r="R116" s="8" t="str">
        <f>"Q"&amp;ROUNDUP(MONTH(SalesDataTable[[#This Row],[Order Date]])/3,0)</f>
        <v>Q1</v>
      </c>
      <c r="S116" s="5">
        <f>MONTH(SalesDataTable[[#This Row],[Order Date]])</f>
        <v>1</v>
      </c>
      <c r="T116" s="8" t="str">
        <f>TEXT(SalesDataTable[[#This Row],[Order Date]],"mmm")</f>
        <v>sty</v>
      </c>
    </row>
    <row r="117" spans="1:20" ht="16" x14ac:dyDescent="0.4">
      <c r="A117" s="2" t="s">
        <v>188</v>
      </c>
      <c r="B117" s="3">
        <v>46047</v>
      </c>
      <c r="C117" s="4" t="s">
        <v>28</v>
      </c>
      <c r="D117" s="4" t="s">
        <v>89</v>
      </c>
      <c r="E117" s="4" t="s">
        <v>23</v>
      </c>
      <c r="F117" s="4" t="s">
        <v>24</v>
      </c>
      <c r="G117" s="4" t="s">
        <v>31</v>
      </c>
      <c r="H117" s="4" t="s">
        <v>99</v>
      </c>
      <c r="I117" s="5">
        <v>2</v>
      </c>
      <c r="J117" s="6">
        <v>72.739999999999995</v>
      </c>
      <c r="K117" s="7">
        <v>0</v>
      </c>
      <c r="L117" s="6">
        <v>31.96</v>
      </c>
      <c r="M117" s="6">
        <f t="shared" si="4"/>
        <v>145.47999999999999</v>
      </c>
      <c r="N117" s="6">
        <f t="shared" si="5"/>
        <v>63.92</v>
      </c>
      <c r="O117" s="6">
        <f t="shared" si="6"/>
        <v>81.559999999999988</v>
      </c>
      <c r="P117" s="8">
        <f t="shared" si="7"/>
        <v>0.56062689029419843</v>
      </c>
      <c r="Q117" s="9">
        <f>YEAR(SalesDataTable[[#This Row],[Order Date]])</f>
        <v>2026</v>
      </c>
      <c r="R117" s="8" t="str">
        <f>"Q"&amp;ROUNDUP(MONTH(SalesDataTable[[#This Row],[Order Date]])/3,0)</f>
        <v>Q1</v>
      </c>
      <c r="S117" s="5">
        <f>MONTH(SalesDataTable[[#This Row],[Order Date]])</f>
        <v>1</v>
      </c>
      <c r="T117" s="8" t="str">
        <f>TEXT(SalesDataTable[[#This Row],[Order Date]],"mmm")</f>
        <v>sty</v>
      </c>
    </row>
    <row r="118" spans="1:20" ht="16" x14ac:dyDescent="0.4">
      <c r="A118" s="2" t="s">
        <v>189</v>
      </c>
      <c r="B118" s="3">
        <v>46048</v>
      </c>
      <c r="C118" s="4" t="s">
        <v>34</v>
      </c>
      <c r="D118" s="4" t="s">
        <v>81</v>
      </c>
      <c r="E118" s="4" t="s">
        <v>45</v>
      </c>
      <c r="F118" s="4" t="s">
        <v>24</v>
      </c>
      <c r="G118" s="4" t="s">
        <v>25</v>
      </c>
      <c r="H118" s="4" t="s">
        <v>63</v>
      </c>
      <c r="I118" s="5">
        <v>1</v>
      </c>
      <c r="J118" s="6">
        <v>100.01</v>
      </c>
      <c r="K118" s="7">
        <v>0.05</v>
      </c>
      <c r="L118" s="6">
        <v>49.41</v>
      </c>
      <c r="M118" s="6">
        <f t="shared" si="4"/>
        <v>95.009500000000003</v>
      </c>
      <c r="N118" s="6">
        <f t="shared" si="5"/>
        <v>49.41</v>
      </c>
      <c r="O118" s="6">
        <f t="shared" si="6"/>
        <v>45.599500000000006</v>
      </c>
      <c r="P118" s="8">
        <f t="shared" si="7"/>
        <v>0.47994674216788852</v>
      </c>
      <c r="Q118" s="9">
        <f>YEAR(SalesDataTable[[#This Row],[Order Date]])</f>
        <v>2026</v>
      </c>
      <c r="R118" s="8" t="str">
        <f>"Q"&amp;ROUNDUP(MONTH(SalesDataTable[[#This Row],[Order Date]])/3,0)</f>
        <v>Q1</v>
      </c>
      <c r="S118" s="5">
        <f>MONTH(SalesDataTable[[#This Row],[Order Date]])</f>
        <v>1</v>
      </c>
      <c r="T118" s="8" t="str">
        <f>TEXT(SalesDataTable[[#This Row],[Order Date]],"mmm")</f>
        <v>sty</v>
      </c>
    </row>
    <row r="119" spans="1:20" ht="16" x14ac:dyDescent="0.4">
      <c r="A119" s="2" t="s">
        <v>190</v>
      </c>
      <c r="B119" s="3">
        <v>46048</v>
      </c>
      <c r="C119" s="4" t="s">
        <v>47</v>
      </c>
      <c r="D119" s="4" t="s">
        <v>65</v>
      </c>
      <c r="E119" s="4" t="s">
        <v>23</v>
      </c>
      <c r="F119" s="4" t="s">
        <v>40</v>
      </c>
      <c r="G119" s="4" t="s">
        <v>37</v>
      </c>
      <c r="H119" s="4" t="s">
        <v>66</v>
      </c>
      <c r="I119" s="5">
        <v>2</v>
      </c>
      <c r="J119" s="6">
        <v>45.73</v>
      </c>
      <c r="K119" s="7">
        <v>0</v>
      </c>
      <c r="L119" s="6">
        <v>18.11</v>
      </c>
      <c r="M119" s="6">
        <f t="shared" si="4"/>
        <v>91.46</v>
      </c>
      <c r="N119" s="6">
        <f t="shared" si="5"/>
        <v>36.22</v>
      </c>
      <c r="O119" s="6">
        <f t="shared" si="6"/>
        <v>55.239999999999995</v>
      </c>
      <c r="P119" s="8">
        <f t="shared" si="7"/>
        <v>0.60397988191559149</v>
      </c>
      <c r="Q119" s="9">
        <f>YEAR(SalesDataTable[[#This Row],[Order Date]])</f>
        <v>2026</v>
      </c>
      <c r="R119" s="8" t="str">
        <f>"Q"&amp;ROUNDUP(MONTH(SalesDataTable[[#This Row],[Order Date]])/3,0)</f>
        <v>Q1</v>
      </c>
      <c r="S119" s="5">
        <f>MONTH(SalesDataTable[[#This Row],[Order Date]])</f>
        <v>1</v>
      </c>
      <c r="T119" s="8" t="str">
        <f>TEXT(SalesDataTable[[#This Row],[Order Date]],"mmm")</f>
        <v>sty</v>
      </c>
    </row>
    <row r="120" spans="1:20" ht="16" x14ac:dyDescent="0.4">
      <c r="A120" s="2" t="s">
        <v>191</v>
      </c>
      <c r="B120" s="3">
        <v>46048</v>
      </c>
      <c r="C120" s="4" t="s">
        <v>34</v>
      </c>
      <c r="D120" s="4" t="s">
        <v>146</v>
      </c>
      <c r="E120" s="4" t="s">
        <v>23</v>
      </c>
      <c r="F120" s="4" t="s">
        <v>24</v>
      </c>
      <c r="G120" s="4" t="s">
        <v>31</v>
      </c>
      <c r="H120" s="4" t="s">
        <v>41</v>
      </c>
      <c r="I120" s="5">
        <v>2</v>
      </c>
      <c r="J120" s="6">
        <v>143.66</v>
      </c>
      <c r="K120" s="7">
        <v>0.15</v>
      </c>
      <c r="L120" s="6">
        <v>78.14</v>
      </c>
      <c r="M120" s="6">
        <f t="shared" si="4"/>
        <v>244.22199999999998</v>
      </c>
      <c r="N120" s="6">
        <f t="shared" si="5"/>
        <v>156.28</v>
      </c>
      <c r="O120" s="6">
        <f t="shared" si="6"/>
        <v>87.941999999999979</v>
      </c>
      <c r="P120" s="8">
        <f t="shared" si="7"/>
        <v>0.36009040954541355</v>
      </c>
      <c r="Q120" s="9">
        <f>YEAR(SalesDataTable[[#This Row],[Order Date]])</f>
        <v>2026</v>
      </c>
      <c r="R120" s="8" t="str">
        <f>"Q"&amp;ROUNDUP(MONTH(SalesDataTable[[#This Row],[Order Date]])/3,0)</f>
        <v>Q1</v>
      </c>
      <c r="S120" s="5">
        <f>MONTH(SalesDataTable[[#This Row],[Order Date]])</f>
        <v>1</v>
      </c>
      <c r="T120" s="8" t="str">
        <f>TEXT(SalesDataTable[[#This Row],[Order Date]],"mmm")</f>
        <v>sty</v>
      </c>
    </row>
    <row r="121" spans="1:20" ht="16" x14ac:dyDescent="0.4">
      <c r="A121" s="2" t="s">
        <v>192</v>
      </c>
      <c r="B121" s="3">
        <v>46048</v>
      </c>
      <c r="C121" s="4" t="s">
        <v>34</v>
      </c>
      <c r="D121" s="4" t="s">
        <v>81</v>
      </c>
      <c r="E121" s="4" t="s">
        <v>23</v>
      </c>
      <c r="F121" s="4" t="s">
        <v>40</v>
      </c>
      <c r="G121" s="4" t="s">
        <v>51</v>
      </c>
      <c r="H121" s="4" t="s">
        <v>110</v>
      </c>
      <c r="I121" s="5">
        <v>2</v>
      </c>
      <c r="J121" s="6">
        <v>121.88</v>
      </c>
      <c r="K121" s="7">
        <v>0.05</v>
      </c>
      <c r="L121" s="6">
        <v>62.17</v>
      </c>
      <c r="M121" s="6">
        <f t="shared" si="4"/>
        <v>231.57199999999997</v>
      </c>
      <c r="N121" s="6">
        <f t="shared" si="5"/>
        <v>124.34</v>
      </c>
      <c r="O121" s="6">
        <f t="shared" si="6"/>
        <v>107.23199999999997</v>
      </c>
      <c r="P121" s="8">
        <f t="shared" si="7"/>
        <v>0.46306116456220953</v>
      </c>
      <c r="Q121" s="9">
        <f>YEAR(SalesDataTable[[#This Row],[Order Date]])</f>
        <v>2026</v>
      </c>
      <c r="R121" s="8" t="str">
        <f>"Q"&amp;ROUNDUP(MONTH(SalesDataTable[[#This Row],[Order Date]])/3,0)</f>
        <v>Q1</v>
      </c>
      <c r="S121" s="5">
        <f>MONTH(SalesDataTable[[#This Row],[Order Date]])</f>
        <v>1</v>
      </c>
      <c r="T121" s="8" t="str">
        <f>TEXT(SalesDataTable[[#This Row],[Order Date]],"mmm")</f>
        <v>sty</v>
      </c>
    </row>
    <row r="122" spans="1:20" ht="16" x14ac:dyDescent="0.4">
      <c r="A122" s="2" t="s">
        <v>193</v>
      </c>
      <c r="B122" s="3">
        <v>46048</v>
      </c>
      <c r="C122" s="4" t="s">
        <v>21</v>
      </c>
      <c r="D122" s="4" t="s">
        <v>108</v>
      </c>
      <c r="E122" s="4" t="s">
        <v>23</v>
      </c>
      <c r="F122" s="4" t="s">
        <v>24</v>
      </c>
      <c r="G122" s="4" t="s">
        <v>69</v>
      </c>
      <c r="H122" s="4" t="s">
        <v>94</v>
      </c>
      <c r="I122" s="5">
        <v>3</v>
      </c>
      <c r="J122" s="6">
        <v>50.92</v>
      </c>
      <c r="K122" s="7">
        <v>0.05</v>
      </c>
      <c r="L122" s="6">
        <v>21.87</v>
      </c>
      <c r="M122" s="6">
        <f t="shared" si="4"/>
        <v>145.12199999999999</v>
      </c>
      <c r="N122" s="6">
        <f t="shared" si="5"/>
        <v>65.61</v>
      </c>
      <c r="O122" s="6">
        <f t="shared" si="6"/>
        <v>79.511999999999986</v>
      </c>
      <c r="P122" s="8">
        <f t="shared" si="7"/>
        <v>0.54789763095877941</v>
      </c>
      <c r="Q122" s="9">
        <f>YEAR(SalesDataTable[[#This Row],[Order Date]])</f>
        <v>2026</v>
      </c>
      <c r="R122" s="8" t="str">
        <f>"Q"&amp;ROUNDUP(MONTH(SalesDataTable[[#This Row],[Order Date]])/3,0)</f>
        <v>Q1</v>
      </c>
      <c r="S122" s="5">
        <f>MONTH(SalesDataTable[[#This Row],[Order Date]])</f>
        <v>1</v>
      </c>
      <c r="T122" s="8" t="str">
        <f>TEXT(SalesDataTable[[#This Row],[Order Date]],"mmm")</f>
        <v>sty</v>
      </c>
    </row>
    <row r="123" spans="1:20" ht="16" x14ac:dyDescent="0.4">
      <c r="A123" s="2" t="s">
        <v>194</v>
      </c>
      <c r="B123" s="3">
        <v>46049</v>
      </c>
      <c r="C123" s="4" t="s">
        <v>21</v>
      </c>
      <c r="D123" s="4" t="s">
        <v>22</v>
      </c>
      <c r="E123" s="4" t="s">
        <v>23</v>
      </c>
      <c r="F123" s="4" t="s">
        <v>24</v>
      </c>
      <c r="G123" s="4" t="s">
        <v>25</v>
      </c>
      <c r="H123" s="4" t="s">
        <v>63</v>
      </c>
      <c r="I123" s="5">
        <v>1</v>
      </c>
      <c r="J123" s="6">
        <v>103.78</v>
      </c>
      <c r="K123" s="7">
        <v>0</v>
      </c>
      <c r="L123" s="6">
        <v>49.36</v>
      </c>
      <c r="M123" s="6">
        <f t="shared" si="4"/>
        <v>103.78</v>
      </c>
      <c r="N123" s="6">
        <f t="shared" si="5"/>
        <v>49.36</v>
      </c>
      <c r="O123" s="6">
        <f t="shared" si="6"/>
        <v>54.42</v>
      </c>
      <c r="P123" s="8">
        <f t="shared" si="7"/>
        <v>0.52437849296588934</v>
      </c>
      <c r="Q123" s="9">
        <f>YEAR(SalesDataTable[[#This Row],[Order Date]])</f>
        <v>2026</v>
      </c>
      <c r="R123" s="8" t="str">
        <f>"Q"&amp;ROUNDUP(MONTH(SalesDataTable[[#This Row],[Order Date]])/3,0)</f>
        <v>Q1</v>
      </c>
      <c r="S123" s="5">
        <f>MONTH(SalesDataTable[[#This Row],[Order Date]])</f>
        <v>1</v>
      </c>
      <c r="T123" s="8" t="str">
        <f>TEXT(SalesDataTable[[#This Row],[Order Date]],"mmm")</f>
        <v>sty</v>
      </c>
    </row>
    <row r="124" spans="1:20" ht="16" x14ac:dyDescent="0.4">
      <c r="A124" s="2" t="s">
        <v>195</v>
      </c>
      <c r="B124" s="3">
        <v>46049</v>
      </c>
      <c r="C124" s="4" t="s">
        <v>28</v>
      </c>
      <c r="D124" s="4" t="s">
        <v>58</v>
      </c>
      <c r="E124" s="4" t="s">
        <v>59</v>
      </c>
      <c r="F124" s="4" t="s">
        <v>36</v>
      </c>
      <c r="G124" s="4" t="s">
        <v>31</v>
      </c>
      <c r="H124" s="4" t="s">
        <v>73</v>
      </c>
      <c r="I124" s="5">
        <v>2</v>
      </c>
      <c r="J124" s="6">
        <v>157.16999999999999</v>
      </c>
      <c r="K124" s="7">
        <v>0</v>
      </c>
      <c r="L124" s="6">
        <v>81.260000000000005</v>
      </c>
      <c r="M124" s="6">
        <f t="shared" si="4"/>
        <v>314.33999999999997</v>
      </c>
      <c r="N124" s="6">
        <f t="shared" si="5"/>
        <v>162.52000000000001</v>
      </c>
      <c r="O124" s="6">
        <f t="shared" si="6"/>
        <v>151.81999999999996</v>
      </c>
      <c r="P124" s="8">
        <f t="shared" si="7"/>
        <v>0.4829802125087484</v>
      </c>
      <c r="Q124" s="9">
        <f>YEAR(SalesDataTable[[#This Row],[Order Date]])</f>
        <v>2026</v>
      </c>
      <c r="R124" s="8" t="str">
        <f>"Q"&amp;ROUNDUP(MONTH(SalesDataTable[[#This Row],[Order Date]])/3,0)</f>
        <v>Q1</v>
      </c>
      <c r="S124" s="5">
        <f>MONTH(SalesDataTable[[#This Row],[Order Date]])</f>
        <v>1</v>
      </c>
      <c r="T124" s="8" t="str">
        <f>TEXT(SalesDataTable[[#This Row],[Order Date]],"mmm")</f>
        <v>sty</v>
      </c>
    </row>
    <row r="125" spans="1:20" ht="16" x14ac:dyDescent="0.4">
      <c r="A125" s="2" t="s">
        <v>196</v>
      </c>
      <c r="B125" s="3">
        <v>46049</v>
      </c>
      <c r="C125" s="4" t="s">
        <v>28</v>
      </c>
      <c r="D125" s="4" t="s">
        <v>89</v>
      </c>
      <c r="E125" s="4" t="s">
        <v>23</v>
      </c>
      <c r="F125" s="4" t="s">
        <v>40</v>
      </c>
      <c r="G125" s="4" t="s">
        <v>37</v>
      </c>
      <c r="H125" s="4" t="s">
        <v>91</v>
      </c>
      <c r="I125" s="5">
        <v>2</v>
      </c>
      <c r="J125" s="6">
        <v>132.91999999999999</v>
      </c>
      <c r="K125" s="7">
        <v>0</v>
      </c>
      <c r="L125" s="6">
        <v>69.02</v>
      </c>
      <c r="M125" s="6">
        <f t="shared" si="4"/>
        <v>265.83999999999997</v>
      </c>
      <c r="N125" s="6">
        <f t="shared" si="5"/>
        <v>138.04</v>
      </c>
      <c r="O125" s="6">
        <f t="shared" si="6"/>
        <v>127.79999999999998</v>
      </c>
      <c r="P125" s="8">
        <f t="shared" si="7"/>
        <v>0.48074029491423409</v>
      </c>
      <c r="Q125" s="9">
        <f>YEAR(SalesDataTable[[#This Row],[Order Date]])</f>
        <v>2026</v>
      </c>
      <c r="R125" s="8" t="str">
        <f>"Q"&amp;ROUNDUP(MONTH(SalesDataTable[[#This Row],[Order Date]])/3,0)</f>
        <v>Q1</v>
      </c>
      <c r="S125" s="5">
        <f>MONTH(SalesDataTable[[#This Row],[Order Date]])</f>
        <v>1</v>
      </c>
      <c r="T125" s="8" t="str">
        <f>TEXT(SalesDataTable[[#This Row],[Order Date]],"mmm")</f>
        <v>sty</v>
      </c>
    </row>
    <row r="126" spans="1:20" ht="16" x14ac:dyDescent="0.4">
      <c r="A126" s="2" t="s">
        <v>197</v>
      </c>
      <c r="B126" s="3">
        <v>46049</v>
      </c>
      <c r="C126" s="4" t="s">
        <v>47</v>
      </c>
      <c r="D126" s="4" t="s">
        <v>68</v>
      </c>
      <c r="E126" s="4" t="s">
        <v>45</v>
      </c>
      <c r="F126" s="4" t="s">
        <v>24</v>
      </c>
      <c r="G126" s="4" t="s">
        <v>31</v>
      </c>
      <c r="H126" s="4" t="s">
        <v>99</v>
      </c>
      <c r="I126" s="5">
        <v>1</v>
      </c>
      <c r="J126" s="6">
        <v>71.41</v>
      </c>
      <c r="K126" s="7">
        <v>0.05</v>
      </c>
      <c r="L126" s="6">
        <v>32.28</v>
      </c>
      <c r="M126" s="6">
        <f t="shared" si="4"/>
        <v>67.839499999999987</v>
      </c>
      <c r="N126" s="6">
        <f t="shared" si="5"/>
        <v>32.28</v>
      </c>
      <c r="O126" s="6">
        <f t="shared" si="6"/>
        <v>35.559499999999986</v>
      </c>
      <c r="P126" s="8">
        <f t="shared" si="7"/>
        <v>0.52417102130764515</v>
      </c>
      <c r="Q126" s="9">
        <f>YEAR(SalesDataTable[[#This Row],[Order Date]])</f>
        <v>2026</v>
      </c>
      <c r="R126" s="8" t="str">
        <f>"Q"&amp;ROUNDUP(MONTH(SalesDataTable[[#This Row],[Order Date]])/3,0)</f>
        <v>Q1</v>
      </c>
      <c r="S126" s="5">
        <f>MONTH(SalesDataTable[[#This Row],[Order Date]])</f>
        <v>1</v>
      </c>
      <c r="T126" s="8" t="str">
        <f>TEXT(SalesDataTable[[#This Row],[Order Date]],"mmm")</f>
        <v>sty</v>
      </c>
    </row>
    <row r="127" spans="1:20" ht="16" x14ac:dyDescent="0.4">
      <c r="A127" s="2" t="s">
        <v>198</v>
      </c>
      <c r="B127" s="3">
        <v>46049</v>
      </c>
      <c r="C127" s="4" t="s">
        <v>47</v>
      </c>
      <c r="D127" s="4" t="s">
        <v>68</v>
      </c>
      <c r="E127" s="4" t="s">
        <v>23</v>
      </c>
      <c r="F127" s="4" t="s">
        <v>36</v>
      </c>
      <c r="G127" s="4" t="s">
        <v>51</v>
      </c>
      <c r="H127" s="4" t="s">
        <v>61</v>
      </c>
      <c r="I127" s="5">
        <v>1</v>
      </c>
      <c r="J127" s="6">
        <v>199.67</v>
      </c>
      <c r="K127" s="7">
        <v>0</v>
      </c>
      <c r="L127" s="6">
        <v>103.81</v>
      </c>
      <c r="M127" s="6">
        <f t="shared" si="4"/>
        <v>199.67</v>
      </c>
      <c r="N127" s="6">
        <f t="shared" si="5"/>
        <v>103.81</v>
      </c>
      <c r="O127" s="6">
        <f t="shared" si="6"/>
        <v>95.859999999999985</v>
      </c>
      <c r="P127" s="8">
        <f t="shared" si="7"/>
        <v>0.4800921520508839</v>
      </c>
      <c r="Q127" s="9">
        <f>YEAR(SalesDataTable[[#This Row],[Order Date]])</f>
        <v>2026</v>
      </c>
      <c r="R127" s="8" t="str">
        <f>"Q"&amp;ROUNDUP(MONTH(SalesDataTable[[#This Row],[Order Date]])/3,0)</f>
        <v>Q1</v>
      </c>
      <c r="S127" s="5">
        <f>MONTH(SalesDataTable[[#This Row],[Order Date]])</f>
        <v>1</v>
      </c>
      <c r="T127" s="8" t="str">
        <f>TEXT(SalesDataTable[[#This Row],[Order Date]],"mmm")</f>
        <v>sty</v>
      </c>
    </row>
    <row r="128" spans="1:20" ht="16" x14ac:dyDescent="0.4">
      <c r="A128" s="2" t="s">
        <v>199</v>
      </c>
      <c r="B128" s="3">
        <v>46049</v>
      </c>
      <c r="C128" s="4" t="s">
        <v>21</v>
      </c>
      <c r="D128" s="4" t="s">
        <v>22</v>
      </c>
      <c r="E128" s="4" t="s">
        <v>45</v>
      </c>
      <c r="F128" s="4" t="s">
        <v>24</v>
      </c>
      <c r="G128" s="4" t="s">
        <v>51</v>
      </c>
      <c r="H128" s="4" t="s">
        <v>61</v>
      </c>
      <c r="I128" s="5">
        <v>1</v>
      </c>
      <c r="J128" s="6">
        <v>196.88</v>
      </c>
      <c r="K128" s="7">
        <v>0</v>
      </c>
      <c r="L128" s="6">
        <v>102.76</v>
      </c>
      <c r="M128" s="6">
        <f t="shared" si="4"/>
        <v>196.88</v>
      </c>
      <c r="N128" s="6">
        <f t="shared" si="5"/>
        <v>102.76</v>
      </c>
      <c r="O128" s="6">
        <f t="shared" si="6"/>
        <v>94.11999999999999</v>
      </c>
      <c r="P128" s="8">
        <f t="shared" si="7"/>
        <v>0.47805770012190163</v>
      </c>
      <c r="Q128" s="9">
        <f>YEAR(SalesDataTable[[#This Row],[Order Date]])</f>
        <v>2026</v>
      </c>
      <c r="R128" s="8" t="str">
        <f>"Q"&amp;ROUNDUP(MONTH(SalesDataTable[[#This Row],[Order Date]])/3,0)</f>
        <v>Q1</v>
      </c>
      <c r="S128" s="5">
        <f>MONTH(SalesDataTable[[#This Row],[Order Date]])</f>
        <v>1</v>
      </c>
      <c r="T128" s="8" t="str">
        <f>TEXT(SalesDataTable[[#This Row],[Order Date]],"mmm")</f>
        <v>sty</v>
      </c>
    </row>
    <row r="129" spans="1:20" ht="16" x14ac:dyDescent="0.4">
      <c r="A129" s="2" t="s">
        <v>200</v>
      </c>
      <c r="B129" s="3">
        <v>46050</v>
      </c>
      <c r="C129" s="4" t="s">
        <v>47</v>
      </c>
      <c r="D129" s="4" t="s">
        <v>65</v>
      </c>
      <c r="E129" s="4" t="s">
        <v>23</v>
      </c>
      <c r="F129" s="4" t="s">
        <v>24</v>
      </c>
      <c r="G129" s="4" t="s">
        <v>25</v>
      </c>
      <c r="H129" s="4" t="s">
        <v>49</v>
      </c>
      <c r="I129" s="5">
        <v>3</v>
      </c>
      <c r="J129" s="6">
        <v>49.95</v>
      </c>
      <c r="K129" s="7">
        <v>0</v>
      </c>
      <c r="L129" s="6">
        <v>22.55</v>
      </c>
      <c r="M129" s="6">
        <f t="shared" si="4"/>
        <v>149.85000000000002</v>
      </c>
      <c r="N129" s="6">
        <f t="shared" si="5"/>
        <v>67.650000000000006</v>
      </c>
      <c r="O129" s="6">
        <f t="shared" si="6"/>
        <v>82.200000000000017</v>
      </c>
      <c r="P129" s="8">
        <f t="shared" si="7"/>
        <v>0.54854854854854862</v>
      </c>
      <c r="Q129" s="9">
        <f>YEAR(SalesDataTable[[#This Row],[Order Date]])</f>
        <v>2026</v>
      </c>
      <c r="R129" s="8" t="str">
        <f>"Q"&amp;ROUNDUP(MONTH(SalesDataTable[[#This Row],[Order Date]])/3,0)</f>
        <v>Q1</v>
      </c>
      <c r="S129" s="5">
        <f>MONTH(SalesDataTable[[#This Row],[Order Date]])</f>
        <v>1</v>
      </c>
      <c r="T129" s="8" t="str">
        <f>TEXT(SalesDataTable[[#This Row],[Order Date]],"mmm")</f>
        <v>sty</v>
      </c>
    </row>
    <row r="130" spans="1:20" ht="16" x14ac:dyDescent="0.4">
      <c r="A130" s="2" t="s">
        <v>201</v>
      </c>
      <c r="B130" s="3">
        <v>46050</v>
      </c>
      <c r="C130" s="4" t="s">
        <v>28</v>
      </c>
      <c r="D130" s="4" t="s">
        <v>58</v>
      </c>
      <c r="E130" s="4" t="s">
        <v>59</v>
      </c>
      <c r="F130" s="4" t="s">
        <v>40</v>
      </c>
      <c r="G130" s="4" t="s">
        <v>31</v>
      </c>
      <c r="H130" s="4" t="s">
        <v>99</v>
      </c>
      <c r="I130" s="5">
        <v>1</v>
      </c>
      <c r="J130" s="6">
        <v>70.41</v>
      </c>
      <c r="K130" s="7">
        <v>0</v>
      </c>
      <c r="L130" s="6">
        <v>32.74</v>
      </c>
      <c r="M130" s="6">
        <f t="shared" ref="M130:M193" si="8">I130*J130*(1-K130)</f>
        <v>70.41</v>
      </c>
      <c r="N130" s="6">
        <f t="shared" ref="N130:N193" si="9">I130*L130</f>
        <v>32.74</v>
      </c>
      <c r="O130" s="6">
        <f t="shared" ref="O130:O193" si="10">M130-N130</f>
        <v>37.669999999999995</v>
      </c>
      <c r="P130" s="8">
        <f t="shared" ref="P130:P193" si="11">IFERROR(O130/M130,0)</f>
        <v>0.53500923164323244</v>
      </c>
      <c r="Q130" s="9">
        <f>YEAR(SalesDataTable[[#This Row],[Order Date]])</f>
        <v>2026</v>
      </c>
      <c r="R130" s="8" t="str">
        <f>"Q"&amp;ROUNDUP(MONTH(SalesDataTable[[#This Row],[Order Date]])/3,0)</f>
        <v>Q1</v>
      </c>
      <c r="S130" s="5">
        <f>MONTH(SalesDataTable[[#This Row],[Order Date]])</f>
        <v>1</v>
      </c>
      <c r="T130" s="8" t="str">
        <f>TEXT(SalesDataTable[[#This Row],[Order Date]],"mmm")</f>
        <v>sty</v>
      </c>
    </row>
    <row r="131" spans="1:20" ht="16" x14ac:dyDescent="0.4">
      <c r="A131" s="2" t="s">
        <v>202</v>
      </c>
      <c r="B131" s="3">
        <v>46050</v>
      </c>
      <c r="C131" s="4" t="s">
        <v>34</v>
      </c>
      <c r="D131" s="4" t="s">
        <v>146</v>
      </c>
      <c r="E131" s="4" t="s">
        <v>59</v>
      </c>
      <c r="F131" s="4" t="s">
        <v>24</v>
      </c>
      <c r="G131" s="4" t="s">
        <v>31</v>
      </c>
      <c r="H131" s="4" t="s">
        <v>99</v>
      </c>
      <c r="I131" s="5">
        <v>2</v>
      </c>
      <c r="J131" s="6">
        <v>70.290000000000006</v>
      </c>
      <c r="K131" s="7">
        <v>0.15</v>
      </c>
      <c r="L131" s="6">
        <v>31.84</v>
      </c>
      <c r="M131" s="6">
        <f t="shared" si="8"/>
        <v>119.49300000000001</v>
      </c>
      <c r="N131" s="6">
        <f t="shared" si="9"/>
        <v>63.68</v>
      </c>
      <c r="O131" s="6">
        <f t="shared" si="10"/>
        <v>55.813000000000009</v>
      </c>
      <c r="P131" s="8">
        <f t="shared" si="11"/>
        <v>0.46708175374289712</v>
      </c>
      <c r="Q131" s="9">
        <f>YEAR(SalesDataTable[[#This Row],[Order Date]])</f>
        <v>2026</v>
      </c>
      <c r="R131" s="8" t="str">
        <f>"Q"&amp;ROUNDUP(MONTH(SalesDataTable[[#This Row],[Order Date]])/3,0)</f>
        <v>Q1</v>
      </c>
      <c r="S131" s="5">
        <f>MONTH(SalesDataTable[[#This Row],[Order Date]])</f>
        <v>1</v>
      </c>
      <c r="T131" s="8" t="str">
        <f>TEXT(SalesDataTable[[#This Row],[Order Date]],"mmm")</f>
        <v>sty</v>
      </c>
    </row>
    <row r="132" spans="1:20" ht="16" x14ac:dyDescent="0.4">
      <c r="A132" s="2" t="s">
        <v>203</v>
      </c>
      <c r="B132" s="3">
        <v>46050</v>
      </c>
      <c r="C132" s="4" t="s">
        <v>34</v>
      </c>
      <c r="D132" s="4" t="s">
        <v>146</v>
      </c>
      <c r="E132" s="4" t="s">
        <v>23</v>
      </c>
      <c r="F132" s="4" t="s">
        <v>40</v>
      </c>
      <c r="G132" s="4" t="s">
        <v>31</v>
      </c>
      <c r="H132" s="4" t="s">
        <v>32</v>
      </c>
      <c r="I132" s="5">
        <v>4</v>
      </c>
      <c r="J132" s="6">
        <v>91.46</v>
      </c>
      <c r="K132" s="7">
        <v>0</v>
      </c>
      <c r="L132" s="6">
        <v>44.04</v>
      </c>
      <c r="M132" s="6">
        <f t="shared" si="8"/>
        <v>365.84</v>
      </c>
      <c r="N132" s="6">
        <f t="shared" si="9"/>
        <v>176.16</v>
      </c>
      <c r="O132" s="6">
        <f t="shared" si="10"/>
        <v>189.67999999999998</v>
      </c>
      <c r="P132" s="8">
        <f t="shared" si="11"/>
        <v>0.51847802317953207</v>
      </c>
      <c r="Q132" s="9">
        <f>YEAR(SalesDataTable[[#This Row],[Order Date]])</f>
        <v>2026</v>
      </c>
      <c r="R132" s="8" t="str">
        <f>"Q"&amp;ROUNDUP(MONTH(SalesDataTable[[#This Row],[Order Date]])/3,0)</f>
        <v>Q1</v>
      </c>
      <c r="S132" s="5">
        <f>MONTH(SalesDataTable[[#This Row],[Order Date]])</f>
        <v>1</v>
      </c>
      <c r="T132" s="8" t="str">
        <f>TEXT(SalesDataTable[[#This Row],[Order Date]],"mmm")</f>
        <v>sty</v>
      </c>
    </row>
    <row r="133" spans="1:20" ht="16" x14ac:dyDescent="0.4">
      <c r="A133" s="2" t="s">
        <v>204</v>
      </c>
      <c r="B133" s="3">
        <v>46051</v>
      </c>
      <c r="C133" s="4" t="s">
        <v>28</v>
      </c>
      <c r="D133" s="4" t="s">
        <v>89</v>
      </c>
      <c r="E133" s="4" t="s">
        <v>23</v>
      </c>
      <c r="F133" s="4" t="s">
        <v>36</v>
      </c>
      <c r="G133" s="4" t="s">
        <v>51</v>
      </c>
      <c r="H133" s="4" t="s">
        <v>110</v>
      </c>
      <c r="I133" s="5">
        <v>2</v>
      </c>
      <c r="J133" s="6">
        <v>123.27</v>
      </c>
      <c r="K133" s="7">
        <v>0</v>
      </c>
      <c r="L133" s="6">
        <v>60.26</v>
      </c>
      <c r="M133" s="6">
        <f t="shared" si="8"/>
        <v>246.54</v>
      </c>
      <c r="N133" s="6">
        <f t="shared" si="9"/>
        <v>120.52</v>
      </c>
      <c r="O133" s="6">
        <f t="shared" si="10"/>
        <v>126.02</v>
      </c>
      <c r="P133" s="8">
        <f t="shared" si="11"/>
        <v>0.51115437657175311</v>
      </c>
      <c r="Q133" s="9">
        <f>YEAR(SalesDataTable[[#This Row],[Order Date]])</f>
        <v>2026</v>
      </c>
      <c r="R133" s="8" t="str">
        <f>"Q"&amp;ROUNDUP(MONTH(SalesDataTable[[#This Row],[Order Date]])/3,0)</f>
        <v>Q1</v>
      </c>
      <c r="S133" s="5">
        <f>MONTH(SalesDataTable[[#This Row],[Order Date]])</f>
        <v>1</v>
      </c>
      <c r="T133" s="8" t="str">
        <f>TEXT(SalesDataTable[[#This Row],[Order Date]],"mmm")</f>
        <v>sty</v>
      </c>
    </row>
    <row r="134" spans="1:20" ht="16" x14ac:dyDescent="0.4">
      <c r="A134" s="2" t="s">
        <v>205</v>
      </c>
      <c r="B134" s="3">
        <v>46051</v>
      </c>
      <c r="C134" s="4" t="s">
        <v>34</v>
      </c>
      <c r="D134" s="4" t="s">
        <v>54</v>
      </c>
      <c r="E134" s="4" t="s">
        <v>30</v>
      </c>
      <c r="F134" s="4" t="s">
        <v>40</v>
      </c>
      <c r="G134" s="4" t="s">
        <v>69</v>
      </c>
      <c r="H134" s="4" t="s">
        <v>94</v>
      </c>
      <c r="I134" s="5">
        <v>3</v>
      </c>
      <c r="J134" s="6">
        <v>49.63</v>
      </c>
      <c r="K134" s="7">
        <v>0.1</v>
      </c>
      <c r="L134" s="6">
        <v>22.06</v>
      </c>
      <c r="M134" s="6">
        <f t="shared" si="8"/>
        <v>134.001</v>
      </c>
      <c r="N134" s="6">
        <f t="shared" si="9"/>
        <v>66.179999999999993</v>
      </c>
      <c r="O134" s="6">
        <f t="shared" si="10"/>
        <v>67.821000000000012</v>
      </c>
      <c r="P134" s="8">
        <f t="shared" si="11"/>
        <v>0.50612308863366695</v>
      </c>
      <c r="Q134" s="9">
        <f>YEAR(SalesDataTable[[#This Row],[Order Date]])</f>
        <v>2026</v>
      </c>
      <c r="R134" s="8" t="str">
        <f>"Q"&amp;ROUNDUP(MONTH(SalesDataTable[[#This Row],[Order Date]])/3,0)</f>
        <v>Q1</v>
      </c>
      <c r="S134" s="5">
        <f>MONTH(SalesDataTable[[#This Row],[Order Date]])</f>
        <v>1</v>
      </c>
      <c r="T134" s="8" t="str">
        <f>TEXT(SalesDataTable[[#This Row],[Order Date]],"mmm")</f>
        <v>sty</v>
      </c>
    </row>
    <row r="135" spans="1:20" ht="16" x14ac:dyDescent="0.4">
      <c r="A135" s="2" t="s">
        <v>206</v>
      </c>
      <c r="B135" s="3">
        <v>46051</v>
      </c>
      <c r="C135" s="4" t="s">
        <v>21</v>
      </c>
      <c r="D135" s="4" t="s">
        <v>72</v>
      </c>
      <c r="E135" s="4" t="s">
        <v>30</v>
      </c>
      <c r="F135" s="4" t="s">
        <v>40</v>
      </c>
      <c r="G135" s="4" t="s">
        <v>37</v>
      </c>
      <c r="H135" s="4" t="s">
        <v>91</v>
      </c>
      <c r="I135" s="5">
        <v>12</v>
      </c>
      <c r="J135" s="6">
        <v>132.21</v>
      </c>
      <c r="K135" s="7">
        <v>0.1</v>
      </c>
      <c r="L135" s="6">
        <v>68.95</v>
      </c>
      <c r="M135" s="6">
        <f t="shared" si="8"/>
        <v>1427.8679999999999</v>
      </c>
      <c r="N135" s="6">
        <f t="shared" si="9"/>
        <v>827.40000000000009</v>
      </c>
      <c r="O135" s="6">
        <f t="shared" si="10"/>
        <v>600.46799999999985</v>
      </c>
      <c r="P135" s="8">
        <f t="shared" si="11"/>
        <v>0.42053467127213429</v>
      </c>
      <c r="Q135" s="9">
        <f>YEAR(SalesDataTable[[#This Row],[Order Date]])</f>
        <v>2026</v>
      </c>
      <c r="R135" s="8" t="str">
        <f>"Q"&amp;ROUNDUP(MONTH(SalesDataTable[[#This Row],[Order Date]])/3,0)</f>
        <v>Q1</v>
      </c>
      <c r="S135" s="5">
        <f>MONTH(SalesDataTable[[#This Row],[Order Date]])</f>
        <v>1</v>
      </c>
      <c r="T135" s="8" t="str">
        <f>TEXT(SalesDataTable[[#This Row],[Order Date]],"mmm")</f>
        <v>sty</v>
      </c>
    </row>
    <row r="136" spans="1:20" ht="16" x14ac:dyDescent="0.4">
      <c r="A136" s="2" t="s">
        <v>207</v>
      </c>
      <c r="B136" s="3">
        <v>46052</v>
      </c>
      <c r="C136" s="4" t="s">
        <v>28</v>
      </c>
      <c r="D136" s="4" t="s">
        <v>29</v>
      </c>
      <c r="E136" s="4" t="s">
        <v>45</v>
      </c>
      <c r="F136" s="4" t="s">
        <v>40</v>
      </c>
      <c r="G136" s="4" t="s">
        <v>25</v>
      </c>
      <c r="H136" s="4" t="s">
        <v>55</v>
      </c>
      <c r="I136" s="5">
        <v>1</v>
      </c>
      <c r="J136" s="6">
        <v>39.549999999999997</v>
      </c>
      <c r="K136" s="7">
        <v>0</v>
      </c>
      <c r="L136" s="6">
        <v>17.059999999999999</v>
      </c>
      <c r="M136" s="6">
        <f t="shared" si="8"/>
        <v>39.549999999999997</v>
      </c>
      <c r="N136" s="6">
        <f t="shared" si="9"/>
        <v>17.059999999999999</v>
      </c>
      <c r="O136" s="6">
        <f t="shared" si="10"/>
        <v>22.49</v>
      </c>
      <c r="P136" s="8">
        <f t="shared" si="11"/>
        <v>0.56864728192161818</v>
      </c>
      <c r="Q136" s="9">
        <f>YEAR(SalesDataTable[[#This Row],[Order Date]])</f>
        <v>2026</v>
      </c>
      <c r="R136" s="8" t="str">
        <f>"Q"&amp;ROUNDUP(MONTH(SalesDataTable[[#This Row],[Order Date]])/3,0)</f>
        <v>Q1</v>
      </c>
      <c r="S136" s="5">
        <f>MONTH(SalesDataTable[[#This Row],[Order Date]])</f>
        <v>1</v>
      </c>
      <c r="T136" s="8" t="str">
        <f>TEXT(SalesDataTable[[#This Row],[Order Date]],"mmm")</f>
        <v>sty</v>
      </c>
    </row>
    <row r="137" spans="1:20" ht="16" x14ac:dyDescent="0.4">
      <c r="A137" s="2" t="s">
        <v>208</v>
      </c>
      <c r="B137" s="3">
        <v>46052</v>
      </c>
      <c r="C137" s="4" t="s">
        <v>28</v>
      </c>
      <c r="D137" s="4" t="s">
        <v>89</v>
      </c>
      <c r="E137" s="4" t="s">
        <v>23</v>
      </c>
      <c r="F137" s="4" t="s">
        <v>36</v>
      </c>
      <c r="G137" s="4" t="s">
        <v>51</v>
      </c>
      <c r="H137" s="4" t="s">
        <v>84</v>
      </c>
      <c r="I137" s="5">
        <v>3</v>
      </c>
      <c r="J137" s="6">
        <v>80.08</v>
      </c>
      <c r="K137" s="7">
        <v>0</v>
      </c>
      <c r="L137" s="6">
        <v>39.450000000000003</v>
      </c>
      <c r="M137" s="6">
        <f t="shared" si="8"/>
        <v>240.24</v>
      </c>
      <c r="N137" s="6">
        <f t="shared" si="9"/>
        <v>118.35000000000001</v>
      </c>
      <c r="O137" s="6">
        <f t="shared" si="10"/>
        <v>121.89</v>
      </c>
      <c r="P137" s="8">
        <f t="shared" si="11"/>
        <v>0.50736763236763238</v>
      </c>
      <c r="Q137" s="9">
        <f>YEAR(SalesDataTable[[#This Row],[Order Date]])</f>
        <v>2026</v>
      </c>
      <c r="R137" s="8" t="str">
        <f>"Q"&amp;ROUNDUP(MONTH(SalesDataTable[[#This Row],[Order Date]])/3,0)</f>
        <v>Q1</v>
      </c>
      <c r="S137" s="5">
        <f>MONTH(SalesDataTable[[#This Row],[Order Date]])</f>
        <v>1</v>
      </c>
      <c r="T137" s="8" t="str">
        <f>TEXT(SalesDataTable[[#This Row],[Order Date]],"mmm")</f>
        <v>sty</v>
      </c>
    </row>
    <row r="138" spans="1:20" ht="16" x14ac:dyDescent="0.4">
      <c r="A138" s="2" t="s">
        <v>209</v>
      </c>
      <c r="B138" s="3">
        <v>46052</v>
      </c>
      <c r="C138" s="4" t="s">
        <v>34</v>
      </c>
      <c r="D138" s="4" t="s">
        <v>54</v>
      </c>
      <c r="E138" s="4" t="s">
        <v>45</v>
      </c>
      <c r="F138" s="4" t="s">
        <v>24</v>
      </c>
      <c r="G138" s="4" t="s">
        <v>69</v>
      </c>
      <c r="H138" s="4" t="s">
        <v>75</v>
      </c>
      <c r="I138" s="5">
        <v>1</v>
      </c>
      <c r="J138" s="6">
        <v>120.48</v>
      </c>
      <c r="K138" s="7">
        <v>0</v>
      </c>
      <c r="L138" s="6">
        <v>69.55</v>
      </c>
      <c r="M138" s="6">
        <f t="shared" si="8"/>
        <v>120.48</v>
      </c>
      <c r="N138" s="6">
        <f t="shared" si="9"/>
        <v>69.55</v>
      </c>
      <c r="O138" s="6">
        <f t="shared" si="10"/>
        <v>50.930000000000007</v>
      </c>
      <c r="P138" s="8">
        <f t="shared" si="11"/>
        <v>0.42272576361221786</v>
      </c>
      <c r="Q138" s="9">
        <f>YEAR(SalesDataTable[[#This Row],[Order Date]])</f>
        <v>2026</v>
      </c>
      <c r="R138" s="8" t="str">
        <f>"Q"&amp;ROUNDUP(MONTH(SalesDataTable[[#This Row],[Order Date]])/3,0)</f>
        <v>Q1</v>
      </c>
      <c r="S138" s="5">
        <f>MONTH(SalesDataTable[[#This Row],[Order Date]])</f>
        <v>1</v>
      </c>
      <c r="T138" s="8" t="str">
        <f>TEXT(SalesDataTable[[#This Row],[Order Date]],"mmm")</f>
        <v>sty</v>
      </c>
    </row>
    <row r="139" spans="1:20" ht="16" x14ac:dyDescent="0.4">
      <c r="A139" s="2" t="s">
        <v>210</v>
      </c>
      <c r="B139" s="3">
        <v>46052</v>
      </c>
      <c r="C139" s="4" t="s">
        <v>47</v>
      </c>
      <c r="D139" s="4" t="s">
        <v>65</v>
      </c>
      <c r="E139" s="4" t="s">
        <v>23</v>
      </c>
      <c r="F139" s="4" t="s">
        <v>24</v>
      </c>
      <c r="G139" s="4" t="s">
        <v>69</v>
      </c>
      <c r="H139" s="4" t="s">
        <v>70</v>
      </c>
      <c r="I139" s="5">
        <v>1</v>
      </c>
      <c r="J139" s="6">
        <v>39.369999999999997</v>
      </c>
      <c r="K139" s="7">
        <v>0.05</v>
      </c>
      <c r="L139" s="6">
        <v>14.66</v>
      </c>
      <c r="M139" s="6">
        <f t="shared" si="8"/>
        <v>37.401499999999999</v>
      </c>
      <c r="N139" s="6">
        <f t="shared" si="9"/>
        <v>14.66</v>
      </c>
      <c r="O139" s="6">
        <f t="shared" si="10"/>
        <v>22.741499999999998</v>
      </c>
      <c r="P139" s="8">
        <f t="shared" si="11"/>
        <v>0.60803711081106371</v>
      </c>
      <c r="Q139" s="9">
        <f>YEAR(SalesDataTable[[#This Row],[Order Date]])</f>
        <v>2026</v>
      </c>
      <c r="R139" s="8" t="str">
        <f>"Q"&amp;ROUNDUP(MONTH(SalesDataTable[[#This Row],[Order Date]])/3,0)</f>
        <v>Q1</v>
      </c>
      <c r="S139" s="5">
        <f>MONTH(SalesDataTable[[#This Row],[Order Date]])</f>
        <v>1</v>
      </c>
      <c r="T139" s="8" t="str">
        <f>TEXT(SalesDataTable[[#This Row],[Order Date]],"mmm")</f>
        <v>sty</v>
      </c>
    </row>
    <row r="140" spans="1:20" ht="16" x14ac:dyDescent="0.4">
      <c r="A140" s="2" t="s">
        <v>211</v>
      </c>
      <c r="B140" s="3">
        <v>46052</v>
      </c>
      <c r="C140" s="4" t="s">
        <v>28</v>
      </c>
      <c r="D140" s="4" t="s">
        <v>89</v>
      </c>
      <c r="E140" s="4" t="s">
        <v>30</v>
      </c>
      <c r="F140" s="4" t="s">
        <v>40</v>
      </c>
      <c r="G140" s="4" t="s">
        <v>51</v>
      </c>
      <c r="H140" s="4" t="s">
        <v>84</v>
      </c>
      <c r="I140" s="5">
        <v>8</v>
      </c>
      <c r="J140" s="6">
        <v>81.06</v>
      </c>
      <c r="K140" s="7">
        <v>0.15</v>
      </c>
      <c r="L140" s="6">
        <v>39.549999999999997</v>
      </c>
      <c r="M140" s="6">
        <f t="shared" si="8"/>
        <v>551.20799999999997</v>
      </c>
      <c r="N140" s="6">
        <f t="shared" si="9"/>
        <v>316.39999999999998</v>
      </c>
      <c r="O140" s="6">
        <f t="shared" si="10"/>
        <v>234.80799999999999</v>
      </c>
      <c r="P140" s="8">
        <f t="shared" si="11"/>
        <v>0.42598801178502488</v>
      </c>
      <c r="Q140" s="9">
        <f>YEAR(SalesDataTable[[#This Row],[Order Date]])</f>
        <v>2026</v>
      </c>
      <c r="R140" s="8" t="str">
        <f>"Q"&amp;ROUNDUP(MONTH(SalesDataTable[[#This Row],[Order Date]])/3,0)</f>
        <v>Q1</v>
      </c>
      <c r="S140" s="5">
        <f>MONTH(SalesDataTable[[#This Row],[Order Date]])</f>
        <v>1</v>
      </c>
      <c r="T140" s="8" t="str">
        <f>TEXT(SalesDataTable[[#This Row],[Order Date]],"mmm")</f>
        <v>sty</v>
      </c>
    </row>
    <row r="141" spans="1:20" ht="16" x14ac:dyDescent="0.4">
      <c r="A141" s="2" t="s">
        <v>212</v>
      </c>
      <c r="B141" s="3">
        <v>46052</v>
      </c>
      <c r="C141" s="4" t="s">
        <v>28</v>
      </c>
      <c r="D141" s="4" t="s">
        <v>89</v>
      </c>
      <c r="E141" s="4" t="s">
        <v>59</v>
      </c>
      <c r="F141" s="4" t="s">
        <v>24</v>
      </c>
      <c r="G141" s="4" t="s">
        <v>69</v>
      </c>
      <c r="H141" s="4" t="s">
        <v>75</v>
      </c>
      <c r="I141" s="5">
        <v>5</v>
      </c>
      <c r="J141" s="6">
        <v>120.4</v>
      </c>
      <c r="K141" s="7">
        <v>0</v>
      </c>
      <c r="L141" s="6">
        <v>69.510000000000005</v>
      </c>
      <c r="M141" s="6">
        <f t="shared" si="8"/>
        <v>602</v>
      </c>
      <c r="N141" s="6">
        <f t="shared" si="9"/>
        <v>347.55</v>
      </c>
      <c r="O141" s="6">
        <f t="shared" si="10"/>
        <v>254.45</v>
      </c>
      <c r="P141" s="8">
        <f t="shared" si="11"/>
        <v>0.42267441860465116</v>
      </c>
      <c r="Q141" s="9">
        <f>YEAR(SalesDataTable[[#This Row],[Order Date]])</f>
        <v>2026</v>
      </c>
      <c r="R141" s="8" t="str">
        <f>"Q"&amp;ROUNDUP(MONTH(SalesDataTable[[#This Row],[Order Date]])/3,0)</f>
        <v>Q1</v>
      </c>
      <c r="S141" s="5">
        <f>MONTH(SalesDataTable[[#This Row],[Order Date]])</f>
        <v>1</v>
      </c>
      <c r="T141" s="8" t="str">
        <f>TEXT(SalesDataTable[[#This Row],[Order Date]],"mmm")</f>
        <v>sty</v>
      </c>
    </row>
    <row r="142" spans="1:20" ht="16" x14ac:dyDescent="0.4">
      <c r="A142" s="2" t="s">
        <v>213</v>
      </c>
      <c r="B142" s="3">
        <v>46053</v>
      </c>
      <c r="C142" s="4" t="s">
        <v>34</v>
      </c>
      <c r="D142" s="4" t="s">
        <v>81</v>
      </c>
      <c r="E142" s="4" t="s">
        <v>30</v>
      </c>
      <c r="F142" s="4" t="s">
        <v>40</v>
      </c>
      <c r="G142" s="4" t="s">
        <v>37</v>
      </c>
      <c r="H142" s="4" t="s">
        <v>66</v>
      </c>
      <c r="I142" s="5">
        <v>10</v>
      </c>
      <c r="J142" s="6">
        <v>47.71</v>
      </c>
      <c r="K142" s="7">
        <v>0.1</v>
      </c>
      <c r="L142" s="6">
        <v>18.649999999999999</v>
      </c>
      <c r="M142" s="6">
        <f t="shared" si="8"/>
        <v>429.39000000000004</v>
      </c>
      <c r="N142" s="6">
        <f t="shared" si="9"/>
        <v>186.5</v>
      </c>
      <c r="O142" s="6">
        <f t="shared" si="10"/>
        <v>242.89000000000004</v>
      </c>
      <c r="P142" s="8">
        <f t="shared" si="11"/>
        <v>0.56566291716155481</v>
      </c>
      <c r="Q142" s="9">
        <f>YEAR(SalesDataTable[[#This Row],[Order Date]])</f>
        <v>2026</v>
      </c>
      <c r="R142" s="8" t="str">
        <f>"Q"&amp;ROUNDUP(MONTH(SalesDataTable[[#This Row],[Order Date]])/3,0)</f>
        <v>Q1</v>
      </c>
      <c r="S142" s="5">
        <f>MONTH(SalesDataTable[[#This Row],[Order Date]])</f>
        <v>1</v>
      </c>
      <c r="T142" s="8" t="str">
        <f>TEXT(SalesDataTable[[#This Row],[Order Date]],"mmm")</f>
        <v>sty</v>
      </c>
    </row>
    <row r="143" spans="1:20" ht="16" x14ac:dyDescent="0.4">
      <c r="A143" s="2" t="s">
        <v>214</v>
      </c>
      <c r="B143" s="3">
        <v>46053</v>
      </c>
      <c r="C143" s="4" t="s">
        <v>21</v>
      </c>
      <c r="D143" s="4" t="s">
        <v>72</v>
      </c>
      <c r="E143" s="4" t="s">
        <v>23</v>
      </c>
      <c r="F143" s="4" t="s">
        <v>40</v>
      </c>
      <c r="G143" s="4" t="s">
        <v>25</v>
      </c>
      <c r="H143" s="4" t="s">
        <v>63</v>
      </c>
      <c r="I143" s="5">
        <v>1</v>
      </c>
      <c r="J143" s="6">
        <v>102.92</v>
      </c>
      <c r="K143" s="7">
        <v>0.05</v>
      </c>
      <c r="L143" s="6">
        <v>50.92</v>
      </c>
      <c r="M143" s="6">
        <f t="shared" si="8"/>
        <v>97.774000000000001</v>
      </c>
      <c r="N143" s="6">
        <f t="shared" si="9"/>
        <v>50.92</v>
      </c>
      <c r="O143" s="6">
        <f t="shared" si="10"/>
        <v>46.853999999999999</v>
      </c>
      <c r="P143" s="8">
        <f t="shared" si="11"/>
        <v>0.4792071511853867</v>
      </c>
      <c r="Q143" s="9">
        <f>YEAR(SalesDataTable[[#This Row],[Order Date]])</f>
        <v>2026</v>
      </c>
      <c r="R143" s="8" t="str">
        <f>"Q"&amp;ROUNDUP(MONTH(SalesDataTable[[#This Row],[Order Date]])/3,0)</f>
        <v>Q1</v>
      </c>
      <c r="S143" s="5">
        <f>MONTH(SalesDataTable[[#This Row],[Order Date]])</f>
        <v>1</v>
      </c>
      <c r="T143" s="8" t="str">
        <f>TEXT(SalesDataTable[[#This Row],[Order Date]],"mmm")</f>
        <v>sty</v>
      </c>
    </row>
    <row r="144" spans="1:20" ht="16" x14ac:dyDescent="0.4">
      <c r="A144" s="2" t="s">
        <v>215</v>
      </c>
      <c r="B144" s="3">
        <v>46053</v>
      </c>
      <c r="C144" s="4" t="s">
        <v>28</v>
      </c>
      <c r="D144" s="4" t="s">
        <v>29</v>
      </c>
      <c r="E144" s="4" t="s">
        <v>23</v>
      </c>
      <c r="F144" s="4" t="s">
        <v>24</v>
      </c>
      <c r="G144" s="4" t="s">
        <v>31</v>
      </c>
      <c r="H144" s="4" t="s">
        <v>99</v>
      </c>
      <c r="I144" s="5">
        <v>1</v>
      </c>
      <c r="J144" s="6">
        <v>72.69</v>
      </c>
      <c r="K144" s="7">
        <v>0.1</v>
      </c>
      <c r="L144" s="6">
        <v>32.67</v>
      </c>
      <c r="M144" s="6">
        <f t="shared" si="8"/>
        <v>65.421000000000006</v>
      </c>
      <c r="N144" s="6">
        <f t="shared" si="9"/>
        <v>32.67</v>
      </c>
      <c r="O144" s="6">
        <f t="shared" si="10"/>
        <v>32.751000000000005</v>
      </c>
      <c r="P144" s="8">
        <f t="shared" si="11"/>
        <v>0.50061906727197691</v>
      </c>
      <c r="Q144" s="9">
        <f>YEAR(SalesDataTable[[#This Row],[Order Date]])</f>
        <v>2026</v>
      </c>
      <c r="R144" s="8" t="str">
        <f>"Q"&amp;ROUNDUP(MONTH(SalesDataTable[[#This Row],[Order Date]])/3,0)</f>
        <v>Q1</v>
      </c>
      <c r="S144" s="5">
        <f>MONTH(SalesDataTable[[#This Row],[Order Date]])</f>
        <v>1</v>
      </c>
      <c r="T144" s="8" t="str">
        <f>TEXT(SalesDataTable[[#This Row],[Order Date]],"mmm")</f>
        <v>sty</v>
      </c>
    </row>
    <row r="145" spans="1:20" ht="16" x14ac:dyDescent="0.4">
      <c r="A145" s="2" t="s">
        <v>216</v>
      </c>
      <c r="B145" s="3">
        <v>46053</v>
      </c>
      <c r="C145" s="4" t="s">
        <v>21</v>
      </c>
      <c r="D145" s="4" t="s">
        <v>22</v>
      </c>
      <c r="E145" s="4" t="s">
        <v>23</v>
      </c>
      <c r="F145" s="4" t="s">
        <v>36</v>
      </c>
      <c r="G145" s="4" t="s">
        <v>25</v>
      </c>
      <c r="H145" s="4" t="s">
        <v>26</v>
      </c>
      <c r="I145" s="5">
        <v>1</v>
      </c>
      <c r="J145" s="6">
        <v>79.989999999999995</v>
      </c>
      <c r="K145" s="7">
        <v>0.05</v>
      </c>
      <c r="L145" s="6">
        <v>43.02</v>
      </c>
      <c r="M145" s="6">
        <f t="shared" si="8"/>
        <v>75.990499999999997</v>
      </c>
      <c r="N145" s="6">
        <f t="shared" si="9"/>
        <v>43.02</v>
      </c>
      <c r="O145" s="6">
        <f t="shared" si="10"/>
        <v>32.970499999999994</v>
      </c>
      <c r="P145" s="8">
        <f t="shared" si="11"/>
        <v>0.43387660299642711</v>
      </c>
      <c r="Q145" s="9">
        <f>YEAR(SalesDataTable[[#This Row],[Order Date]])</f>
        <v>2026</v>
      </c>
      <c r="R145" s="8" t="str">
        <f>"Q"&amp;ROUNDUP(MONTH(SalesDataTable[[#This Row],[Order Date]])/3,0)</f>
        <v>Q1</v>
      </c>
      <c r="S145" s="5">
        <f>MONTH(SalesDataTable[[#This Row],[Order Date]])</f>
        <v>1</v>
      </c>
      <c r="T145" s="8" t="str">
        <f>TEXT(SalesDataTable[[#This Row],[Order Date]],"mmm")</f>
        <v>sty</v>
      </c>
    </row>
    <row r="146" spans="1:20" ht="16" x14ac:dyDescent="0.4">
      <c r="A146" s="2" t="s">
        <v>217</v>
      </c>
      <c r="B146" s="3">
        <v>46053</v>
      </c>
      <c r="C146" s="4" t="s">
        <v>28</v>
      </c>
      <c r="D146" s="4" t="s">
        <v>58</v>
      </c>
      <c r="E146" s="4" t="s">
        <v>30</v>
      </c>
      <c r="F146" s="4" t="s">
        <v>40</v>
      </c>
      <c r="G146" s="4" t="s">
        <v>69</v>
      </c>
      <c r="H146" s="4" t="s">
        <v>94</v>
      </c>
      <c r="I146" s="5">
        <v>4</v>
      </c>
      <c r="J146" s="6">
        <v>51.11</v>
      </c>
      <c r="K146" s="7">
        <v>0.15</v>
      </c>
      <c r="L146" s="6">
        <v>22.25</v>
      </c>
      <c r="M146" s="6">
        <f t="shared" si="8"/>
        <v>173.774</v>
      </c>
      <c r="N146" s="6">
        <f t="shared" si="9"/>
        <v>89</v>
      </c>
      <c r="O146" s="6">
        <f t="shared" si="10"/>
        <v>84.774000000000001</v>
      </c>
      <c r="P146" s="8">
        <f t="shared" si="11"/>
        <v>0.48784052850253778</v>
      </c>
      <c r="Q146" s="9">
        <f>YEAR(SalesDataTable[[#This Row],[Order Date]])</f>
        <v>2026</v>
      </c>
      <c r="R146" s="8" t="str">
        <f>"Q"&amp;ROUNDUP(MONTH(SalesDataTable[[#This Row],[Order Date]])/3,0)</f>
        <v>Q1</v>
      </c>
      <c r="S146" s="5">
        <f>MONTH(SalesDataTable[[#This Row],[Order Date]])</f>
        <v>1</v>
      </c>
      <c r="T146" s="8" t="str">
        <f>TEXT(SalesDataTable[[#This Row],[Order Date]],"mmm")</f>
        <v>sty</v>
      </c>
    </row>
    <row r="147" spans="1:20" ht="16" x14ac:dyDescent="0.4">
      <c r="A147" s="2" t="s">
        <v>218</v>
      </c>
      <c r="B147" s="3">
        <v>46053</v>
      </c>
      <c r="C147" s="4" t="s">
        <v>21</v>
      </c>
      <c r="D147" s="4" t="s">
        <v>108</v>
      </c>
      <c r="E147" s="4" t="s">
        <v>23</v>
      </c>
      <c r="F147" s="4" t="s">
        <v>24</v>
      </c>
      <c r="G147" s="4" t="s">
        <v>69</v>
      </c>
      <c r="H147" s="4" t="s">
        <v>75</v>
      </c>
      <c r="I147" s="5">
        <v>2</v>
      </c>
      <c r="J147" s="6">
        <v>124.83</v>
      </c>
      <c r="K147" s="7">
        <v>0</v>
      </c>
      <c r="L147" s="6">
        <v>70.91</v>
      </c>
      <c r="M147" s="6">
        <f t="shared" si="8"/>
        <v>249.66</v>
      </c>
      <c r="N147" s="6">
        <f t="shared" si="9"/>
        <v>141.82</v>
      </c>
      <c r="O147" s="6">
        <f t="shared" si="10"/>
        <v>107.84</v>
      </c>
      <c r="P147" s="8">
        <f t="shared" si="11"/>
        <v>0.43194744853000083</v>
      </c>
      <c r="Q147" s="9">
        <f>YEAR(SalesDataTable[[#This Row],[Order Date]])</f>
        <v>2026</v>
      </c>
      <c r="R147" s="8" t="str">
        <f>"Q"&amp;ROUNDUP(MONTH(SalesDataTable[[#This Row],[Order Date]])/3,0)</f>
        <v>Q1</v>
      </c>
      <c r="S147" s="5">
        <f>MONTH(SalesDataTable[[#This Row],[Order Date]])</f>
        <v>1</v>
      </c>
      <c r="T147" s="8" t="str">
        <f>TEXT(SalesDataTable[[#This Row],[Order Date]],"mmm")</f>
        <v>sty</v>
      </c>
    </row>
    <row r="148" spans="1:20" ht="16" x14ac:dyDescent="0.4">
      <c r="A148" s="2" t="s">
        <v>219</v>
      </c>
      <c r="B148" s="3">
        <v>46053</v>
      </c>
      <c r="C148" s="4" t="s">
        <v>28</v>
      </c>
      <c r="D148" s="4" t="s">
        <v>86</v>
      </c>
      <c r="E148" s="4" t="s">
        <v>45</v>
      </c>
      <c r="F148" s="4" t="s">
        <v>36</v>
      </c>
      <c r="G148" s="4" t="s">
        <v>25</v>
      </c>
      <c r="H148" s="4" t="s">
        <v>55</v>
      </c>
      <c r="I148" s="5">
        <v>6</v>
      </c>
      <c r="J148" s="6">
        <v>41.07</v>
      </c>
      <c r="K148" s="7">
        <v>0.1</v>
      </c>
      <c r="L148" s="6">
        <v>16.29</v>
      </c>
      <c r="M148" s="6">
        <f t="shared" si="8"/>
        <v>221.77800000000002</v>
      </c>
      <c r="N148" s="6">
        <f t="shared" si="9"/>
        <v>97.74</v>
      </c>
      <c r="O148" s="6">
        <f t="shared" si="10"/>
        <v>124.03800000000003</v>
      </c>
      <c r="P148" s="8">
        <f t="shared" si="11"/>
        <v>0.55928901874847825</v>
      </c>
      <c r="Q148" s="9">
        <f>YEAR(SalesDataTable[[#This Row],[Order Date]])</f>
        <v>2026</v>
      </c>
      <c r="R148" s="8" t="str">
        <f>"Q"&amp;ROUNDUP(MONTH(SalesDataTable[[#This Row],[Order Date]])/3,0)</f>
        <v>Q1</v>
      </c>
      <c r="S148" s="5">
        <f>MONTH(SalesDataTable[[#This Row],[Order Date]])</f>
        <v>1</v>
      </c>
      <c r="T148" s="8" t="str">
        <f>TEXT(SalesDataTable[[#This Row],[Order Date]],"mmm")</f>
        <v>sty</v>
      </c>
    </row>
    <row r="149" spans="1:20" ht="16" x14ac:dyDescent="0.4">
      <c r="A149" s="2" t="s">
        <v>220</v>
      </c>
      <c r="B149" s="3">
        <v>46053</v>
      </c>
      <c r="C149" s="4" t="s">
        <v>21</v>
      </c>
      <c r="D149" s="4" t="s">
        <v>108</v>
      </c>
      <c r="E149" s="4" t="s">
        <v>23</v>
      </c>
      <c r="F149" s="4" t="s">
        <v>36</v>
      </c>
      <c r="G149" s="4" t="s">
        <v>37</v>
      </c>
      <c r="H149" s="4" t="s">
        <v>38</v>
      </c>
      <c r="I149" s="5">
        <v>1</v>
      </c>
      <c r="J149" s="6">
        <v>36.020000000000003</v>
      </c>
      <c r="K149" s="7">
        <v>0</v>
      </c>
      <c r="L149" s="6">
        <v>13.34</v>
      </c>
      <c r="M149" s="6">
        <f t="shared" si="8"/>
        <v>36.020000000000003</v>
      </c>
      <c r="N149" s="6">
        <f t="shared" si="9"/>
        <v>13.34</v>
      </c>
      <c r="O149" s="6">
        <f t="shared" si="10"/>
        <v>22.680000000000003</v>
      </c>
      <c r="P149" s="8">
        <f t="shared" si="11"/>
        <v>0.62965019433647973</v>
      </c>
      <c r="Q149" s="9">
        <f>YEAR(SalesDataTable[[#This Row],[Order Date]])</f>
        <v>2026</v>
      </c>
      <c r="R149" s="8" t="str">
        <f>"Q"&amp;ROUNDUP(MONTH(SalesDataTable[[#This Row],[Order Date]])/3,0)</f>
        <v>Q1</v>
      </c>
      <c r="S149" s="5">
        <f>MONTH(SalesDataTable[[#This Row],[Order Date]])</f>
        <v>1</v>
      </c>
      <c r="T149" s="8" t="str">
        <f>TEXT(SalesDataTable[[#This Row],[Order Date]],"mmm")</f>
        <v>sty</v>
      </c>
    </row>
    <row r="150" spans="1:20" ht="16" x14ac:dyDescent="0.4">
      <c r="A150" s="2" t="s">
        <v>221</v>
      </c>
      <c r="B150" s="3">
        <v>46053</v>
      </c>
      <c r="C150" s="4" t="s">
        <v>21</v>
      </c>
      <c r="D150" s="4" t="s">
        <v>22</v>
      </c>
      <c r="E150" s="4" t="s">
        <v>45</v>
      </c>
      <c r="F150" s="4" t="s">
        <v>24</v>
      </c>
      <c r="G150" s="4" t="s">
        <v>69</v>
      </c>
      <c r="H150" s="4" t="s">
        <v>87</v>
      </c>
      <c r="I150" s="5">
        <v>1</v>
      </c>
      <c r="J150" s="6">
        <v>35.82</v>
      </c>
      <c r="K150" s="7">
        <v>0.05</v>
      </c>
      <c r="L150" s="6">
        <v>14.32</v>
      </c>
      <c r="M150" s="6">
        <f t="shared" si="8"/>
        <v>34.028999999999996</v>
      </c>
      <c r="N150" s="6">
        <f t="shared" si="9"/>
        <v>14.32</v>
      </c>
      <c r="O150" s="6">
        <f t="shared" si="10"/>
        <v>19.708999999999996</v>
      </c>
      <c r="P150" s="8">
        <f t="shared" si="11"/>
        <v>0.57918246201769075</v>
      </c>
      <c r="Q150" s="9">
        <f>YEAR(SalesDataTable[[#This Row],[Order Date]])</f>
        <v>2026</v>
      </c>
      <c r="R150" s="8" t="str">
        <f>"Q"&amp;ROUNDUP(MONTH(SalesDataTable[[#This Row],[Order Date]])/3,0)</f>
        <v>Q1</v>
      </c>
      <c r="S150" s="5">
        <f>MONTH(SalesDataTable[[#This Row],[Order Date]])</f>
        <v>1</v>
      </c>
      <c r="T150" s="8" t="str">
        <f>TEXT(SalesDataTable[[#This Row],[Order Date]],"mmm")</f>
        <v>sty</v>
      </c>
    </row>
    <row r="151" spans="1:20" ht="16" x14ac:dyDescent="0.4">
      <c r="A151" s="2" t="s">
        <v>222</v>
      </c>
      <c r="B151" s="3">
        <v>46053</v>
      </c>
      <c r="C151" s="4" t="s">
        <v>34</v>
      </c>
      <c r="D151" s="4" t="s">
        <v>44</v>
      </c>
      <c r="E151" s="4" t="s">
        <v>45</v>
      </c>
      <c r="F151" s="4" t="s">
        <v>24</v>
      </c>
      <c r="G151" s="4" t="s">
        <v>25</v>
      </c>
      <c r="H151" s="4" t="s">
        <v>63</v>
      </c>
      <c r="I151" s="5">
        <v>3</v>
      </c>
      <c r="J151" s="6">
        <v>103.94</v>
      </c>
      <c r="K151" s="7">
        <v>0.1</v>
      </c>
      <c r="L151" s="6">
        <v>50.67</v>
      </c>
      <c r="M151" s="6">
        <f t="shared" si="8"/>
        <v>280.63799999999998</v>
      </c>
      <c r="N151" s="6">
        <f t="shared" si="9"/>
        <v>152.01</v>
      </c>
      <c r="O151" s="6">
        <f t="shared" si="10"/>
        <v>128.62799999999999</v>
      </c>
      <c r="P151" s="8">
        <f t="shared" si="11"/>
        <v>0.45834135077929572</v>
      </c>
      <c r="Q151" s="9">
        <f>YEAR(SalesDataTable[[#This Row],[Order Date]])</f>
        <v>2026</v>
      </c>
      <c r="R151" s="8" t="str">
        <f>"Q"&amp;ROUNDUP(MONTH(SalesDataTable[[#This Row],[Order Date]])/3,0)</f>
        <v>Q1</v>
      </c>
      <c r="S151" s="5">
        <f>MONTH(SalesDataTable[[#This Row],[Order Date]])</f>
        <v>1</v>
      </c>
      <c r="T151" s="8" t="str">
        <f>TEXT(SalesDataTable[[#This Row],[Order Date]],"mmm")</f>
        <v>sty</v>
      </c>
    </row>
    <row r="152" spans="1:20" ht="16" x14ac:dyDescent="0.4">
      <c r="A152" s="2" t="s">
        <v>223</v>
      </c>
      <c r="B152" s="3">
        <v>46054</v>
      </c>
      <c r="C152" s="4" t="s">
        <v>21</v>
      </c>
      <c r="D152" s="4" t="s">
        <v>22</v>
      </c>
      <c r="E152" s="4" t="s">
        <v>23</v>
      </c>
      <c r="F152" s="4" t="s">
        <v>24</v>
      </c>
      <c r="G152" s="4" t="s">
        <v>31</v>
      </c>
      <c r="H152" s="4" t="s">
        <v>41</v>
      </c>
      <c r="I152" s="5">
        <v>1</v>
      </c>
      <c r="J152" s="6">
        <v>140.53</v>
      </c>
      <c r="K152" s="7">
        <v>0</v>
      </c>
      <c r="L152" s="6">
        <v>77.36</v>
      </c>
      <c r="M152" s="6">
        <f t="shared" si="8"/>
        <v>140.53</v>
      </c>
      <c r="N152" s="6">
        <f t="shared" si="9"/>
        <v>77.36</v>
      </c>
      <c r="O152" s="6">
        <f t="shared" si="10"/>
        <v>63.17</v>
      </c>
      <c r="P152" s="8">
        <f t="shared" si="11"/>
        <v>0.44951255959581587</v>
      </c>
      <c r="Q152" s="9">
        <f>YEAR(SalesDataTable[[#This Row],[Order Date]])</f>
        <v>2026</v>
      </c>
      <c r="R152" s="8" t="str">
        <f>"Q"&amp;ROUNDUP(MONTH(SalesDataTable[[#This Row],[Order Date]])/3,0)</f>
        <v>Q1</v>
      </c>
      <c r="S152" s="5">
        <f>MONTH(SalesDataTable[[#This Row],[Order Date]])</f>
        <v>2</v>
      </c>
      <c r="T152" s="8" t="str">
        <f>TEXT(SalesDataTable[[#This Row],[Order Date]],"mmm")</f>
        <v>lut</v>
      </c>
    </row>
    <row r="153" spans="1:20" ht="16" x14ac:dyDescent="0.4">
      <c r="A153" s="2" t="s">
        <v>224</v>
      </c>
      <c r="B153" s="3">
        <v>46054</v>
      </c>
      <c r="C153" s="4" t="s">
        <v>47</v>
      </c>
      <c r="D153" s="4" t="s">
        <v>65</v>
      </c>
      <c r="E153" s="4" t="s">
        <v>45</v>
      </c>
      <c r="F153" s="4" t="s">
        <v>24</v>
      </c>
      <c r="G153" s="4" t="s">
        <v>31</v>
      </c>
      <c r="H153" s="4" t="s">
        <v>41</v>
      </c>
      <c r="I153" s="5">
        <v>1</v>
      </c>
      <c r="J153" s="6">
        <v>142.03</v>
      </c>
      <c r="K153" s="7">
        <v>0.05</v>
      </c>
      <c r="L153" s="6">
        <v>77.069999999999993</v>
      </c>
      <c r="M153" s="6">
        <f t="shared" si="8"/>
        <v>134.92849999999999</v>
      </c>
      <c r="N153" s="6">
        <f t="shared" si="9"/>
        <v>77.069999999999993</v>
      </c>
      <c r="O153" s="6">
        <f t="shared" si="10"/>
        <v>57.858499999999992</v>
      </c>
      <c r="P153" s="8">
        <f t="shared" si="11"/>
        <v>0.42880859121682963</v>
      </c>
      <c r="Q153" s="9">
        <f>YEAR(SalesDataTable[[#This Row],[Order Date]])</f>
        <v>2026</v>
      </c>
      <c r="R153" s="8" t="str">
        <f>"Q"&amp;ROUNDUP(MONTH(SalesDataTable[[#This Row],[Order Date]])/3,0)</f>
        <v>Q1</v>
      </c>
      <c r="S153" s="5">
        <f>MONTH(SalesDataTable[[#This Row],[Order Date]])</f>
        <v>2</v>
      </c>
      <c r="T153" s="8" t="str">
        <f>TEXT(SalesDataTable[[#This Row],[Order Date]],"mmm")</f>
        <v>lut</v>
      </c>
    </row>
    <row r="154" spans="1:20" ht="16" x14ac:dyDescent="0.4">
      <c r="A154" s="2" t="s">
        <v>225</v>
      </c>
      <c r="B154" s="3">
        <v>46054</v>
      </c>
      <c r="C154" s="4" t="s">
        <v>34</v>
      </c>
      <c r="D154" s="4" t="s">
        <v>54</v>
      </c>
      <c r="E154" s="4" t="s">
        <v>30</v>
      </c>
      <c r="F154" s="4" t="s">
        <v>40</v>
      </c>
      <c r="G154" s="4" t="s">
        <v>51</v>
      </c>
      <c r="H154" s="4" t="s">
        <v>110</v>
      </c>
      <c r="I154" s="5">
        <v>12</v>
      </c>
      <c r="J154" s="6">
        <v>124.84</v>
      </c>
      <c r="K154" s="7">
        <v>0.1</v>
      </c>
      <c r="L154" s="6">
        <v>59.47</v>
      </c>
      <c r="M154" s="6">
        <f t="shared" si="8"/>
        <v>1348.2719999999999</v>
      </c>
      <c r="N154" s="6">
        <f t="shared" si="9"/>
        <v>713.64</v>
      </c>
      <c r="O154" s="6">
        <f t="shared" si="10"/>
        <v>634.63199999999995</v>
      </c>
      <c r="P154" s="8">
        <f t="shared" si="11"/>
        <v>0.47070027412866244</v>
      </c>
      <c r="Q154" s="9">
        <f>YEAR(SalesDataTable[[#This Row],[Order Date]])</f>
        <v>2026</v>
      </c>
      <c r="R154" s="8" t="str">
        <f>"Q"&amp;ROUNDUP(MONTH(SalesDataTable[[#This Row],[Order Date]])/3,0)</f>
        <v>Q1</v>
      </c>
      <c r="S154" s="5">
        <f>MONTH(SalesDataTable[[#This Row],[Order Date]])</f>
        <v>2</v>
      </c>
      <c r="T154" s="8" t="str">
        <f>TEXT(SalesDataTable[[#This Row],[Order Date]],"mmm")</f>
        <v>lut</v>
      </c>
    </row>
    <row r="155" spans="1:20" ht="16" x14ac:dyDescent="0.4">
      <c r="A155" s="2" t="s">
        <v>226</v>
      </c>
      <c r="B155" s="3">
        <v>46054</v>
      </c>
      <c r="C155" s="4" t="s">
        <v>28</v>
      </c>
      <c r="D155" s="4" t="s">
        <v>89</v>
      </c>
      <c r="E155" s="4" t="s">
        <v>23</v>
      </c>
      <c r="F155" s="4" t="s">
        <v>24</v>
      </c>
      <c r="G155" s="4" t="s">
        <v>69</v>
      </c>
      <c r="H155" s="4" t="s">
        <v>87</v>
      </c>
      <c r="I155" s="5">
        <v>3</v>
      </c>
      <c r="J155" s="6">
        <v>35.36</v>
      </c>
      <c r="K155" s="7">
        <v>0</v>
      </c>
      <c r="L155" s="6">
        <v>13.7</v>
      </c>
      <c r="M155" s="6">
        <f t="shared" si="8"/>
        <v>106.08</v>
      </c>
      <c r="N155" s="6">
        <f t="shared" si="9"/>
        <v>41.099999999999994</v>
      </c>
      <c r="O155" s="6">
        <f t="shared" si="10"/>
        <v>64.98</v>
      </c>
      <c r="P155" s="8">
        <f t="shared" si="11"/>
        <v>0.61255656108597289</v>
      </c>
      <c r="Q155" s="9">
        <f>YEAR(SalesDataTable[[#This Row],[Order Date]])</f>
        <v>2026</v>
      </c>
      <c r="R155" s="8" t="str">
        <f>"Q"&amp;ROUNDUP(MONTH(SalesDataTable[[#This Row],[Order Date]])/3,0)</f>
        <v>Q1</v>
      </c>
      <c r="S155" s="5">
        <f>MONTH(SalesDataTable[[#This Row],[Order Date]])</f>
        <v>2</v>
      </c>
      <c r="T155" s="8" t="str">
        <f>TEXT(SalesDataTable[[#This Row],[Order Date]],"mmm")</f>
        <v>lut</v>
      </c>
    </row>
    <row r="156" spans="1:20" ht="16" x14ac:dyDescent="0.4">
      <c r="A156" s="2" t="s">
        <v>227</v>
      </c>
      <c r="B156" s="3">
        <v>46054</v>
      </c>
      <c r="C156" s="4" t="s">
        <v>47</v>
      </c>
      <c r="D156" s="4" t="s">
        <v>102</v>
      </c>
      <c r="E156" s="4" t="s">
        <v>59</v>
      </c>
      <c r="F156" s="4" t="s">
        <v>24</v>
      </c>
      <c r="G156" s="4" t="s">
        <v>69</v>
      </c>
      <c r="H156" s="4" t="s">
        <v>75</v>
      </c>
      <c r="I156" s="5">
        <v>2</v>
      </c>
      <c r="J156" s="6">
        <v>122.43</v>
      </c>
      <c r="K156" s="7">
        <v>0</v>
      </c>
      <c r="L156" s="6">
        <v>69.08</v>
      </c>
      <c r="M156" s="6">
        <f t="shared" si="8"/>
        <v>244.86</v>
      </c>
      <c r="N156" s="6">
        <f t="shared" si="9"/>
        <v>138.16</v>
      </c>
      <c r="O156" s="6">
        <f t="shared" si="10"/>
        <v>106.70000000000002</v>
      </c>
      <c r="P156" s="8">
        <f t="shared" si="11"/>
        <v>0.43575920934411505</v>
      </c>
      <c r="Q156" s="9">
        <f>YEAR(SalesDataTable[[#This Row],[Order Date]])</f>
        <v>2026</v>
      </c>
      <c r="R156" s="8" t="str">
        <f>"Q"&amp;ROUNDUP(MONTH(SalesDataTable[[#This Row],[Order Date]])/3,0)</f>
        <v>Q1</v>
      </c>
      <c r="S156" s="5">
        <f>MONTH(SalesDataTable[[#This Row],[Order Date]])</f>
        <v>2</v>
      </c>
      <c r="T156" s="8" t="str">
        <f>TEXT(SalesDataTable[[#This Row],[Order Date]],"mmm")</f>
        <v>lut</v>
      </c>
    </row>
    <row r="157" spans="1:20" ht="16" x14ac:dyDescent="0.4">
      <c r="A157" s="2" t="s">
        <v>228</v>
      </c>
      <c r="B157" s="3">
        <v>46054</v>
      </c>
      <c r="C157" s="4" t="s">
        <v>21</v>
      </c>
      <c r="D157" s="4" t="s">
        <v>108</v>
      </c>
      <c r="E157" s="4" t="s">
        <v>59</v>
      </c>
      <c r="F157" s="4" t="s">
        <v>36</v>
      </c>
      <c r="G157" s="4" t="s">
        <v>31</v>
      </c>
      <c r="H157" s="4" t="s">
        <v>41</v>
      </c>
      <c r="I157" s="5">
        <v>2</v>
      </c>
      <c r="J157" s="6">
        <v>140.47</v>
      </c>
      <c r="K157" s="7">
        <v>0.05</v>
      </c>
      <c r="L157" s="6">
        <v>78.39</v>
      </c>
      <c r="M157" s="6">
        <f t="shared" si="8"/>
        <v>266.89299999999997</v>
      </c>
      <c r="N157" s="6">
        <f t="shared" si="9"/>
        <v>156.78</v>
      </c>
      <c r="O157" s="6">
        <f t="shared" si="10"/>
        <v>110.11299999999997</v>
      </c>
      <c r="P157" s="8">
        <f t="shared" si="11"/>
        <v>0.41257357817552348</v>
      </c>
      <c r="Q157" s="9">
        <f>YEAR(SalesDataTable[[#This Row],[Order Date]])</f>
        <v>2026</v>
      </c>
      <c r="R157" s="8" t="str">
        <f>"Q"&amp;ROUNDUP(MONTH(SalesDataTable[[#This Row],[Order Date]])/3,0)</f>
        <v>Q1</v>
      </c>
      <c r="S157" s="5">
        <f>MONTH(SalesDataTable[[#This Row],[Order Date]])</f>
        <v>2</v>
      </c>
      <c r="T157" s="8" t="str">
        <f>TEXT(SalesDataTable[[#This Row],[Order Date]],"mmm")</f>
        <v>lut</v>
      </c>
    </row>
    <row r="158" spans="1:20" ht="16" x14ac:dyDescent="0.4">
      <c r="A158" s="2" t="s">
        <v>229</v>
      </c>
      <c r="B158" s="3">
        <v>46055</v>
      </c>
      <c r="C158" s="4" t="s">
        <v>28</v>
      </c>
      <c r="D158" s="4" t="s">
        <v>106</v>
      </c>
      <c r="E158" s="4" t="s">
        <v>23</v>
      </c>
      <c r="F158" s="4" t="s">
        <v>24</v>
      </c>
      <c r="G158" s="4" t="s">
        <v>37</v>
      </c>
      <c r="H158" s="4" t="s">
        <v>66</v>
      </c>
      <c r="I158" s="5">
        <v>1</v>
      </c>
      <c r="J158" s="6">
        <v>45.43</v>
      </c>
      <c r="K158" s="7">
        <v>0.05</v>
      </c>
      <c r="L158" s="6">
        <v>18.670000000000002</v>
      </c>
      <c r="M158" s="6">
        <f t="shared" si="8"/>
        <v>43.158499999999997</v>
      </c>
      <c r="N158" s="6">
        <f t="shared" si="9"/>
        <v>18.670000000000002</v>
      </c>
      <c r="O158" s="6">
        <f t="shared" si="10"/>
        <v>24.488499999999995</v>
      </c>
      <c r="P158" s="8">
        <f t="shared" si="11"/>
        <v>0.56740850585632019</v>
      </c>
      <c r="Q158" s="9">
        <f>YEAR(SalesDataTable[[#This Row],[Order Date]])</f>
        <v>2026</v>
      </c>
      <c r="R158" s="8" t="str">
        <f>"Q"&amp;ROUNDUP(MONTH(SalesDataTable[[#This Row],[Order Date]])/3,0)</f>
        <v>Q1</v>
      </c>
      <c r="S158" s="5">
        <f>MONTH(SalesDataTable[[#This Row],[Order Date]])</f>
        <v>2</v>
      </c>
      <c r="T158" s="8" t="str">
        <f>TEXT(SalesDataTable[[#This Row],[Order Date]],"mmm")</f>
        <v>lut</v>
      </c>
    </row>
    <row r="159" spans="1:20" ht="16" x14ac:dyDescent="0.4">
      <c r="A159" s="2" t="s">
        <v>230</v>
      </c>
      <c r="B159" s="3">
        <v>46055</v>
      </c>
      <c r="C159" s="4" t="s">
        <v>47</v>
      </c>
      <c r="D159" s="4" t="s">
        <v>102</v>
      </c>
      <c r="E159" s="4" t="s">
        <v>30</v>
      </c>
      <c r="F159" s="4" t="s">
        <v>40</v>
      </c>
      <c r="G159" s="4" t="s">
        <v>25</v>
      </c>
      <c r="H159" s="4" t="s">
        <v>63</v>
      </c>
      <c r="I159" s="5">
        <v>8</v>
      </c>
      <c r="J159" s="6">
        <v>102.78</v>
      </c>
      <c r="K159" s="7">
        <v>0.15</v>
      </c>
      <c r="L159" s="6">
        <v>50.39</v>
      </c>
      <c r="M159" s="6">
        <f t="shared" si="8"/>
        <v>698.904</v>
      </c>
      <c r="N159" s="6">
        <f t="shared" si="9"/>
        <v>403.12</v>
      </c>
      <c r="O159" s="6">
        <f t="shared" si="10"/>
        <v>295.78399999999999</v>
      </c>
      <c r="P159" s="8">
        <f t="shared" si="11"/>
        <v>0.42321119924911005</v>
      </c>
      <c r="Q159" s="9">
        <f>YEAR(SalesDataTable[[#This Row],[Order Date]])</f>
        <v>2026</v>
      </c>
      <c r="R159" s="8" t="str">
        <f>"Q"&amp;ROUNDUP(MONTH(SalesDataTable[[#This Row],[Order Date]])/3,0)</f>
        <v>Q1</v>
      </c>
      <c r="S159" s="5">
        <f>MONTH(SalesDataTable[[#This Row],[Order Date]])</f>
        <v>2</v>
      </c>
      <c r="T159" s="8" t="str">
        <f>TEXT(SalesDataTable[[#This Row],[Order Date]],"mmm")</f>
        <v>lut</v>
      </c>
    </row>
    <row r="160" spans="1:20" ht="16" x14ac:dyDescent="0.4">
      <c r="A160" s="2" t="s">
        <v>231</v>
      </c>
      <c r="B160" s="3">
        <v>46055</v>
      </c>
      <c r="C160" s="4" t="s">
        <v>28</v>
      </c>
      <c r="D160" s="4" t="s">
        <v>86</v>
      </c>
      <c r="E160" s="4" t="s">
        <v>59</v>
      </c>
      <c r="F160" s="4" t="s">
        <v>36</v>
      </c>
      <c r="G160" s="4" t="s">
        <v>51</v>
      </c>
      <c r="H160" s="4" t="s">
        <v>110</v>
      </c>
      <c r="I160" s="5">
        <v>1</v>
      </c>
      <c r="J160" s="6">
        <v>123.95</v>
      </c>
      <c r="K160" s="7">
        <v>0</v>
      </c>
      <c r="L160" s="6">
        <v>61.32</v>
      </c>
      <c r="M160" s="6">
        <f t="shared" si="8"/>
        <v>123.95</v>
      </c>
      <c r="N160" s="6">
        <f t="shared" si="9"/>
        <v>61.32</v>
      </c>
      <c r="O160" s="6">
        <f t="shared" si="10"/>
        <v>62.63</v>
      </c>
      <c r="P160" s="8">
        <f t="shared" si="11"/>
        <v>0.50528438886647842</v>
      </c>
      <c r="Q160" s="9">
        <f>YEAR(SalesDataTable[[#This Row],[Order Date]])</f>
        <v>2026</v>
      </c>
      <c r="R160" s="8" t="str">
        <f>"Q"&amp;ROUNDUP(MONTH(SalesDataTable[[#This Row],[Order Date]])/3,0)</f>
        <v>Q1</v>
      </c>
      <c r="S160" s="5">
        <f>MONTH(SalesDataTable[[#This Row],[Order Date]])</f>
        <v>2</v>
      </c>
      <c r="T160" s="8" t="str">
        <f>TEXT(SalesDataTable[[#This Row],[Order Date]],"mmm")</f>
        <v>lut</v>
      </c>
    </row>
    <row r="161" spans="1:20" ht="16" x14ac:dyDescent="0.4">
      <c r="A161" s="2" t="s">
        <v>232</v>
      </c>
      <c r="B161" s="3">
        <v>46055</v>
      </c>
      <c r="C161" s="4" t="s">
        <v>28</v>
      </c>
      <c r="D161" s="4" t="s">
        <v>86</v>
      </c>
      <c r="E161" s="4" t="s">
        <v>59</v>
      </c>
      <c r="F161" s="4" t="s">
        <v>24</v>
      </c>
      <c r="G161" s="4" t="s">
        <v>51</v>
      </c>
      <c r="H161" s="4" t="s">
        <v>61</v>
      </c>
      <c r="I161" s="5">
        <v>3</v>
      </c>
      <c r="J161" s="6">
        <v>199.9</v>
      </c>
      <c r="K161" s="7">
        <v>0</v>
      </c>
      <c r="L161" s="6">
        <v>104.18</v>
      </c>
      <c r="M161" s="6">
        <f t="shared" si="8"/>
        <v>599.70000000000005</v>
      </c>
      <c r="N161" s="6">
        <f t="shared" si="9"/>
        <v>312.54000000000002</v>
      </c>
      <c r="O161" s="6">
        <f t="shared" si="10"/>
        <v>287.16000000000003</v>
      </c>
      <c r="P161" s="8">
        <f t="shared" si="11"/>
        <v>0.47883941970985494</v>
      </c>
      <c r="Q161" s="9">
        <f>YEAR(SalesDataTable[[#This Row],[Order Date]])</f>
        <v>2026</v>
      </c>
      <c r="R161" s="8" t="str">
        <f>"Q"&amp;ROUNDUP(MONTH(SalesDataTable[[#This Row],[Order Date]])/3,0)</f>
        <v>Q1</v>
      </c>
      <c r="S161" s="5">
        <f>MONTH(SalesDataTable[[#This Row],[Order Date]])</f>
        <v>2</v>
      </c>
      <c r="T161" s="8" t="str">
        <f>TEXT(SalesDataTable[[#This Row],[Order Date]],"mmm")</f>
        <v>lut</v>
      </c>
    </row>
    <row r="162" spans="1:20" ht="16" x14ac:dyDescent="0.4">
      <c r="A162" s="2" t="s">
        <v>233</v>
      </c>
      <c r="B162" s="3">
        <v>46055</v>
      </c>
      <c r="C162" s="4" t="s">
        <v>28</v>
      </c>
      <c r="D162" s="4" t="s">
        <v>89</v>
      </c>
      <c r="E162" s="4" t="s">
        <v>59</v>
      </c>
      <c r="F162" s="4" t="s">
        <v>24</v>
      </c>
      <c r="G162" s="4" t="s">
        <v>31</v>
      </c>
      <c r="H162" s="4" t="s">
        <v>32</v>
      </c>
      <c r="I162" s="5">
        <v>1</v>
      </c>
      <c r="J162" s="6">
        <v>93.78</v>
      </c>
      <c r="K162" s="7">
        <v>0</v>
      </c>
      <c r="L162" s="6">
        <v>44.21</v>
      </c>
      <c r="M162" s="6">
        <f t="shared" si="8"/>
        <v>93.78</v>
      </c>
      <c r="N162" s="6">
        <f t="shared" si="9"/>
        <v>44.21</v>
      </c>
      <c r="O162" s="6">
        <f t="shared" si="10"/>
        <v>49.57</v>
      </c>
      <c r="P162" s="8">
        <f t="shared" si="11"/>
        <v>0.52857752185967155</v>
      </c>
      <c r="Q162" s="9">
        <f>YEAR(SalesDataTable[[#This Row],[Order Date]])</f>
        <v>2026</v>
      </c>
      <c r="R162" s="8" t="str">
        <f>"Q"&amp;ROUNDUP(MONTH(SalesDataTable[[#This Row],[Order Date]])/3,0)</f>
        <v>Q1</v>
      </c>
      <c r="S162" s="5">
        <f>MONTH(SalesDataTable[[#This Row],[Order Date]])</f>
        <v>2</v>
      </c>
      <c r="T162" s="8" t="str">
        <f>TEXT(SalesDataTable[[#This Row],[Order Date]],"mmm")</f>
        <v>lut</v>
      </c>
    </row>
    <row r="163" spans="1:20" ht="16" x14ac:dyDescent="0.4">
      <c r="A163" s="2" t="s">
        <v>234</v>
      </c>
      <c r="B163" s="3">
        <v>46055</v>
      </c>
      <c r="C163" s="4" t="s">
        <v>21</v>
      </c>
      <c r="D163" s="4" t="s">
        <v>22</v>
      </c>
      <c r="E163" s="4" t="s">
        <v>23</v>
      </c>
      <c r="F163" s="4" t="s">
        <v>40</v>
      </c>
      <c r="G163" s="4" t="s">
        <v>69</v>
      </c>
      <c r="H163" s="4" t="s">
        <v>70</v>
      </c>
      <c r="I163" s="5">
        <v>1</v>
      </c>
      <c r="J163" s="6">
        <v>39.39</v>
      </c>
      <c r="K163" s="7">
        <v>0.1</v>
      </c>
      <c r="L163" s="6">
        <v>15.09</v>
      </c>
      <c r="M163" s="6">
        <f t="shared" si="8"/>
        <v>35.451000000000001</v>
      </c>
      <c r="N163" s="6">
        <f t="shared" si="9"/>
        <v>15.09</v>
      </c>
      <c r="O163" s="6">
        <f t="shared" si="10"/>
        <v>20.361000000000001</v>
      </c>
      <c r="P163" s="8">
        <f t="shared" si="11"/>
        <v>0.57434204958957435</v>
      </c>
      <c r="Q163" s="9">
        <f>YEAR(SalesDataTable[[#This Row],[Order Date]])</f>
        <v>2026</v>
      </c>
      <c r="R163" s="8" t="str">
        <f>"Q"&amp;ROUNDUP(MONTH(SalesDataTable[[#This Row],[Order Date]])/3,0)</f>
        <v>Q1</v>
      </c>
      <c r="S163" s="5">
        <f>MONTH(SalesDataTable[[#This Row],[Order Date]])</f>
        <v>2</v>
      </c>
      <c r="T163" s="8" t="str">
        <f>TEXT(SalesDataTable[[#This Row],[Order Date]],"mmm")</f>
        <v>lut</v>
      </c>
    </row>
    <row r="164" spans="1:20" ht="16" x14ac:dyDescent="0.4">
      <c r="A164" s="2" t="s">
        <v>235</v>
      </c>
      <c r="B164" s="3">
        <v>46055</v>
      </c>
      <c r="C164" s="4" t="s">
        <v>21</v>
      </c>
      <c r="D164" s="4" t="s">
        <v>22</v>
      </c>
      <c r="E164" s="4" t="s">
        <v>23</v>
      </c>
      <c r="F164" s="4" t="s">
        <v>36</v>
      </c>
      <c r="G164" s="4" t="s">
        <v>25</v>
      </c>
      <c r="H164" s="4" t="s">
        <v>63</v>
      </c>
      <c r="I164" s="5">
        <v>6</v>
      </c>
      <c r="J164" s="6">
        <v>101.64</v>
      </c>
      <c r="K164" s="7">
        <v>0</v>
      </c>
      <c r="L164" s="6">
        <v>51.06</v>
      </c>
      <c r="M164" s="6">
        <f t="shared" si="8"/>
        <v>609.84</v>
      </c>
      <c r="N164" s="6">
        <f t="shared" si="9"/>
        <v>306.36</v>
      </c>
      <c r="O164" s="6">
        <f t="shared" si="10"/>
        <v>303.48</v>
      </c>
      <c r="P164" s="8">
        <f t="shared" si="11"/>
        <v>0.49763872491145217</v>
      </c>
      <c r="Q164" s="9">
        <f>YEAR(SalesDataTable[[#This Row],[Order Date]])</f>
        <v>2026</v>
      </c>
      <c r="R164" s="8" t="str">
        <f>"Q"&amp;ROUNDUP(MONTH(SalesDataTable[[#This Row],[Order Date]])/3,0)</f>
        <v>Q1</v>
      </c>
      <c r="S164" s="5">
        <f>MONTH(SalesDataTable[[#This Row],[Order Date]])</f>
        <v>2</v>
      </c>
      <c r="T164" s="8" t="str">
        <f>TEXT(SalesDataTable[[#This Row],[Order Date]],"mmm")</f>
        <v>lut</v>
      </c>
    </row>
    <row r="165" spans="1:20" ht="16" x14ac:dyDescent="0.4">
      <c r="A165" s="2" t="s">
        <v>236</v>
      </c>
      <c r="B165" s="3">
        <v>46056</v>
      </c>
      <c r="C165" s="4" t="s">
        <v>21</v>
      </c>
      <c r="D165" s="4" t="s">
        <v>22</v>
      </c>
      <c r="E165" s="4" t="s">
        <v>30</v>
      </c>
      <c r="F165" s="4" t="s">
        <v>40</v>
      </c>
      <c r="G165" s="4" t="s">
        <v>69</v>
      </c>
      <c r="H165" s="4" t="s">
        <v>87</v>
      </c>
      <c r="I165" s="5">
        <v>12</v>
      </c>
      <c r="J165" s="6">
        <v>36.74</v>
      </c>
      <c r="K165" s="7">
        <v>0.2</v>
      </c>
      <c r="L165" s="6">
        <v>13.53</v>
      </c>
      <c r="M165" s="6">
        <f t="shared" si="8"/>
        <v>352.70400000000001</v>
      </c>
      <c r="N165" s="6">
        <f t="shared" si="9"/>
        <v>162.35999999999999</v>
      </c>
      <c r="O165" s="6">
        <f t="shared" si="10"/>
        <v>190.34400000000002</v>
      </c>
      <c r="P165" s="8">
        <f t="shared" si="11"/>
        <v>0.53967065868263475</v>
      </c>
      <c r="Q165" s="9">
        <f>YEAR(SalesDataTable[[#This Row],[Order Date]])</f>
        <v>2026</v>
      </c>
      <c r="R165" s="8" t="str">
        <f>"Q"&amp;ROUNDUP(MONTH(SalesDataTable[[#This Row],[Order Date]])/3,0)</f>
        <v>Q1</v>
      </c>
      <c r="S165" s="5">
        <f>MONTH(SalesDataTable[[#This Row],[Order Date]])</f>
        <v>2</v>
      </c>
      <c r="T165" s="8" t="str">
        <f>TEXT(SalesDataTable[[#This Row],[Order Date]],"mmm")</f>
        <v>lut</v>
      </c>
    </row>
    <row r="166" spans="1:20" ht="16" x14ac:dyDescent="0.4">
      <c r="A166" s="2" t="s">
        <v>237</v>
      </c>
      <c r="B166" s="3">
        <v>46056</v>
      </c>
      <c r="C166" s="4" t="s">
        <v>47</v>
      </c>
      <c r="D166" s="4" t="s">
        <v>68</v>
      </c>
      <c r="E166" s="4" t="s">
        <v>45</v>
      </c>
      <c r="F166" s="4" t="s">
        <v>36</v>
      </c>
      <c r="G166" s="4" t="s">
        <v>31</v>
      </c>
      <c r="H166" s="4" t="s">
        <v>73</v>
      </c>
      <c r="I166" s="5">
        <v>2</v>
      </c>
      <c r="J166" s="6">
        <v>154.62</v>
      </c>
      <c r="K166" s="7">
        <v>0</v>
      </c>
      <c r="L166" s="6">
        <v>78.209999999999994</v>
      </c>
      <c r="M166" s="6">
        <f t="shared" si="8"/>
        <v>309.24</v>
      </c>
      <c r="N166" s="6">
        <f t="shared" si="9"/>
        <v>156.41999999999999</v>
      </c>
      <c r="O166" s="6">
        <f t="shared" si="10"/>
        <v>152.82000000000002</v>
      </c>
      <c r="P166" s="8">
        <f t="shared" si="11"/>
        <v>0.49417927823050062</v>
      </c>
      <c r="Q166" s="9">
        <f>YEAR(SalesDataTable[[#This Row],[Order Date]])</f>
        <v>2026</v>
      </c>
      <c r="R166" s="8" t="str">
        <f>"Q"&amp;ROUNDUP(MONTH(SalesDataTable[[#This Row],[Order Date]])/3,0)</f>
        <v>Q1</v>
      </c>
      <c r="S166" s="5">
        <f>MONTH(SalesDataTable[[#This Row],[Order Date]])</f>
        <v>2</v>
      </c>
      <c r="T166" s="8" t="str">
        <f>TEXT(SalesDataTable[[#This Row],[Order Date]],"mmm")</f>
        <v>lut</v>
      </c>
    </row>
    <row r="167" spans="1:20" ht="16" x14ac:dyDescent="0.4">
      <c r="A167" s="2" t="s">
        <v>238</v>
      </c>
      <c r="B167" s="3">
        <v>46057</v>
      </c>
      <c r="C167" s="4" t="s">
        <v>21</v>
      </c>
      <c r="D167" s="4" t="s">
        <v>22</v>
      </c>
      <c r="E167" s="4" t="s">
        <v>59</v>
      </c>
      <c r="F167" s="4" t="s">
        <v>36</v>
      </c>
      <c r="G167" s="4" t="s">
        <v>51</v>
      </c>
      <c r="H167" s="4" t="s">
        <v>110</v>
      </c>
      <c r="I167" s="5">
        <v>1</v>
      </c>
      <c r="J167" s="6">
        <v>125.63</v>
      </c>
      <c r="K167" s="7">
        <v>0.1</v>
      </c>
      <c r="L167" s="6">
        <v>60.38</v>
      </c>
      <c r="M167" s="6">
        <f t="shared" si="8"/>
        <v>113.06699999999999</v>
      </c>
      <c r="N167" s="6">
        <f t="shared" si="9"/>
        <v>60.38</v>
      </c>
      <c r="O167" s="6">
        <f t="shared" si="10"/>
        <v>52.686999999999991</v>
      </c>
      <c r="P167" s="8">
        <f t="shared" si="11"/>
        <v>0.46598034793529497</v>
      </c>
      <c r="Q167" s="9">
        <f>YEAR(SalesDataTable[[#This Row],[Order Date]])</f>
        <v>2026</v>
      </c>
      <c r="R167" s="8" t="str">
        <f>"Q"&amp;ROUNDUP(MONTH(SalesDataTable[[#This Row],[Order Date]])/3,0)</f>
        <v>Q1</v>
      </c>
      <c r="S167" s="5">
        <f>MONTH(SalesDataTable[[#This Row],[Order Date]])</f>
        <v>2</v>
      </c>
      <c r="T167" s="8" t="str">
        <f>TEXT(SalesDataTable[[#This Row],[Order Date]],"mmm")</f>
        <v>lut</v>
      </c>
    </row>
    <row r="168" spans="1:20" ht="16" x14ac:dyDescent="0.4">
      <c r="A168" s="2" t="s">
        <v>239</v>
      </c>
      <c r="B168" s="3">
        <v>46057</v>
      </c>
      <c r="C168" s="4" t="s">
        <v>28</v>
      </c>
      <c r="D168" s="4" t="s">
        <v>86</v>
      </c>
      <c r="E168" s="4" t="s">
        <v>23</v>
      </c>
      <c r="F168" s="4" t="s">
        <v>36</v>
      </c>
      <c r="G168" s="4" t="s">
        <v>51</v>
      </c>
      <c r="H168" s="4" t="s">
        <v>84</v>
      </c>
      <c r="I168" s="5">
        <v>2</v>
      </c>
      <c r="J168" s="6">
        <v>81.59</v>
      </c>
      <c r="K168" s="7">
        <v>0.1</v>
      </c>
      <c r="L168" s="6">
        <v>38.64</v>
      </c>
      <c r="M168" s="6">
        <f t="shared" si="8"/>
        <v>146.86200000000002</v>
      </c>
      <c r="N168" s="6">
        <f t="shared" si="9"/>
        <v>77.28</v>
      </c>
      <c r="O168" s="6">
        <f t="shared" si="10"/>
        <v>69.582000000000022</v>
      </c>
      <c r="P168" s="8">
        <f t="shared" si="11"/>
        <v>0.47379172284185161</v>
      </c>
      <c r="Q168" s="9">
        <f>YEAR(SalesDataTable[[#This Row],[Order Date]])</f>
        <v>2026</v>
      </c>
      <c r="R168" s="8" t="str">
        <f>"Q"&amp;ROUNDUP(MONTH(SalesDataTable[[#This Row],[Order Date]])/3,0)</f>
        <v>Q1</v>
      </c>
      <c r="S168" s="5">
        <f>MONTH(SalesDataTable[[#This Row],[Order Date]])</f>
        <v>2</v>
      </c>
      <c r="T168" s="8" t="str">
        <f>TEXT(SalesDataTable[[#This Row],[Order Date]],"mmm")</f>
        <v>lut</v>
      </c>
    </row>
    <row r="169" spans="1:20" ht="16" x14ac:dyDescent="0.4">
      <c r="A169" s="2" t="s">
        <v>240</v>
      </c>
      <c r="B169" s="3">
        <v>46057</v>
      </c>
      <c r="C169" s="4" t="s">
        <v>34</v>
      </c>
      <c r="D169" s="4" t="s">
        <v>54</v>
      </c>
      <c r="E169" s="4" t="s">
        <v>23</v>
      </c>
      <c r="F169" s="4" t="s">
        <v>36</v>
      </c>
      <c r="G169" s="4" t="s">
        <v>37</v>
      </c>
      <c r="H169" s="4" t="s">
        <v>66</v>
      </c>
      <c r="I169" s="5">
        <v>2</v>
      </c>
      <c r="J169" s="6">
        <v>45.81</v>
      </c>
      <c r="K169" s="7">
        <v>0.1</v>
      </c>
      <c r="L169" s="6">
        <v>18.420000000000002</v>
      </c>
      <c r="M169" s="6">
        <f t="shared" si="8"/>
        <v>82.458000000000013</v>
      </c>
      <c r="N169" s="6">
        <f t="shared" si="9"/>
        <v>36.840000000000003</v>
      </c>
      <c r="O169" s="6">
        <f t="shared" si="10"/>
        <v>45.618000000000009</v>
      </c>
      <c r="P169" s="8">
        <f t="shared" si="11"/>
        <v>0.55322709743141962</v>
      </c>
      <c r="Q169" s="9">
        <f>YEAR(SalesDataTable[[#This Row],[Order Date]])</f>
        <v>2026</v>
      </c>
      <c r="R169" s="8" t="str">
        <f>"Q"&amp;ROUNDUP(MONTH(SalesDataTable[[#This Row],[Order Date]])/3,0)</f>
        <v>Q1</v>
      </c>
      <c r="S169" s="5">
        <f>MONTH(SalesDataTable[[#This Row],[Order Date]])</f>
        <v>2</v>
      </c>
      <c r="T169" s="8" t="str">
        <f>TEXT(SalesDataTable[[#This Row],[Order Date]],"mmm")</f>
        <v>lut</v>
      </c>
    </row>
    <row r="170" spans="1:20" ht="16" x14ac:dyDescent="0.4">
      <c r="A170" s="2" t="s">
        <v>241</v>
      </c>
      <c r="B170" s="3">
        <v>46058</v>
      </c>
      <c r="C170" s="4" t="s">
        <v>28</v>
      </c>
      <c r="D170" s="4" t="s">
        <v>89</v>
      </c>
      <c r="E170" s="4" t="s">
        <v>23</v>
      </c>
      <c r="F170" s="4" t="s">
        <v>24</v>
      </c>
      <c r="G170" s="4" t="s">
        <v>69</v>
      </c>
      <c r="H170" s="4" t="s">
        <v>75</v>
      </c>
      <c r="I170" s="5">
        <v>3</v>
      </c>
      <c r="J170" s="6">
        <v>125.63</v>
      </c>
      <c r="K170" s="7">
        <v>0</v>
      </c>
      <c r="L170" s="6">
        <v>71.05</v>
      </c>
      <c r="M170" s="6">
        <f t="shared" si="8"/>
        <v>376.89</v>
      </c>
      <c r="N170" s="6">
        <f t="shared" si="9"/>
        <v>213.14999999999998</v>
      </c>
      <c r="O170" s="6">
        <f t="shared" si="10"/>
        <v>163.74</v>
      </c>
      <c r="P170" s="8">
        <f t="shared" si="11"/>
        <v>0.43445037013452203</v>
      </c>
      <c r="Q170" s="9">
        <f>YEAR(SalesDataTable[[#This Row],[Order Date]])</f>
        <v>2026</v>
      </c>
      <c r="R170" s="8" t="str">
        <f>"Q"&amp;ROUNDUP(MONTH(SalesDataTable[[#This Row],[Order Date]])/3,0)</f>
        <v>Q1</v>
      </c>
      <c r="S170" s="5">
        <f>MONTH(SalesDataTable[[#This Row],[Order Date]])</f>
        <v>2</v>
      </c>
      <c r="T170" s="8" t="str">
        <f>TEXT(SalesDataTable[[#This Row],[Order Date]],"mmm")</f>
        <v>lut</v>
      </c>
    </row>
    <row r="171" spans="1:20" ht="16" x14ac:dyDescent="0.4">
      <c r="A171" s="2" t="s">
        <v>242</v>
      </c>
      <c r="B171" s="3">
        <v>46058</v>
      </c>
      <c r="C171" s="4" t="s">
        <v>47</v>
      </c>
      <c r="D171" s="4" t="s">
        <v>68</v>
      </c>
      <c r="E171" s="4" t="s">
        <v>23</v>
      </c>
      <c r="F171" s="4" t="s">
        <v>24</v>
      </c>
      <c r="G171" s="4" t="s">
        <v>25</v>
      </c>
      <c r="H171" s="4" t="s">
        <v>63</v>
      </c>
      <c r="I171" s="5">
        <v>2</v>
      </c>
      <c r="J171" s="6">
        <v>101.01</v>
      </c>
      <c r="K171" s="7">
        <v>0</v>
      </c>
      <c r="L171" s="6">
        <v>50.26</v>
      </c>
      <c r="M171" s="6">
        <f t="shared" si="8"/>
        <v>202.02</v>
      </c>
      <c r="N171" s="6">
        <f t="shared" si="9"/>
        <v>100.52</v>
      </c>
      <c r="O171" s="6">
        <f t="shared" si="10"/>
        <v>101.50000000000001</v>
      </c>
      <c r="P171" s="8">
        <f t="shared" si="11"/>
        <v>0.50242550242550243</v>
      </c>
      <c r="Q171" s="9">
        <f>YEAR(SalesDataTable[[#This Row],[Order Date]])</f>
        <v>2026</v>
      </c>
      <c r="R171" s="8" t="str">
        <f>"Q"&amp;ROUNDUP(MONTH(SalesDataTable[[#This Row],[Order Date]])/3,0)</f>
        <v>Q1</v>
      </c>
      <c r="S171" s="5">
        <f>MONTH(SalesDataTable[[#This Row],[Order Date]])</f>
        <v>2</v>
      </c>
      <c r="T171" s="8" t="str">
        <f>TEXT(SalesDataTable[[#This Row],[Order Date]],"mmm")</f>
        <v>lut</v>
      </c>
    </row>
    <row r="172" spans="1:20" ht="16" x14ac:dyDescent="0.4">
      <c r="A172" s="2" t="s">
        <v>243</v>
      </c>
      <c r="B172" s="3">
        <v>46058</v>
      </c>
      <c r="C172" s="4" t="s">
        <v>47</v>
      </c>
      <c r="D172" s="4" t="s">
        <v>102</v>
      </c>
      <c r="E172" s="4" t="s">
        <v>23</v>
      </c>
      <c r="F172" s="4" t="s">
        <v>24</v>
      </c>
      <c r="G172" s="4" t="s">
        <v>31</v>
      </c>
      <c r="H172" s="4" t="s">
        <v>73</v>
      </c>
      <c r="I172" s="5">
        <v>6</v>
      </c>
      <c r="J172" s="6">
        <v>154.22</v>
      </c>
      <c r="K172" s="7">
        <v>0</v>
      </c>
      <c r="L172" s="6">
        <v>79.599999999999994</v>
      </c>
      <c r="M172" s="6">
        <f t="shared" si="8"/>
        <v>925.31999999999994</v>
      </c>
      <c r="N172" s="6">
        <f t="shared" si="9"/>
        <v>477.59999999999997</v>
      </c>
      <c r="O172" s="6">
        <f t="shared" si="10"/>
        <v>447.71999999999997</v>
      </c>
      <c r="P172" s="8">
        <f t="shared" si="11"/>
        <v>0.4838542342108676</v>
      </c>
      <c r="Q172" s="9">
        <f>YEAR(SalesDataTable[[#This Row],[Order Date]])</f>
        <v>2026</v>
      </c>
      <c r="R172" s="8" t="str">
        <f>"Q"&amp;ROUNDUP(MONTH(SalesDataTable[[#This Row],[Order Date]])/3,0)</f>
        <v>Q1</v>
      </c>
      <c r="S172" s="5">
        <f>MONTH(SalesDataTable[[#This Row],[Order Date]])</f>
        <v>2</v>
      </c>
      <c r="T172" s="8" t="str">
        <f>TEXT(SalesDataTable[[#This Row],[Order Date]],"mmm")</f>
        <v>lut</v>
      </c>
    </row>
    <row r="173" spans="1:20" ht="16" x14ac:dyDescent="0.4">
      <c r="A173" s="2" t="s">
        <v>244</v>
      </c>
      <c r="B173" s="3">
        <v>46058</v>
      </c>
      <c r="C173" s="4" t="s">
        <v>28</v>
      </c>
      <c r="D173" s="4" t="s">
        <v>106</v>
      </c>
      <c r="E173" s="4" t="s">
        <v>23</v>
      </c>
      <c r="F173" s="4" t="s">
        <v>36</v>
      </c>
      <c r="G173" s="4" t="s">
        <v>31</v>
      </c>
      <c r="H173" s="4" t="s">
        <v>99</v>
      </c>
      <c r="I173" s="5">
        <v>1</v>
      </c>
      <c r="J173" s="6">
        <v>72.78</v>
      </c>
      <c r="K173" s="7">
        <v>0.05</v>
      </c>
      <c r="L173" s="6">
        <v>33.26</v>
      </c>
      <c r="M173" s="6">
        <f t="shared" si="8"/>
        <v>69.140999999999991</v>
      </c>
      <c r="N173" s="6">
        <f t="shared" si="9"/>
        <v>33.26</v>
      </c>
      <c r="O173" s="6">
        <f t="shared" si="10"/>
        <v>35.880999999999993</v>
      </c>
      <c r="P173" s="8">
        <f t="shared" si="11"/>
        <v>0.51895402149231273</v>
      </c>
      <c r="Q173" s="9">
        <f>YEAR(SalesDataTable[[#This Row],[Order Date]])</f>
        <v>2026</v>
      </c>
      <c r="R173" s="8" t="str">
        <f>"Q"&amp;ROUNDUP(MONTH(SalesDataTable[[#This Row],[Order Date]])/3,0)</f>
        <v>Q1</v>
      </c>
      <c r="S173" s="5">
        <f>MONTH(SalesDataTable[[#This Row],[Order Date]])</f>
        <v>2</v>
      </c>
      <c r="T173" s="8" t="str">
        <f>TEXT(SalesDataTable[[#This Row],[Order Date]],"mmm")</f>
        <v>lut</v>
      </c>
    </row>
    <row r="174" spans="1:20" ht="16" x14ac:dyDescent="0.4">
      <c r="A174" s="2" t="s">
        <v>245</v>
      </c>
      <c r="B174" s="3">
        <v>46058</v>
      </c>
      <c r="C174" s="4" t="s">
        <v>28</v>
      </c>
      <c r="D174" s="4" t="s">
        <v>106</v>
      </c>
      <c r="E174" s="4" t="s">
        <v>30</v>
      </c>
      <c r="F174" s="4" t="s">
        <v>40</v>
      </c>
      <c r="G174" s="4" t="s">
        <v>51</v>
      </c>
      <c r="H174" s="4" t="s">
        <v>110</v>
      </c>
      <c r="I174" s="5">
        <v>3</v>
      </c>
      <c r="J174" s="6">
        <v>122.69</v>
      </c>
      <c r="K174" s="7">
        <v>0.05</v>
      </c>
      <c r="L174" s="6">
        <v>62.08</v>
      </c>
      <c r="M174" s="6">
        <f t="shared" si="8"/>
        <v>349.66649999999998</v>
      </c>
      <c r="N174" s="6">
        <f t="shared" si="9"/>
        <v>186.24</v>
      </c>
      <c r="O174" s="6">
        <f t="shared" si="10"/>
        <v>163.42649999999998</v>
      </c>
      <c r="P174" s="8">
        <f t="shared" si="11"/>
        <v>0.46737820180085876</v>
      </c>
      <c r="Q174" s="9">
        <f>YEAR(SalesDataTable[[#This Row],[Order Date]])</f>
        <v>2026</v>
      </c>
      <c r="R174" s="8" t="str">
        <f>"Q"&amp;ROUNDUP(MONTH(SalesDataTable[[#This Row],[Order Date]])/3,0)</f>
        <v>Q1</v>
      </c>
      <c r="S174" s="5">
        <f>MONTH(SalesDataTable[[#This Row],[Order Date]])</f>
        <v>2</v>
      </c>
      <c r="T174" s="8" t="str">
        <f>TEXT(SalesDataTable[[#This Row],[Order Date]],"mmm")</f>
        <v>lut</v>
      </c>
    </row>
    <row r="175" spans="1:20" ht="16" x14ac:dyDescent="0.4">
      <c r="A175" s="2" t="s">
        <v>246</v>
      </c>
      <c r="B175" s="3">
        <v>46059</v>
      </c>
      <c r="C175" s="4" t="s">
        <v>28</v>
      </c>
      <c r="D175" s="4" t="s">
        <v>29</v>
      </c>
      <c r="E175" s="4" t="s">
        <v>23</v>
      </c>
      <c r="F175" s="4" t="s">
        <v>40</v>
      </c>
      <c r="G175" s="4" t="s">
        <v>25</v>
      </c>
      <c r="H175" s="4" t="s">
        <v>63</v>
      </c>
      <c r="I175" s="5">
        <v>3</v>
      </c>
      <c r="J175" s="6">
        <v>103.22</v>
      </c>
      <c r="K175" s="7">
        <v>0</v>
      </c>
      <c r="L175" s="6">
        <v>50.74</v>
      </c>
      <c r="M175" s="6">
        <f t="shared" si="8"/>
        <v>309.65999999999997</v>
      </c>
      <c r="N175" s="6">
        <f t="shared" si="9"/>
        <v>152.22</v>
      </c>
      <c r="O175" s="6">
        <f t="shared" si="10"/>
        <v>157.43999999999997</v>
      </c>
      <c r="P175" s="8">
        <f t="shared" si="11"/>
        <v>0.50842859910869986</v>
      </c>
      <c r="Q175" s="9">
        <f>YEAR(SalesDataTable[[#This Row],[Order Date]])</f>
        <v>2026</v>
      </c>
      <c r="R175" s="8" t="str">
        <f>"Q"&amp;ROUNDUP(MONTH(SalesDataTable[[#This Row],[Order Date]])/3,0)</f>
        <v>Q1</v>
      </c>
      <c r="S175" s="5">
        <f>MONTH(SalesDataTable[[#This Row],[Order Date]])</f>
        <v>2</v>
      </c>
      <c r="T175" s="8" t="str">
        <f>TEXT(SalesDataTable[[#This Row],[Order Date]],"mmm")</f>
        <v>lut</v>
      </c>
    </row>
    <row r="176" spans="1:20" ht="16" x14ac:dyDescent="0.4">
      <c r="A176" s="2" t="s">
        <v>247</v>
      </c>
      <c r="B176" s="3">
        <v>46059</v>
      </c>
      <c r="C176" s="4" t="s">
        <v>21</v>
      </c>
      <c r="D176" s="4" t="s">
        <v>108</v>
      </c>
      <c r="E176" s="4" t="s">
        <v>59</v>
      </c>
      <c r="F176" s="4" t="s">
        <v>36</v>
      </c>
      <c r="G176" s="4" t="s">
        <v>31</v>
      </c>
      <c r="H176" s="4" t="s">
        <v>32</v>
      </c>
      <c r="I176" s="5">
        <v>3</v>
      </c>
      <c r="J176" s="6">
        <v>92.96</v>
      </c>
      <c r="K176" s="7">
        <v>0.15</v>
      </c>
      <c r="L176" s="6">
        <v>44.56</v>
      </c>
      <c r="M176" s="6">
        <f t="shared" si="8"/>
        <v>237.048</v>
      </c>
      <c r="N176" s="6">
        <f t="shared" si="9"/>
        <v>133.68</v>
      </c>
      <c r="O176" s="6">
        <f t="shared" si="10"/>
        <v>103.36799999999999</v>
      </c>
      <c r="P176" s="8">
        <f t="shared" si="11"/>
        <v>0.43606358205932971</v>
      </c>
      <c r="Q176" s="9">
        <f>YEAR(SalesDataTable[[#This Row],[Order Date]])</f>
        <v>2026</v>
      </c>
      <c r="R176" s="8" t="str">
        <f>"Q"&amp;ROUNDUP(MONTH(SalesDataTable[[#This Row],[Order Date]])/3,0)</f>
        <v>Q1</v>
      </c>
      <c r="S176" s="5">
        <f>MONTH(SalesDataTable[[#This Row],[Order Date]])</f>
        <v>2</v>
      </c>
      <c r="T176" s="8" t="str">
        <f>TEXT(SalesDataTable[[#This Row],[Order Date]],"mmm")</f>
        <v>lut</v>
      </c>
    </row>
    <row r="177" spans="1:20" ht="16" x14ac:dyDescent="0.4">
      <c r="A177" s="2" t="s">
        <v>248</v>
      </c>
      <c r="B177" s="3">
        <v>46059</v>
      </c>
      <c r="C177" s="4" t="s">
        <v>28</v>
      </c>
      <c r="D177" s="4" t="s">
        <v>89</v>
      </c>
      <c r="E177" s="4" t="s">
        <v>45</v>
      </c>
      <c r="F177" s="4" t="s">
        <v>36</v>
      </c>
      <c r="G177" s="4" t="s">
        <v>37</v>
      </c>
      <c r="H177" s="4" t="s">
        <v>38</v>
      </c>
      <c r="I177" s="5">
        <v>1</v>
      </c>
      <c r="J177" s="6">
        <v>36.520000000000003</v>
      </c>
      <c r="K177" s="7">
        <v>0</v>
      </c>
      <c r="L177" s="6">
        <v>13.94</v>
      </c>
      <c r="M177" s="6">
        <f t="shared" si="8"/>
        <v>36.520000000000003</v>
      </c>
      <c r="N177" s="6">
        <f t="shared" si="9"/>
        <v>13.94</v>
      </c>
      <c r="O177" s="6">
        <f t="shared" si="10"/>
        <v>22.580000000000005</v>
      </c>
      <c r="P177" s="8">
        <f t="shared" si="11"/>
        <v>0.61829134720700996</v>
      </c>
      <c r="Q177" s="9">
        <f>YEAR(SalesDataTable[[#This Row],[Order Date]])</f>
        <v>2026</v>
      </c>
      <c r="R177" s="8" t="str">
        <f>"Q"&amp;ROUNDUP(MONTH(SalesDataTable[[#This Row],[Order Date]])/3,0)</f>
        <v>Q1</v>
      </c>
      <c r="S177" s="5">
        <f>MONTH(SalesDataTable[[#This Row],[Order Date]])</f>
        <v>2</v>
      </c>
      <c r="T177" s="8" t="str">
        <f>TEXT(SalesDataTable[[#This Row],[Order Date]],"mmm")</f>
        <v>lut</v>
      </c>
    </row>
    <row r="178" spans="1:20" ht="16" x14ac:dyDescent="0.4">
      <c r="A178" s="2" t="s">
        <v>249</v>
      </c>
      <c r="B178" s="3">
        <v>46059</v>
      </c>
      <c r="C178" s="4" t="s">
        <v>21</v>
      </c>
      <c r="D178" s="4" t="s">
        <v>22</v>
      </c>
      <c r="E178" s="4" t="s">
        <v>45</v>
      </c>
      <c r="F178" s="4" t="s">
        <v>24</v>
      </c>
      <c r="G178" s="4" t="s">
        <v>69</v>
      </c>
      <c r="H178" s="4" t="s">
        <v>94</v>
      </c>
      <c r="I178" s="5">
        <v>3</v>
      </c>
      <c r="J178" s="6">
        <v>50.65</v>
      </c>
      <c r="K178" s="7">
        <v>0</v>
      </c>
      <c r="L178" s="6">
        <v>21.49</v>
      </c>
      <c r="M178" s="6">
        <f t="shared" si="8"/>
        <v>151.94999999999999</v>
      </c>
      <c r="N178" s="6">
        <f t="shared" si="9"/>
        <v>64.47</v>
      </c>
      <c r="O178" s="6">
        <f t="shared" si="10"/>
        <v>87.47999999999999</v>
      </c>
      <c r="P178" s="8">
        <f t="shared" si="11"/>
        <v>0.57571569595261596</v>
      </c>
      <c r="Q178" s="9">
        <f>YEAR(SalesDataTable[[#This Row],[Order Date]])</f>
        <v>2026</v>
      </c>
      <c r="R178" s="8" t="str">
        <f>"Q"&amp;ROUNDUP(MONTH(SalesDataTable[[#This Row],[Order Date]])/3,0)</f>
        <v>Q1</v>
      </c>
      <c r="S178" s="5">
        <f>MONTH(SalesDataTable[[#This Row],[Order Date]])</f>
        <v>2</v>
      </c>
      <c r="T178" s="8" t="str">
        <f>TEXT(SalesDataTable[[#This Row],[Order Date]],"mmm")</f>
        <v>lut</v>
      </c>
    </row>
    <row r="179" spans="1:20" ht="16" x14ac:dyDescent="0.4">
      <c r="A179" s="2" t="s">
        <v>250</v>
      </c>
      <c r="B179" s="3">
        <v>46060</v>
      </c>
      <c r="C179" s="4" t="s">
        <v>47</v>
      </c>
      <c r="D179" s="4" t="s">
        <v>48</v>
      </c>
      <c r="E179" s="4" t="s">
        <v>23</v>
      </c>
      <c r="F179" s="4" t="s">
        <v>24</v>
      </c>
      <c r="G179" s="4" t="s">
        <v>37</v>
      </c>
      <c r="H179" s="4" t="s">
        <v>38</v>
      </c>
      <c r="I179" s="5">
        <v>2</v>
      </c>
      <c r="J179" s="6">
        <v>37.03</v>
      </c>
      <c r="K179" s="7">
        <v>0.15</v>
      </c>
      <c r="L179" s="6">
        <v>13.87</v>
      </c>
      <c r="M179" s="6">
        <f t="shared" si="8"/>
        <v>62.951000000000001</v>
      </c>
      <c r="N179" s="6">
        <f t="shared" si="9"/>
        <v>27.74</v>
      </c>
      <c r="O179" s="6">
        <f t="shared" si="10"/>
        <v>35.210999999999999</v>
      </c>
      <c r="P179" s="8">
        <f t="shared" si="11"/>
        <v>0.55933980397451988</v>
      </c>
      <c r="Q179" s="9">
        <f>YEAR(SalesDataTable[[#This Row],[Order Date]])</f>
        <v>2026</v>
      </c>
      <c r="R179" s="8" t="str">
        <f>"Q"&amp;ROUNDUP(MONTH(SalesDataTable[[#This Row],[Order Date]])/3,0)</f>
        <v>Q1</v>
      </c>
      <c r="S179" s="5">
        <f>MONTH(SalesDataTable[[#This Row],[Order Date]])</f>
        <v>2</v>
      </c>
      <c r="T179" s="8" t="str">
        <f>TEXT(SalesDataTable[[#This Row],[Order Date]],"mmm")</f>
        <v>lut</v>
      </c>
    </row>
    <row r="180" spans="1:20" ht="16" x14ac:dyDescent="0.4">
      <c r="A180" s="2" t="s">
        <v>251</v>
      </c>
      <c r="B180" s="3">
        <v>46060</v>
      </c>
      <c r="C180" s="4" t="s">
        <v>34</v>
      </c>
      <c r="D180" s="4" t="s">
        <v>35</v>
      </c>
      <c r="E180" s="4" t="s">
        <v>23</v>
      </c>
      <c r="F180" s="4" t="s">
        <v>36</v>
      </c>
      <c r="G180" s="4" t="s">
        <v>69</v>
      </c>
      <c r="H180" s="4" t="s">
        <v>87</v>
      </c>
      <c r="I180" s="5">
        <v>1</v>
      </c>
      <c r="J180" s="6">
        <v>36.619999999999997</v>
      </c>
      <c r="K180" s="7">
        <v>0</v>
      </c>
      <c r="L180" s="6">
        <v>13.55</v>
      </c>
      <c r="M180" s="6">
        <f t="shared" si="8"/>
        <v>36.619999999999997</v>
      </c>
      <c r="N180" s="6">
        <f t="shared" si="9"/>
        <v>13.55</v>
      </c>
      <c r="O180" s="6">
        <f t="shared" si="10"/>
        <v>23.069999999999997</v>
      </c>
      <c r="P180" s="8">
        <f t="shared" si="11"/>
        <v>0.62998361551064985</v>
      </c>
      <c r="Q180" s="9">
        <f>YEAR(SalesDataTable[[#This Row],[Order Date]])</f>
        <v>2026</v>
      </c>
      <c r="R180" s="8" t="str">
        <f>"Q"&amp;ROUNDUP(MONTH(SalesDataTable[[#This Row],[Order Date]])/3,0)</f>
        <v>Q1</v>
      </c>
      <c r="S180" s="5">
        <f>MONTH(SalesDataTable[[#This Row],[Order Date]])</f>
        <v>2</v>
      </c>
      <c r="T180" s="8" t="str">
        <f>TEXT(SalesDataTable[[#This Row],[Order Date]],"mmm")</f>
        <v>lut</v>
      </c>
    </row>
    <row r="181" spans="1:20" ht="16" x14ac:dyDescent="0.4">
      <c r="A181" s="2" t="s">
        <v>252</v>
      </c>
      <c r="B181" s="3">
        <v>46060</v>
      </c>
      <c r="C181" s="4" t="s">
        <v>34</v>
      </c>
      <c r="D181" s="4" t="s">
        <v>146</v>
      </c>
      <c r="E181" s="4" t="s">
        <v>45</v>
      </c>
      <c r="F181" s="4" t="s">
        <v>24</v>
      </c>
      <c r="G181" s="4" t="s">
        <v>51</v>
      </c>
      <c r="H181" s="4" t="s">
        <v>84</v>
      </c>
      <c r="I181" s="5">
        <v>1</v>
      </c>
      <c r="J181" s="6">
        <v>81.47</v>
      </c>
      <c r="K181" s="7">
        <v>0</v>
      </c>
      <c r="L181" s="6">
        <v>39.18</v>
      </c>
      <c r="M181" s="6">
        <f t="shared" si="8"/>
        <v>81.47</v>
      </c>
      <c r="N181" s="6">
        <f t="shared" si="9"/>
        <v>39.18</v>
      </c>
      <c r="O181" s="6">
        <f t="shared" si="10"/>
        <v>42.29</v>
      </c>
      <c r="P181" s="8">
        <f t="shared" si="11"/>
        <v>0.51908678040996681</v>
      </c>
      <c r="Q181" s="9">
        <f>YEAR(SalesDataTable[[#This Row],[Order Date]])</f>
        <v>2026</v>
      </c>
      <c r="R181" s="8" t="str">
        <f>"Q"&amp;ROUNDUP(MONTH(SalesDataTable[[#This Row],[Order Date]])/3,0)</f>
        <v>Q1</v>
      </c>
      <c r="S181" s="5">
        <f>MONTH(SalesDataTable[[#This Row],[Order Date]])</f>
        <v>2</v>
      </c>
      <c r="T181" s="8" t="str">
        <f>TEXT(SalesDataTable[[#This Row],[Order Date]],"mmm")</f>
        <v>lut</v>
      </c>
    </row>
    <row r="182" spans="1:20" ht="16" x14ac:dyDescent="0.4">
      <c r="A182" s="2" t="s">
        <v>253</v>
      </c>
      <c r="B182" s="3">
        <v>46061</v>
      </c>
      <c r="C182" s="4" t="s">
        <v>28</v>
      </c>
      <c r="D182" s="4" t="s">
        <v>29</v>
      </c>
      <c r="E182" s="4" t="s">
        <v>30</v>
      </c>
      <c r="F182" s="4" t="s">
        <v>24</v>
      </c>
      <c r="G182" s="4" t="s">
        <v>51</v>
      </c>
      <c r="H182" s="4" t="s">
        <v>110</v>
      </c>
      <c r="I182" s="5">
        <v>12</v>
      </c>
      <c r="J182" s="6">
        <v>122.75</v>
      </c>
      <c r="K182" s="7">
        <v>0.15</v>
      </c>
      <c r="L182" s="6">
        <v>62.51</v>
      </c>
      <c r="M182" s="6">
        <f t="shared" si="8"/>
        <v>1252.05</v>
      </c>
      <c r="N182" s="6">
        <f t="shared" si="9"/>
        <v>750.12</v>
      </c>
      <c r="O182" s="6">
        <f t="shared" si="10"/>
        <v>501.92999999999995</v>
      </c>
      <c r="P182" s="8">
        <f t="shared" si="11"/>
        <v>0.40088654606445429</v>
      </c>
      <c r="Q182" s="9">
        <f>YEAR(SalesDataTable[[#This Row],[Order Date]])</f>
        <v>2026</v>
      </c>
      <c r="R182" s="8" t="str">
        <f>"Q"&amp;ROUNDUP(MONTH(SalesDataTable[[#This Row],[Order Date]])/3,0)</f>
        <v>Q1</v>
      </c>
      <c r="S182" s="5">
        <f>MONTH(SalesDataTable[[#This Row],[Order Date]])</f>
        <v>2</v>
      </c>
      <c r="T182" s="8" t="str">
        <f>TEXT(SalesDataTable[[#This Row],[Order Date]],"mmm")</f>
        <v>lut</v>
      </c>
    </row>
    <row r="183" spans="1:20" ht="16" x14ac:dyDescent="0.4">
      <c r="A183" s="2" t="s">
        <v>254</v>
      </c>
      <c r="B183" s="3">
        <v>46061</v>
      </c>
      <c r="C183" s="4" t="s">
        <v>21</v>
      </c>
      <c r="D183" s="4" t="s">
        <v>72</v>
      </c>
      <c r="E183" s="4" t="s">
        <v>23</v>
      </c>
      <c r="F183" s="4" t="s">
        <v>40</v>
      </c>
      <c r="G183" s="4" t="s">
        <v>69</v>
      </c>
      <c r="H183" s="4" t="s">
        <v>94</v>
      </c>
      <c r="I183" s="5">
        <v>1</v>
      </c>
      <c r="J183" s="6">
        <v>50.38</v>
      </c>
      <c r="K183" s="7">
        <v>0.05</v>
      </c>
      <c r="L183" s="6">
        <v>21.95</v>
      </c>
      <c r="M183" s="6">
        <f t="shared" si="8"/>
        <v>47.860999999999997</v>
      </c>
      <c r="N183" s="6">
        <f t="shared" si="9"/>
        <v>21.95</v>
      </c>
      <c r="O183" s="6">
        <f t="shared" si="10"/>
        <v>25.910999999999998</v>
      </c>
      <c r="P183" s="8">
        <f t="shared" si="11"/>
        <v>0.54138024696516995</v>
      </c>
      <c r="Q183" s="9">
        <f>YEAR(SalesDataTable[[#This Row],[Order Date]])</f>
        <v>2026</v>
      </c>
      <c r="R183" s="8" t="str">
        <f>"Q"&amp;ROUNDUP(MONTH(SalesDataTable[[#This Row],[Order Date]])/3,0)</f>
        <v>Q1</v>
      </c>
      <c r="S183" s="5">
        <f>MONTH(SalesDataTable[[#This Row],[Order Date]])</f>
        <v>2</v>
      </c>
      <c r="T183" s="8" t="str">
        <f>TEXT(SalesDataTable[[#This Row],[Order Date]],"mmm")</f>
        <v>lut</v>
      </c>
    </row>
    <row r="184" spans="1:20" ht="16" x14ac:dyDescent="0.4">
      <c r="A184" s="2" t="s">
        <v>255</v>
      </c>
      <c r="B184" s="3">
        <v>46061</v>
      </c>
      <c r="C184" s="4" t="s">
        <v>47</v>
      </c>
      <c r="D184" s="4" t="s">
        <v>65</v>
      </c>
      <c r="E184" s="4" t="s">
        <v>23</v>
      </c>
      <c r="F184" s="4" t="s">
        <v>40</v>
      </c>
      <c r="G184" s="4" t="s">
        <v>69</v>
      </c>
      <c r="H184" s="4" t="s">
        <v>94</v>
      </c>
      <c r="I184" s="5">
        <v>2</v>
      </c>
      <c r="J184" s="6">
        <v>50.4</v>
      </c>
      <c r="K184" s="7">
        <v>0</v>
      </c>
      <c r="L184" s="6">
        <v>21.43</v>
      </c>
      <c r="M184" s="6">
        <f t="shared" si="8"/>
        <v>100.8</v>
      </c>
      <c r="N184" s="6">
        <f t="shared" si="9"/>
        <v>42.86</v>
      </c>
      <c r="O184" s="6">
        <f t="shared" si="10"/>
        <v>57.94</v>
      </c>
      <c r="P184" s="8">
        <f t="shared" si="11"/>
        <v>0.57480158730158726</v>
      </c>
      <c r="Q184" s="9">
        <f>YEAR(SalesDataTable[[#This Row],[Order Date]])</f>
        <v>2026</v>
      </c>
      <c r="R184" s="8" t="str">
        <f>"Q"&amp;ROUNDUP(MONTH(SalesDataTable[[#This Row],[Order Date]])/3,0)</f>
        <v>Q1</v>
      </c>
      <c r="S184" s="5">
        <f>MONTH(SalesDataTable[[#This Row],[Order Date]])</f>
        <v>2</v>
      </c>
      <c r="T184" s="8" t="str">
        <f>TEXT(SalesDataTable[[#This Row],[Order Date]],"mmm")</f>
        <v>lut</v>
      </c>
    </row>
    <row r="185" spans="1:20" ht="16" x14ac:dyDescent="0.4">
      <c r="A185" s="2" t="s">
        <v>256</v>
      </c>
      <c r="B185" s="3">
        <v>46061</v>
      </c>
      <c r="C185" s="4" t="s">
        <v>34</v>
      </c>
      <c r="D185" s="4" t="s">
        <v>54</v>
      </c>
      <c r="E185" s="4" t="s">
        <v>23</v>
      </c>
      <c r="F185" s="4" t="s">
        <v>36</v>
      </c>
      <c r="G185" s="4" t="s">
        <v>31</v>
      </c>
      <c r="H185" s="4" t="s">
        <v>99</v>
      </c>
      <c r="I185" s="5">
        <v>1</v>
      </c>
      <c r="J185" s="6">
        <v>69.98</v>
      </c>
      <c r="K185" s="7">
        <v>0</v>
      </c>
      <c r="L185" s="6">
        <v>33.21</v>
      </c>
      <c r="M185" s="6">
        <f t="shared" si="8"/>
        <v>69.98</v>
      </c>
      <c r="N185" s="6">
        <f t="shared" si="9"/>
        <v>33.21</v>
      </c>
      <c r="O185" s="6">
        <f t="shared" si="10"/>
        <v>36.770000000000003</v>
      </c>
      <c r="P185" s="8">
        <f t="shared" si="11"/>
        <v>0.52543583881108891</v>
      </c>
      <c r="Q185" s="9">
        <f>YEAR(SalesDataTable[[#This Row],[Order Date]])</f>
        <v>2026</v>
      </c>
      <c r="R185" s="8" t="str">
        <f>"Q"&amp;ROUNDUP(MONTH(SalesDataTable[[#This Row],[Order Date]])/3,0)</f>
        <v>Q1</v>
      </c>
      <c r="S185" s="5">
        <f>MONTH(SalesDataTable[[#This Row],[Order Date]])</f>
        <v>2</v>
      </c>
      <c r="T185" s="8" t="str">
        <f>TEXT(SalesDataTable[[#This Row],[Order Date]],"mmm")</f>
        <v>lut</v>
      </c>
    </row>
    <row r="186" spans="1:20" ht="16" x14ac:dyDescent="0.4">
      <c r="A186" s="2" t="s">
        <v>257</v>
      </c>
      <c r="B186" s="3">
        <v>46061</v>
      </c>
      <c r="C186" s="4" t="s">
        <v>21</v>
      </c>
      <c r="D186" s="4" t="s">
        <v>22</v>
      </c>
      <c r="E186" s="4" t="s">
        <v>45</v>
      </c>
      <c r="F186" s="4" t="s">
        <v>36</v>
      </c>
      <c r="G186" s="4" t="s">
        <v>31</v>
      </c>
      <c r="H186" s="4" t="s">
        <v>32</v>
      </c>
      <c r="I186" s="5">
        <v>3</v>
      </c>
      <c r="J186" s="6">
        <v>90.04</v>
      </c>
      <c r="K186" s="7">
        <v>0.05</v>
      </c>
      <c r="L186" s="6">
        <v>45.25</v>
      </c>
      <c r="M186" s="6">
        <f t="shared" si="8"/>
        <v>256.61399999999998</v>
      </c>
      <c r="N186" s="6">
        <f t="shared" si="9"/>
        <v>135.75</v>
      </c>
      <c r="O186" s="6">
        <f t="shared" si="10"/>
        <v>120.86399999999998</v>
      </c>
      <c r="P186" s="8">
        <f t="shared" si="11"/>
        <v>0.47099534709719654</v>
      </c>
      <c r="Q186" s="9">
        <f>YEAR(SalesDataTable[[#This Row],[Order Date]])</f>
        <v>2026</v>
      </c>
      <c r="R186" s="8" t="str">
        <f>"Q"&amp;ROUNDUP(MONTH(SalesDataTable[[#This Row],[Order Date]])/3,0)</f>
        <v>Q1</v>
      </c>
      <c r="S186" s="5">
        <f>MONTH(SalesDataTable[[#This Row],[Order Date]])</f>
        <v>2</v>
      </c>
      <c r="T186" s="8" t="str">
        <f>TEXT(SalesDataTable[[#This Row],[Order Date]],"mmm")</f>
        <v>lut</v>
      </c>
    </row>
    <row r="187" spans="1:20" ht="16" x14ac:dyDescent="0.4">
      <c r="A187" s="2" t="s">
        <v>258</v>
      </c>
      <c r="B187" s="3">
        <v>46061</v>
      </c>
      <c r="C187" s="4" t="s">
        <v>28</v>
      </c>
      <c r="D187" s="4" t="s">
        <v>106</v>
      </c>
      <c r="E187" s="4" t="s">
        <v>23</v>
      </c>
      <c r="F187" s="4" t="s">
        <v>36</v>
      </c>
      <c r="G187" s="4" t="s">
        <v>69</v>
      </c>
      <c r="H187" s="4" t="s">
        <v>94</v>
      </c>
      <c r="I187" s="5">
        <v>3</v>
      </c>
      <c r="J187" s="6">
        <v>51.18</v>
      </c>
      <c r="K187" s="7">
        <v>0</v>
      </c>
      <c r="L187" s="6">
        <v>21.95</v>
      </c>
      <c r="M187" s="6">
        <f t="shared" si="8"/>
        <v>153.54</v>
      </c>
      <c r="N187" s="6">
        <f t="shared" si="9"/>
        <v>65.849999999999994</v>
      </c>
      <c r="O187" s="6">
        <f t="shared" si="10"/>
        <v>87.69</v>
      </c>
      <c r="P187" s="8">
        <f t="shared" si="11"/>
        <v>0.57112153184837833</v>
      </c>
      <c r="Q187" s="9">
        <f>YEAR(SalesDataTable[[#This Row],[Order Date]])</f>
        <v>2026</v>
      </c>
      <c r="R187" s="8" t="str">
        <f>"Q"&amp;ROUNDUP(MONTH(SalesDataTable[[#This Row],[Order Date]])/3,0)</f>
        <v>Q1</v>
      </c>
      <c r="S187" s="5">
        <f>MONTH(SalesDataTable[[#This Row],[Order Date]])</f>
        <v>2</v>
      </c>
      <c r="T187" s="8" t="str">
        <f>TEXT(SalesDataTable[[#This Row],[Order Date]],"mmm")</f>
        <v>lut</v>
      </c>
    </row>
    <row r="188" spans="1:20" ht="16" x14ac:dyDescent="0.4">
      <c r="A188" s="2" t="s">
        <v>259</v>
      </c>
      <c r="B188" s="3">
        <v>46061</v>
      </c>
      <c r="C188" s="4" t="s">
        <v>21</v>
      </c>
      <c r="D188" s="4" t="s">
        <v>108</v>
      </c>
      <c r="E188" s="4" t="s">
        <v>23</v>
      </c>
      <c r="F188" s="4" t="s">
        <v>36</v>
      </c>
      <c r="G188" s="4" t="s">
        <v>37</v>
      </c>
      <c r="H188" s="4" t="s">
        <v>38</v>
      </c>
      <c r="I188" s="5">
        <v>1</v>
      </c>
      <c r="J188" s="6">
        <v>35.69</v>
      </c>
      <c r="K188" s="7">
        <v>0</v>
      </c>
      <c r="L188" s="6">
        <v>13.38</v>
      </c>
      <c r="M188" s="6">
        <f t="shared" si="8"/>
        <v>35.69</v>
      </c>
      <c r="N188" s="6">
        <f t="shared" si="9"/>
        <v>13.38</v>
      </c>
      <c r="O188" s="6">
        <f t="shared" si="10"/>
        <v>22.309999999999995</v>
      </c>
      <c r="P188" s="8">
        <f t="shared" si="11"/>
        <v>0.62510507144858496</v>
      </c>
      <c r="Q188" s="9">
        <f>YEAR(SalesDataTable[[#This Row],[Order Date]])</f>
        <v>2026</v>
      </c>
      <c r="R188" s="8" t="str">
        <f>"Q"&amp;ROUNDUP(MONTH(SalesDataTable[[#This Row],[Order Date]])/3,0)</f>
        <v>Q1</v>
      </c>
      <c r="S188" s="5">
        <f>MONTH(SalesDataTable[[#This Row],[Order Date]])</f>
        <v>2</v>
      </c>
      <c r="T188" s="8" t="str">
        <f>TEXT(SalesDataTable[[#This Row],[Order Date]],"mmm")</f>
        <v>lut</v>
      </c>
    </row>
    <row r="189" spans="1:20" ht="16" x14ac:dyDescent="0.4">
      <c r="A189" s="2" t="s">
        <v>260</v>
      </c>
      <c r="B189" s="3">
        <v>46061</v>
      </c>
      <c r="C189" s="4" t="s">
        <v>47</v>
      </c>
      <c r="D189" s="4" t="s">
        <v>65</v>
      </c>
      <c r="E189" s="4" t="s">
        <v>23</v>
      </c>
      <c r="F189" s="4" t="s">
        <v>36</v>
      </c>
      <c r="G189" s="4" t="s">
        <v>25</v>
      </c>
      <c r="H189" s="4" t="s">
        <v>49</v>
      </c>
      <c r="I189" s="5">
        <v>3</v>
      </c>
      <c r="J189" s="6">
        <v>50.29</v>
      </c>
      <c r="K189" s="7">
        <v>0.05</v>
      </c>
      <c r="L189" s="6">
        <v>22.87</v>
      </c>
      <c r="M189" s="6">
        <f t="shared" si="8"/>
        <v>143.32650000000001</v>
      </c>
      <c r="N189" s="6">
        <f t="shared" si="9"/>
        <v>68.61</v>
      </c>
      <c r="O189" s="6">
        <f t="shared" si="10"/>
        <v>74.716500000000011</v>
      </c>
      <c r="P189" s="8">
        <f t="shared" si="11"/>
        <v>0.52130275978273388</v>
      </c>
      <c r="Q189" s="9">
        <f>YEAR(SalesDataTable[[#This Row],[Order Date]])</f>
        <v>2026</v>
      </c>
      <c r="R189" s="8" t="str">
        <f>"Q"&amp;ROUNDUP(MONTH(SalesDataTable[[#This Row],[Order Date]])/3,0)</f>
        <v>Q1</v>
      </c>
      <c r="S189" s="5">
        <f>MONTH(SalesDataTable[[#This Row],[Order Date]])</f>
        <v>2</v>
      </c>
      <c r="T189" s="8" t="str">
        <f>TEXT(SalesDataTable[[#This Row],[Order Date]],"mmm")</f>
        <v>lut</v>
      </c>
    </row>
    <row r="190" spans="1:20" ht="16" x14ac:dyDescent="0.4">
      <c r="A190" s="2" t="s">
        <v>261</v>
      </c>
      <c r="B190" s="3">
        <v>46062</v>
      </c>
      <c r="C190" s="4" t="s">
        <v>28</v>
      </c>
      <c r="D190" s="4" t="s">
        <v>89</v>
      </c>
      <c r="E190" s="4" t="s">
        <v>59</v>
      </c>
      <c r="F190" s="4" t="s">
        <v>24</v>
      </c>
      <c r="G190" s="4" t="s">
        <v>51</v>
      </c>
      <c r="H190" s="4" t="s">
        <v>61</v>
      </c>
      <c r="I190" s="5">
        <v>1</v>
      </c>
      <c r="J190" s="6">
        <v>194.32</v>
      </c>
      <c r="K190" s="7">
        <v>0.05</v>
      </c>
      <c r="L190" s="6">
        <v>102.52</v>
      </c>
      <c r="M190" s="6">
        <f t="shared" si="8"/>
        <v>184.60399999999998</v>
      </c>
      <c r="N190" s="6">
        <f t="shared" si="9"/>
        <v>102.52</v>
      </c>
      <c r="O190" s="6">
        <f t="shared" si="10"/>
        <v>82.083999999999989</v>
      </c>
      <c r="P190" s="8">
        <f t="shared" si="11"/>
        <v>0.44464908669367942</v>
      </c>
      <c r="Q190" s="9">
        <f>YEAR(SalesDataTable[[#This Row],[Order Date]])</f>
        <v>2026</v>
      </c>
      <c r="R190" s="8" t="str">
        <f>"Q"&amp;ROUNDUP(MONTH(SalesDataTable[[#This Row],[Order Date]])/3,0)</f>
        <v>Q1</v>
      </c>
      <c r="S190" s="5">
        <f>MONTH(SalesDataTable[[#This Row],[Order Date]])</f>
        <v>2</v>
      </c>
      <c r="T190" s="8" t="str">
        <f>TEXT(SalesDataTable[[#This Row],[Order Date]],"mmm")</f>
        <v>lut</v>
      </c>
    </row>
    <row r="191" spans="1:20" ht="16" x14ac:dyDescent="0.4">
      <c r="A191" s="2" t="s">
        <v>262</v>
      </c>
      <c r="B191" s="3">
        <v>46062</v>
      </c>
      <c r="C191" s="4" t="s">
        <v>47</v>
      </c>
      <c r="D191" s="4" t="s">
        <v>102</v>
      </c>
      <c r="E191" s="4" t="s">
        <v>45</v>
      </c>
      <c r="F191" s="4" t="s">
        <v>36</v>
      </c>
      <c r="G191" s="4" t="s">
        <v>69</v>
      </c>
      <c r="H191" s="4" t="s">
        <v>70</v>
      </c>
      <c r="I191" s="5">
        <v>4</v>
      </c>
      <c r="J191" s="6">
        <v>40.44</v>
      </c>
      <c r="K191" s="7">
        <v>0</v>
      </c>
      <c r="L191" s="6">
        <v>14.75</v>
      </c>
      <c r="M191" s="6">
        <f t="shared" si="8"/>
        <v>161.76</v>
      </c>
      <c r="N191" s="6">
        <f t="shared" si="9"/>
        <v>59</v>
      </c>
      <c r="O191" s="6">
        <f t="shared" si="10"/>
        <v>102.75999999999999</v>
      </c>
      <c r="P191" s="8">
        <f t="shared" si="11"/>
        <v>0.63526211671612265</v>
      </c>
      <c r="Q191" s="9">
        <f>YEAR(SalesDataTable[[#This Row],[Order Date]])</f>
        <v>2026</v>
      </c>
      <c r="R191" s="8" t="str">
        <f>"Q"&amp;ROUNDUP(MONTH(SalesDataTable[[#This Row],[Order Date]])/3,0)</f>
        <v>Q1</v>
      </c>
      <c r="S191" s="5">
        <f>MONTH(SalesDataTable[[#This Row],[Order Date]])</f>
        <v>2</v>
      </c>
      <c r="T191" s="8" t="str">
        <f>TEXT(SalesDataTable[[#This Row],[Order Date]],"mmm")</f>
        <v>lut</v>
      </c>
    </row>
    <row r="192" spans="1:20" ht="16" x14ac:dyDescent="0.4">
      <c r="A192" s="2" t="s">
        <v>263</v>
      </c>
      <c r="B192" s="3">
        <v>46063</v>
      </c>
      <c r="C192" s="4" t="s">
        <v>47</v>
      </c>
      <c r="D192" s="4" t="s">
        <v>65</v>
      </c>
      <c r="E192" s="4" t="s">
        <v>23</v>
      </c>
      <c r="F192" s="4" t="s">
        <v>36</v>
      </c>
      <c r="G192" s="4" t="s">
        <v>37</v>
      </c>
      <c r="H192" s="4" t="s">
        <v>91</v>
      </c>
      <c r="I192" s="5">
        <v>3</v>
      </c>
      <c r="J192" s="6">
        <v>134.53</v>
      </c>
      <c r="K192" s="7">
        <v>0.1</v>
      </c>
      <c r="L192" s="6">
        <v>69.12</v>
      </c>
      <c r="M192" s="6">
        <f t="shared" si="8"/>
        <v>363.23100000000005</v>
      </c>
      <c r="N192" s="6">
        <f t="shared" si="9"/>
        <v>207.36</v>
      </c>
      <c r="O192" s="6">
        <f t="shared" si="10"/>
        <v>155.87100000000004</v>
      </c>
      <c r="P192" s="8">
        <f t="shared" si="11"/>
        <v>0.42912361555043488</v>
      </c>
      <c r="Q192" s="9">
        <f>YEAR(SalesDataTable[[#This Row],[Order Date]])</f>
        <v>2026</v>
      </c>
      <c r="R192" s="8" t="str">
        <f>"Q"&amp;ROUNDUP(MONTH(SalesDataTable[[#This Row],[Order Date]])/3,0)</f>
        <v>Q1</v>
      </c>
      <c r="S192" s="5">
        <f>MONTH(SalesDataTable[[#This Row],[Order Date]])</f>
        <v>2</v>
      </c>
      <c r="T192" s="8" t="str">
        <f>TEXT(SalesDataTable[[#This Row],[Order Date]],"mmm")</f>
        <v>lut</v>
      </c>
    </row>
    <row r="193" spans="1:20" ht="16" x14ac:dyDescent="0.4">
      <c r="A193" s="2" t="s">
        <v>264</v>
      </c>
      <c r="B193" s="3">
        <v>46063</v>
      </c>
      <c r="C193" s="4" t="s">
        <v>34</v>
      </c>
      <c r="D193" s="4" t="s">
        <v>35</v>
      </c>
      <c r="E193" s="4" t="s">
        <v>59</v>
      </c>
      <c r="F193" s="4" t="s">
        <v>36</v>
      </c>
      <c r="G193" s="4" t="s">
        <v>31</v>
      </c>
      <c r="H193" s="4" t="s">
        <v>73</v>
      </c>
      <c r="I193" s="5">
        <v>6</v>
      </c>
      <c r="J193" s="6">
        <v>154.05000000000001</v>
      </c>
      <c r="K193" s="7">
        <v>0</v>
      </c>
      <c r="L193" s="6">
        <v>79.25</v>
      </c>
      <c r="M193" s="6">
        <f t="shared" si="8"/>
        <v>924.30000000000007</v>
      </c>
      <c r="N193" s="6">
        <f t="shared" si="9"/>
        <v>475.5</v>
      </c>
      <c r="O193" s="6">
        <f t="shared" si="10"/>
        <v>448.80000000000007</v>
      </c>
      <c r="P193" s="8">
        <f t="shared" si="11"/>
        <v>0.4855566374553717</v>
      </c>
      <c r="Q193" s="9">
        <f>YEAR(SalesDataTable[[#This Row],[Order Date]])</f>
        <v>2026</v>
      </c>
      <c r="R193" s="8" t="str">
        <f>"Q"&amp;ROUNDUP(MONTH(SalesDataTable[[#This Row],[Order Date]])/3,0)</f>
        <v>Q1</v>
      </c>
      <c r="S193" s="5">
        <f>MONTH(SalesDataTable[[#This Row],[Order Date]])</f>
        <v>2</v>
      </c>
      <c r="T193" s="8" t="str">
        <f>TEXT(SalesDataTable[[#This Row],[Order Date]],"mmm")</f>
        <v>lut</v>
      </c>
    </row>
    <row r="194" spans="1:20" ht="16" x14ac:dyDescent="0.4">
      <c r="A194" s="2" t="s">
        <v>265</v>
      </c>
      <c r="B194" s="3">
        <v>46063</v>
      </c>
      <c r="C194" s="4" t="s">
        <v>34</v>
      </c>
      <c r="D194" s="4" t="s">
        <v>35</v>
      </c>
      <c r="E194" s="4" t="s">
        <v>23</v>
      </c>
      <c r="F194" s="4" t="s">
        <v>36</v>
      </c>
      <c r="G194" s="4" t="s">
        <v>37</v>
      </c>
      <c r="H194" s="4" t="s">
        <v>91</v>
      </c>
      <c r="I194" s="5">
        <v>1</v>
      </c>
      <c r="J194" s="6">
        <v>135.4</v>
      </c>
      <c r="K194" s="7">
        <v>0</v>
      </c>
      <c r="L194" s="6">
        <v>67.56</v>
      </c>
      <c r="M194" s="6">
        <f t="shared" ref="M194:M257" si="12">I194*J194*(1-K194)</f>
        <v>135.4</v>
      </c>
      <c r="N194" s="6">
        <f t="shared" ref="N194:N257" si="13">I194*L194</f>
        <v>67.56</v>
      </c>
      <c r="O194" s="6">
        <f t="shared" ref="O194:O257" si="14">M194-N194</f>
        <v>67.84</v>
      </c>
      <c r="P194" s="8">
        <f t="shared" ref="P194:P257" si="15">IFERROR(O194/M194,0)</f>
        <v>0.50103397341211231</v>
      </c>
      <c r="Q194" s="9">
        <f>YEAR(SalesDataTable[[#This Row],[Order Date]])</f>
        <v>2026</v>
      </c>
      <c r="R194" s="8" t="str">
        <f>"Q"&amp;ROUNDUP(MONTH(SalesDataTable[[#This Row],[Order Date]])/3,0)</f>
        <v>Q1</v>
      </c>
      <c r="S194" s="5">
        <f>MONTH(SalesDataTable[[#This Row],[Order Date]])</f>
        <v>2</v>
      </c>
      <c r="T194" s="8" t="str">
        <f>TEXT(SalesDataTable[[#This Row],[Order Date]],"mmm")</f>
        <v>lut</v>
      </c>
    </row>
    <row r="195" spans="1:20" ht="16" x14ac:dyDescent="0.4">
      <c r="A195" s="2" t="s">
        <v>266</v>
      </c>
      <c r="B195" s="3">
        <v>46063</v>
      </c>
      <c r="C195" s="4" t="s">
        <v>21</v>
      </c>
      <c r="D195" s="4" t="s">
        <v>22</v>
      </c>
      <c r="E195" s="4" t="s">
        <v>23</v>
      </c>
      <c r="F195" s="4" t="s">
        <v>36</v>
      </c>
      <c r="G195" s="4" t="s">
        <v>25</v>
      </c>
      <c r="H195" s="4" t="s">
        <v>55</v>
      </c>
      <c r="I195" s="5">
        <v>2</v>
      </c>
      <c r="J195" s="6">
        <v>41.03</v>
      </c>
      <c r="K195" s="7">
        <v>0</v>
      </c>
      <c r="L195" s="6">
        <v>16.260000000000002</v>
      </c>
      <c r="M195" s="6">
        <f t="shared" si="12"/>
        <v>82.06</v>
      </c>
      <c r="N195" s="6">
        <f t="shared" si="13"/>
        <v>32.520000000000003</v>
      </c>
      <c r="O195" s="6">
        <f t="shared" si="14"/>
        <v>49.54</v>
      </c>
      <c r="P195" s="8">
        <f t="shared" si="15"/>
        <v>0.60370460638557155</v>
      </c>
      <c r="Q195" s="9">
        <f>YEAR(SalesDataTable[[#This Row],[Order Date]])</f>
        <v>2026</v>
      </c>
      <c r="R195" s="8" t="str">
        <f>"Q"&amp;ROUNDUP(MONTH(SalesDataTable[[#This Row],[Order Date]])/3,0)</f>
        <v>Q1</v>
      </c>
      <c r="S195" s="5">
        <f>MONTH(SalesDataTable[[#This Row],[Order Date]])</f>
        <v>2</v>
      </c>
      <c r="T195" s="8" t="str">
        <f>TEXT(SalesDataTable[[#This Row],[Order Date]],"mmm")</f>
        <v>lut</v>
      </c>
    </row>
    <row r="196" spans="1:20" ht="16" x14ac:dyDescent="0.4">
      <c r="A196" s="2" t="s">
        <v>267</v>
      </c>
      <c r="B196" s="3">
        <v>46063</v>
      </c>
      <c r="C196" s="4" t="s">
        <v>47</v>
      </c>
      <c r="D196" s="4" t="s">
        <v>68</v>
      </c>
      <c r="E196" s="4" t="s">
        <v>59</v>
      </c>
      <c r="F196" s="4" t="s">
        <v>36</v>
      </c>
      <c r="G196" s="4" t="s">
        <v>25</v>
      </c>
      <c r="H196" s="4" t="s">
        <v>26</v>
      </c>
      <c r="I196" s="5">
        <v>1</v>
      </c>
      <c r="J196" s="6">
        <v>81.44</v>
      </c>
      <c r="K196" s="7">
        <v>0.05</v>
      </c>
      <c r="L196" s="6">
        <v>43.9</v>
      </c>
      <c r="M196" s="6">
        <f t="shared" si="12"/>
        <v>77.367999999999995</v>
      </c>
      <c r="N196" s="6">
        <f t="shared" si="13"/>
        <v>43.9</v>
      </c>
      <c r="O196" s="6">
        <f t="shared" si="14"/>
        <v>33.467999999999996</v>
      </c>
      <c r="P196" s="8">
        <f t="shared" si="15"/>
        <v>0.43258194602419603</v>
      </c>
      <c r="Q196" s="9">
        <f>YEAR(SalesDataTable[[#This Row],[Order Date]])</f>
        <v>2026</v>
      </c>
      <c r="R196" s="8" t="str">
        <f>"Q"&amp;ROUNDUP(MONTH(SalesDataTable[[#This Row],[Order Date]])/3,0)</f>
        <v>Q1</v>
      </c>
      <c r="S196" s="5">
        <f>MONTH(SalesDataTable[[#This Row],[Order Date]])</f>
        <v>2</v>
      </c>
      <c r="T196" s="8" t="str">
        <f>TEXT(SalesDataTable[[#This Row],[Order Date]],"mmm")</f>
        <v>lut</v>
      </c>
    </row>
    <row r="197" spans="1:20" ht="16" x14ac:dyDescent="0.4">
      <c r="A197" s="2" t="s">
        <v>268</v>
      </c>
      <c r="B197" s="3">
        <v>46063</v>
      </c>
      <c r="C197" s="4" t="s">
        <v>21</v>
      </c>
      <c r="D197" s="4" t="s">
        <v>22</v>
      </c>
      <c r="E197" s="4" t="s">
        <v>30</v>
      </c>
      <c r="F197" s="4" t="s">
        <v>40</v>
      </c>
      <c r="G197" s="4" t="s">
        <v>51</v>
      </c>
      <c r="H197" s="4" t="s">
        <v>110</v>
      </c>
      <c r="I197" s="5">
        <v>8</v>
      </c>
      <c r="J197" s="6">
        <v>122.19</v>
      </c>
      <c r="K197" s="7">
        <v>0.1</v>
      </c>
      <c r="L197" s="6">
        <v>60</v>
      </c>
      <c r="M197" s="6">
        <f t="shared" si="12"/>
        <v>879.76800000000003</v>
      </c>
      <c r="N197" s="6">
        <f t="shared" si="13"/>
        <v>480</v>
      </c>
      <c r="O197" s="6">
        <f t="shared" si="14"/>
        <v>399.76800000000003</v>
      </c>
      <c r="P197" s="8">
        <f t="shared" si="15"/>
        <v>0.45440161497121973</v>
      </c>
      <c r="Q197" s="9">
        <f>YEAR(SalesDataTable[[#This Row],[Order Date]])</f>
        <v>2026</v>
      </c>
      <c r="R197" s="8" t="str">
        <f>"Q"&amp;ROUNDUP(MONTH(SalesDataTable[[#This Row],[Order Date]])/3,0)</f>
        <v>Q1</v>
      </c>
      <c r="S197" s="5">
        <f>MONTH(SalesDataTable[[#This Row],[Order Date]])</f>
        <v>2</v>
      </c>
      <c r="T197" s="8" t="str">
        <f>TEXT(SalesDataTable[[#This Row],[Order Date]],"mmm")</f>
        <v>lut</v>
      </c>
    </row>
    <row r="198" spans="1:20" ht="16" x14ac:dyDescent="0.4">
      <c r="A198" s="2" t="s">
        <v>269</v>
      </c>
      <c r="B198" s="3">
        <v>46063</v>
      </c>
      <c r="C198" s="4" t="s">
        <v>34</v>
      </c>
      <c r="D198" s="4" t="s">
        <v>146</v>
      </c>
      <c r="E198" s="4" t="s">
        <v>45</v>
      </c>
      <c r="F198" s="4" t="s">
        <v>24</v>
      </c>
      <c r="G198" s="4" t="s">
        <v>31</v>
      </c>
      <c r="H198" s="4" t="s">
        <v>41</v>
      </c>
      <c r="I198" s="5">
        <v>2</v>
      </c>
      <c r="J198" s="6">
        <v>146.33000000000001</v>
      </c>
      <c r="K198" s="7">
        <v>0.1</v>
      </c>
      <c r="L198" s="6">
        <v>81.34</v>
      </c>
      <c r="M198" s="6">
        <f t="shared" si="12"/>
        <v>263.39400000000001</v>
      </c>
      <c r="N198" s="6">
        <f t="shared" si="13"/>
        <v>162.68</v>
      </c>
      <c r="O198" s="6">
        <f t="shared" si="14"/>
        <v>100.714</v>
      </c>
      <c r="P198" s="8">
        <f t="shared" si="15"/>
        <v>0.38237013751262366</v>
      </c>
      <c r="Q198" s="9">
        <f>YEAR(SalesDataTable[[#This Row],[Order Date]])</f>
        <v>2026</v>
      </c>
      <c r="R198" s="8" t="str">
        <f>"Q"&amp;ROUNDUP(MONTH(SalesDataTable[[#This Row],[Order Date]])/3,0)</f>
        <v>Q1</v>
      </c>
      <c r="S198" s="5">
        <f>MONTH(SalesDataTable[[#This Row],[Order Date]])</f>
        <v>2</v>
      </c>
      <c r="T198" s="8" t="str">
        <f>TEXT(SalesDataTable[[#This Row],[Order Date]],"mmm")</f>
        <v>lut</v>
      </c>
    </row>
    <row r="199" spans="1:20" ht="16" x14ac:dyDescent="0.4">
      <c r="A199" s="2" t="s">
        <v>270</v>
      </c>
      <c r="B199" s="3">
        <v>46063</v>
      </c>
      <c r="C199" s="4" t="s">
        <v>34</v>
      </c>
      <c r="D199" s="4" t="s">
        <v>146</v>
      </c>
      <c r="E199" s="4" t="s">
        <v>59</v>
      </c>
      <c r="F199" s="4" t="s">
        <v>24</v>
      </c>
      <c r="G199" s="4" t="s">
        <v>37</v>
      </c>
      <c r="H199" s="4" t="s">
        <v>91</v>
      </c>
      <c r="I199" s="5">
        <v>1</v>
      </c>
      <c r="J199" s="6">
        <v>131.24</v>
      </c>
      <c r="K199" s="7">
        <v>0.05</v>
      </c>
      <c r="L199" s="6">
        <v>66.14</v>
      </c>
      <c r="M199" s="6">
        <f t="shared" si="12"/>
        <v>124.678</v>
      </c>
      <c r="N199" s="6">
        <f t="shared" si="13"/>
        <v>66.14</v>
      </c>
      <c r="O199" s="6">
        <f t="shared" si="14"/>
        <v>58.537999999999997</v>
      </c>
      <c r="P199" s="8">
        <f t="shared" si="15"/>
        <v>0.46951346669019395</v>
      </c>
      <c r="Q199" s="9">
        <f>YEAR(SalesDataTable[[#This Row],[Order Date]])</f>
        <v>2026</v>
      </c>
      <c r="R199" s="8" t="str">
        <f>"Q"&amp;ROUNDUP(MONTH(SalesDataTable[[#This Row],[Order Date]])/3,0)</f>
        <v>Q1</v>
      </c>
      <c r="S199" s="5">
        <f>MONTH(SalesDataTable[[#This Row],[Order Date]])</f>
        <v>2</v>
      </c>
      <c r="T199" s="8" t="str">
        <f>TEXT(SalesDataTable[[#This Row],[Order Date]],"mmm")</f>
        <v>lut</v>
      </c>
    </row>
    <row r="200" spans="1:20" ht="16" x14ac:dyDescent="0.4">
      <c r="A200" s="2" t="s">
        <v>271</v>
      </c>
      <c r="B200" s="3">
        <v>46063</v>
      </c>
      <c r="C200" s="4" t="s">
        <v>28</v>
      </c>
      <c r="D200" s="4" t="s">
        <v>29</v>
      </c>
      <c r="E200" s="4" t="s">
        <v>30</v>
      </c>
      <c r="F200" s="4" t="s">
        <v>36</v>
      </c>
      <c r="G200" s="4" t="s">
        <v>69</v>
      </c>
      <c r="H200" s="4" t="s">
        <v>94</v>
      </c>
      <c r="I200" s="5">
        <v>5</v>
      </c>
      <c r="J200" s="6">
        <v>51.37</v>
      </c>
      <c r="K200" s="7">
        <v>0.05</v>
      </c>
      <c r="L200" s="6">
        <v>21.81</v>
      </c>
      <c r="M200" s="6">
        <f t="shared" si="12"/>
        <v>244.00749999999996</v>
      </c>
      <c r="N200" s="6">
        <f t="shared" si="13"/>
        <v>109.05</v>
      </c>
      <c r="O200" s="6">
        <f t="shared" si="14"/>
        <v>134.95749999999998</v>
      </c>
      <c r="P200" s="8">
        <f t="shared" si="15"/>
        <v>0.55308750755612024</v>
      </c>
      <c r="Q200" s="9">
        <f>YEAR(SalesDataTable[[#This Row],[Order Date]])</f>
        <v>2026</v>
      </c>
      <c r="R200" s="8" t="str">
        <f>"Q"&amp;ROUNDUP(MONTH(SalesDataTable[[#This Row],[Order Date]])/3,0)</f>
        <v>Q1</v>
      </c>
      <c r="S200" s="5">
        <f>MONTH(SalesDataTable[[#This Row],[Order Date]])</f>
        <v>2</v>
      </c>
      <c r="T200" s="8" t="str">
        <f>TEXT(SalesDataTable[[#This Row],[Order Date]],"mmm")</f>
        <v>lut</v>
      </c>
    </row>
    <row r="201" spans="1:20" ht="16" x14ac:dyDescent="0.4">
      <c r="A201" s="2" t="s">
        <v>272</v>
      </c>
      <c r="B201" s="3">
        <v>46064</v>
      </c>
      <c r="C201" s="4" t="s">
        <v>28</v>
      </c>
      <c r="D201" s="4" t="s">
        <v>89</v>
      </c>
      <c r="E201" s="4" t="s">
        <v>45</v>
      </c>
      <c r="F201" s="4" t="s">
        <v>36</v>
      </c>
      <c r="G201" s="4" t="s">
        <v>51</v>
      </c>
      <c r="H201" s="4" t="s">
        <v>110</v>
      </c>
      <c r="I201" s="5">
        <v>5</v>
      </c>
      <c r="J201" s="6">
        <v>121.94</v>
      </c>
      <c r="K201" s="7">
        <v>0</v>
      </c>
      <c r="L201" s="6">
        <v>62.3</v>
      </c>
      <c r="M201" s="6">
        <f t="shared" si="12"/>
        <v>609.70000000000005</v>
      </c>
      <c r="N201" s="6">
        <f t="shared" si="13"/>
        <v>311.5</v>
      </c>
      <c r="O201" s="6">
        <f t="shared" si="14"/>
        <v>298.20000000000005</v>
      </c>
      <c r="P201" s="8">
        <f t="shared" si="15"/>
        <v>0.48909299655568317</v>
      </c>
      <c r="Q201" s="9">
        <f>YEAR(SalesDataTable[[#This Row],[Order Date]])</f>
        <v>2026</v>
      </c>
      <c r="R201" s="8" t="str">
        <f>"Q"&amp;ROUNDUP(MONTH(SalesDataTable[[#This Row],[Order Date]])/3,0)</f>
        <v>Q1</v>
      </c>
      <c r="S201" s="5">
        <f>MONTH(SalesDataTable[[#This Row],[Order Date]])</f>
        <v>2</v>
      </c>
      <c r="T201" s="8" t="str">
        <f>TEXT(SalesDataTable[[#This Row],[Order Date]],"mmm")</f>
        <v>lut</v>
      </c>
    </row>
    <row r="202" spans="1:20" ht="16" x14ac:dyDescent="0.4">
      <c r="A202" s="2" t="s">
        <v>273</v>
      </c>
      <c r="B202" s="3">
        <v>46064</v>
      </c>
      <c r="C202" s="4" t="s">
        <v>21</v>
      </c>
      <c r="D202" s="4" t="s">
        <v>22</v>
      </c>
      <c r="E202" s="4" t="s">
        <v>23</v>
      </c>
      <c r="F202" s="4" t="s">
        <v>24</v>
      </c>
      <c r="G202" s="4" t="s">
        <v>51</v>
      </c>
      <c r="H202" s="4" t="s">
        <v>110</v>
      </c>
      <c r="I202" s="5">
        <v>4</v>
      </c>
      <c r="J202" s="6">
        <v>124.55</v>
      </c>
      <c r="K202" s="7">
        <v>0</v>
      </c>
      <c r="L202" s="6">
        <v>60.41</v>
      </c>
      <c r="M202" s="6">
        <f t="shared" si="12"/>
        <v>498.2</v>
      </c>
      <c r="N202" s="6">
        <f t="shared" si="13"/>
        <v>241.64</v>
      </c>
      <c r="O202" s="6">
        <f t="shared" si="14"/>
        <v>256.56</v>
      </c>
      <c r="P202" s="8">
        <f t="shared" si="15"/>
        <v>0.51497390606182258</v>
      </c>
      <c r="Q202" s="9">
        <f>YEAR(SalesDataTable[[#This Row],[Order Date]])</f>
        <v>2026</v>
      </c>
      <c r="R202" s="8" t="str">
        <f>"Q"&amp;ROUNDUP(MONTH(SalesDataTable[[#This Row],[Order Date]])/3,0)</f>
        <v>Q1</v>
      </c>
      <c r="S202" s="5">
        <f>MONTH(SalesDataTable[[#This Row],[Order Date]])</f>
        <v>2</v>
      </c>
      <c r="T202" s="8" t="str">
        <f>TEXT(SalesDataTable[[#This Row],[Order Date]],"mmm")</f>
        <v>lut</v>
      </c>
    </row>
    <row r="203" spans="1:20" ht="16" x14ac:dyDescent="0.4">
      <c r="A203" s="2" t="s">
        <v>274</v>
      </c>
      <c r="B203" s="3">
        <v>46064</v>
      </c>
      <c r="C203" s="4" t="s">
        <v>28</v>
      </c>
      <c r="D203" s="4" t="s">
        <v>106</v>
      </c>
      <c r="E203" s="4" t="s">
        <v>30</v>
      </c>
      <c r="F203" s="4" t="s">
        <v>40</v>
      </c>
      <c r="G203" s="4" t="s">
        <v>51</v>
      </c>
      <c r="H203" s="4" t="s">
        <v>52</v>
      </c>
      <c r="I203" s="5">
        <v>10</v>
      </c>
      <c r="J203" s="6">
        <v>343.77</v>
      </c>
      <c r="K203" s="7">
        <v>0.15</v>
      </c>
      <c r="L203" s="6">
        <v>195.29</v>
      </c>
      <c r="M203" s="6">
        <f t="shared" si="12"/>
        <v>2922.0449999999996</v>
      </c>
      <c r="N203" s="6">
        <f t="shared" si="13"/>
        <v>1952.8999999999999</v>
      </c>
      <c r="O203" s="6">
        <f t="shared" si="14"/>
        <v>969.14499999999975</v>
      </c>
      <c r="P203" s="8">
        <f t="shared" si="15"/>
        <v>0.33166669233362245</v>
      </c>
      <c r="Q203" s="9">
        <f>YEAR(SalesDataTable[[#This Row],[Order Date]])</f>
        <v>2026</v>
      </c>
      <c r="R203" s="8" t="str">
        <f>"Q"&amp;ROUNDUP(MONTH(SalesDataTable[[#This Row],[Order Date]])/3,0)</f>
        <v>Q1</v>
      </c>
      <c r="S203" s="5">
        <f>MONTH(SalesDataTable[[#This Row],[Order Date]])</f>
        <v>2</v>
      </c>
      <c r="T203" s="8" t="str">
        <f>TEXT(SalesDataTable[[#This Row],[Order Date]],"mmm")</f>
        <v>lut</v>
      </c>
    </row>
    <row r="204" spans="1:20" ht="16" x14ac:dyDescent="0.4">
      <c r="A204" s="2" t="s">
        <v>275</v>
      </c>
      <c r="B204" s="3">
        <v>46064</v>
      </c>
      <c r="C204" s="4" t="s">
        <v>28</v>
      </c>
      <c r="D204" s="4" t="s">
        <v>29</v>
      </c>
      <c r="E204" s="4" t="s">
        <v>59</v>
      </c>
      <c r="F204" s="4" t="s">
        <v>24</v>
      </c>
      <c r="G204" s="4" t="s">
        <v>25</v>
      </c>
      <c r="H204" s="4" t="s">
        <v>26</v>
      </c>
      <c r="I204" s="5">
        <v>1</v>
      </c>
      <c r="J204" s="6">
        <v>81.819999999999993</v>
      </c>
      <c r="K204" s="7">
        <v>0.05</v>
      </c>
      <c r="L204" s="6">
        <v>43.83</v>
      </c>
      <c r="M204" s="6">
        <f t="shared" si="12"/>
        <v>77.728999999999985</v>
      </c>
      <c r="N204" s="6">
        <f t="shared" si="13"/>
        <v>43.83</v>
      </c>
      <c r="O204" s="6">
        <f t="shared" si="14"/>
        <v>33.898999999999987</v>
      </c>
      <c r="P204" s="8">
        <f t="shared" si="15"/>
        <v>0.43611779387358635</v>
      </c>
      <c r="Q204" s="9">
        <f>YEAR(SalesDataTable[[#This Row],[Order Date]])</f>
        <v>2026</v>
      </c>
      <c r="R204" s="8" t="str">
        <f>"Q"&amp;ROUNDUP(MONTH(SalesDataTable[[#This Row],[Order Date]])/3,0)</f>
        <v>Q1</v>
      </c>
      <c r="S204" s="5">
        <f>MONTH(SalesDataTable[[#This Row],[Order Date]])</f>
        <v>2</v>
      </c>
      <c r="T204" s="8" t="str">
        <f>TEXT(SalesDataTable[[#This Row],[Order Date]],"mmm")</f>
        <v>lut</v>
      </c>
    </row>
    <row r="205" spans="1:20" ht="16" x14ac:dyDescent="0.4">
      <c r="A205" s="2" t="s">
        <v>276</v>
      </c>
      <c r="B205" s="3">
        <v>46065</v>
      </c>
      <c r="C205" s="4" t="s">
        <v>21</v>
      </c>
      <c r="D205" s="4" t="s">
        <v>72</v>
      </c>
      <c r="E205" s="4" t="s">
        <v>45</v>
      </c>
      <c r="F205" s="4" t="s">
        <v>36</v>
      </c>
      <c r="G205" s="4" t="s">
        <v>37</v>
      </c>
      <c r="H205" s="4" t="s">
        <v>38</v>
      </c>
      <c r="I205" s="5">
        <v>1</v>
      </c>
      <c r="J205" s="6">
        <v>36.58</v>
      </c>
      <c r="K205" s="7">
        <v>0.1</v>
      </c>
      <c r="L205" s="6">
        <v>13.76</v>
      </c>
      <c r="M205" s="6">
        <f t="shared" si="12"/>
        <v>32.921999999999997</v>
      </c>
      <c r="N205" s="6">
        <f t="shared" si="13"/>
        <v>13.76</v>
      </c>
      <c r="O205" s="6">
        <f t="shared" si="14"/>
        <v>19.161999999999999</v>
      </c>
      <c r="P205" s="8">
        <f t="shared" si="15"/>
        <v>0.58204240325618128</v>
      </c>
      <c r="Q205" s="9">
        <f>YEAR(SalesDataTable[[#This Row],[Order Date]])</f>
        <v>2026</v>
      </c>
      <c r="R205" s="8" t="str">
        <f>"Q"&amp;ROUNDUP(MONTH(SalesDataTable[[#This Row],[Order Date]])/3,0)</f>
        <v>Q1</v>
      </c>
      <c r="S205" s="5">
        <f>MONTH(SalesDataTable[[#This Row],[Order Date]])</f>
        <v>2</v>
      </c>
      <c r="T205" s="8" t="str">
        <f>TEXT(SalesDataTable[[#This Row],[Order Date]],"mmm")</f>
        <v>lut</v>
      </c>
    </row>
    <row r="206" spans="1:20" ht="16" x14ac:dyDescent="0.4">
      <c r="A206" s="2" t="s">
        <v>277</v>
      </c>
      <c r="B206" s="3">
        <v>46066</v>
      </c>
      <c r="C206" s="4" t="s">
        <v>47</v>
      </c>
      <c r="D206" s="4" t="s">
        <v>68</v>
      </c>
      <c r="E206" s="4" t="s">
        <v>45</v>
      </c>
      <c r="F206" s="4" t="s">
        <v>36</v>
      </c>
      <c r="G206" s="4" t="s">
        <v>31</v>
      </c>
      <c r="H206" s="4" t="s">
        <v>32</v>
      </c>
      <c r="I206" s="5">
        <v>4</v>
      </c>
      <c r="J206" s="6">
        <v>92.87</v>
      </c>
      <c r="K206" s="7">
        <v>0</v>
      </c>
      <c r="L206" s="6">
        <v>44.95</v>
      </c>
      <c r="M206" s="6">
        <f t="shared" si="12"/>
        <v>371.48</v>
      </c>
      <c r="N206" s="6">
        <f t="shared" si="13"/>
        <v>179.8</v>
      </c>
      <c r="O206" s="6">
        <f t="shared" si="14"/>
        <v>191.68</v>
      </c>
      <c r="P206" s="8">
        <f t="shared" si="15"/>
        <v>0.51599009367933668</v>
      </c>
      <c r="Q206" s="9">
        <f>YEAR(SalesDataTable[[#This Row],[Order Date]])</f>
        <v>2026</v>
      </c>
      <c r="R206" s="8" t="str">
        <f>"Q"&amp;ROUNDUP(MONTH(SalesDataTable[[#This Row],[Order Date]])/3,0)</f>
        <v>Q1</v>
      </c>
      <c r="S206" s="5">
        <f>MONTH(SalesDataTable[[#This Row],[Order Date]])</f>
        <v>2</v>
      </c>
      <c r="T206" s="8" t="str">
        <f>TEXT(SalesDataTable[[#This Row],[Order Date]],"mmm")</f>
        <v>lut</v>
      </c>
    </row>
    <row r="207" spans="1:20" ht="16" x14ac:dyDescent="0.4">
      <c r="A207" s="2" t="s">
        <v>278</v>
      </c>
      <c r="B207" s="3">
        <v>46066</v>
      </c>
      <c r="C207" s="4" t="s">
        <v>47</v>
      </c>
      <c r="D207" s="4" t="s">
        <v>68</v>
      </c>
      <c r="E207" s="4" t="s">
        <v>23</v>
      </c>
      <c r="F207" s="4" t="s">
        <v>36</v>
      </c>
      <c r="G207" s="4" t="s">
        <v>25</v>
      </c>
      <c r="H207" s="4" t="s">
        <v>55</v>
      </c>
      <c r="I207" s="5">
        <v>2</v>
      </c>
      <c r="J207" s="6">
        <v>41.21</v>
      </c>
      <c r="K207" s="7">
        <v>0</v>
      </c>
      <c r="L207" s="6">
        <v>16.64</v>
      </c>
      <c r="M207" s="6">
        <f t="shared" si="12"/>
        <v>82.42</v>
      </c>
      <c r="N207" s="6">
        <f t="shared" si="13"/>
        <v>33.28</v>
      </c>
      <c r="O207" s="6">
        <f t="shared" si="14"/>
        <v>49.14</v>
      </c>
      <c r="P207" s="8">
        <f t="shared" si="15"/>
        <v>0.59621451104100942</v>
      </c>
      <c r="Q207" s="9">
        <f>YEAR(SalesDataTable[[#This Row],[Order Date]])</f>
        <v>2026</v>
      </c>
      <c r="R207" s="8" t="str">
        <f>"Q"&amp;ROUNDUP(MONTH(SalesDataTable[[#This Row],[Order Date]])/3,0)</f>
        <v>Q1</v>
      </c>
      <c r="S207" s="5">
        <f>MONTH(SalesDataTable[[#This Row],[Order Date]])</f>
        <v>2</v>
      </c>
      <c r="T207" s="8" t="str">
        <f>TEXT(SalesDataTable[[#This Row],[Order Date]],"mmm")</f>
        <v>lut</v>
      </c>
    </row>
    <row r="208" spans="1:20" ht="16" x14ac:dyDescent="0.4">
      <c r="A208" s="2" t="s">
        <v>279</v>
      </c>
      <c r="B208" s="3">
        <v>46066</v>
      </c>
      <c r="C208" s="4" t="s">
        <v>21</v>
      </c>
      <c r="D208" s="4" t="s">
        <v>108</v>
      </c>
      <c r="E208" s="4" t="s">
        <v>23</v>
      </c>
      <c r="F208" s="4" t="s">
        <v>24</v>
      </c>
      <c r="G208" s="4" t="s">
        <v>31</v>
      </c>
      <c r="H208" s="4" t="s">
        <v>73</v>
      </c>
      <c r="I208" s="5">
        <v>6</v>
      </c>
      <c r="J208" s="6">
        <v>155.79</v>
      </c>
      <c r="K208" s="7">
        <v>0</v>
      </c>
      <c r="L208" s="6">
        <v>77.48</v>
      </c>
      <c r="M208" s="6">
        <f t="shared" si="12"/>
        <v>934.74</v>
      </c>
      <c r="N208" s="6">
        <f t="shared" si="13"/>
        <v>464.88</v>
      </c>
      <c r="O208" s="6">
        <f t="shared" si="14"/>
        <v>469.86</v>
      </c>
      <c r="P208" s="8">
        <f t="shared" si="15"/>
        <v>0.50266384235188399</v>
      </c>
      <c r="Q208" s="9">
        <f>YEAR(SalesDataTable[[#This Row],[Order Date]])</f>
        <v>2026</v>
      </c>
      <c r="R208" s="8" t="str">
        <f>"Q"&amp;ROUNDUP(MONTH(SalesDataTable[[#This Row],[Order Date]])/3,0)</f>
        <v>Q1</v>
      </c>
      <c r="S208" s="5">
        <f>MONTH(SalesDataTable[[#This Row],[Order Date]])</f>
        <v>2</v>
      </c>
      <c r="T208" s="8" t="str">
        <f>TEXT(SalesDataTable[[#This Row],[Order Date]],"mmm")</f>
        <v>lut</v>
      </c>
    </row>
    <row r="209" spans="1:20" ht="16" x14ac:dyDescent="0.4">
      <c r="A209" s="2" t="s">
        <v>280</v>
      </c>
      <c r="B209" s="3">
        <v>46067</v>
      </c>
      <c r="C209" s="4" t="s">
        <v>21</v>
      </c>
      <c r="D209" s="4" t="s">
        <v>22</v>
      </c>
      <c r="E209" s="4" t="s">
        <v>23</v>
      </c>
      <c r="F209" s="4" t="s">
        <v>24</v>
      </c>
      <c r="G209" s="4" t="s">
        <v>69</v>
      </c>
      <c r="H209" s="4" t="s">
        <v>94</v>
      </c>
      <c r="I209" s="5">
        <v>2</v>
      </c>
      <c r="J209" s="6">
        <v>50.16</v>
      </c>
      <c r="K209" s="7">
        <v>0.1</v>
      </c>
      <c r="L209" s="6">
        <v>21.48</v>
      </c>
      <c r="M209" s="6">
        <f t="shared" si="12"/>
        <v>90.287999999999997</v>
      </c>
      <c r="N209" s="6">
        <f t="shared" si="13"/>
        <v>42.96</v>
      </c>
      <c r="O209" s="6">
        <f t="shared" si="14"/>
        <v>47.327999999999996</v>
      </c>
      <c r="P209" s="8">
        <f t="shared" si="15"/>
        <v>0.52418926103136632</v>
      </c>
      <c r="Q209" s="9">
        <f>YEAR(SalesDataTable[[#This Row],[Order Date]])</f>
        <v>2026</v>
      </c>
      <c r="R209" s="8" t="str">
        <f>"Q"&amp;ROUNDUP(MONTH(SalesDataTable[[#This Row],[Order Date]])/3,0)</f>
        <v>Q1</v>
      </c>
      <c r="S209" s="5">
        <f>MONTH(SalesDataTable[[#This Row],[Order Date]])</f>
        <v>2</v>
      </c>
      <c r="T209" s="8" t="str">
        <f>TEXT(SalesDataTable[[#This Row],[Order Date]],"mmm")</f>
        <v>lut</v>
      </c>
    </row>
    <row r="210" spans="1:20" ht="16" x14ac:dyDescent="0.4">
      <c r="A210" s="2" t="s">
        <v>281</v>
      </c>
      <c r="B210" s="3">
        <v>46067</v>
      </c>
      <c r="C210" s="4" t="s">
        <v>47</v>
      </c>
      <c r="D210" s="4" t="s">
        <v>68</v>
      </c>
      <c r="E210" s="4" t="s">
        <v>23</v>
      </c>
      <c r="F210" s="4" t="s">
        <v>36</v>
      </c>
      <c r="G210" s="4" t="s">
        <v>31</v>
      </c>
      <c r="H210" s="4" t="s">
        <v>41</v>
      </c>
      <c r="I210" s="5">
        <v>4</v>
      </c>
      <c r="J210" s="6">
        <v>140.63999999999999</v>
      </c>
      <c r="K210" s="7">
        <v>0</v>
      </c>
      <c r="L210" s="6">
        <v>77.510000000000005</v>
      </c>
      <c r="M210" s="6">
        <f t="shared" si="12"/>
        <v>562.55999999999995</v>
      </c>
      <c r="N210" s="6">
        <f t="shared" si="13"/>
        <v>310.04000000000002</v>
      </c>
      <c r="O210" s="6">
        <f t="shared" si="14"/>
        <v>252.51999999999992</v>
      </c>
      <c r="P210" s="8">
        <f t="shared" si="15"/>
        <v>0.4488765642775881</v>
      </c>
      <c r="Q210" s="9">
        <f>YEAR(SalesDataTable[[#This Row],[Order Date]])</f>
        <v>2026</v>
      </c>
      <c r="R210" s="8" t="str">
        <f>"Q"&amp;ROUNDUP(MONTH(SalesDataTable[[#This Row],[Order Date]])/3,0)</f>
        <v>Q1</v>
      </c>
      <c r="S210" s="5">
        <f>MONTH(SalesDataTable[[#This Row],[Order Date]])</f>
        <v>2</v>
      </c>
      <c r="T210" s="8" t="str">
        <f>TEXT(SalesDataTable[[#This Row],[Order Date]],"mmm")</f>
        <v>lut</v>
      </c>
    </row>
    <row r="211" spans="1:20" ht="16" x14ac:dyDescent="0.4">
      <c r="A211" s="2" t="s">
        <v>282</v>
      </c>
      <c r="B211" s="3">
        <v>46067</v>
      </c>
      <c r="C211" s="4" t="s">
        <v>21</v>
      </c>
      <c r="D211" s="4" t="s">
        <v>22</v>
      </c>
      <c r="E211" s="4" t="s">
        <v>59</v>
      </c>
      <c r="F211" s="4" t="s">
        <v>36</v>
      </c>
      <c r="G211" s="4" t="s">
        <v>51</v>
      </c>
      <c r="H211" s="4" t="s">
        <v>84</v>
      </c>
      <c r="I211" s="5">
        <v>1</v>
      </c>
      <c r="J211" s="6">
        <v>80.680000000000007</v>
      </c>
      <c r="K211" s="7">
        <v>0</v>
      </c>
      <c r="L211" s="6">
        <v>39.630000000000003</v>
      </c>
      <c r="M211" s="6">
        <f t="shared" si="12"/>
        <v>80.680000000000007</v>
      </c>
      <c r="N211" s="6">
        <f t="shared" si="13"/>
        <v>39.630000000000003</v>
      </c>
      <c r="O211" s="6">
        <f t="shared" si="14"/>
        <v>41.050000000000004</v>
      </c>
      <c r="P211" s="8">
        <f t="shared" si="15"/>
        <v>0.50880019831432821</v>
      </c>
      <c r="Q211" s="9">
        <f>YEAR(SalesDataTable[[#This Row],[Order Date]])</f>
        <v>2026</v>
      </c>
      <c r="R211" s="8" t="str">
        <f>"Q"&amp;ROUNDUP(MONTH(SalesDataTable[[#This Row],[Order Date]])/3,0)</f>
        <v>Q1</v>
      </c>
      <c r="S211" s="5">
        <f>MONTH(SalesDataTable[[#This Row],[Order Date]])</f>
        <v>2</v>
      </c>
      <c r="T211" s="8" t="str">
        <f>TEXT(SalesDataTable[[#This Row],[Order Date]],"mmm")</f>
        <v>lut</v>
      </c>
    </row>
    <row r="212" spans="1:20" ht="16" x14ac:dyDescent="0.4">
      <c r="A212" s="2" t="s">
        <v>283</v>
      </c>
      <c r="B212" s="3">
        <v>46068</v>
      </c>
      <c r="C212" s="4" t="s">
        <v>21</v>
      </c>
      <c r="D212" s="4" t="s">
        <v>22</v>
      </c>
      <c r="E212" s="4" t="s">
        <v>30</v>
      </c>
      <c r="F212" s="4" t="s">
        <v>40</v>
      </c>
      <c r="G212" s="4" t="s">
        <v>37</v>
      </c>
      <c r="H212" s="4" t="s">
        <v>103</v>
      </c>
      <c r="I212" s="5">
        <v>3</v>
      </c>
      <c r="J212" s="6">
        <v>162.44999999999999</v>
      </c>
      <c r="K212" s="7">
        <v>0.05</v>
      </c>
      <c r="L212" s="6">
        <v>86.43</v>
      </c>
      <c r="M212" s="6">
        <f t="shared" si="12"/>
        <v>462.98249999999996</v>
      </c>
      <c r="N212" s="6">
        <f t="shared" si="13"/>
        <v>259.29000000000002</v>
      </c>
      <c r="O212" s="6">
        <f t="shared" si="14"/>
        <v>203.69249999999994</v>
      </c>
      <c r="P212" s="8">
        <f t="shared" si="15"/>
        <v>0.43995723380473334</v>
      </c>
      <c r="Q212" s="9">
        <f>YEAR(SalesDataTable[[#This Row],[Order Date]])</f>
        <v>2026</v>
      </c>
      <c r="R212" s="8" t="str">
        <f>"Q"&amp;ROUNDUP(MONTH(SalesDataTable[[#This Row],[Order Date]])/3,0)</f>
        <v>Q1</v>
      </c>
      <c r="S212" s="5">
        <f>MONTH(SalesDataTable[[#This Row],[Order Date]])</f>
        <v>2</v>
      </c>
      <c r="T212" s="8" t="str">
        <f>TEXT(SalesDataTable[[#This Row],[Order Date]],"mmm")</f>
        <v>lut</v>
      </c>
    </row>
    <row r="213" spans="1:20" ht="16" x14ac:dyDescent="0.4">
      <c r="A213" s="2" t="s">
        <v>284</v>
      </c>
      <c r="B213" s="3">
        <v>46068</v>
      </c>
      <c r="C213" s="4" t="s">
        <v>28</v>
      </c>
      <c r="D213" s="4" t="s">
        <v>58</v>
      </c>
      <c r="E213" s="4" t="s">
        <v>59</v>
      </c>
      <c r="F213" s="4" t="s">
        <v>24</v>
      </c>
      <c r="G213" s="4" t="s">
        <v>25</v>
      </c>
      <c r="H213" s="4" t="s">
        <v>63</v>
      </c>
      <c r="I213" s="5">
        <v>2</v>
      </c>
      <c r="J213" s="6">
        <v>102.12</v>
      </c>
      <c r="K213" s="7">
        <v>0.15</v>
      </c>
      <c r="L213" s="6">
        <v>51.03</v>
      </c>
      <c r="M213" s="6">
        <f t="shared" si="12"/>
        <v>173.60400000000001</v>
      </c>
      <c r="N213" s="6">
        <f t="shared" si="13"/>
        <v>102.06</v>
      </c>
      <c r="O213" s="6">
        <f t="shared" si="14"/>
        <v>71.544000000000011</v>
      </c>
      <c r="P213" s="8">
        <f t="shared" si="15"/>
        <v>0.41211032003870884</v>
      </c>
      <c r="Q213" s="9">
        <f>YEAR(SalesDataTable[[#This Row],[Order Date]])</f>
        <v>2026</v>
      </c>
      <c r="R213" s="8" t="str">
        <f>"Q"&amp;ROUNDUP(MONTH(SalesDataTable[[#This Row],[Order Date]])/3,0)</f>
        <v>Q1</v>
      </c>
      <c r="S213" s="5">
        <f>MONTH(SalesDataTable[[#This Row],[Order Date]])</f>
        <v>2</v>
      </c>
      <c r="T213" s="8" t="str">
        <f>TEXT(SalesDataTable[[#This Row],[Order Date]],"mmm")</f>
        <v>lut</v>
      </c>
    </row>
    <row r="214" spans="1:20" ht="16" x14ac:dyDescent="0.4">
      <c r="A214" s="2" t="s">
        <v>285</v>
      </c>
      <c r="B214" s="3">
        <v>46069</v>
      </c>
      <c r="C214" s="4" t="s">
        <v>34</v>
      </c>
      <c r="D214" s="4" t="s">
        <v>44</v>
      </c>
      <c r="E214" s="4" t="s">
        <v>23</v>
      </c>
      <c r="F214" s="4" t="s">
        <v>36</v>
      </c>
      <c r="G214" s="4" t="s">
        <v>25</v>
      </c>
      <c r="H214" s="4" t="s">
        <v>63</v>
      </c>
      <c r="I214" s="5">
        <v>2</v>
      </c>
      <c r="J214" s="6">
        <v>101.77</v>
      </c>
      <c r="K214" s="7">
        <v>0</v>
      </c>
      <c r="L214" s="6">
        <v>51.34</v>
      </c>
      <c r="M214" s="6">
        <f t="shared" si="12"/>
        <v>203.54</v>
      </c>
      <c r="N214" s="6">
        <f t="shared" si="13"/>
        <v>102.68</v>
      </c>
      <c r="O214" s="6">
        <f t="shared" si="14"/>
        <v>100.85999999999999</v>
      </c>
      <c r="P214" s="8">
        <f t="shared" si="15"/>
        <v>0.49552913432249185</v>
      </c>
      <c r="Q214" s="9">
        <f>YEAR(SalesDataTable[[#This Row],[Order Date]])</f>
        <v>2026</v>
      </c>
      <c r="R214" s="8" t="str">
        <f>"Q"&amp;ROUNDUP(MONTH(SalesDataTable[[#This Row],[Order Date]])/3,0)</f>
        <v>Q1</v>
      </c>
      <c r="S214" s="5">
        <f>MONTH(SalesDataTable[[#This Row],[Order Date]])</f>
        <v>2</v>
      </c>
      <c r="T214" s="8" t="str">
        <f>TEXT(SalesDataTable[[#This Row],[Order Date]],"mmm")</f>
        <v>lut</v>
      </c>
    </row>
    <row r="215" spans="1:20" ht="16" x14ac:dyDescent="0.4">
      <c r="A215" s="2" t="s">
        <v>286</v>
      </c>
      <c r="B215" s="3">
        <v>46069</v>
      </c>
      <c r="C215" s="4" t="s">
        <v>21</v>
      </c>
      <c r="D215" s="4" t="s">
        <v>108</v>
      </c>
      <c r="E215" s="4" t="s">
        <v>23</v>
      </c>
      <c r="F215" s="4" t="s">
        <v>40</v>
      </c>
      <c r="G215" s="4" t="s">
        <v>31</v>
      </c>
      <c r="H215" s="4" t="s">
        <v>73</v>
      </c>
      <c r="I215" s="5">
        <v>3</v>
      </c>
      <c r="J215" s="6">
        <v>153.24</v>
      </c>
      <c r="K215" s="7">
        <v>0.15</v>
      </c>
      <c r="L215" s="6">
        <v>77.61</v>
      </c>
      <c r="M215" s="6">
        <f t="shared" si="12"/>
        <v>390.762</v>
      </c>
      <c r="N215" s="6">
        <f t="shared" si="13"/>
        <v>232.82999999999998</v>
      </c>
      <c r="O215" s="6">
        <f t="shared" si="14"/>
        <v>157.93200000000002</v>
      </c>
      <c r="P215" s="8">
        <f t="shared" si="15"/>
        <v>0.40416417154175693</v>
      </c>
      <c r="Q215" s="9">
        <f>YEAR(SalesDataTable[[#This Row],[Order Date]])</f>
        <v>2026</v>
      </c>
      <c r="R215" s="8" t="str">
        <f>"Q"&amp;ROUNDUP(MONTH(SalesDataTable[[#This Row],[Order Date]])/3,0)</f>
        <v>Q1</v>
      </c>
      <c r="S215" s="5">
        <f>MONTH(SalesDataTable[[#This Row],[Order Date]])</f>
        <v>2</v>
      </c>
      <c r="T215" s="8" t="str">
        <f>TEXT(SalesDataTable[[#This Row],[Order Date]],"mmm")</f>
        <v>lut</v>
      </c>
    </row>
    <row r="216" spans="1:20" ht="16" x14ac:dyDescent="0.4">
      <c r="A216" s="2" t="s">
        <v>287</v>
      </c>
      <c r="B216" s="3">
        <v>46069</v>
      </c>
      <c r="C216" s="4" t="s">
        <v>47</v>
      </c>
      <c r="D216" s="4" t="s">
        <v>48</v>
      </c>
      <c r="E216" s="4" t="s">
        <v>59</v>
      </c>
      <c r="F216" s="4" t="s">
        <v>24</v>
      </c>
      <c r="G216" s="4" t="s">
        <v>31</v>
      </c>
      <c r="H216" s="4" t="s">
        <v>41</v>
      </c>
      <c r="I216" s="5">
        <v>1</v>
      </c>
      <c r="J216" s="6">
        <v>140.47</v>
      </c>
      <c r="K216" s="7">
        <v>0</v>
      </c>
      <c r="L216" s="6">
        <v>79.66</v>
      </c>
      <c r="M216" s="6">
        <f t="shared" si="12"/>
        <v>140.47</v>
      </c>
      <c r="N216" s="6">
        <f t="shared" si="13"/>
        <v>79.66</v>
      </c>
      <c r="O216" s="6">
        <f t="shared" si="14"/>
        <v>60.81</v>
      </c>
      <c r="P216" s="8">
        <f t="shared" si="15"/>
        <v>0.43290382288033036</v>
      </c>
      <c r="Q216" s="9">
        <f>YEAR(SalesDataTable[[#This Row],[Order Date]])</f>
        <v>2026</v>
      </c>
      <c r="R216" s="8" t="str">
        <f>"Q"&amp;ROUNDUP(MONTH(SalesDataTable[[#This Row],[Order Date]])/3,0)</f>
        <v>Q1</v>
      </c>
      <c r="S216" s="5">
        <f>MONTH(SalesDataTable[[#This Row],[Order Date]])</f>
        <v>2</v>
      </c>
      <c r="T216" s="8" t="str">
        <f>TEXT(SalesDataTable[[#This Row],[Order Date]],"mmm")</f>
        <v>lut</v>
      </c>
    </row>
    <row r="217" spans="1:20" ht="16" x14ac:dyDescent="0.4">
      <c r="A217" s="2" t="s">
        <v>288</v>
      </c>
      <c r="B217" s="3">
        <v>46069</v>
      </c>
      <c r="C217" s="4" t="s">
        <v>47</v>
      </c>
      <c r="D217" s="4" t="s">
        <v>65</v>
      </c>
      <c r="E217" s="4" t="s">
        <v>45</v>
      </c>
      <c r="F217" s="4" t="s">
        <v>36</v>
      </c>
      <c r="G217" s="4" t="s">
        <v>31</v>
      </c>
      <c r="H217" s="4" t="s">
        <v>99</v>
      </c>
      <c r="I217" s="5">
        <v>4</v>
      </c>
      <c r="J217" s="6">
        <v>70.67</v>
      </c>
      <c r="K217" s="7">
        <v>0.05</v>
      </c>
      <c r="L217" s="6">
        <v>32.96</v>
      </c>
      <c r="M217" s="6">
        <f t="shared" si="12"/>
        <v>268.54599999999999</v>
      </c>
      <c r="N217" s="6">
        <f t="shared" si="13"/>
        <v>131.84</v>
      </c>
      <c r="O217" s="6">
        <f t="shared" si="14"/>
        <v>136.70599999999999</v>
      </c>
      <c r="P217" s="8">
        <f t="shared" si="15"/>
        <v>0.50905990035226734</v>
      </c>
      <c r="Q217" s="9">
        <f>YEAR(SalesDataTable[[#This Row],[Order Date]])</f>
        <v>2026</v>
      </c>
      <c r="R217" s="8" t="str">
        <f>"Q"&amp;ROUNDUP(MONTH(SalesDataTable[[#This Row],[Order Date]])/3,0)</f>
        <v>Q1</v>
      </c>
      <c r="S217" s="5">
        <f>MONTH(SalesDataTable[[#This Row],[Order Date]])</f>
        <v>2</v>
      </c>
      <c r="T217" s="8" t="str">
        <f>TEXT(SalesDataTable[[#This Row],[Order Date]],"mmm")</f>
        <v>lut</v>
      </c>
    </row>
    <row r="218" spans="1:20" ht="16" x14ac:dyDescent="0.4">
      <c r="A218" s="2" t="s">
        <v>289</v>
      </c>
      <c r="B218" s="3">
        <v>46070</v>
      </c>
      <c r="C218" s="4" t="s">
        <v>21</v>
      </c>
      <c r="D218" s="4" t="s">
        <v>108</v>
      </c>
      <c r="E218" s="4" t="s">
        <v>45</v>
      </c>
      <c r="F218" s="4" t="s">
        <v>40</v>
      </c>
      <c r="G218" s="4" t="s">
        <v>37</v>
      </c>
      <c r="H218" s="4" t="s">
        <v>91</v>
      </c>
      <c r="I218" s="5">
        <v>3</v>
      </c>
      <c r="J218" s="6">
        <v>134.91</v>
      </c>
      <c r="K218" s="7">
        <v>0</v>
      </c>
      <c r="L218" s="6">
        <v>67.69</v>
      </c>
      <c r="M218" s="6">
        <f t="shared" si="12"/>
        <v>404.73</v>
      </c>
      <c r="N218" s="6">
        <f t="shared" si="13"/>
        <v>203.07</v>
      </c>
      <c r="O218" s="6">
        <f t="shared" si="14"/>
        <v>201.66000000000003</v>
      </c>
      <c r="P218" s="8">
        <f t="shared" si="15"/>
        <v>0.49825809799125348</v>
      </c>
      <c r="Q218" s="9">
        <f>YEAR(SalesDataTable[[#This Row],[Order Date]])</f>
        <v>2026</v>
      </c>
      <c r="R218" s="8" t="str">
        <f>"Q"&amp;ROUNDUP(MONTH(SalesDataTable[[#This Row],[Order Date]])/3,0)</f>
        <v>Q1</v>
      </c>
      <c r="S218" s="5">
        <f>MONTH(SalesDataTable[[#This Row],[Order Date]])</f>
        <v>2</v>
      </c>
      <c r="T218" s="8" t="str">
        <f>TEXT(SalesDataTable[[#This Row],[Order Date]],"mmm")</f>
        <v>lut</v>
      </c>
    </row>
    <row r="219" spans="1:20" ht="16" x14ac:dyDescent="0.4">
      <c r="A219" s="2" t="s">
        <v>290</v>
      </c>
      <c r="B219" s="3">
        <v>46070</v>
      </c>
      <c r="C219" s="4" t="s">
        <v>34</v>
      </c>
      <c r="D219" s="4" t="s">
        <v>35</v>
      </c>
      <c r="E219" s="4" t="s">
        <v>23</v>
      </c>
      <c r="F219" s="4" t="s">
        <v>40</v>
      </c>
      <c r="G219" s="4" t="s">
        <v>31</v>
      </c>
      <c r="H219" s="4" t="s">
        <v>99</v>
      </c>
      <c r="I219" s="5">
        <v>1</v>
      </c>
      <c r="J219" s="6">
        <v>70.86</v>
      </c>
      <c r="K219" s="7">
        <v>0.1</v>
      </c>
      <c r="L219" s="6">
        <v>33.299999999999997</v>
      </c>
      <c r="M219" s="6">
        <f t="shared" si="12"/>
        <v>63.774000000000001</v>
      </c>
      <c r="N219" s="6">
        <f t="shared" si="13"/>
        <v>33.299999999999997</v>
      </c>
      <c r="O219" s="6">
        <f t="shared" si="14"/>
        <v>30.474000000000004</v>
      </c>
      <c r="P219" s="8">
        <f t="shared" si="15"/>
        <v>0.47784363533728486</v>
      </c>
      <c r="Q219" s="9">
        <f>YEAR(SalesDataTable[[#This Row],[Order Date]])</f>
        <v>2026</v>
      </c>
      <c r="R219" s="8" t="str">
        <f>"Q"&amp;ROUNDUP(MONTH(SalesDataTable[[#This Row],[Order Date]])/3,0)</f>
        <v>Q1</v>
      </c>
      <c r="S219" s="5">
        <f>MONTH(SalesDataTable[[#This Row],[Order Date]])</f>
        <v>2</v>
      </c>
      <c r="T219" s="8" t="str">
        <f>TEXT(SalesDataTable[[#This Row],[Order Date]],"mmm")</f>
        <v>lut</v>
      </c>
    </row>
    <row r="220" spans="1:20" ht="16" x14ac:dyDescent="0.4">
      <c r="A220" s="2" t="s">
        <v>291</v>
      </c>
      <c r="B220" s="3">
        <v>46070</v>
      </c>
      <c r="C220" s="4" t="s">
        <v>28</v>
      </c>
      <c r="D220" s="4" t="s">
        <v>89</v>
      </c>
      <c r="E220" s="4" t="s">
        <v>45</v>
      </c>
      <c r="F220" s="4" t="s">
        <v>36</v>
      </c>
      <c r="G220" s="4" t="s">
        <v>25</v>
      </c>
      <c r="H220" s="4" t="s">
        <v>63</v>
      </c>
      <c r="I220" s="5">
        <v>1</v>
      </c>
      <c r="J220" s="6">
        <v>104.35</v>
      </c>
      <c r="K220" s="7">
        <v>0</v>
      </c>
      <c r="L220" s="6">
        <v>51.49</v>
      </c>
      <c r="M220" s="6">
        <f t="shared" si="12"/>
        <v>104.35</v>
      </c>
      <c r="N220" s="6">
        <f t="shared" si="13"/>
        <v>51.49</v>
      </c>
      <c r="O220" s="6">
        <f t="shared" si="14"/>
        <v>52.859999999999992</v>
      </c>
      <c r="P220" s="8">
        <f t="shared" si="15"/>
        <v>0.50656444657402966</v>
      </c>
      <c r="Q220" s="9">
        <f>YEAR(SalesDataTable[[#This Row],[Order Date]])</f>
        <v>2026</v>
      </c>
      <c r="R220" s="8" t="str">
        <f>"Q"&amp;ROUNDUP(MONTH(SalesDataTable[[#This Row],[Order Date]])/3,0)</f>
        <v>Q1</v>
      </c>
      <c r="S220" s="5">
        <f>MONTH(SalesDataTable[[#This Row],[Order Date]])</f>
        <v>2</v>
      </c>
      <c r="T220" s="8" t="str">
        <f>TEXT(SalesDataTable[[#This Row],[Order Date]],"mmm")</f>
        <v>lut</v>
      </c>
    </row>
    <row r="221" spans="1:20" ht="16" x14ac:dyDescent="0.4">
      <c r="A221" s="2" t="s">
        <v>292</v>
      </c>
      <c r="B221" s="3">
        <v>46070</v>
      </c>
      <c r="C221" s="4" t="s">
        <v>47</v>
      </c>
      <c r="D221" s="4" t="s">
        <v>68</v>
      </c>
      <c r="E221" s="4" t="s">
        <v>23</v>
      </c>
      <c r="F221" s="4" t="s">
        <v>24</v>
      </c>
      <c r="G221" s="4" t="s">
        <v>69</v>
      </c>
      <c r="H221" s="4" t="s">
        <v>75</v>
      </c>
      <c r="I221" s="5">
        <v>2</v>
      </c>
      <c r="J221" s="6">
        <v>120.48</v>
      </c>
      <c r="K221" s="7">
        <v>0</v>
      </c>
      <c r="L221" s="6">
        <v>70.680000000000007</v>
      </c>
      <c r="M221" s="6">
        <f t="shared" si="12"/>
        <v>240.96</v>
      </c>
      <c r="N221" s="6">
        <f t="shared" si="13"/>
        <v>141.36000000000001</v>
      </c>
      <c r="O221" s="6">
        <f t="shared" si="14"/>
        <v>99.6</v>
      </c>
      <c r="P221" s="8">
        <f t="shared" si="15"/>
        <v>0.4133466135458167</v>
      </c>
      <c r="Q221" s="9">
        <f>YEAR(SalesDataTable[[#This Row],[Order Date]])</f>
        <v>2026</v>
      </c>
      <c r="R221" s="8" t="str">
        <f>"Q"&amp;ROUNDUP(MONTH(SalesDataTable[[#This Row],[Order Date]])/3,0)</f>
        <v>Q1</v>
      </c>
      <c r="S221" s="5">
        <f>MONTH(SalesDataTable[[#This Row],[Order Date]])</f>
        <v>2</v>
      </c>
      <c r="T221" s="8" t="str">
        <f>TEXT(SalesDataTable[[#This Row],[Order Date]],"mmm")</f>
        <v>lut</v>
      </c>
    </row>
    <row r="222" spans="1:20" ht="16" x14ac:dyDescent="0.4">
      <c r="A222" s="2" t="s">
        <v>293</v>
      </c>
      <c r="B222" s="3">
        <v>46070</v>
      </c>
      <c r="C222" s="4" t="s">
        <v>28</v>
      </c>
      <c r="D222" s="4" t="s">
        <v>89</v>
      </c>
      <c r="E222" s="4" t="s">
        <v>23</v>
      </c>
      <c r="F222" s="4" t="s">
        <v>24</v>
      </c>
      <c r="G222" s="4" t="s">
        <v>51</v>
      </c>
      <c r="H222" s="4" t="s">
        <v>52</v>
      </c>
      <c r="I222" s="5">
        <v>1</v>
      </c>
      <c r="J222" s="6">
        <v>339.52</v>
      </c>
      <c r="K222" s="7">
        <v>0.1</v>
      </c>
      <c r="L222" s="6">
        <v>191.19</v>
      </c>
      <c r="M222" s="6">
        <f t="shared" si="12"/>
        <v>305.56799999999998</v>
      </c>
      <c r="N222" s="6">
        <f t="shared" si="13"/>
        <v>191.19</v>
      </c>
      <c r="O222" s="6">
        <f t="shared" si="14"/>
        <v>114.37799999999999</v>
      </c>
      <c r="P222" s="8">
        <f t="shared" si="15"/>
        <v>0.3743127552623311</v>
      </c>
      <c r="Q222" s="9">
        <f>YEAR(SalesDataTable[[#This Row],[Order Date]])</f>
        <v>2026</v>
      </c>
      <c r="R222" s="8" t="str">
        <f>"Q"&amp;ROUNDUP(MONTH(SalesDataTable[[#This Row],[Order Date]])/3,0)</f>
        <v>Q1</v>
      </c>
      <c r="S222" s="5">
        <f>MONTH(SalesDataTable[[#This Row],[Order Date]])</f>
        <v>2</v>
      </c>
      <c r="T222" s="8" t="str">
        <f>TEXT(SalesDataTable[[#This Row],[Order Date]],"mmm")</f>
        <v>lut</v>
      </c>
    </row>
    <row r="223" spans="1:20" ht="16" x14ac:dyDescent="0.4">
      <c r="A223" s="2" t="s">
        <v>294</v>
      </c>
      <c r="B223" s="3">
        <v>46070</v>
      </c>
      <c r="C223" s="4" t="s">
        <v>28</v>
      </c>
      <c r="D223" s="4" t="s">
        <v>106</v>
      </c>
      <c r="E223" s="4" t="s">
        <v>30</v>
      </c>
      <c r="F223" s="4" t="s">
        <v>40</v>
      </c>
      <c r="G223" s="4" t="s">
        <v>31</v>
      </c>
      <c r="H223" s="4" t="s">
        <v>73</v>
      </c>
      <c r="I223" s="5">
        <v>5</v>
      </c>
      <c r="J223" s="6">
        <v>154.72999999999999</v>
      </c>
      <c r="K223" s="7">
        <v>0.1</v>
      </c>
      <c r="L223" s="6">
        <v>77.42</v>
      </c>
      <c r="M223" s="6">
        <f t="shared" si="12"/>
        <v>696.28499999999997</v>
      </c>
      <c r="N223" s="6">
        <f t="shared" si="13"/>
        <v>387.1</v>
      </c>
      <c r="O223" s="6">
        <f t="shared" si="14"/>
        <v>309.18499999999995</v>
      </c>
      <c r="P223" s="8">
        <f t="shared" si="15"/>
        <v>0.44404949122844806</v>
      </c>
      <c r="Q223" s="9">
        <f>YEAR(SalesDataTable[[#This Row],[Order Date]])</f>
        <v>2026</v>
      </c>
      <c r="R223" s="8" t="str">
        <f>"Q"&amp;ROUNDUP(MONTH(SalesDataTable[[#This Row],[Order Date]])/3,0)</f>
        <v>Q1</v>
      </c>
      <c r="S223" s="5">
        <f>MONTH(SalesDataTable[[#This Row],[Order Date]])</f>
        <v>2</v>
      </c>
      <c r="T223" s="8" t="str">
        <f>TEXT(SalesDataTable[[#This Row],[Order Date]],"mmm")</f>
        <v>lut</v>
      </c>
    </row>
    <row r="224" spans="1:20" ht="16" x14ac:dyDescent="0.4">
      <c r="A224" s="2" t="s">
        <v>295</v>
      </c>
      <c r="B224" s="3">
        <v>46070</v>
      </c>
      <c r="C224" s="4" t="s">
        <v>34</v>
      </c>
      <c r="D224" s="4" t="s">
        <v>54</v>
      </c>
      <c r="E224" s="4" t="s">
        <v>45</v>
      </c>
      <c r="F224" s="4" t="s">
        <v>40</v>
      </c>
      <c r="G224" s="4" t="s">
        <v>31</v>
      </c>
      <c r="H224" s="4" t="s">
        <v>32</v>
      </c>
      <c r="I224" s="5">
        <v>4</v>
      </c>
      <c r="J224" s="6">
        <v>93.98</v>
      </c>
      <c r="K224" s="7">
        <v>0.05</v>
      </c>
      <c r="L224" s="6">
        <v>44.6</v>
      </c>
      <c r="M224" s="6">
        <f t="shared" si="12"/>
        <v>357.12400000000002</v>
      </c>
      <c r="N224" s="6">
        <f t="shared" si="13"/>
        <v>178.4</v>
      </c>
      <c r="O224" s="6">
        <f t="shared" si="14"/>
        <v>178.72400000000002</v>
      </c>
      <c r="P224" s="8">
        <f t="shared" si="15"/>
        <v>0.50045362395134463</v>
      </c>
      <c r="Q224" s="9">
        <f>YEAR(SalesDataTable[[#This Row],[Order Date]])</f>
        <v>2026</v>
      </c>
      <c r="R224" s="8" t="str">
        <f>"Q"&amp;ROUNDUP(MONTH(SalesDataTable[[#This Row],[Order Date]])/3,0)</f>
        <v>Q1</v>
      </c>
      <c r="S224" s="5">
        <f>MONTH(SalesDataTable[[#This Row],[Order Date]])</f>
        <v>2</v>
      </c>
      <c r="T224" s="8" t="str">
        <f>TEXT(SalesDataTable[[#This Row],[Order Date]],"mmm")</f>
        <v>lut</v>
      </c>
    </row>
    <row r="225" spans="1:20" ht="16" x14ac:dyDescent="0.4">
      <c r="A225" s="2" t="s">
        <v>296</v>
      </c>
      <c r="B225" s="3">
        <v>46070</v>
      </c>
      <c r="C225" s="4" t="s">
        <v>21</v>
      </c>
      <c r="D225" s="4" t="s">
        <v>22</v>
      </c>
      <c r="E225" s="4" t="s">
        <v>23</v>
      </c>
      <c r="F225" s="4" t="s">
        <v>36</v>
      </c>
      <c r="G225" s="4" t="s">
        <v>51</v>
      </c>
      <c r="H225" s="4" t="s">
        <v>52</v>
      </c>
      <c r="I225" s="5">
        <v>2</v>
      </c>
      <c r="J225" s="6">
        <v>336.83</v>
      </c>
      <c r="K225" s="7">
        <v>0</v>
      </c>
      <c r="L225" s="6">
        <v>194.42</v>
      </c>
      <c r="M225" s="6">
        <f t="shared" si="12"/>
        <v>673.66</v>
      </c>
      <c r="N225" s="6">
        <f t="shared" si="13"/>
        <v>388.84</v>
      </c>
      <c r="O225" s="6">
        <f t="shared" si="14"/>
        <v>284.82</v>
      </c>
      <c r="P225" s="8">
        <f t="shared" si="15"/>
        <v>0.42279488169106078</v>
      </c>
      <c r="Q225" s="9">
        <f>YEAR(SalesDataTable[[#This Row],[Order Date]])</f>
        <v>2026</v>
      </c>
      <c r="R225" s="8" t="str">
        <f>"Q"&amp;ROUNDUP(MONTH(SalesDataTable[[#This Row],[Order Date]])/3,0)</f>
        <v>Q1</v>
      </c>
      <c r="S225" s="5">
        <f>MONTH(SalesDataTable[[#This Row],[Order Date]])</f>
        <v>2</v>
      </c>
      <c r="T225" s="8" t="str">
        <f>TEXT(SalesDataTable[[#This Row],[Order Date]],"mmm")</f>
        <v>lut</v>
      </c>
    </row>
    <row r="226" spans="1:20" ht="16" x14ac:dyDescent="0.4">
      <c r="A226" s="2" t="s">
        <v>297</v>
      </c>
      <c r="B226" s="3">
        <v>46071</v>
      </c>
      <c r="C226" s="4" t="s">
        <v>47</v>
      </c>
      <c r="D226" s="4" t="s">
        <v>68</v>
      </c>
      <c r="E226" s="4" t="s">
        <v>45</v>
      </c>
      <c r="F226" s="4" t="s">
        <v>24</v>
      </c>
      <c r="G226" s="4" t="s">
        <v>51</v>
      </c>
      <c r="H226" s="4" t="s">
        <v>52</v>
      </c>
      <c r="I226" s="5">
        <v>1</v>
      </c>
      <c r="J226" s="6">
        <v>338.93</v>
      </c>
      <c r="K226" s="7">
        <v>0</v>
      </c>
      <c r="L226" s="6">
        <v>197.92</v>
      </c>
      <c r="M226" s="6">
        <f t="shared" si="12"/>
        <v>338.93</v>
      </c>
      <c r="N226" s="6">
        <f t="shared" si="13"/>
        <v>197.92</v>
      </c>
      <c r="O226" s="6">
        <f t="shared" si="14"/>
        <v>141.01000000000002</v>
      </c>
      <c r="P226" s="8">
        <f t="shared" si="15"/>
        <v>0.41604461098161866</v>
      </c>
      <c r="Q226" s="9">
        <f>YEAR(SalesDataTable[[#This Row],[Order Date]])</f>
        <v>2026</v>
      </c>
      <c r="R226" s="8" t="str">
        <f>"Q"&amp;ROUNDUP(MONTH(SalesDataTable[[#This Row],[Order Date]])/3,0)</f>
        <v>Q1</v>
      </c>
      <c r="S226" s="5">
        <f>MONTH(SalesDataTable[[#This Row],[Order Date]])</f>
        <v>2</v>
      </c>
      <c r="T226" s="8" t="str">
        <f>TEXT(SalesDataTable[[#This Row],[Order Date]],"mmm")</f>
        <v>lut</v>
      </c>
    </row>
    <row r="227" spans="1:20" ht="16" x14ac:dyDescent="0.4">
      <c r="A227" s="2" t="s">
        <v>298</v>
      </c>
      <c r="B227" s="3">
        <v>46071</v>
      </c>
      <c r="C227" s="4" t="s">
        <v>21</v>
      </c>
      <c r="D227" s="4" t="s">
        <v>72</v>
      </c>
      <c r="E227" s="4" t="s">
        <v>23</v>
      </c>
      <c r="F227" s="4" t="s">
        <v>36</v>
      </c>
      <c r="G227" s="4" t="s">
        <v>51</v>
      </c>
      <c r="H227" s="4" t="s">
        <v>110</v>
      </c>
      <c r="I227" s="5">
        <v>5</v>
      </c>
      <c r="J227" s="6">
        <v>122.72</v>
      </c>
      <c r="K227" s="7">
        <v>0</v>
      </c>
      <c r="L227" s="6">
        <v>62.41</v>
      </c>
      <c r="M227" s="6">
        <f t="shared" si="12"/>
        <v>613.6</v>
      </c>
      <c r="N227" s="6">
        <f t="shared" si="13"/>
        <v>312.04999999999995</v>
      </c>
      <c r="O227" s="6">
        <f t="shared" si="14"/>
        <v>301.55000000000007</v>
      </c>
      <c r="P227" s="8">
        <f t="shared" si="15"/>
        <v>0.49144393741851378</v>
      </c>
      <c r="Q227" s="9">
        <f>YEAR(SalesDataTable[[#This Row],[Order Date]])</f>
        <v>2026</v>
      </c>
      <c r="R227" s="8" t="str">
        <f>"Q"&amp;ROUNDUP(MONTH(SalesDataTable[[#This Row],[Order Date]])/3,0)</f>
        <v>Q1</v>
      </c>
      <c r="S227" s="5">
        <f>MONTH(SalesDataTable[[#This Row],[Order Date]])</f>
        <v>2</v>
      </c>
      <c r="T227" s="8" t="str">
        <f>TEXT(SalesDataTable[[#This Row],[Order Date]],"mmm")</f>
        <v>lut</v>
      </c>
    </row>
    <row r="228" spans="1:20" ht="16" x14ac:dyDescent="0.4">
      <c r="A228" s="2" t="s">
        <v>299</v>
      </c>
      <c r="B228" s="3">
        <v>46071</v>
      </c>
      <c r="C228" s="4" t="s">
        <v>47</v>
      </c>
      <c r="D228" s="4" t="s">
        <v>48</v>
      </c>
      <c r="E228" s="4" t="s">
        <v>23</v>
      </c>
      <c r="F228" s="4" t="s">
        <v>36</v>
      </c>
      <c r="G228" s="4" t="s">
        <v>37</v>
      </c>
      <c r="H228" s="4" t="s">
        <v>91</v>
      </c>
      <c r="I228" s="5">
        <v>4</v>
      </c>
      <c r="J228" s="6">
        <v>135.63</v>
      </c>
      <c r="K228" s="7">
        <v>0.05</v>
      </c>
      <c r="L228" s="6">
        <v>65.900000000000006</v>
      </c>
      <c r="M228" s="6">
        <f t="shared" si="12"/>
        <v>515.39400000000001</v>
      </c>
      <c r="N228" s="6">
        <f t="shared" si="13"/>
        <v>263.60000000000002</v>
      </c>
      <c r="O228" s="6">
        <f t="shared" si="14"/>
        <v>251.79399999999998</v>
      </c>
      <c r="P228" s="8">
        <f t="shared" si="15"/>
        <v>0.4885466264644136</v>
      </c>
      <c r="Q228" s="9">
        <f>YEAR(SalesDataTable[[#This Row],[Order Date]])</f>
        <v>2026</v>
      </c>
      <c r="R228" s="8" t="str">
        <f>"Q"&amp;ROUNDUP(MONTH(SalesDataTable[[#This Row],[Order Date]])/3,0)</f>
        <v>Q1</v>
      </c>
      <c r="S228" s="5">
        <f>MONTH(SalesDataTable[[#This Row],[Order Date]])</f>
        <v>2</v>
      </c>
      <c r="T228" s="8" t="str">
        <f>TEXT(SalesDataTable[[#This Row],[Order Date]],"mmm")</f>
        <v>lut</v>
      </c>
    </row>
    <row r="229" spans="1:20" ht="16" x14ac:dyDescent="0.4">
      <c r="A229" s="2" t="s">
        <v>300</v>
      </c>
      <c r="B229" s="3">
        <v>46072</v>
      </c>
      <c r="C229" s="4" t="s">
        <v>34</v>
      </c>
      <c r="D229" s="4" t="s">
        <v>146</v>
      </c>
      <c r="E229" s="4" t="s">
        <v>23</v>
      </c>
      <c r="F229" s="4" t="s">
        <v>24</v>
      </c>
      <c r="G229" s="4" t="s">
        <v>51</v>
      </c>
      <c r="H229" s="4" t="s">
        <v>84</v>
      </c>
      <c r="I229" s="5">
        <v>2</v>
      </c>
      <c r="J229" s="6">
        <v>81.34</v>
      </c>
      <c r="K229" s="7">
        <v>0.05</v>
      </c>
      <c r="L229" s="6">
        <v>40.64</v>
      </c>
      <c r="M229" s="6">
        <f t="shared" si="12"/>
        <v>154.54599999999999</v>
      </c>
      <c r="N229" s="6">
        <f t="shared" si="13"/>
        <v>81.28</v>
      </c>
      <c r="O229" s="6">
        <f t="shared" si="14"/>
        <v>73.265999999999991</v>
      </c>
      <c r="P229" s="8">
        <f t="shared" si="15"/>
        <v>0.47407244445019603</v>
      </c>
      <c r="Q229" s="9">
        <f>YEAR(SalesDataTable[[#This Row],[Order Date]])</f>
        <v>2026</v>
      </c>
      <c r="R229" s="8" t="str">
        <f>"Q"&amp;ROUNDUP(MONTH(SalesDataTable[[#This Row],[Order Date]])/3,0)</f>
        <v>Q1</v>
      </c>
      <c r="S229" s="5">
        <f>MONTH(SalesDataTable[[#This Row],[Order Date]])</f>
        <v>2</v>
      </c>
      <c r="T229" s="8" t="str">
        <f>TEXT(SalesDataTable[[#This Row],[Order Date]],"mmm")</f>
        <v>lut</v>
      </c>
    </row>
    <row r="230" spans="1:20" ht="16" x14ac:dyDescent="0.4">
      <c r="A230" s="2" t="s">
        <v>301</v>
      </c>
      <c r="B230" s="3">
        <v>46072</v>
      </c>
      <c r="C230" s="4" t="s">
        <v>34</v>
      </c>
      <c r="D230" s="4" t="s">
        <v>44</v>
      </c>
      <c r="E230" s="4" t="s">
        <v>23</v>
      </c>
      <c r="F230" s="4" t="s">
        <v>36</v>
      </c>
      <c r="G230" s="4" t="s">
        <v>25</v>
      </c>
      <c r="H230" s="4" t="s">
        <v>55</v>
      </c>
      <c r="I230" s="5">
        <v>1</v>
      </c>
      <c r="J230" s="6">
        <v>41.01</v>
      </c>
      <c r="K230" s="7">
        <v>0.05</v>
      </c>
      <c r="L230" s="6">
        <v>16.489999999999998</v>
      </c>
      <c r="M230" s="6">
        <f t="shared" si="12"/>
        <v>38.959499999999998</v>
      </c>
      <c r="N230" s="6">
        <f t="shared" si="13"/>
        <v>16.489999999999998</v>
      </c>
      <c r="O230" s="6">
        <f t="shared" si="14"/>
        <v>22.4695</v>
      </c>
      <c r="P230" s="8">
        <f t="shared" si="15"/>
        <v>0.57673994789460847</v>
      </c>
      <c r="Q230" s="9">
        <f>YEAR(SalesDataTable[[#This Row],[Order Date]])</f>
        <v>2026</v>
      </c>
      <c r="R230" s="8" t="str">
        <f>"Q"&amp;ROUNDUP(MONTH(SalesDataTable[[#This Row],[Order Date]])/3,0)</f>
        <v>Q1</v>
      </c>
      <c r="S230" s="5">
        <f>MONTH(SalesDataTable[[#This Row],[Order Date]])</f>
        <v>2</v>
      </c>
      <c r="T230" s="8" t="str">
        <f>TEXT(SalesDataTable[[#This Row],[Order Date]],"mmm")</f>
        <v>lut</v>
      </c>
    </row>
    <row r="231" spans="1:20" ht="16" x14ac:dyDescent="0.4">
      <c r="A231" s="2" t="s">
        <v>302</v>
      </c>
      <c r="B231" s="3">
        <v>46072</v>
      </c>
      <c r="C231" s="4" t="s">
        <v>28</v>
      </c>
      <c r="D231" s="4" t="s">
        <v>86</v>
      </c>
      <c r="E231" s="4" t="s">
        <v>59</v>
      </c>
      <c r="F231" s="4" t="s">
        <v>40</v>
      </c>
      <c r="G231" s="4" t="s">
        <v>31</v>
      </c>
      <c r="H231" s="4" t="s">
        <v>73</v>
      </c>
      <c r="I231" s="5">
        <v>2</v>
      </c>
      <c r="J231" s="6">
        <v>153.03</v>
      </c>
      <c r="K231" s="7">
        <v>0</v>
      </c>
      <c r="L231" s="6">
        <v>81.02</v>
      </c>
      <c r="M231" s="6">
        <f t="shared" si="12"/>
        <v>306.06</v>
      </c>
      <c r="N231" s="6">
        <f t="shared" si="13"/>
        <v>162.04</v>
      </c>
      <c r="O231" s="6">
        <f t="shared" si="14"/>
        <v>144.02000000000001</v>
      </c>
      <c r="P231" s="8">
        <f t="shared" si="15"/>
        <v>0.47056132784421356</v>
      </c>
      <c r="Q231" s="9">
        <f>YEAR(SalesDataTable[[#This Row],[Order Date]])</f>
        <v>2026</v>
      </c>
      <c r="R231" s="8" t="str">
        <f>"Q"&amp;ROUNDUP(MONTH(SalesDataTable[[#This Row],[Order Date]])/3,0)</f>
        <v>Q1</v>
      </c>
      <c r="S231" s="5">
        <f>MONTH(SalesDataTable[[#This Row],[Order Date]])</f>
        <v>2</v>
      </c>
      <c r="T231" s="8" t="str">
        <f>TEXT(SalesDataTable[[#This Row],[Order Date]],"mmm")</f>
        <v>lut</v>
      </c>
    </row>
    <row r="232" spans="1:20" ht="16" x14ac:dyDescent="0.4">
      <c r="A232" s="2" t="s">
        <v>303</v>
      </c>
      <c r="B232" s="3">
        <v>46073</v>
      </c>
      <c r="C232" s="4" t="s">
        <v>28</v>
      </c>
      <c r="D232" s="4" t="s">
        <v>86</v>
      </c>
      <c r="E232" s="4" t="s">
        <v>23</v>
      </c>
      <c r="F232" s="4" t="s">
        <v>36</v>
      </c>
      <c r="G232" s="4" t="s">
        <v>69</v>
      </c>
      <c r="H232" s="4" t="s">
        <v>75</v>
      </c>
      <c r="I232" s="5">
        <v>2</v>
      </c>
      <c r="J232" s="6">
        <v>124.92</v>
      </c>
      <c r="K232" s="7">
        <v>0</v>
      </c>
      <c r="L232" s="6">
        <v>69.98</v>
      </c>
      <c r="M232" s="6">
        <f t="shared" si="12"/>
        <v>249.84</v>
      </c>
      <c r="N232" s="6">
        <f t="shared" si="13"/>
        <v>139.96</v>
      </c>
      <c r="O232" s="6">
        <f t="shared" si="14"/>
        <v>109.88</v>
      </c>
      <c r="P232" s="8">
        <f t="shared" si="15"/>
        <v>0.43980147294268329</v>
      </c>
      <c r="Q232" s="9">
        <f>YEAR(SalesDataTable[[#This Row],[Order Date]])</f>
        <v>2026</v>
      </c>
      <c r="R232" s="8" t="str">
        <f>"Q"&amp;ROUNDUP(MONTH(SalesDataTable[[#This Row],[Order Date]])/3,0)</f>
        <v>Q1</v>
      </c>
      <c r="S232" s="5">
        <f>MONTH(SalesDataTable[[#This Row],[Order Date]])</f>
        <v>2</v>
      </c>
      <c r="T232" s="8" t="str">
        <f>TEXT(SalesDataTable[[#This Row],[Order Date]],"mmm")</f>
        <v>lut</v>
      </c>
    </row>
    <row r="233" spans="1:20" ht="16" x14ac:dyDescent="0.4">
      <c r="A233" s="2" t="s">
        <v>304</v>
      </c>
      <c r="B233" s="3">
        <v>46073</v>
      </c>
      <c r="C233" s="4" t="s">
        <v>28</v>
      </c>
      <c r="D233" s="4" t="s">
        <v>89</v>
      </c>
      <c r="E233" s="4" t="s">
        <v>23</v>
      </c>
      <c r="F233" s="4" t="s">
        <v>40</v>
      </c>
      <c r="G233" s="4" t="s">
        <v>37</v>
      </c>
      <c r="H233" s="4" t="s">
        <v>91</v>
      </c>
      <c r="I233" s="5">
        <v>2</v>
      </c>
      <c r="J233" s="6">
        <v>136.55000000000001</v>
      </c>
      <c r="K233" s="7">
        <v>0</v>
      </c>
      <c r="L233" s="6">
        <v>68.84</v>
      </c>
      <c r="M233" s="6">
        <f t="shared" si="12"/>
        <v>273.10000000000002</v>
      </c>
      <c r="N233" s="6">
        <f t="shared" si="13"/>
        <v>137.68</v>
      </c>
      <c r="O233" s="6">
        <f t="shared" si="14"/>
        <v>135.42000000000002</v>
      </c>
      <c r="P233" s="8">
        <f t="shared" si="15"/>
        <v>0.49586232149395826</v>
      </c>
      <c r="Q233" s="9">
        <f>YEAR(SalesDataTable[[#This Row],[Order Date]])</f>
        <v>2026</v>
      </c>
      <c r="R233" s="8" t="str">
        <f>"Q"&amp;ROUNDUP(MONTH(SalesDataTable[[#This Row],[Order Date]])/3,0)</f>
        <v>Q1</v>
      </c>
      <c r="S233" s="5">
        <f>MONTH(SalesDataTable[[#This Row],[Order Date]])</f>
        <v>2</v>
      </c>
      <c r="T233" s="8" t="str">
        <f>TEXT(SalesDataTable[[#This Row],[Order Date]],"mmm")</f>
        <v>lut</v>
      </c>
    </row>
    <row r="234" spans="1:20" ht="16" x14ac:dyDescent="0.4">
      <c r="A234" s="2" t="s">
        <v>305</v>
      </c>
      <c r="B234" s="3">
        <v>46073</v>
      </c>
      <c r="C234" s="4" t="s">
        <v>34</v>
      </c>
      <c r="D234" s="4" t="s">
        <v>54</v>
      </c>
      <c r="E234" s="4" t="s">
        <v>30</v>
      </c>
      <c r="F234" s="4" t="s">
        <v>40</v>
      </c>
      <c r="G234" s="4" t="s">
        <v>51</v>
      </c>
      <c r="H234" s="4" t="s">
        <v>110</v>
      </c>
      <c r="I234" s="5">
        <v>15</v>
      </c>
      <c r="J234" s="6">
        <v>121.98</v>
      </c>
      <c r="K234" s="7">
        <v>0.1</v>
      </c>
      <c r="L234" s="6">
        <v>59.86</v>
      </c>
      <c r="M234" s="6">
        <f t="shared" si="12"/>
        <v>1646.73</v>
      </c>
      <c r="N234" s="6">
        <f t="shared" si="13"/>
        <v>897.9</v>
      </c>
      <c r="O234" s="6">
        <f t="shared" si="14"/>
        <v>748.83</v>
      </c>
      <c r="P234" s="8">
        <f t="shared" si="15"/>
        <v>0.45473757082217486</v>
      </c>
      <c r="Q234" s="9">
        <f>YEAR(SalesDataTable[[#This Row],[Order Date]])</f>
        <v>2026</v>
      </c>
      <c r="R234" s="8" t="str">
        <f>"Q"&amp;ROUNDUP(MONTH(SalesDataTable[[#This Row],[Order Date]])/3,0)</f>
        <v>Q1</v>
      </c>
      <c r="S234" s="5">
        <f>MONTH(SalesDataTable[[#This Row],[Order Date]])</f>
        <v>2</v>
      </c>
      <c r="T234" s="8" t="str">
        <f>TEXT(SalesDataTable[[#This Row],[Order Date]],"mmm")</f>
        <v>lut</v>
      </c>
    </row>
    <row r="235" spans="1:20" ht="16" x14ac:dyDescent="0.4">
      <c r="A235" s="2" t="s">
        <v>306</v>
      </c>
      <c r="B235" s="3">
        <v>46073</v>
      </c>
      <c r="C235" s="4" t="s">
        <v>28</v>
      </c>
      <c r="D235" s="4" t="s">
        <v>89</v>
      </c>
      <c r="E235" s="4" t="s">
        <v>23</v>
      </c>
      <c r="F235" s="4" t="s">
        <v>36</v>
      </c>
      <c r="G235" s="4" t="s">
        <v>37</v>
      </c>
      <c r="H235" s="4" t="s">
        <v>66</v>
      </c>
      <c r="I235" s="5">
        <v>1</v>
      </c>
      <c r="J235" s="6">
        <v>45.54</v>
      </c>
      <c r="K235" s="7">
        <v>0</v>
      </c>
      <c r="L235" s="6">
        <v>18.29</v>
      </c>
      <c r="M235" s="6">
        <f t="shared" si="12"/>
        <v>45.54</v>
      </c>
      <c r="N235" s="6">
        <f t="shared" si="13"/>
        <v>18.29</v>
      </c>
      <c r="O235" s="6">
        <f t="shared" si="14"/>
        <v>27.25</v>
      </c>
      <c r="P235" s="8">
        <f t="shared" si="15"/>
        <v>0.59837505489679399</v>
      </c>
      <c r="Q235" s="9">
        <f>YEAR(SalesDataTable[[#This Row],[Order Date]])</f>
        <v>2026</v>
      </c>
      <c r="R235" s="8" t="str">
        <f>"Q"&amp;ROUNDUP(MONTH(SalesDataTable[[#This Row],[Order Date]])/3,0)</f>
        <v>Q1</v>
      </c>
      <c r="S235" s="5">
        <f>MONTH(SalesDataTable[[#This Row],[Order Date]])</f>
        <v>2</v>
      </c>
      <c r="T235" s="8" t="str">
        <f>TEXT(SalesDataTable[[#This Row],[Order Date]],"mmm")</f>
        <v>lut</v>
      </c>
    </row>
    <row r="236" spans="1:20" ht="16" x14ac:dyDescent="0.4">
      <c r="A236" s="2" t="s">
        <v>307</v>
      </c>
      <c r="B236" s="3">
        <v>46073</v>
      </c>
      <c r="C236" s="4" t="s">
        <v>34</v>
      </c>
      <c r="D236" s="4" t="s">
        <v>44</v>
      </c>
      <c r="E236" s="4" t="s">
        <v>59</v>
      </c>
      <c r="F236" s="4" t="s">
        <v>24</v>
      </c>
      <c r="G236" s="4" t="s">
        <v>69</v>
      </c>
      <c r="H236" s="4" t="s">
        <v>94</v>
      </c>
      <c r="I236" s="5">
        <v>1</v>
      </c>
      <c r="J236" s="6">
        <v>51.73</v>
      </c>
      <c r="K236" s="7">
        <v>0</v>
      </c>
      <c r="L236" s="6">
        <v>21.83</v>
      </c>
      <c r="M236" s="6">
        <f t="shared" si="12"/>
        <v>51.73</v>
      </c>
      <c r="N236" s="6">
        <f t="shared" si="13"/>
        <v>21.83</v>
      </c>
      <c r="O236" s="6">
        <f t="shared" si="14"/>
        <v>29.9</v>
      </c>
      <c r="P236" s="8">
        <f t="shared" si="15"/>
        <v>0.57800115986854828</v>
      </c>
      <c r="Q236" s="9">
        <f>YEAR(SalesDataTable[[#This Row],[Order Date]])</f>
        <v>2026</v>
      </c>
      <c r="R236" s="8" t="str">
        <f>"Q"&amp;ROUNDUP(MONTH(SalesDataTable[[#This Row],[Order Date]])/3,0)</f>
        <v>Q1</v>
      </c>
      <c r="S236" s="5">
        <f>MONTH(SalesDataTable[[#This Row],[Order Date]])</f>
        <v>2</v>
      </c>
      <c r="T236" s="8" t="str">
        <f>TEXT(SalesDataTable[[#This Row],[Order Date]],"mmm")</f>
        <v>lut</v>
      </c>
    </row>
    <row r="237" spans="1:20" ht="16" x14ac:dyDescent="0.4">
      <c r="A237" s="2" t="s">
        <v>308</v>
      </c>
      <c r="B237" s="3">
        <v>46073</v>
      </c>
      <c r="C237" s="4" t="s">
        <v>28</v>
      </c>
      <c r="D237" s="4" t="s">
        <v>89</v>
      </c>
      <c r="E237" s="4" t="s">
        <v>59</v>
      </c>
      <c r="F237" s="4" t="s">
        <v>24</v>
      </c>
      <c r="G237" s="4" t="s">
        <v>51</v>
      </c>
      <c r="H237" s="4" t="s">
        <v>84</v>
      </c>
      <c r="I237" s="5">
        <v>2</v>
      </c>
      <c r="J237" s="6">
        <v>80.510000000000005</v>
      </c>
      <c r="K237" s="7">
        <v>0.05</v>
      </c>
      <c r="L237" s="6">
        <v>38.630000000000003</v>
      </c>
      <c r="M237" s="6">
        <f t="shared" si="12"/>
        <v>152.96899999999999</v>
      </c>
      <c r="N237" s="6">
        <f t="shared" si="13"/>
        <v>77.260000000000005</v>
      </c>
      <c r="O237" s="6">
        <f t="shared" si="14"/>
        <v>75.708999999999989</v>
      </c>
      <c r="P237" s="8">
        <f t="shared" si="15"/>
        <v>0.4949303453640933</v>
      </c>
      <c r="Q237" s="9">
        <f>YEAR(SalesDataTable[[#This Row],[Order Date]])</f>
        <v>2026</v>
      </c>
      <c r="R237" s="8" t="str">
        <f>"Q"&amp;ROUNDUP(MONTH(SalesDataTable[[#This Row],[Order Date]])/3,0)</f>
        <v>Q1</v>
      </c>
      <c r="S237" s="5">
        <f>MONTH(SalesDataTable[[#This Row],[Order Date]])</f>
        <v>2</v>
      </c>
      <c r="T237" s="8" t="str">
        <f>TEXT(SalesDataTable[[#This Row],[Order Date]],"mmm")</f>
        <v>lut</v>
      </c>
    </row>
    <row r="238" spans="1:20" ht="16" x14ac:dyDescent="0.4">
      <c r="A238" s="2" t="s">
        <v>309</v>
      </c>
      <c r="B238" s="3">
        <v>46073</v>
      </c>
      <c r="C238" s="4" t="s">
        <v>47</v>
      </c>
      <c r="D238" s="4" t="s">
        <v>65</v>
      </c>
      <c r="E238" s="4" t="s">
        <v>23</v>
      </c>
      <c r="F238" s="4" t="s">
        <v>36</v>
      </c>
      <c r="G238" s="4" t="s">
        <v>69</v>
      </c>
      <c r="H238" s="4" t="s">
        <v>87</v>
      </c>
      <c r="I238" s="5">
        <v>1</v>
      </c>
      <c r="J238" s="6">
        <v>36.31</v>
      </c>
      <c r="K238" s="7">
        <v>0</v>
      </c>
      <c r="L238" s="6">
        <v>14</v>
      </c>
      <c r="M238" s="6">
        <f t="shared" si="12"/>
        <v>36.31</v>
      </c>
      <c r="N238" s="6">
        <f t="shared" si="13"/>
        <v>14</v>
      </c>
      <c r="O238" s="6">
        <f t="shared" si="14"/>
        <v>22.310000000000002</v>
      </c>
      <c r="P238" s="8">
        <f t="shared" si="15"/>
        <v>0.61443128614706699</v>
      </c>
      <c r="Q238" s="9">
        <f>YEAR(SalesDataTable[[#This Row],[Order Date]])</f>
        <v>2026</v>
      </c>
      <c r="R238" s="8" t="str">
        <f>"Q"&amp;ROUNDUP(MONTH(SalesDataTable[[#This Row],[Order Date]])/3,0)</f>
        <v>Q1</v>
      </c>
      <c r="S238" s="5">
        <f>MONTH(SalesDataTable[[#This Row],[Order Date]])</f>
        <v>2</v>
      </c>
      <c r="T238" s="8" t="str">
        <f>TEXT(SalesDataTable[[#This Row],[Order Date]],"mmm")</f>
        <v>lut</v>
      </c>
    </row>
    <row r="239" spans="1:20" ht="16" x14ac:dyDescent="0.4">
      <c r="A239" s="2" t="s">
        <v>310</v>
      </c>
      <c r="B239" s="3">
        <v>46073</v>
      </c>
      <c r="C239" s="4" t="s">
        <v>34</v>
      </c>
      <c r="D239" s="4" t="s">
        <v>146</v>
      </c>
      <c r="E239" s="4" t="s">
        <v>23</v>
      </c>
      <c r="F239" s="4" t="s">
        <v>24</v>
      </c>
      <c r="G239" s="4" t="s">
        <v>25</v>
      </c>
      <c r="H239" s="4" t="s">
        <v>26</v>
      </c>
      <c r="I239" s="5">
        <v>1</v>
      </c>
      <c r="J239" s="6">
        <v>82.86</v>
      </c>
      <c r="K239" s="7">
        <v>0.05</v>
      </c>
      <c r="L239" s="6">
        <v>42.3</v>
      </c>
      <c r="M239" s="6">
        <f t="shared" si="12"/>
        <v>78.716999999999999</v>
      </c>
      <c r="N239" s="6">
        <f t="shared" si="13"/>
        <v>42.3</v>
      </c>
      <c r="O239" s="6">
        <f t="shared" si="14"/>
        <v>36.417000000000002</v>
      </c>
      <c r="P239" s="8">
        <f t="shared" si="15"/>
        <v>0.46263196005945351</v>
      </c>
      <c r="Q239" s="9">
        <f>YEAR(SalesDataTable[[#This Row],[Order Date]])</f>
        <v>2026</v>
      </c>
      <c r="R239" s="8" t="str">
        <f>"Q"&amp;ROUNDUP(MONTH(SalesDataTable[[#This Row],[Order Date]])/3,0)</f>
        <v>Q1</v>
      </c>
      <c r="S239" s="5">
        <f>MONTH(SalesDataTable[[#This Row],[Order Date]])</f>
        <v>2</v>
      </c>
      <c r="T239" s="8" t="str">
        <f>TEXT(SalesDataTable[[#This Row],[Order Date]],"mmm")</f>
        <v>lut</v>
      </c>
    </row>
    <row r="240" spans="1:20" ht="16" x14ac:dyDescent="0.4">
      <c r="A240" s="2" t="s">
        <v>311</v>
      </c>
      <c r="B240" s="3">
        <v>46074</v>
      </c>
      <c r="C240" s="4" t="s">
        <v>21</v>
      </c>
      <c r="D240" s="4" t="s">
        <v>22</v>
      </c>
      <c r="E240" s="4" t="s">
        <v>45</v>
      </c>
      <c r="F240" s="4" t="s">
        <v>36</v>
      </c>
      <c r="G240" s="4" t="s">
        <v>25</v>
      </c>
      <c r="H240" s="4" t="s">
        <v>63</v>
      </c>
      <c r="I240" s="5">
        <v>2</v>
      </c>
      <c r="J240" s="6">
        <v>103.03</v>
      </c>
      <c r="K240" s="7">
        <v>0.05</v>
      </c>
      <c r="L240" s="6">
        <v>50.73</v>
      </c>
      <c r="M240" s="6">
        <f t="shared" si="12"/>
        <v>195.75700000000001</v>
      </c>
      <c r="N240" s="6">
        <f t="shared" si="13"/>
        <v>101.46</v>
      </c>
      <c r="O240" s="6">
        <f t="shared" si="14"/>
        <v>94.297000000000011</v>
      </c>
      <c r="P240" s="8">
        <f t="shared" si="15"/>
        <v>0.48170435795399402</v>
      </c>
      <c r="Q240" s="9">
        <f>YEAR(SalesDataTable[[#This Row],[Order Date]])</f>
        <v>2026</v>
      </c>
      <c r="R240" s="8" t="str">
        <f>"Q"&amp;ROUNDUP(MONTH(SalesDataTable[[#This Row],[Order Date]])/3,0)</f>
        <v>Q1</v>
      </c>
      <c r="S240" s="5">
        <f>MONTH(SalesDataTable[[#This Row],[Order Date]])</f>
        <v>2</v>
      </c>
      <c r="T240" s="8" t="str">
        <f>TEXT(SalesDataTable[[#This Row],[Order Date]],"mmm")</f>
        <v>lut</v>
      </c>
    </row>
    <row r="241" spans="1:20" ht="16" x14ac:dyDescent="0.4">
      <c r="A241" s="2" t="s">
        <v>312</v>
      </c>
      <c r="B241" s="3">
        <v>46074</v>
      </c>
      <c r="C241" s="4" t="s">
        <v>28</v>
      </c>
      <c r="D241" s="4" t="s">
        <v>106</v>
      </c>
      <c r="E241" s="4" t="s">
        <v>23</v>
      </c>
      <c r="F241" s="4" t="s">
        <v>40</v>
      </c>
      <c r="G241" s="4" t="s">
        <v>37</v>
      </c>
      <c r="H241" s="4" t="s">
        <v>38</v>
      </c>
      <c r="I241" s="5">
        <v>1</v>
      </c>
      <c r="J241" s="6">
        <v>36.39</v>
      </c>
      <c r="K241" s="7">
        <v>0</v>
      </c>
      <c r="L241" s="6">
        <v>13.49</v>
      </c>
      <c r="M241" s="6">
        <f t="shared" si="12"/>
        <v>36.39</v>
      </c>
      <c r="N241" s="6">
        <f t="shared" si="13"/>
        <v>13.49</v>
      </c>
      <c r="O241" s="6">
        <f t="shared" si="14"/>
        <v>22.9</v>
      </c>
      <c r="P241" s="8">
        <f t="shared" si="15"/>
        <v>0.62929376202253362</v>
      </c>
      <c r="Q241" s="9">
        <f>YEAR(SalesDataTable[[#This Row],[Order Date]])</f>
        <v>2026</v>
      </c>
      <c r="R241" s="8" t="str">
        <f>"Q"&amp;ROUNDUP(MONTH(SalesDataTable[[#This Row],[Order Date]])/3,0)</f>
        <v>Q1</v>
      </c>
      <c r="S241" s="5">
        <f>MONTH(SalesDataTable[[#This Row],[Order Date]])</f>
        <v>2</v>
      </c>
      <c r="T241" s="8" t="str">
        <f>TEXT(SalesDataTable[[#This Row],[Order Date]],"mmm")</f>
        <v>lut</v>
      </c>
    </row>
    <row r="242" spans="1:20" ht="16" x14ac:dyDescent="0.4">
      <c r="A242" s="2" t="s">
        <v>313</v>
      </c>
      <c r="B242" s="3">
        <v>46075</v>
      </c>
      <c r="C242" s="4" t="s">
        <v>34</v>
      </c>
      <c r="D242" s="4" t="s">
        <v>54</v>
      </c>
      <c r="E242" s="4" t="s">
        <v>23</v>
      </c>
      <c r="F242" s="4" t="s">
        <v>24</v>
      </c>
      <c r="G242" s="4" t="s">
        <v>51</v>
      </c>
      <c r="H242" s="4" t="s">
        <v>110</v>
      </c>
      <c r="I242" s="5">
        <v>1</v>
      </c>
      <c r="J242" s="6">
        <v>124.93</v>
      </c>
      <c r="K242" s="7">
        <v>0.1</v>
      </c>
      <c r="L242" s="6">
        <v>59.74</v>
      </c>
      <c r="M242" s="6">
        <f t="shared" si="12"/>
        <v>112.43700000000001</v>
      </c>
      <c r="N242" s="6">
        <f t="shared" si="13"/>
        <v>59.74</v>
      </c>
      <c r="O242" s="6">
        <f t="shared" si="14"/>
        <v>52.69700000000001</v>
      </c>
      <c r="P242" s="8">
        <f t="shared" si="15"/>
        <v>0.46868023871145625</v>
      </c>
      <c r="Q242" s="9">
        <f>YEAR(SalesDataTable[[#This Row],[Order Date]])</f>
        <v>2026</v>
      </c>
      <c r="R242" s="8" t="str">
        <f>"Q"&amp;ROUNDUP(MONTH(SalesDataTable[[#This Row],[Order Date]])/3,0)</f>
        <v>Q1</v>
      </c>
      <c r="S242" s="5">
        <f>MONTH(SalesDataTable[[#This Row],[Order Date]])</f>
        <v>2</v>
      </c>
      <c r="T242" s="8" t="str">
        <f>TEXT(SalesDataTable[[#This Row],[Order Date]],"mmm")</f>
        <v>lut</v>
      </c>
    </row>
    <row r="243" spans="1:20" ht="16" x14ac:dyDescent="0.4">
      <c r="A243" s="2" t="s">
        <v>314</v>
      </c>
      <c r="B243" s="3">
        <v>46075</v>
      </c>
      <c r="C243" s="4" t="s">
        <v>28</v>
      </c>
      <c r="D243" s="4" t="s">
        <v>86</v>
      </c>
      <c r="E243" s="4" t="s">
        <v>59</v>
      </c>
      <c r="F243" s="4" t="s">
        <v>24</v>
      </c>
      <c r="G243" s="4" t="s">
        <v>25</v>
      </c>
      <c r="H243" s="4" t="s">
        <v>63</v>
      </c>
      <c r="I243" s="5">
        <v>1</v>
      </c>
      <c r="J243" s="6">
        <v>101.19</v>
      </c>
      <c r="K243" s="7">
        <v>0.05</v>
      </c>
      <c r="L243" s="6">
        <v>49.14</v>
      </c>
      <c r="M243" s="6">
        <f t="shared" si="12"/>
        <v>96.130499999999998</v>
      </c>
      <c r="N243" s="6">
        <f t="shared" si="13"/>
        <v>49.14</v>
      </c>
      <c r="O243" s="6">
        <f t="shared" si="14"/>
        <v>46.990499999999997</v>
      </c>
      <c r="P243" s="8">
        <f t="shared" si="15"/>
        <v>0.48881988546819166</v>
      </c>
      <c r="Q243" s="9">
        <f>YEAR(SalesDataTable[[#This Row],[Order Date]])</f>
        <v>2026</v>
      </c>
      <c r="R243" s="8" t="str">
        <f>"Q"&amp;ROUNDUP(MONTH(SalesDataTable[[#This Row],[Order Date]])/3,0)</f>
        <v>Q1</v>
      </c>
      <c r="S243" s="5">
        <f>MONTH(SalesDataTable[[#This Row],[Order Date]])</f>
        <v>2</v>
      </c>
      <c r="T243" s="8" t="str">
        <f>TEXT(SalesDataTable[[#This Row],[Order Date]],"mmm")</f>
        <v>lut</v>
      </c>
    </row>
    <row r="244" spans="1:20" ht="16" x14ac:dyDescent="0.4">
      <c r="A244" s="2" t="s">
        <v>315</v>
      </c>
      <c r="B244" s="3">
        <v>46075</v>
      </c>
      <c r="C244" s="4" t="s">
        <v>47</v>
      </c>
      <c r="D244" s="4" t="s">
        <v>68</v>
      </c>
      <c r="E244" s="4" t="s">
        <v>23</v>
      </c>
      <c r="F244" s="4" t="s">
        <v>24</v>
      </c>
      <c r="G244" s="4" t="s">
        <v>69</v>
      </c>
      <c r="H244" s="4" t="s">
        <v>94</v>
      </c>
      <c r="I244" s="5">
        <v>2</v>
      </c>
      <c r="J244" s="6">
        <v>51.2</v>
      </c>
      <c r="K244" s="7">
        <v>0</v>
      </c>
      <c r="L244" s="6">
        <v>21.38</v>
      </c>
      <c r="M244" s="6">
        <f t="shared" si="12"/>
        <v>102.4</v>
      </c>
      <c r="N244" s="6">
        <f t="shared" si="13"/>
        <v>42.76</v>
      </c>
      <c r="O244" s="6">
        <f t="shared" si="14"/>
        <v>59.640000000000008</v>
      </c>
      <c r="P244" s="8">
        <f t="shared" si="15"/>
        <v>0.58242187500000009</v>
      </c>
      <c r="Q244" s="9">
        <f>YEAR(SalesDataTable[[#This Row],[Order Date]])</f>
        <v>2026</v>
      </c>
      <c r="R244" s="8" t="str">
        <f>"Q"&amp;ROUNDUP(MONTH(SalesDataTable[[#This Row],[Order Date]])/3,0)</f>
        <v>Q1</v>
      </c>
      <c r="S244" s="5">
        <f>MONTH(SalesDataTable[[#This Row],[Order Date]])</f>
        <v>2</v>
      </c>
      <c r="T244" s="8" t="str">
        <f>TEXT(SalesDataTable[[#This Row],[Order Date]],"mmm")</f>
        <v>lut</v>
      </c>
    </row>
    <row r="245" spans="1:20" ht="16" x14ac:dyDescent="0.4">
      <c r="A245" s="2" t="s">
        <v>316</v>
      </c>
      <c r="B245" s="3">
        <v>46075</v>
      </c>
      <c r="C245" s="4" t="s">
        <v>47</v>
      </c>
      <c r="D245" s="4" t="s">
        <v>48</v>
      </c>
      <c r="E245" s="4" t="s">
        <v>23</v>
      </c>
      <c r="F245" s="4" t="s">
        <v>24</v>
      </c>
      <c r="G245" s="4" t="s">
        <v>51</v>
      </c>
      <c r="H245" s="4" t="s">
        <v>84</v>
      </c>
      <c r="I245" s="5">
        <v>1</v>
      </c>
      <c r="J245" s="6">
        <v>81.81</v>
      </c>
      <c r="K245" s="7">
        <v>0</v>
      </c>
      <c r="L245" s="6">
        <v>40.32</v>
      </c>
      <c r="M245" s="6">
        <f t="shared" si="12"/>
        <v>81.81</v>
      </c>
      <c r="N245" s="6">
        <f t="shared" si="13"/>
        <v>40.32</v>
      </c>
      <c r="O245" s="6">
        <f t="shared" si="14"/>
        <v>41.49</v>
      </c>
      <c r="P245" s="8">
        <f t="shared" si="15"/>
        <v>0.50715071507150711</v>
      </c>
      <c r="Q245" s="9">
        <f>YEAR(SalesDataTable[[#This Row],[Order Date]])</f>
        <v>2026</v>
      </c>
      <c r="R245" s="8" t="str">
        <f>"Q"&amp;ROUNDUP(MONTH(SalesDataTable[[#This Row],[Order Date]])/3,0)</f>
        <v>Q1</v>
      </c>
      <c r="S245" s="5">
        <f>MONTH(SalesDataTable[[#This Row],[Order Date]])</f>
        <v>2</v>
      </c>
      <c r="T245" s="8" t="str">
        <f>TEXT(SalesDataTable[[#This Row],[Order Date]],"mmm")</f>
        <v>lut</v>
      </c>
    </row>
    <row r="246" spans="1:20" ht="16" x14ac:dyDescent="0.4">
      <c r="A246" s="2" t="s">
        <v>317</v>
      </c>
      <c r="B246" s="3">
        <v>46075</v>
      </c>
      <c r="C246" s="4" t="s">
        <v>21</v>
      </c>
      <c r="D246" s="4" t="s">
        <v>108</v>
      </c>
      <c r="E246" s="4" t="s">
        <v>45</v>
      </c>
      <c r="F246" s="4" t="s">
        <v>40</v>
      </c>
      <c r="G246" s="4" t="s">
        <v>31</v>
      </c>
      <c r="H246" s="4" t="s">
        <v>73</v>
      </c>
      <c r="I246" s="5">
        <v>1</v>
      </c>
      <c r="J246" s="6">
        <v>152.96</v>
      </c>
      <c r="K246" s="7">
        <v>0</v>
      </c>
      <c r="L246" s="6">
        <v>79.510000000000005</v>
      </c>
      <c r="M246" s="6">
        <f t="shared" si="12"/>
        <v>152.96</v>
      </c>
      <c r="N246" s="6">
        <f t="shared" si="13"/>
        <v>79.510000000000005</v>
      </c>
      <c r="O246" s="6">
        <f t="shared" si="14"/>
        <v>73.45</v>
      </c>
      <c r="P246" s="8">
        <f t="shared" si="15"/>
        <v>0.48019089958158995</v>
      </c>
      <c r="Q246" s="9">
        <f>YEAR(SalesDataTable[[#This Row],[Order Date]])</f>
        <v>2026</v>
      </c>
      <c r="R246" s="8" t="str">
        <f>"Q"&amp;ROUNDUP(MONTH(SalesDataTable[[#This Row],[Order Date]])/3,0)</f>
        <v>Q1</v>
      </c>
      <c r="S246" s="5">
        <f>MONTH(SalesDataTable[[#This Row],[Order Date]])</f>
        <v>2</v>
      </c>
      <c r="T246" s="8" t="str">
        <f>TEXT(SalesDataTable[[#This Row],[Order Date]],"mmm")</f>
        <v>lut</v>
      </c>
    </row>
    <row r="247" spans="1:20" ht="16" x14ac:dyDescent="0.4">
      <c r="A247" s="2" t="s">
        <v>318</v>
      </c>
      <c r="B247" s="3">
        <v>46076</v>
      </c>
      <c r="C247" s="4" t="s">
        <v>47</v>
      </c>
      <c r="D247" s="4" t="s">
        <v>65</v>
      </c>
      <c r="E247" s="4" t="s">
        <v>59</v>
      </c>
      <c r="F247" s="4" t="s">
        <v>40</v>
      </c>
      <c r="G247" s="4" t="s">
        <v>37</v>
      </c>
      <c r="H247" s="4" t="s">
        <v>103</v>
      </c>
      <c r="I247" s="5">
        <v>1</v>
      </c>
      <c r="J247" s="6">
        <v>166.13</v>
      </c>
      <c r="K247" s="7">
        <v>0.05</v>
      </c>
      <c r="L247" s="6">
        <v>85.7</v>
      </c>
      <c r="M247" s="6">
        <f t="shared" si="12"/>
        <v>157.8235</v>
      </c>
      <c r="N247" s="6">
        <f t="shared" si="13"/>
        <v>85.7</v>
      </c>
      <c r="O247" s="6">
        <f t="shared" si="14"/>
        <v>72.123499999999993</v>
      </c>
      <c r="P247" s="8">
        <f t="shared" si="15"/>
        <v>0.45698834457479398</v>
      </c>
      <c r="Q247" s="9">
        <f>YEAR(SalesDataTable[[#This Row],[Order Date]])</f>
        <v>2026</v>
      </c>
      <c r="R247" s="8" t="str">
        <f>"Q"&amp;ROUNDUP(MONTH(SalesDataTable[[#This Row],[Order Date]])/3,0)</f>
        <v>Q1</v>
      </c>
      <c r="S247" s="5">
        <f>MONTH(SalesDataTable[[#This Row],[Order Date]])</f>
        <v>2</v>
      </c>
      <c r="T247" s="8" t="str">
        <f>TEXT(SalesDataTable[[#This Row],[Order Date]],"mmm")</f>
        <v>lut</v>
      </c>
    </row>
    <row r="248" spans="1:20" ht="16" x14ac:dyDescent="0.4">
      <c r="A248" s="2" t="s">
        <v>319</v>
      </c>
      <c r="B248" s="3">
        <v>46076</v>
      </c>
      <c r="C248" s="4" t="s">
        <v>21</v>
      </c>
      <c r="D248" s="4" t="s">
        <v>108</v>
      </c>
      <c r="E248" s="4" t="s">
        <v>23</v>
      </c>
      <c r="F248" s="4" t="s">
        <v>36</v>
      </c>
      <c r="G248" s="4" t="s">
        <v>51</v>
      </c>
      <c r="H248" s="4" t="s">
        <v>61</v>
      </c>
      <c r="I248" s="5">
        <v>3</v>
      </c>
      <c r="J248" s="6">
        <v>193.18</v>
      </c>
      <c r="K248" s="7">
        <v>0.05</v>
      </c>
      <c r="L248" s="6">
        <v>106.19</v>
      </c>
      <c r="M248" s="6">
        <f t="shared" si="12"/>
        <v>550.56299999999999</v>
      </c>
      <c r="N248" s="6">
        <f t="shared" si="13"/>
        <v>318.57</v>
      </c>
      <c r="O248" s="6">
        <f t="shared" si="14"/>
        <v>231.99299999999999</v>
      </c>
      <c r="P248" s="8">
        <f t="shared" si="15"/>
        <v>0.42137412067283853</v>
      </c>
      <c r="Q248" s="9">
        <f>YEAR(SalesDataTable[[#This Row],[Order Date]])</f>
        <v>2026</v>
      </c>
      <c r="R248" s="8" t="str">
        <f>"Q"&amp;ROUNDUP(MONTH(SalesDataTable[[#This Row],[Order Date]])/3,0)</f>
        <v>Q1</v>
      </c>
      <c r="S248" s="5">
        <f>MONTH(SalesDataTable[[#This Row],[Order Date]])</f>
        <v>2</v>
      </c>
      <c r="T248" s="8" t="str">
        <f>TEXT(SalesDataTable[[#This Row],[Order Date]],"mmm")</f>
        <v>lut</v>
      </c>
    </row>
    <row r="249" spans="1:20" ht="16" x14ac:dyDescent="0.4">
      <c r="A249" s="2" t="s">
        <v>320</v>
      </c>
      <c r="B249" s="3">
        <v>46076</v>
      </c>
      <c r="C249" s="4" t="s">
        <v>34</v>
      </c>
      <c r="D249" s="4" t="s">
        <v>81</v>
      </c>
      <c r="E249" s="4" t="s">
        <v>23</v>
      </c>
      <c r="F249" s="4" t="s">
        <v>24</v>
      </c>
      <c r="G249" s="4" t="s">
        <v>25</v>
      </c>
      <c r="H249" s="4" t="s">
        <v>26</v>
      </c>
      <c r="I249" s="5">
        <v>1</v>
      </c>
      <c r="J249" s="6">
        <v>80.42</v>
      </c>
      <c r="K249" s="7">
        <v>0</v>
      </c>
      <c r="L249" s="6">
        <v>41.72</v>
      </c>
      <c r="M249" s="6">
        <f t="shared" si="12"/>
        <v>80.42</v>
      </c>
      <c r="N249" s="6">
        <f t="shared" si="13"/>
        <v>41.72</v>
      </c>
      <c r="O249" s="6">
        <f t="shared" si="14"/>
        <v>38.700000000000003</v>
      </c>
      <c r="P249" s="8">
        <f t="shared" si="15"/>
        <v>0.4812235762248197</v>
      </c>
      <c r="Q249" s="9">
        <f>YEAR(SalesDataTable[[#This Row],[Order Date]])</f>
        <v>2026</v>
      </c>
      <c r="R249" s="8" t="str">
        <f>"Q"&amp;ROUNDUP(MONTH(SalesDataTable[[#This Row],[Order Date]])/3,0)</f>
        <v>Q1</v>
      </c>
      <c r="S249" s="5">
        <f>MONTH(SalesDataTable[[#This Row],[Order Date]])</f>
        <v>2</v>
      </c>
      <c r="T249" s="8" t="str">
        <f>TEXT(SalesDataTable[[#This Row],[Order Date]],"mmm")</f>
        <v>lut</v>
      </c>
    </row>
    <row r="250" spans="1:20" ht="16" x14ac:dyDescent="0.4">
      <c r="A250" s="2" t="s">
        <v>321</v>
      </c>
      <c r="B250" s="3">
        <v>46076</v>
      </c>
      <c r="C250" s="4" t="s">
        <v>47</v>
      </c>
      <c r="D250" s="4" t="s">
        <v>102</v>
      </c>
      <c r="E250" s="4" t="s">
        <v>23</v>
      </c>
      <c r="F250" s="4" t="s">
        <v>24</v>
      </c>
      <c r="G250" s="4" t="s">
        <v>51</v>
      </c>
      <c r="H250" s="4" t="s">
        <v>110</v>
      </c>
      <c r="I250" s="5">
        <v>2</v>
      </c>
      <c r="J250" s="6">
        <v>122.17</v>
      </c>
      <c r="K250" s="7">
        <v>0</v>
      </c>
      <c r="L250" s="6">
        <v>60.62</v>
      </c>
      <c r="M250" s="6">
        <f t="shared" si="12"/>
        <v>244.34</v>
      </c>
      <c r="N250" s="6">
        <f t="shared" si="13"/>
        <v>121.24</v>
      </c>
      <c r="O250" s="6">
        <f t="shared" si="14"/>
        <v>123.10000000000001</v>
      </c>
      <c r="P250" s="8">
        <f t="shared" si="15"/>
        <v>0.50380617172792019</v>
      </c>
      <c r="Q250" s="9">
        <f>YEAR(SalesDataTable[[#This Row],[Order Date]])</f>
        <v>2026</v>
      </c>
      <c r="R250" s="8" t="str">
        <f>"Q"&amp;ROUNDUP(MONTH(SalesDataTable[[#This Row],[Order Date]])/3,0)</f>
        <v>Q1</v>
      </c>
      <c r="S250" s="5">
        <f>MONTH(SalesDataTable[[#This Row],[Order Date]])</f>
        <v>2</v>
      </c>
      <c r="T250" s="8" t="str">
        <f>TEXT(SalesDataTable[[#This Row],[Order Date]],"mmm")</f>
        <v>lut</v>
      </c>
    </row>
    <row r="251" spans="1:20" ht="16" x14ac:dyDescent="0.4">
      <c r="A251" s="2" t="s">
        <v>322</v>
      </c>
      <c r="B251" s="3">
        <v>46077</v>
      </c>
      <c r="C251" s="4" t="s">
        <v>28</v>
      </c>
      <c r="D251" s="4" t="s">
        <v>58</v>
      </c>
      <c r="E251" s="4" t="s">
        <v>59</v>
      </c>
      <c r="F251" s="4" t="s">
        <v>36</v>
      </c>
      <c r="G251" s="4" t="s">
        <v>37</v>
      </c>
      <c r="H251" s="4" t="s">
        <v>103</v>
      </c>
      <c r="I251" s="5">
        <v>1</v>
      </c>
      <c r="J251" s="6">
        <v>164.6</v>
      </c>
      <c r="K251" s="7">
        <v>0</v>
      </c>
      <c r="L251" s="6">
        <v>85.07</v>
      </c>
      <c r="M251" s="6">
        <f t="shared" si="12"/>
        <v>164.6</v>
      </c>
      <c r="N251" s="6">
        <f t="shared" si="13"/>
        <v>85.07</v>
      </c>
      <c r="O251" s="6">
        <f t="shared" si="14"/>
        <v>79.53</v>
      </c>
      <c r="P251" s="8">
        <f t="shared" si="15"/>
        <v>0.48317132442284327</v>
      </c>
      <c r="Q251" s="9">
        <f>YEAR(SalesDataTable[[#This Row],[Order Date]])</f>
        <v>2026</v>
      </c>
      <c r="R251" s="8" t="str">
        <f>"Q"&amp;ROUNDUP(MONTH(SalesDataTable[[#This Row],[Order Date]])/3,0)</f>
        <v>Q1</v>
      </c>
      <c r="S251" s="5">
        <f>MONTH(SalesDataTable[[#This Row],[Order Date]])</f>
        <v>2</v>
      </c>
      <c r="T251" s="8" t="str">
        <f>TEXT(SalesDataTable[[#This Row],[Order Date]],"mmm")</f>
        <v>lut</v>
      </c>
    </row>
    <row r="252" spans="1:20" ht="16" x14ac:dyDescent="0.4">
      <c r="A252" s="2" t="s">
        <v>323</v>
      </c>
      <c r="B252" s="3">
        <v>46077</v>
      </c>
      <c r="C252" s="4" t="s">
        <v>28</v>
      </c>
      <c r="D252" s="4" t="s">
        <v>106</v>
      </c>
      <c r="E252" s="4" t="s">
        <v>23</v>
      </c>
      <c r="F252" s="4" t="s">
        <v>36</v>
      </c>
      <c r="G252" s="4" t="s">
        <v>37</v>
      </c>
      <c r="H252" s="4" t="s">
        <v>91</v>
      </c>
      <c r="I252" s="5">
        <v>1</v>
      </c>
      <c r="J252" s="6">
        <v>132.19999999999999</v>
      </c>
      <c r="K252" s="7">
        <v>0</v>
      </c>
      <c r="L252" s="6">
        <v>67.180000000000007</v>
      </c>
      <c r="M252" s="6">
        <f t="shared" si="12"/>
        <v>132.19999999999999</v>
      </c>
      <c r="N252" s="6">
        <f t="shared" si="13"/>
        <v>67.180000000000007</v>
      </c>
      <c r="O252" s="6">
        <f t="shared" si="14"/>
        <v>65.019999999999982</v>
      </c>
      <c r="P252" s="8">
        <f t="shared" si="15"/>
        <v>0.49183055975794243</v>
      </c>
      <c r="Q252" s="9">
        <f>YEAR(SalesDataTable[[#This Row],[Order Date]])</f>
        <v>2026</v>
      </c>
      <c r="R252" s="8" t="str">
        <f>"Q"&amp;ROUNDUP(MONTH(SalesDataTable[[#This Row],[Order Date]])/3,0)</f>
        <v>Q1</v>
      </c>
      <c r="S252" s="5">
        <f>MONTH(SalesDataTable[[#This Row],[Order Date]])</f>
        <v>2</v>
      </c>
      <c r="T252" s="8" t="str">
        <f>TEXT(SalesDataTable[[#This Row],[Order Date]],"mmm")</f>
        <v>lut</v>
      </c>
    </row>
    <row r="253" spans="1:20" ht="16" x14ac:dyDescent="0.4">
      <c r="A253" s="2" t="s">
        <v>324</v>
      </c>
      <c r="B253" s="3">
        <v>46077</v>
      </c>
      <c r="C253" s="4" t="s">
        <v>47</v>
      </c>
      <c r="D253" s="4" t="s">
        <v>48</v>
      </c>
      <c r="E253" s="4" t="s">
        <v>23</v>
      </c>
      <c r="F253" s="4" t="s">
        <v>24</v>
      </c>
      <c r="G253" s="4" t="s">
        <v>25</v>
      </c>
      <c r="H253" s="4" t="s">
        <v>55</v>
      </c>
      <c r="I253" s="5">
        <v>2</v>
      </c>
      <c r="J253" s="6">
        <v>40.700000000000003</v>
      </c>
      <c r="K253" s="7">
        <v>0</v>
      </c>
      <c r="L253" s="6">
        <v>16.63</v>
      </c>
      <c r="M253" s="6">
        <f t="shared" si="12"/>
        <v>81.400000000000006</v>
      </c>
      <c r="N253" s="6">
        <f t="shared" si="13"/>
        <v>33.26</v>
      </c>
      <c r="O253" s="6">
        <f t="shared" si="14"/>
        <v>48.140000000000008</v>
      </c>
      <c r="P253" s="8">
        <f t="shared" si="15"/>
        <v>0.59140049140049145</v>
      </c>
      <c r="Q253" s="9">
        <f>YEAR(SalesDataTable[[#This Row],[Order Date]])</f>
        <v>2026</v>
      </c>
      <c r="R253" s="8" t="str">
        <f>"Q"&amp;ROUNDUP(MONTH(SalesDataTable[[#This Row],[Order Date]])/3,0)</f>
        <v>Q1</v>
      </c>
      <c r="S253" s="5">
        <f>MONTH(SalesDataTable[[#This Row],[Order Date]])</f>
        <v>2</v>
      </c>
      <c r="T253" s="8" t="str">
        <f>TEXT(SalesDataTable[[#This Row],[Order Date]],"mmm")</f>
        <v>lut</v>
      </c>
    </row>
    <row r="254" spans="1:20" ht="16" x14ac:dyDescent="0.4">
      <c r="A254" s="2" t="s">
        <v>325</v>
      </c>
      <c r="B254" s="3">
        <v>46077</v>
      </c>
      <c r="C254" s="4" t="s">
        <v>28</v>
      </c>
      <c r="D254" s="4" t="s">
        <v>89</v>
      </c>
      <c r="E254" s="4" t="s">
        <v>23</v>
      </c>
      <c r="F254" s="4" t="s">
        <v>24</v>
      </c>
      <c r="G254" s="4" t="s">
        <v>37</v>
      </c>
      <c r="H254" s="4" t="s">
        <v>38</v>
      </c>
      <c r="I254" s="5">
        <v>1</v>
      </c>
      <c r="J254" s="6">
        <v>35.39</v>
      </c>
      <c r="K254" s="7">
        <v>0</v>
      </c>
      <c r="L254" s="6">
        <v>13.93</v>
      </c>
      <c r="M254" s="6">
        <f t="shared" si="12"/>
        <v>35.39</v>
      </c>
      <c r="N254" s="6">
        <f t="shared" si="13"/>
        <v>13.93</v>
      </c>
      <c r="O254" s="6">
        <f t="shared" si="14"/>
        <v>21.46</v>
      </c>
      <c r="P254" s="8">
        <f t="shared" si="15"/>
        <v>0.60638598474145244</v>
      </c>
      <c r="Q254" s="9">
        <f>YEAR(SalesDataTable[[#This Row],[Order Date]])</f>
        <v>2026</v>
      </c>
      <c r="R254" s="8" t="str">
        <f>"Q"&amp;ROUNDUP(MONTH(SalesDataTable[[#This Row],[Order Date]])/3,0)</f>
        <v>Q1</v>
      </c>
      <c r="S254" s="5">
        <f>MONTH(SalesDataTable[[#This Row],[Order Date]])</f>
        <v>2</v>
      </c>
      <c r="T254" s="8" t="str">
        <f>TEXT(SalesDataTable[[#This Row],[Order Date]],"mmm")</f>
        <v>lut</v>
      </c>
    </row>
    <row r="255" spans="1:20" ht="16" x14ac:dyDescent="0.4">
      <c r="A255" s="2" t="s">
        <v>326</v>
      </c>
      <c r="B255" s="3">
        <v>46078</v>
      </c>
      <c r="C255" s="4" t="s">
        <v>21</v>
      </c>
      <c r="D255" s="4" t="s">
        <v>22</v>
      </c>
      <c r="E255" s="4" t="s">
        <v>23</v>
      </c>
      <c r="F255" s="4" t="s">
        <v>40</v>
      </c>
      <c r="G255" s="4" t="s">
        <v>25</v>
      </c>
      <c r="H255" s="4" t="s">
        <v>49</v>
      </c>
      <c r="I255" s="5">
        <v>5</v>
      </c>
      <c r="J255" s="6">
        <v>50.58</v>
      </c>
      <c r="K255" s="7">
        <v>0.1</v>
      </c>
      <c r="L255" s="6">
        <v>22.42</v>
      </c>
      <c r="M255" s="6">
        <f t="shared" si="12"/>
        <v>227.60999999999999</v>
      </c>
      <c r="N255" s="6">
        <f t="shared" si="13"/>
        <v>112.10000000000001</v>
      </c>
      <c r="O255" s="6">
        <f t="shared" si="14"/>
        <v>115.50999999999998</v>
      </c>
      <c r="P255" s="8">
        <f t="shared" si="15"/>
        <v>0.50749088352884308</v>
      </c>
      <c r="Q255" s="9">
        <f>YEAR(SalesDataTable[[#This Row],[Order Date]])</f>
        <v>2026</v>
      </c>
      <c r="R255" s="8" t="str">
        <f>"Q"&amp;ROUNDUP(MONTH(SalesDataTable[[#This Row],[Order Date]])/3,0)</f>
        <v>Q1</v>
      </c>
      <c r="S255" s="5">
        <f>MONTH(SalesDataTable[[#This Row],[Order Date]])</f>
        <v>2</v>
      </c>
      <c r="T255" s="8" t="str">
        <f>TEXT(SalesDataTable[[#This Row],[Order Date]],"mmm")</f>
        <v>lut</v>
      </c>
    </row>
    <row r="256" spans="1:20" ht="16" x14ac:dyDescent="0.4">
      <c r="A256" s="2" t="s">
        <v>327</v>
      </c>
      <c r="B256" s="3">
        <v>46078</v>
      </c>
      <c r="C256" s="4" t="s">
        <v>28</v>
      </c>
      <c r="D256" s="4" t="s">
        <v>86</v>
      </c>
      <c r="E256" s="4" t="s">
        <v>59</v>
      </c>
      <c r="F256" s="4" t="s">
        <v>40</v>
      </c>
      <c r="G256" s="4" t="s">
        <v>69</v>
      </c>
      <c r="H256" s="4" t="s">
        <v>94</v>
      </c>
      <c r="I256" s="5">
        <v>2</v>
      </c>
      <c r="J256" s="6">
        <v>49.48</v>
      </c>
      <c r="K256" s="7">
        <v>0</v>
      </c>
      <c r="L256" s="6">
        <v>21.37</v>
      </c>
      <c r="M256" s="6">
        <f t="shared" si="12"/>
        <v>98.96</v>
      </c>
      <c r="N256" s="6">
        <f t="shared" si="13"/>
        <v>42.74</v>
      </c>
      <c r="O256" s="6">
        <f t="shared" si="14"/>
        <v>56.219999999999992</v>
      </c>
      <c r="P256" s="8">
        <f t="shared" si="15"/>
        <v>0.5681083265966046</v>
      </c>
      <c r="Q256" s="9">
        <f>YEAR(SalesDataTable[[#This Row],[Order Date]])</f>
        <v>2026</v>
      </c>
      <c r="R256" s="8" t="str">
        <f>"Q"&amp;ROUNDUP(MONTH(SalesDataTable[[#This Row],[Order Date]])/3,0)</f>
        <v>Q1</v>
      </c>
      <c r="S256" s="5">
        <f>MONTH(SalesDataTable[[#This Row],[Order Date]])</f>
        <v>2</v>
      </c>
      <c r="T256" s="8" t="str">
        <f>TEXT(SalesDataTable[[#This Row],[Order Date]],"mmm")</f>
        <v>lut</v>
      </c>
    </row>
    <row r="257" spans="1:20" ht="16" x14ac:dyDescent="0.4">
      <c r="A257" s="2" t="s">
        <v>328</v>
      </c>
      <c r="B257" s="3">
        <v>46078</v>
      </c>
      <c r="C257" s="4" t="s">
        <v>47</v>
      </c>
      <c r="D257" s="4" t="s">
        <v>102</v>
      </c>
      <c r="E257" s="4" t="s">
        <v>45</v>
      </c>
      <c r="F257" s="4" t="s">
        <v>36</v>
      </c>
      <c r="G257" s="4" t="s">
        <v>69</v>
      </c>
      <c r="H257" s="4" t="s">
        <v>94</v>
      </c>
      <c r="I257" s="5">
        <v>1</v>
      </c>
      <c r="J257" s="6">
        <v>50.51</v>
      </c>
      <c r="K257" s="7">
        <v>0</v>
      </c>
      <c r="L257" s="6">
        <v>21.4</v>
      </c>
      <c r="M257" s="6">
        <f t="shared" si="12"/>
        <v>50.51</v>
      </c>
      <c r="N257" s="6">
        <f t="shared" si="13"/>
        <v>21.4</v>
      </c>
      <c r="O257" s="6">
        <f t="shared" si="14"/>
        <v>29.11</v>
      </c>
      <c r="P257" s="8">
        <f t="shared" si="15"/>
        <v>0.57632152049099195</v>
      </c>
      <c r="Q257" s="9">
        <f>YEAR(SalesDataTable[[#This Row],[Order Date]])</f>
        <v>2026</v>
      </c>
      <c r="R257" s="8" t="str">
        <f>"Q"&amp;ROUNDUP(MONTH(SalesDataTable[[#This Row],[Order Date]])/3,0)</f>
        <v>Q1</v>
      </c>
      <c r="S257" s="5">
        <f>MONTH(SalesDataTable[[#This Row],[Order Date]])</f>
        <v>2</v>
      </c>
      <c r="T257" s="8" t="str">
        <f>TEXT(SalesDataTable[[#This Row],[Order Date]],"mmm")</f>
        <v>lut</v>
      </c>
    </row>
    <row r="258" spans="1:20" ht="16" x14ac:dyDescent="0.4">
      <c r="A258" s="2" t="s">
        <v>329</v>
      </c>
      <c r="B258" s="3">
        <v>46079</v>
      </c>
      <c r="C258" s="4" t="s">
        <v>21</v>
      </c>
      <c r="D258" s="4" t="s">
        <v>108</v>
      </c>
      <c r="E258" s="4" t="s">
        <v>23</v>
      </c>
      <c r="F258" s="4" t="s">
        <v>36</v>
      </c>
      <c r="G258" s="4" t="s">
        <v>51</v>
      </c>
      <c r="H258" s="4" t="s">
        <v>110</v>
      </c>
      <c r="I258" s="5">
        <v>2</v>
      </c>
      <c r="J258" s="6">
        <v>122.16</v>
      </c>
      <c r="K258" s="7">
        <v>0</v>
      </c>
      <c r="L258" s="6">
        <v>61.31</v>
      </c>
      <c r="M258" s="6">
        <f t="shared" ref="M258:M321" si="16">I258*J258*(1-K258)</f>
        <v>244.32</v>
      </c>
      <c r="N258" s="6">
        <f t="shared" ref="N258:N321" si="17">I258*L258</f>
        <v>122.62</v>
      </c>
      <c r="O258" s="6">
        <f t="shared" ref="O258:O321" si="18">M258-N258</f>
        <v>121.69999999999999</v>
      </c>
      <c r="P258" s="8">
        <f t="shared" ref="P258:P321" si="19">IFERROR(O258/M258,0)</f>
        <v>0.49811722331368691</v>
      </c>
      <c r="Q258" s="9">
        <f>YEAR(SalesDataTable[[#This Row],[Order Date]])</f>
        <v>2026</v>
      </c>
      <c r="R258" s="8" t="str">
        <f>"Q"&amp;ROUNDUP(MONTH(SalesDataTable[[#This Row],[Order Date]])/3,0)</f>
        <v>Q1</v>
      </c>
      <c r="S258" s="5">
        <f>MONTH(SalesDataTable[[#This Row],[Order Date]])</f>
        <v>2</v>
      </c>
      <c r="T258" s="8" t="str">
        <f>TEXT(SalesDataTable[[#This Row],[Order Date]],"mmm")</f>
        <v>lut</v>
      </c>
    </row>
    <row r="259" spans="1:20" ht="16" x14ac:dyDescent="0.4">
      <c r="A259" s="2" t="s">
        <v>330</v>
      </c>
      <c r="B259" s="3">
        <v>46079</v>
      </c>
      <c r="C259" s="4" t="s">
        <v>47</v>
      </c>
      <c r="D259" s="4" t="s">
        <v>65</v>
      </c>
      <c r="E259" s="4" t="s">
        <v>45</v>
      </c>
      <c r="F259" s="4" t="s">
        <v>24</v>
      </c>
      <c r="G259" s="4" t="s">
        <v>25</v>
      </c>
      <c r="H259" s="4" t="s">
        <v>49</v>
      </c>
      <c r="I259" s="5">
        <v>3</v>
      </c>
      <c r="J259" s="6">
        <v>51.32</v>
      </c>
      <c r="K259" s="7">
        <v>0.1</v>
      </c>
      <c r="L259" s="6">
        <v>22.62</v>
      </c>
      <c r="M259" s="6">
        <f t="shared" si="16"/>
        <v>138.56400000000002</v>
      </c>
      <c r="N259" s="6">
        <f t="shared" si="17"/>
        <v>67.86</v>
      </c>
      <c r="O259" s="6">
        <f t="shared" si="18"/>
        <v>70.704000000000022</v>
      </c>
      <c r="P259" s="8">
        <f t="shared" si="19"/>
        <v>0.51026240581969351</v>
      </c>
      <c r="Q259" s="9">
        <f>YEAR(SalesDataTable[[#This Row],[Order Date]])</f>
        <v>2026</v>
      </c>
      <c r="R259" s="8" t="str">
        <f>"Q"&amp;ROUNDUP(MONTH(SalesDataTable[[#This Row],[Order Date]])/3,0)</f>
        <v>Q1</v>
      </c>
      <c r="S259" s="5">
        <f>MONTH(SalesDataTable[[#This Row],[Order Date]])</f>
        <v>2</v>
      </c>
      <c r="T259" s="8" t="str">
        <f>TEXT(SalesDataTable[[#This Row],[Order Date]],"mmm")</f>
        <v>lut</v>
      </c>
    </row>
    <row r="260" spans="1:20" ht="16" x14ac:dyDescent="0.4">
      <c r="A260" s="2" t="s">
        <v>331</v>
      </c>
      <c r="B260" s="3">
        <v>46079</v>
      </c>
      <c r="C260" s="4" t="s">
        <v>34</v>
      </c>
      <c r="D260" s="4" t="s">
        <v>81</v>
      </c>
      <c r="E260" s="4" t="s">
        <v>23</v>
      </c>
      <c r="F260" s="4" t="s">
        <v>24</v>
      </c>
      <c r="G260" s="4" t="s">
        <v>51</v>
      </c>
      <c r="H260" s="4" t="s">
        <v>61</v>
      </c>
      <c r="I260" s="5">
        <v>2</v>
      </c>
      <c r="J260" s="6">
        <v>195.92</v>
      </c>
      <c r="K260" s="7">
        <v>0.05</v>
      </c>
      <c r="L260" s="6">
        <v>104.13</v>
      </c>
      <c r="M260" s="6">
        <f t="shared" si="16"/>
        <v>372.24799999999993</v>
      </c>
      <c r="N260" s="6">
        <f t="shared" si="17"/>
        <v>208.26</v>
      </c>
      <c r="O260" s="6">
        <f t="shared" si="18"/>
        <v>163.98799999999994</v>
      </c>
      <c r="P260" s="8">
        <f t="shared" si="19"/>
        <v>0.4405342674775955</v>
      </c>
      <c r="Q260" s="9">
        <f>YEAR(SalesDataTable[[#This Row],[Order Date]])</f>
        <v>2026</v>
      </c>
      <c r="R260" s="8" t="str">
        <f>"Q"&amp;ROUNDUP(MONTH(SalesDataTable[[#This Row],[Order Date]])/3,0)</f>
        <v>Q1</v>
      </c>
      <c r="S260" s="5">
        <f>MONTH(SalesDataTable[[#This Row],[Order Date]])</f>
        <v>2</v>
      </c>
      <c r="T260" s="8" t="str">
        <f>TEXT(SalesDataTable[[#This Row],[Order Date]],"mmm")</f>
        <v>lut</v>
      </c>
    </row>
    <row r="261" spans="1:20" ht="16" x14ac:dyDescent="0.4">
      <c r="A261" s="2" t="s">
        <v>332</v>
      </c>
      <c r="B261" s="3">
        <v>46079</v>
      </c>
      <c r="C261" s="4" t="s">
        <v>21</v>
      </c>
      <c r="D261" s="4" t="s">
        <v>108</v>
      </c>
      <c r="E261" s="4" t="s">
        <v>23</v>
      </c>
      <c r="F261" s="4" t="s">
        <v>24</v>
      </c>
      <c r="G261" s="4" t="s">
        <v>37</v>
      </c>
      <c r="H261" s="4" t="s">
        <v>38</v>
      </c>
      <c r="I261" s="5">
        <v>1</v>
      </c>
      <c r="J261" s="6">
        <v>36.19</v>
      </c>
      <c r="K261" s="7">
        <v>0.1</v>
      </c>
      <c r="L261" s="6">
        <v>13.62</v>
      </c>
      <c r="M261" s="6">
        <f t="shared" si="16"/>
        <v>32.570999999999998</v>
      </c>
      <c r="N261" s="6">
        <f t="shared" si="17"/>
        <v>13.62</v>
      </c>
      <c r="O261" s="6">
        <f t="shared" si="18"/>
        <v>18.951000000000001</v>
      </c>
      <c r="P261" s="8">
        <f t="shared" si="19"/>
        <v>0.58183660311319896</v>
      </c>
      <c r="Q261" s="9">
        <f>YEAR(SalesDataTable[[#This Row],[Order Date]])</f>
        <v>2026</v>
      </c>
      <c r="R261" s="8" t="str">
        <f>"Q"&amp;ROUNDUP(MONTH(SalesDataTable[[#This Row],[Order Date]])/3,0)</f>
        <v>Q1</v>
      </c>
      <c r="S261" s="5">
        <f>MONTH(SalesDataTable[[#This Row],[Order Date]])</f>
        <v>2</v>
      </c>
      <c r="T261" s="8" t="str">
        <f>TEXT(SalesDataTable[[#This Row],[Order Date]],"mmm")</f>
        <v>lut</v>
      </c>
    </row>
    <row r="262" spans="1:20" ht="16" x14ac:dyDescent="0.4">
      <c r="A262" s="2" t="s">
        <v>333</v>
      </c>
      <c r="B262" s="3">
        <v>46080</v>
      </c>
      <c r="C262" s="4" t="s">
        <v>34</v>
      </c>
      <c r="D262" s="4" t="s">
        <v>35</v>
      </c>
      <c r="E262" s="4" t="s">
        <v>23</v>
      </c>
      <c r="F262" s="4" t="s">
        <v>36</v>
      </c>
      <c r="G262" s="4" t="s">
        <v>31</v>
      </c>
      <c r="H262" s="4" t="s">
        <v>99</v>
      </c>
      <c r="I262" s="5">
        <v>1</v>
      </c>
      <c r="J262" s="6">
        <v>72.97</v>
      </c>
      <c r="K262" s="7">
        <v>0</v>
      </c>
      <c r="L262" s="6">
        <v>32.43</v>
      </c>
      <c r="M262" s="6">
        <f t="shared" si="16"/>
        <v>72.97</v>
      </c>
      <c r="N262" s="6">
        <f t="shared" si="17"/>
        <v>32.43</v>
      </c>
      <c r="O262" s="6">
        <f t="shared" si="18"/>
        <v>40.54</v>
      </c>
      <c r="P262" s="8">
        <f t="shared" si="19"/>
        <v>0.55557078251336167</v>
      </c>
      <c r="Q262" s="9">
        <f>YEAR(SalesDataTable[[#This Row],[Order Date]])</f>
        <v>2026</v>
      </c>
      <c r="R262" s="8" t="str">
        <f>"Q"&amp;ROUNDUP(MONTH(SalesDataTable[[#This Row],[Order Date]])/3,0)</f>
        <v>Q1</v>
      </c>
      <c r="S262" s="5">
        <f>MONTH(SalesDataTable[[#This Row],[Order Date]])</f>
        <v>2</v>
      </c>
      <c r="T262" s="8" t="str">
        <f>TEXT(SalesDataTable[[#This Row],[Order Date]],"mmm")</f>
        <v>lut</v>
      </c>
    </row>
    <row r="263" spans="1:20" ht="16" x14ac:dyDescent="0.4">
      <c r="A263" s="2" t="s">
        <v>334</v>
      </c>
      <c r="B263" s="3">
        <v>46080</v>
      </c>
      <c r="C263" s="4" t="s">
        <v>47</v>
      </c>
      <c r="D263" s="4" t="s">
        <v>65</v>
      </c>
      <c r="E263" s="4" t="s">
        <v>30</v>
      </c>
      <c r="F263" s="4" t="s">
        <v>40</v>
      </c>
      <c r="G263" s="4" t="s">
        <v>37</v>
      </c>
      <c r="H263" s="4" t="s">
        <v>66</v>
      </c>
      <c r="I263" s="5">
        <v>12</v>
      </c>
      <c r="J263" s="6">
        <v>47.15</v>
      </c>
      <c r="K263" s="7">
        <v>0.1</v>
      </c>
      <c r="L263" s="6">
        <v>17.829999999999998</v>
      </c>
      <c r="M263" s="6">
        <f t="shared" si="16"/>
        <v>509.21999999999997</v>
      </c>
      <c r="N263" s="6">
        <f t="shared" si="17"/>
        <v>213.95999999999998</v>
      </c>
      <c r="O263" s="6">
        <f t="shared" si="18"/>
        <v>295.26</v>
      </c>
      <c r="P263" s="8">
        <f t="shared" si="19"/>
        <v>0.57982797219276538</v>
      </c>
      <c r="Q263" s="9">
        <f>YEAR(SalesDataTable[[#This Row],[Order Date]])</f>
        <v>2026</v>
      </c>
      <c r="R263" s="8" t="str">
        <f>"Q"&amp;ROUNDUP(MONTH(SalesDataTable[[#This Row],[Order Date]])/3,0)</f>
        <v>Q1</v>
      </c>
      <c r="S263" s="5">
        <f>MONTH(SalesDataTable[[#This Row],[Order Date]])</f>
        <v>2</v>
      </c>
      <c r="T263" s="8" t="str">
        <f>TEXT(SalesDataTable[[#This Row],[Order Date]],"mmm")</f>
        <v>lut</v>
      </c>
    </row>
    <row r="264" spans="1:20" ht="16" x14ac:dyDescent="0.4">
      <c r="A264" s="2" t="s">
        <v>335</v>
      </c>
      <c r="B264" s="3">
        <v>46080</v>
      </c>
      <c r="C264" s="4" t="s">
        <v>21</v>
      </c>
      <c r="D264" s="4" t="s">
        <v>22</v>
      </c>
      <c r="E264" s="4" t="s">
        <v>45</v>
      </c>
      <c r="F264" s="4" t="s">
        <v>40</v>
      </c>
      <c r="G264" s="4" t="s">
        <v>37</v>
      </c>
      <c r="H264" s="4" t="s">
        <v>103</v>
      </c>
      <c r="I264" s="5">
        <v>3</v>
      </c>
      <c r="J264" s="6">
        <v>161.19999999999999</v>
      </c>
      <c r="K264" s="7">
        <v>0.1</v>
      </c>
      <c r="L264" s="6">
        <v>87.37</v>
      </c>
      <c r="M264" s="6">
        <f t="shared" si="16"/>
        <v>435.23999999999995</v>
      </c>
      <c r="N264" s="6">
        <f t="shared" si="17"/>
        <v>262.11</v>
      </c>
      <c r="O264" s="6">
        <f t="shared" si="18"/>
        <v>173.12999999999994</v>
      </c>
      <c r="P264" s="8">
        <f t="shared" si="19"/>
        <v>0.39778053487730897</v>
      </c>
      <c r="Q264" s="9">
        <f>YEAR(SalesDataTable[[#This Row],[Order Date]])</f>
        <v>2026</v>
      </c>
      <c r="R264" s="8" t="str">
        <f>"Q"&amp;ROUNDUP(MONTH(SalesDataTable[[#This Row],[Order Date]])/3,0)</f>
        <v>Q1</v>
      </c>
      <c r="S264" s="5">
        <f>MONTH(SalesDataTable[[#This Row],[Order Date]])</f>
        <v>2</v>
      </c>
      <c r="T264" s="8" t="str">
        <f>TEXT(SalesDataTable[[#This Row],[Order Date]],"mmm")</f>
        <v>lut</v>
      </c>
    </row>
    <row r="265" spans="1:20" ht="16" x14ac:dyDescent="0.4">
      <c r="A265" s="2" t="s">
        <v>336</v>
      </c>
      <c r="B265" s="3">
        <v>46080</v>
      </c>
      <c r="C265" s="4" t="s">
        <v>21</v>
      </c>
      <c r="D265" s="4" t="s">
        <v>72</v>
      </c>
      <c r="E265" s="4" t="s">
        <v>45</v>
      </c>
      <c r="F265" s="4" t="s">
        <v>40</v>
      </c>
      <c r="G265" s="4" t="s">
        <v>25</v>
      </c>
      <c r="H265" s="4" t="s">
        <v>49</v>
      </c>
      <c r="I265" s="5">
        <v>1</v>
      </c>
      <c r="J265" s="6">
        <v>49.73</v>
      </c>
      <c r="K265" s="7">
        <v>0</v>
      </c>
      <c r="L265" s="6">
        <v>22</v>
      </c>
      <c r="M265" s="6">
        <f t="shared" si="16"/>
        <v>49.73</v>
      </c>
      <c r="N265" s="6">
        <f t="shared" si="17"/>
        <v>22</v>
      </c>
      <c r="O265" s="6">
        <f t="shared" si="18"/>
        <v>27.729999999999997</v>
      </c>
      <c r="P265" s="8">
        <f t="shared" si="19"/>
        <v>0.55761109993967417</v>
      </c>
      <c r="Q265" s="9">
        <f>YEAR(SalesDataTable[[#This Row],[Order Date]])</f>
        <v>2026</v>
      </c>
      <c r="R265" s="8" t="str">
        <f>"Q"&amp;ROUNDUP(MONTH(SalesDataTable[[#This Row],[Order Date]])/3,0)</f>
        <v>Q1</v>
      </c>
      <c r="S265" s="5">
        <f>MONTH(SalesDataTable[[#This Row],[Order Date]])</f>
        <v>2</v>
      </c>
      <c r="T265" s="8" t="str">
        <f>TEXT(SalesDataTable[[#This Row],[Order Date]],"mmm")</f>
        <v>lut</v>
      </c>
    </row>
    <row r="266" spans="1:20" ht="16" x14ac:dyDescent="0.4">
      <c r="A266" s="2" t="s">
        <v>337</v>
      </c>
      <c r="B266" s="3">
        <v>46080</v>
      </c>
      <c r="C266" s="4" t="s">
        <v>34</v>
      </c>
      <c r="D266" s="4" t="s">
        <v>146</v>
      </c>
      <c r="E266" s="4" t="s">
        <v>23</v>
      </c>
      <c r="F266" s="4" t="s">
        <v>24</v>
      </c>
      <c r="G266" s="4" t="s">
        <v>51</v>
      </c>
      <c r="H266" s="4" t="s">
        <v>110</v>
      </c>
      <c r="I266" s="5">
        <v>2</v>
      </c>
      <c r="J266" s="6">
        <v>126.19</v>
      </c>
      <c r="K266" s="7">
        <v>0</v>
      </c>
      <c r="L266" s="6">
        <v>58.99</v>
      </c>
      <c r="M266" s="6">
        <f t="shared" si="16"/>
        <v>252.38</v>
      </c>
      <c r="N266" s="6">
        <f t="shared" si="17"/>
        <v>117.98</v>
      </c>
      <c r="O266" s="6">
        <f t="shared" si="18"/>
        <v>134.39999999999998</v>
      </c>
      <c r="P266" s="8">
        <f t="shared" si="19"/>
        <v>0.5325303114351374</v>
      </c>
      <c r="Q266" s="9">
        <f>YEAR(SalesDataTable[[#This Row],[Order Date]])</f>
        <v>2026</v>
      </c>
      <c r="R266" s="8" t="str">
        <f>"Q"&amp;ROUNDUP(MONTH(SalesDataTable[[#This Row],[Order Date]])/3,0)</f>
        <v>Q1</v>
      </c>
      <c r="S266" s="5">
        <f>MONTH(SalesDataTable[[#This Row],[Order Date]])</f>
        <v>2</v>
      </c>
      <c r="T266" s="8" t="str">
        <f>TEXT(SalesDataTable[[#This Row],[Order Date]],"mmm")</f>
        <v>lut</v>
      </c>
    </row>
    <row r="267" spans="1:20" ht="16" x14ac:dyDescent="0.4">
      <c r="A267" s="2" t="s">
        <v>338</v>
      </c>
      <c r="B267" s="3">
        <v>46080</v>
      </c>
      <c r="C267" s="4" t="s">
        <v>28</v>
      </c>
      <c r="D267" s="4" t="s">
        <v>89</v>
      </c>
      <c r="E267" s="4" t="s">
        <v>23</v>
      </c>
      <c r="F267" s="4" t="s">
        <v>24</v>
      </c>
      <c r="G267" s="4" t="s">
        <v>37</v>
      </c>
      <c r="H267" s="4" t="s">
        <v>91</v>
      </c>
      <c r="I267" s="5">
        <v>2</v>
      </c>
      <c r="J267" s="6">
        <v>135.38999999999999</v>
      </c>
      <c r="K267" s="7">
        <v>0.05</v>
      </c>
      <c r="L267" s="6">
        <v>65.69</v>
      </c>
      <c r="M267" s="6">
        <f t="shared" si="16"/>
        <v>257.24099999999999</v>
      </c>
      <c r="N267" s="6">
        <f t="shared" si="17"/>
        <v>131.38</v>
      </c>
      <c r="O267" s="6">
        <f t="shared" si="18"/>
        <v>125.86099999999999</v>
      </c>
      <c r="P267" s="8">
        <f t="shared" si="19"/>
        <v>0.48927270536189799</v>
      </c>
      <c r="Q267" s="9">
        <f>YEAR(SalesDataTable[[#This Row],[Order Date]])</f>
        <v>2026</v>
      </c>
      <c r="R267" s="8" t="str">
        <f>"Q"&amp;ROUNDUP(MONTH(SalesDataTable[[#This Row],[Order Date]])/3,0)</f>
        <v>Q1</v>
      </c>
      <c r="S267" s="5">
        <f>MONTH(SalesDataTable[[#This Row],[Order Date]])</f>
        <v>2</v>
      </c>
      <c r="T267" s="8" t="str">
        <f>TEXT(SalesDataTable[[#This Row],[Order Date]],"mmm")</f>
        <v>lut</v>
      </c>
    </row>
    <row r="268" spans="1:20" ht="16" x14ac:dyDescent="0.4">
      <c r="A268" s="2" t="s">
        <v>339</v>
      </c>
      <c r="B268" s="3">
        <v>46080</v>
      </c>
      <c r="C268" s="4" t="s">
        <v>28</v>
      </c>
      <c r="D268" s="4" t="s">
        <v>106</v>
      </c>
      <c r="E268" s="4" t="s">
        <v>30</v>
      </c>
      <c r="F268" s="4" t="s">
        <v>40</v>
      </c>
      <c r="G268" s="4" t="s">
        <v>69</v>
      </c>
      <c r="H268" s="4" t="s">
        <v>70</v>
      </c>
      <c r="I268" s="5">
        <v>12</v>
      </c>
      <c r="J268" s="6">
        <v>41.27</v>
      </c>
      <c r="K268" s="7">
        <v>0.1</v>
      </c>
      <c r="L268" s="6">
        <v>14.71</v>
      </c>
      <c r="M268" s="6">
        <f t="shared" si="16"/>
        <v>445.71600000000001</v>
      </c>
      <c r="N268" s="6">
        <f t="shared" si="17"/>
        <v>176.52</v>
      </c>
      <c r="O268" s="6">
        <f t="shared" si="18"/>
        <v>269.19600000000003</v>
      </c>
      <c r="P268" s="8">
        <f t="shared" si="19"/>
        <v>0.60396306168053204</v>
      </c>
      <c r="Q268" s="9">
        <f>YEAR(SalesDataTable[[#This Row],[Order Date]])</f>
        <v>2026</v>
      </c>
      <c r="R268" s="8" t="str">
        <f>"Q"&amp;ROUNDUP(MONTH(SalesDataTable[[#This Row],[Order Date]])/3,0)</f>
        <v>Q1</v>
      </c>
      <c r="S268" s="5">
        <f>MONTH(SalesDataTable[[#This Row],[Order Date]])</f>
        <v>2</v>
      </c>
      <c r="T268" s="8" t="str">
        <f>TEXT(SalesDataTable[[#This Row],[Order Date]],"mmm")</f>
        <v>lut</v>
      </c>
    </row>
    <row r="269" spans="1:20" ht="16" x14ac:dyDescent="0.4">
      <c r="A269" s="2" t="s">
        <v>340</v>
      </c>
      <c r="B269" s="3">
        <v>46080</v>
      </c>
      <c r="C269" s="4" t="s">
        <v>21</v>
      </c>
      <c r="D269" s="4" t="s">
        <v>22</v>
      </c>
      <c r="E269" s="4" t="s">
        <v>45</v>
      </c>
      <c r="F269" s="4" t="s">
        <v>24</v>
      </c>
      <c r="G269" s="4" t="s">
        <v>25</v>
      </c>
      <c r="H269" s="4" t="s">
        <v>26</v>
      </c>
      <c r="I269" s="5">
        <v>1</v>
      </c>
      <c r="J269" s="6">
        <v>82.04</v>
      </c>
      <c r="K269" s="7">
        <v>0.1</v>
      </c>
      <c r="L269" s="6">
        <v>41.46</v>
      </c>
      <c r="M269" s="6">
        <f t="shared" si="16"/>
        <v>73.836000000000013</v>
      </c>
      <c r="N269" s="6">
        <f t="shared" si="17"/>
        <v>41.46</v>
      </c>
      <c r="O269" s="6">
        <f t="shared" si="18"/>
        <v>32.376000000000012</v>
      </c>
      <c r="P269" s="8">
        <f t="shared" si="19"/>
        <v>0.43848529172761264</v>
      </c>
      <c r="Q269" s="9">
        <f>YEAR(SalesDataTable[[#This Row],[Order Date]])</f>
        <v>2026</v>
      </c>
      <c r="R269" s="8" t="str">
        <f>"Q"&amp;ROUNDUP(MONTH(SalesDataTable[[#This Row],[Order Date]])/3,0)</f>
        <v>Q1</v>
      </c>
      <c r="S269" s="5">
        <f>MONTH(SalesDataTable[[#This Row],[Order Date]])</f>
        <v>2</v>
      </c>
      <c r="T269" s="8" t="str">
        <f>TEXT(SalesDataTable[[#This Row],[Order Date]],"mmm")</f>
        <v>lut</v>
      </c>
    </row>
    <row r="270" spans="1:20" ht="16" x14ac:dyDescent="0.4">
      <c r="A270" s="2" t="s">
        <v>341</v>
      </c>
      <c r="B270" s="3">
        <v>46080</v>
      </c>
      <c r="C270" s="4" t="s">
        <v>47</v>
      </c>
      <c r="D270" s="4" t="s">
        <v>48</v>
      </c>
      <c r="E270" s="4" t="s">
        <v>23</v>
      </c>
      <c r="F270" s="4" t="s">
        <v>24</v>
      </c>
      <c r="G270" s="4" t="s">
        <v>37</v>
      </c>
      <c r="H270" s="4" t="s">
        <v>38</v>
      </c>
      <c r="I270" s="5">
        <v>3</v>
      </c>
      <c r="J270" s="6">
        <v>36.630000000000003</v>
      </c>
      <c r="K270" s="7">
        <v>0</v>
      </c>
      <c r="L270" s="6">
        <v>13.26</v>
      </c>
      <c r="M270" s="6">
        <f t="shared" si="16"/>
        <v>109.89000000000001</v>
      </c>
      <c r="N270" s="6">
        <f t="shared" si="17"/>
        <v>39.78</v>
      </c>
      <c r="O270" s="6">
        <f t="shared" si="18"/>
        <v>70.110000000000014</v>
      </c>
      <c r="P270" s="8">
        <f t="shared" si="19"/>
        <v>0.63800163800163801</v>
      </c>
      <c r="Q270" s="9">
        <f>YEAR(SalesDataTable[[#This Row],[Order Date]])</f>
        <v>2026</v>
      </c>
      <c r="R270" s="8" t="str">
        <f>"Q"&amp;ROUNDUP(MONTH(SalesDataTable[[#This Row],[Order Date]])/3,0)</f>
        <v>Q1</v>
      </c>
      <c r="S270" s="5">
        <f>MONTH(SalesDataTable[[#This Row],[Order Date]])</f>
        <v>2</v>
      </c>
      <c r="T270" s="8" t="str">
        <f>TEXT(SalesDataTable[[#This Row],[Order Date]],"mmm")</f>
        <v>lut</v>
      </c>
    </row>
    <row r="271" spans="1:20" ht="16" x14ac:dyDescent="0.4">
      <c r="A271" s="2" t="s">
        <v>342</v>
      </c>
      <c r="B271" s="3">
        <v>46080</v>
      </c>
      <c r="C271" s="4" t="s">
        <v>47</v>
      </c>
      <c r="D271" s="4" t="s">
        <v>65</v>
      </c>
      <c r="E271" s="4" t="s">
        <v>45</v>
      </c>
      <c r="F271" s="4" t="s">
        <v>24</v>
      </c>
      <c r="G271" s="4" t="s">
        <v>31</v>
      </c>
      <c r="H271" s="4" t="s">
        <v>32</v>
      </c>
      <c r="I271" s="5">
        <v>5</v>
      </c>
      <c r="J271" s="6">
        <v>92.94</v>
      </c>
      <c r="K271" s="7">
        <v>0.05</v>
      </c>
      <c r="L271" s="6">
        <v>46.47</v>
      </c>
      <c r="M271" s="6">
        <f t="shared" si="16"/>
        <v>441.46499999999997</v>
      </c>
      <c r="N271" s="6">
        <f t="shared" si="17"/>
        <v>232.35</v>
      </c>
      <c r="O271" s="6">
        <f t="shared" si="18"/>
        <v>209.11499999999998</v>
      </c>
      <c r="P271" s="8">
        <f t="shared" si="19"/>
        <v>0.47368421052631576</v>
      </c>
      <c r="Q271" s="9">
        <f>YEAR(SalesDataTable[[#This Row],[Order Date]])</f>
        <v>2026</v>
      </c>
      <c r="R271" s="8" t="str">
        <f>"Q"&amp;ROUNDUP(MONTH(SalesDataTable[[#This Row],[Order Date]])/3,0)</f>
        <v>Q1</v>
      </c>
      <c r="S271" s="5">
        <f>MONTH(SalesDataTable[[#This Row],[Order Date]])</f>
        <v>2</v>
      </c>
      <c r="T271" s="8" t="str">
        <f>TEXT(SalesDataTable[[#This Row],[Order Date]],"mmm")</f>
        <v>lut</v>
      </c>
    </row>
    <row r="272" spans="1:20" ht="16" x14ac:dyDescent="0.4">
      <c r="A272" s="2" t="s">
        <v>343</v>
      </c>
      <c r="B272" s="3">
        <v>46080</v>
      </c>
      <c r="C272" s="4" t="s">
        <v>28</v>
      </c>
      <c r="D272" s="4" t="s">
        <v>89</v>
      </c>
      <c r="E272" s="4" t="s">
        <v>45</v>
      </c>
      <c r="F272" s="4" t="s">
        <v>24</v>
      </c>
      <c r="G272" s="4" t="s">
        <v>69</v>
      </c>
      <c r="H272" s="4" t="s">
        <v>75</v>
      </c>
      <c r="I272" s="5">
        <v>2</v>
      </c>
      <c r="J272" s="6">
        <v>120.44</v>
      </c>
      <c r="K272" s="7">
        <v>0.05</v>
      </c>
      <c r="L272" s="6">
        <v>68.98</v>
      </c>
      <c r="M272" s="6">
        <f t="shared" si="16"/>
        <v>228.83599999999998</v>
      </c>
      <c r="N272" s="6">
        <f t="shared" si="17"/>
        <v>137.96</v>
      </c>
      <c r="O272" s="6">
        <f t="shared" si="18"/>
        <v>90.875999999999976</v>
      </c>
      <c r="P272" s="8">
        <f t="shared" si="19"/>
        <v>0.3971228303239</v>
      </c>
      <c r="Q272" s="9">
        <f>YEAR(SalesDataTable[[#This Row],[Order Date]])</f>
        <v>2026</v>
      </c>
      <c r="R272" s="8" t="str">
        <f>"Q"&amp;ROUNDUP(MONTH(SalesDataTable[[#This Row],[Order Date]])/3,0)</f>
        <v>Q1</v>
      </c>
      <c r="S272" s="5">
        <f>MONTH(SalesDataTable[[#This Row],[Order Date]])</f>
        <v>2</v>
      </c>
      <c r="T272" s="8" t="str">
        <f>TEXT(SalesDataTable[[#This Row],[Order Date]],"mmm")</f>
        <v>lut</v>
      </c>
    </row>
    <row r="273" spans="1:20" ht="16" x14ac:dyDescent="0.4">
      <c r="A273" s="2" t="s">
        <v>344</v>
      </c>
      <c r="B273" s="3">
        <v>46080</v>
      </c>
      <c r="C273" s="4" t="s">
        <v>28</v>
      </c>
      <c r="D273" s="4" t="s">
        <v>58</v>
      </c>
      <c r="E273" s="4" t="s">
        <v>59</v>
      </c>
      <c r="F273" s="4" t="s">
        <v>36</v>
      </c>
      <c r="G273" s="4" t="s">
        <v>37</v>
      </c>
      <c r="H273" s="4" t="s">
        <v>38</v>
      </c>
      <c r="I273" s="5">
        <v>2</v>
      </c>
      <c r="J273" s="6">
        <v>36.130000000000003</v>
      </c>
      <c r="K273" s="7">
        <v>0</v>
      </c>
      <c r="L273" s="6">
        <v>13.72</v>
      </c>
      <c r="M273" s="6">
        <f t="shared" si="16"/>
        <v>72.260000000000005</v>
      </c>
      <c r="N273" s="6">
        <f t="shared" si="17"/>
        <v>27.44</v>
      </c>
      <c r="O273" s="6">
        <f t="shared" si="18"/>
        <v>44.820000000000007</v>
      </c>
      <c r="P273" s="8">
        <f t="shared" si="19"/>
        <v>0.62026017160254643</v>
      </c>
      <c r="Q273" s="9">
        <f>YEAR(SalesDataTable[[#This Row],[Order Date]])</f>
        <v>2026</v>
      </c>
      <c r="R273" s="8" t="str">
        <f>"Q"&amp;ROUNDUP(MONTH(SalesDataTable[[#This Row],[Order Date]])/3,0)</f>
        <v>Q1</v>
      </c>
      <c r="S273" s="5">
        <f>MONTH(SalesDataTable[[#This Row],[Order Date]])</f>
        <v>2</v>
      </c>
      <c r="T273" s="8" t="str">
        <f>TEXT(SalesDataTable[[#This Row],[Order Date]],"mmm")</f>
        <v>lut</v>
      </c>
    </row>
    <row r="274" spans="1:20" ht="16" x14ac:dyDescent="0.4">
      <c r="A274" s="2" t="s">
        <v>345</v>
      </c>
      <c r="B274" s="3">
        <v>46081</v>
      </c>
      <c r="C274" s="4" t="s">
        <v>28</v>
      </c>
      <c r="D274" s="4" t="s">
        <v>29</v>
      </c>
      <c r="E274" s="4" t="s">
        <v>45</v>
      </c>
      <c r="F274" s="4" t="s">
        <v>24</v>
      </c>
      <c r="G274" s="4" t="s">
        <v>69</v>
      </c>
      <c r="H274" s="4" t="s">
        <v>75</v>
      </c>
      <c r="I274" s="5">
        <v>1</v>
      </c>
      <c r="J274" s="6">
        <v>124.97</v>
      </c>
      <c r="K274" s="7">
        <v>0.1</v>
      </c>
      <c r="L274" s="6">
        <v>69.790000000000006</v>
      </c>
      <c r="M274" s="6">
        <f t="shared" si="16"/>
        <v>112.473</v>
      </c>
      <c r="N274" s="6">
        <f t="shared" si="17"/>
        <v>69.790000000000006</v>
      </c>
      <c r="O274" s="6">
        <f t="shared" si="18"/>
        <v>42.682999999999993</v>
      </c>
      <c r="P274" s="8">
        <f t="shared" si="19"/>
        <v>0.37949552337005321</v>
      </c>
      <c r="Q274" s="9">
        <f>YEAR(SalesDataTable[[#This Row],[Order Date]])</f>
        <v>2026</v>
      </c>
      <c r="R274" s="8" t="str">
        <f>"Q"&amp;ROUNDUP(MONTH(SalesDataTable[[#This Row],[Order Date]])/3,0)</f>
        <v>Q1</v>
      </c>
      <c r="S274" s="5">
        <f>MONTH(SalesDataTable[[#This Row],[Order Date]])</f>
        <v>2</v>
      </c>
      <c r="T274" s="8" t="str">
        <f>TEXT(SalesDataTable[[#This Row],[Order Date]],"mmm")</f>
        <v>lut</v>
      </c>
    </row>
    <row r="275" spans="1:20" ht="16" x14ac:dyDescent="0.4">
      <c r="A275" s="2" t="s">
        <v>346</v>
      </c>
      <c r="B275" s="3">
        <v>46081</v>
      </c>
      <c r="C275" s="4" t="s">
        <v>47</v>
      </c>
      <c r="D275" s="4" t="s">
        <v>102</v>
      </c>
      <c r="E275" s="4" t="s">
        <v>23</v>
      </c>
      <c r="F275" s="4" t="s">
        <v>24</v>
      </c>
      <c r="G275" s="4" t="s">
        <v>37</v>
      </c>
      <c r="H275" s="4" t="s">
        <v>103</v>
      </c>
      <c r="I275" s="5">
        <v>1</v>
      </c>
      <c r="J275" s="6">
        <v>163.31</v>
      </c>
      <c r="K275" s="7">
        <v>0.05</v>
      </c>
      <c r="L275" s="6">
        <v>87.22</v>
      </c>
      <c r="M275" s="6">
        <f t="shared" si="16"/>
        <v>155.14449999999999</v>
      </c>
      <c r="N275" s="6">
        <f t="shared" si="17"/>
        <v>87.22</v>
      </c>
      <c r="O275" s="6">
        <f t="shared" si="18"/>
        <v>67.924499999999995</v>
      </c>
      <c r="P275" s="8">
        <f t="shared" si="19"/>
        <v>0.43781442461705056</v>
      </c>
      <c r="Q275" s="9">
        <f>YEAR(SalesDataTable[[#This Row],[Order Date]])</f>
        <v>2026</v>
      </c>
      <c r="R275" s="8" t="str">
        <f>"Q"&amp;ROUNDUP(MONTH(SalesDataTable[[#This Row],[Order Date]])/3,0)</f>
        <v>Q1</v>
      </c>
      <c r="S275" s="5">
        <f>MONTH(SalesDataTable[[#This Row],[Order Date]])</f>
        <v>2</v>
      </c>
      <c r="T275" s="8" t="str">
        <f>TEXT(SalesDataTable[[#This Row],[Order Date]],"mmm")</f>
        <v>lut</v>
      </c>
    </row>
    <row r="276" spans="1:20" ht="16" x14ac:dyDescent="0.4">
      <c r="A276" s="2" t="s">
        <v>347</v>
      </c>
      <c r="B276" s="3">
        <v>46082</v>
      </c>
      <c r="C276" s="4" t="s">
        <v>34</v>
      </c>
      <c r="D276" s="4" t="s">
        <v>35</v>
      </c>
      <c r="E276" s="4" t="s">
        <v>45</v>
      </c>
      <c r="F276" s="4" t="s">
        <v>24</v>
      </c>
      <c r="G276" s="4" t="s">
        <v>31</v>
      </c>
      <c r="H276" s="4" t="s">
        <v>32</v>
      </c>
      <c r="I276" s="5">
        <v>3</v>
      </c>
      <c r="J276" s="6">
        <v>92.76</v>
      </c>
      <c r="K276" s="7">
        <v>0</v>
      </c>
      <c r="L276" s="6">
        <v>45.84</v>
      </c>
      <c r="M276" s="6">
        <f t="shared" si="16"/>
        <v>278.28000000000003</v>
      </c>
      <c r="N276" s="6">
        <f t="shared" si="17"/>
        <v>137.52000000000001</v>
      </c>
      <c r="O276" s="6">
        <f t="shared" si="18"/>
        <v>140.76000000000002</v>
      </c>
      <c r="P276" s="8">
        <f t="shared" si="19"/>
        <v>0.50582147477360928</v>
      </c>
      <c r="Q276" s="9">
        <f>YEAR(SalesDataTable[[#This Row],[Order Date]])</f>
        <v>2026</v>
      </c>
      <c r="R276" s="8" t="str">
        <f>"Q"&amp;ROUNDUP(MONTH(SalesDataTable[[#This Row],[Order Date]])/3,0)</f>
        <v>Q1</v>
      </c>
      <c r="S276" s="5">
        <f>MONTH(SalesDataTable[[#This Row],[Order Date]])</f>
        <v>3</v>
      </c>
      <c r="T276" s="8" t="str">
        <f>TEXT(SalesDataTable[[#This Row],[Order Date]],"mmm")</f>
        <v>mar</v>
      </c>
    </row>
    <row r="277" spans="1:20" ht="16" x14ac:dyDescent="0.4">
      <c r="A277" s="2" t="s">
        <v>348</v>
      </c>
      <c r="B277" s="3">
        <v>46082</v>
      </c>
      <c r="C277" s="4" t="s">
        <v>21</v>
      </c>
      <c r="D277" s="4" t="s">
        <v>108</v>
      </c>
      <c r="E277" s="4" t="s">
        <v>30</v>
      </c>
      <c r="F277" s="4" t="s">
        <v>40</v>
      </c>
      <c r="G277" s="4" t="s">
        <v>69</v>
      </c>
      <c r="H277" s="4" t="s">
        <v>70</v>
      </c>
      <c r="I277" s="5">
        <v>5</v>
      </c>
      <c r="J277" s="6">
        <v>41.31</v>
      </c>
      <c r="K277" s="7">
        <v>0.1</v>
      </c>
      <c r="L277" s="6">
        <v>15.14</v>
      </c>
      <c r="M277" s="6">
        <f t="shared" si="16"/>
        <v>185.89500000000001</v>
      </c>
      <c r="N277" s="6">
        <f t="shared" si="17"/>
        <v>75.7</v>
      </c>
      <c r="O277" s="6">
        <f t="shared" si="18"/>
        <v>110.19500000000001</v>
      </c>
      <c r="P277" s="8">
        <f t="shared" si="19"/>
        <v>0.59278087092175691</v>
      </c>
      <c r="Q277" s="9">
        <f>YEAR(SalesDataTable[[#This Row],[Order Date]])</f>
        <v>2026</v>
      </c>
      <c r="R277" s="8" t="str">
        <f>"Q"&amp;ROUNDUP(MONTH(SalesDataTable[[#This Row],[Order Date]])/3,0)</f>
        <v>Q1</v>
      </c>
      <c r="S277" s="5">
        <f>MONTH(SalesDataTable[[#This Row],[Order Date]])</f>
        <v>3</v>
      </c>
      <c r="T277" s="8" t="str">
        <f>TEXT(SalesDataTable[[#This Row],[Order Date]],"mmm")</f>
        <v>mar</v>
      </c>
    </row>
    <row r="278" spans="1:20" ht="16" x14ac:dyDescent="0.4">
      <c r="A278" s="2" t="s">
        <v>349</v>
      </c>
      <c r="B278" s="3">
        <v>46082</v>
      </c>
      <c r="C278" s="4" t="s">
        <v>28</v>
      </c>
      <c r="D278" s="4" t="s">
        <v>106</v>
      </c>
      <c r="E278" s="4" t="s">
        <v>59</v>
      </c>
      <c r="F278" s="4" t="s">
        <v>36</v>
      </c>
      <c r="G278" s="4" t="s">
        <v>69</v>
      </c>
      <c r="H278" s="4" t="s">
        <v>70</v>
      </c>
      <c r="I278" s="5">
        <v>2</v>
      </c>
      <c r="J278" s="6">
        <v>41.23</v>
      </c>
      <c r="K278" s="7">
        <v>0</v>
      </c>
      <c r="L278" s="6">
        <v>14.28</v>
      </c>
      <c r="M278" s="6">
        <f t="shared" si="16"/>
        <v>82.46</v>
      </c>
      <c r="N278" s="6">
        <f t="shared" si="17"/>
        <v>28.56</v>
      </c>
      <c r="O278" s="6">
        <f t="shared" si="18"/>
        <v>53.899999999999991</v>
      </c>
      <c r="P278" s="8">
        <f t="shared" si="19"/>
        <v>0.65365025466893034</v>
      </c>
      <c r="Q278" s="9">
        <f>YEAR(SalesDataTable[[#This Row],[Order Date]])</f>
        <v>2026</v>
      </c>
      <c r="R278" s="8" t="str">
        <f>"Q"&amp;ROUNDUP(MONTH(SalesDataTable[[#This Row],[Order Date]])/3,0)</f>
        <v>Q1</v>
      </c>
      <c r="S278" s="5">
        <f>MONTH(SalesDataTable[[#This Row],[Order Date]])</f>
        <v>3</v>
      </c>
      <c r="T278" s="8" t="str">
        <f>TEXT(SalesDataTable[[#This Row],[Order Date]],"mmm")</f>
        <v>mar</v>
      </c>
    </row>
    <row r="279" spans="1:20" ht="16" x14ac:dyDescent="0.4">
      <c r="A279" s="2" t="s">
        <v>350</v>
      </c>
      <c r="B279" s="3">
        <v>46082</v>
      </c>
      <c r="C279" s="4" t="s">
        <v>28</v>
      </c>
      <c r="D279" s="4" t="s">
        <v>29</v>
      </c>
      <c r="E279" s="4" t="s">
        <v>23</v>
      </c>
      <c r="F279" s="4" t="s">
        <v>36</v>
      </c>
      <c r="G279" s="4" t="s">
        <v>37</v>
      </c>
      <c r="H279" s="4" t="s">
        <v>38</v>
      </c>
      <c r="I279" s="5">
        <v>1</v>
      </c>
      <c r="J279" s="6">
        <v>36.47</v>
      </c>
      <c r="K279" s="7">
        <v>0.05</v>
      </c>
      <c r="L279" s="6">
        <v>13.21</v>
      </c>
      <c r="M279" s="6">
        <f t="shared" si="16"/>
        <v>34.646499999999996</v>
      </c>
      <c r="N279" s="6">
        <f t="shared" si="17"/>
        <v>13.21</v>
      </c>
      <c r="O279" s="6">
        <f t="shared" si="18"/>
        <v>21.436499999999995</v>
      </c>
      <c r="P279" s="8">
        <f t="shared" si="19"/>
        <v>0.61872050567878423</v>
      </c>
      <c r="Q279" s="9">
        <f>YEAR(SalesDataTable[[#This Row],[Order Date]])</f>
        <v>2026</v>
      </c>
      <c r="R279" s="8" t="str">
        <f>"Q"&amp;ROUNDUP(MONTH(SalesDataTable[[#This Row],[Order Date]])/3,0)</f>
        <v>Q1</v>
      </c>
      <c r="S279" s="5">
        <f>MONTH(SalesDataTable[[#This Row],[Order Date]])</f>
        <v>3</v>
      </c>
      <c r="T279" s="8" t="str">
        <f>TEXT(SalesDataTable[[#This Row],[Order Date]],"mmm")</f>
        <v>mar</v>
      </c>
    </row>
    <row r="280" spans="1:20" ht="16" x14ac:dyDescent="0.4">
      <c r="A280" s="2" t="s">
        <v>351</v>
      </c>
      <c r="B280" s="3">
        <v>46082</v>
      </c>
      <c r="C280" s="4" t="s">
        <v>21</v>
      </c>
      <c r="D280" s="4" t="s">
        <v>108</v>
      </c>
      <c r="E280" s="4" t="s">
        <v>59</v>
      </c>
      <c r="F280" s="4" t="s">
        <v>36</v>
      </c>
      <c r="G280" s="4" t="s">
        <v>69</v>
      </c>
      <c r="H280" s="4" t="s">
        <v>87</v>
      </c>
      <c r="I280" s="5">
        <v>1</v>
      </c>
      <c r="J280" s="6">
        <v>36.67</v>
      </c>
      <c r="K280" s="7">
        <v>0</v>
      </c>
      <c r="L280" s="6">
        <v>13.97</v>
      </c>
      <c r="M280" s="6">
        <f t="shared" si="16"/>
        <v>36.67</v>
      </c>
      <c r="N280" s="6">
        <f t="shared" si="17"/>
        <v>13.97</v>
      </c>
      <c r="O280" s="6">
        <f t="shared" si="18"/>
        <v>22.700000000000003</v>
      </c>
      <c r="P280" s="8">
        <f t="shared" si="19"/>
        <v>0.61903463321516228</v>
      </c>
      <c r="Q280" s="9">
        <f>YEAR(SalesDataTable[[#This Row],[Order Date]])</f>
        <v>2026</v>
      </c>
      <c r="R280" s="8" t="str">
        <f>"Q"&amp;ROUNDUP(MONTH(SalesDataTable[[#This Row],[Order Date]])/3,0)</f>
        <v>Q1</v>
      </c>
      <c r="S280" s="5">
        <f>MONTH(SalesDataTable[[#This Row],[Order Date]])</f>
        <v>3</v>
      </c>
      <c r="T280" s="8" t="str">
        <f>TEXT(SalesDataTable[[#This Row],[Order Date]],"mmm")</f>
        <v>mar</v>
      </c>
    </row>
    <row r="281" spans="1:20" ht="16" x14ac:dyDescent="0.4">
      <c r="A281" s="2" t="s">
        <v>352</v>
      </c>
      <c r="B281" s="3">
        <v>46082</v>
      </c>
      <c r="C281" s="4" t="s">
        <v>28</v>
      </c>
      <c r="D281" s="4" t="s">
        <v>86</v>
      </c>
      <c r="E281" s="4" t="s">
        <v>23</v>
      </c>
      <c r="F281" s="4" t="s">
        <v>40</v>
      </c>
      <c r="G281" s="4" t="s">
        <v>25</v>
      </c>
      <c r="H281" s="4" t="s">
        <v>49</v>
      </c>
      <c r="I281" s="5">
        <v>2</v>
      </c>
      <c r="J281" s="6">
        <v>51.87</v>
      </c>
      <c r="K281" s="7">
        <v>0.1</v>
      </c>
      <c r="L281" s="6">
        <v>22.95</v>
      </c>
      <c r="M281" s="6">
        <f t="shared" si="16"/>
        <v>93.366</v>
      </c>
      <c r="N281" s="6">
        <f t="shared" si="17"/>
        <v>45.9</v>
      </c>
      <c r="O281" s="6">
        <f t="shared" si="18"/>
        <v>47.466000000000001</v>
      </c>
      <c r="P281" s="8">
        <f t="shared" si="19"/>
        <v>0.50838635049161363</v>
      </c>
      <c r="Q281" s="9">
        <f>YEAR(SalesDataTable[[#This Row],[Order Date]])</f>
        <v>2026</v>
      </c>
      <c r="R281" s="8" t="str">
        <f>"Q"&amp;ROUNDUP(MONTH(SalesDataTable[[#This Row],[Order Date]])/3,0)</f>
        <v>Q1</v>
      </c>
      <c r="S281" s="5">
        <f>MONTH(SalesDataTable[[#This Row],[Order Date]])</f>
        <v>3</v>
      </c>
      <c r="T281" s="8" t="str">
        <f>TEXT(SalesDataTable[[#This Row],[Order Date]],"mmm")</f>
        <v>mar</v>
      </c>
    </row>
    <row r="282" spans="1:20" ht="16" x14ac:dyDescent="0.4">
      <c r="A282" s="2" t="s">
        <v>353</v>
      </c>
      <c r="B282" s="3">
        <v>46082</v>
      </c>
      <c r="C282" s="4" t="s">
        <v>34</v>
      </c>
      <c r="D282" s="4" t="s">
        <v>35</v>
      </c>
      <c r="E282" s="4" t="s">
        <v>45</v>
      </c>
      <c r="F282" s="4" t="s">
        <v>40</v>
      </c>
      <c r="G282" s="4" t="s">
        <v>51</v>
      </c>
      <c r="H282" s="4" t="s">
        <v>61</v>
      </c>
      <c r="I282" s="5">
        <v>1</v>
      </c>
      <c r="J282" s="6">
        <v>195.06</v>
      </c>
      <c r="K282" s="7">
        <v>0.1</v>
      </c>
      <c r="L282" s="6">
        <v>106.68</v>
      </c>
      <c r="M282" s="6">
        <f t="shared" si="16"/>
        <v>175.554</v>
      </c>
      <c r="N282" s="6">
        <f t="shared" si="17"/>
        <v>106.68</v>
      </c>
      <c r="O282" s="6">
        <f t="shared" si="18"/>
        <v>68.873999999999995</v>
      </c>
      <c r="P282" s="8">
        <f t="shared" si="19"/>
        <v>0.39232372945076727</v>
      </c>
      <c r="Q282" s="9">
        <f>YEAR(SalesDataTable[[#This Row],[Order Date]])</f>
        <v>2026</v>
      </c>
      <c r="R282" s="8" t="str">
        <f>"Q"&amp;ROUNDUP(MONTH(SalesDataTable[[#This Row],[Order Date]])/3,0)</f>
        <v>Q1</v>
      </c>
      <c r="S282" s="5">
        <f>MONTH(SalesDataTable[[#This Row],[Order Date]])</f>
        <v>3</v>
      </c>
      <c r="T282" s="8" t="str">
        <f>TEXT(SalesDataTable[[#This Row],[Order Date]],"mmm")</f>
        <v>mar</v>
      </c>
    </row>
    <row r="283" spans="1:20" ht="16" x14ac:dyDescent="0.4">
      <c r="A283" s="2" t="s">
        <v>354</v>
      </c>
      <c r="B283" s="3">
        <v>46082</v>
      </c>
      <c r="C283" s="4" t="s">
        <v>28</v>
      </c>
      <c r="D283" s="4" t="s">
        <v>86</v>
      </c>
      <c r="E283" s="4" t="s">
        <v>59</v>
      </c>
      <c r="F283" s="4" t="s">
        <v>24</v>
      </c>
      <c r="G283" s="4" t="s">
        <v>25</v>
      </c>
      <c r="H283" s="4" t="s">
        <v>63</v>
      </c>
      <c r="I283" s="5">
        <v>2</v>
      </c>
      <c r="J283" s="6">
        <v>100.79</v>
      </c>
      <c r="K283" s="7">
        <v>0.05</v>
      </c>
      <c r="L283" s="6">
        <v>49</v>
      </c>
      <c r="M283" s="6">
        <f t="shared" si="16"/>
        <v>191.501</v>
      </c>
      <c r="N283" s="6">
        <f t="shared" si="17"/>
        <v>98</v>
      </c>
      <c r="O283" s="6">
        <f t="shared" si="18"/>
        <v>93.501000000000005</v>
      </c>
      <c r="P283" s="8">
        <f t="shared" si="19"/>
        <v>0.48825332504791097</v>
      </c>
      <c r="Q283" s="9">
        <f>YEAR(SalesDataTable[[#This Row],[Order Date]])</f>
        <v>2026</v>
      </c>
      <c r="R283" s="8" t="str">
        <f>"Q"&amp;ROUNDUP(MONTH(SalesDataTable[[#This Row],[Order Date]])/3,0)</f>
        <v>Q1</v>
      </c>
      <c r="S283" s="5">
        <f>MONTH(SalesDataTable[[#This Row],[Order Date]])</f>
        <v>3</v>
      </c>
      <c r="T283" s="8" t="str">
        <f>TEXT(SalesDataTable[[#This Row],[Order Date]],"mmm")</f>
        <v>mar</v>
      </c>
    </row>
    <row r="284" spans="1:20" ht="16" x14ac:dyDescent="0.4">
      <c r="A284" s="2" t="s">
        <v>355</v>
      </c>
      <c r="B284" s="3">
        <v>46082</v>
      </c>
      <c r="C284" s="4" t="s">
        <v>47</v>
      </c>
      <c r="D284" s="4" t="s">
        <v>68</v>
      </c>
      <c r="E284" s="4" t="s">
        <v>23</v>
      </c>
      <c r="F284" s="4" t="s">
        <v>36</v>
      </c>
      <c r="G284" s="4" t="s">
        <v>25</v>
      </c>
      <c r="H284" s="4" t="s">
        <v>49</v>
      </c>
      <c r="I284" s="5">
        <v>5</v>
      </c>
      <c r="J284" s="6">
        <v>51.92</v>
      </c>
      <c r="K284" s="7">
        <v>0.15</v>
      </c>
      <c r="L284" s="6">
        <v>22.24</v>
      </c>
      <c r="M284" s="6">
        <f t="shared" si="16"/>
        <v>220.66000000000003</v>
      </c>
      <c r="N284" s="6">
        <f t="shared" si="17"/>
        <v>111.19999999999999</v>
      </c>
      <c r="O284" s="6">
        <f t="shared" si="18"/>
        <v>109.46000000000004</v>
      </c>
      <c r="P284" s="8">
        <f t="shared" si="19"/>
        <v>0.49605728269736254</v>
      </c>
      <c r="Q284" s="9">
        <f>YEAR(SalesDataTable[[#This Row],[Order Date]])</f>
        <v>2026</v>
      </c>
      <c r="R284" s="8" t="str">
        <f>"Q"&amp;ROUNDUP(MONTH(SalesDataTable[[#This Row],[Order Date]])/3,0)</f>
        <v>Q1</v>
      </c>
      <c r="S284" s="5">
        <f>MONTH(SalesDataTable[[#This Row],[Order Date]])</f>
        <v>3</v>
      </c>
      <c r="T284" s="8" t="str">
        <f>TEXT(SalesDataTable[[#This Row],[Order Date]],"mmm")</f>
        <v>mar</v>
      </c>
    </row>
    <row r="285" spans="1:20" ht="16" x14ac:dyDescent="0.4">
      <c r="A285" s="2" t="s">
        <v>356</v>
      </c>
      <c r="B285" s="3">
        <v>46082</v>
      </c>
      <c r="C285" s="4" t="s">
        <v>47</v>
      </c>
      <c r="D285" s="4" t="s">
        <v>65</v>
      </c>
      <c r="E285" s="4" t="s">
        <v>23</v>
      </c>
      <c r="F285" s="4" t="s">
        <v>36</v>
      </c>
      <c r="G285" s="4" t="s">
        <v>51</v>
      </c>
      <c r="H285" s="4" t="s">
        <v>110</v>
      </c>
      <c r="I285" s="5">
        <v>1</v>
      </c>
      <c r="J285" s="6">
        <v>123.99</v>
      </c>
      <c r="K285" s="7">
        <v>0.05</v>
      </c>
      <c r="L285" s="6">
        <v>61.67</v>
      </c>
      <c r="M285" s="6">
        <f t="shared" si="16"/>
        <v>117.79049999999999</v>
      </c>
      <c r="N285" s="6">
        <f t="shared" si="17"/>
        <v>61.67</v>
      </c>
      <c r="O285" s="6">
        <f t="shared" si="18"/>
        <v>56.120499999999993</v>
      </c>
      <c r="P285" s="8">
        <f t="shared" si="19"/>
        <v>0.47644334644984099</v>
      </c>
      <c r="Q285" s="9">
        <f>YEAR(SalesDataTable[[#This Row],[Order Date]])</f>
        <v>2026</v>
      </c>
      <c r="R285" s="8" t="str">
        <f>"Q"&amp;ROUNDUP(MONTH(SalesDataTable[[#This Row],[Order Date]])/3,0)</f>
        <v>Q1</v>
      </c>
      <c r="S285" s="5">
        <f>MONTH(SalesDataTable[[#This Row],[Order Date]])</f>
        <v>3</v>
      </c>
      <c r="T285" s="8" t="str">
        <f>TEXT(SalesDataTable[[#This Row],[Order Date]],"mmm")</f>
        <v>mar</v>
      </c>
    </row>
    <row r="286" spans="1:20" ht="16" x14ac:dyDescent="0.4">
      <c r="A286" s="2" t="s">
        <v>357</v>
      </c>
      <c r="B286" s="3">
        <v>46082</v>
      </c>
      <c r="C286" s="4" t="s">
        <v>28</v>
      </c>
      <c r="D286" s="4" t="s">
        <v>106</v>
      </c>
      <c r="E286" s="4" t="s">
        <v>23</v>
      </c>
      <c r="F286" s="4" t="s">
        <v>36</v>
      </c>
      <c r="G286" s="4" t="s">
        <v>51</v>
      </c>
      <c r="H286" s="4" t="s">
        <v>52</v>
      </c>
      <c r="I286" s="5">
        <v>1</v>
      </c>
      <c r="J286" s="6">
        <v>344.8</v>
      </c>
      <c r="K286" s="7">
        <v>0.05</v>
      </c>
      <c r="L286" s="6">
        <v>196.14</v>
      </c>
      <c r="M286" s="6">
        <f t="shared" si="16"/>
        <v>327.56</v>
      </c>
      <c r="N286" s="6">
        <f t="shared" si="17"/>
        <v>196.14</v>
      </c>
      <c r="O286" s="6">
        <f t="shared" si="18"/>
        <v>131.42000000000002</v>
      </c>
      <c r="P286" s="8">
        <f t="shared" si="19"/>
        <v>0.40120893882036884</v>
      </c>
      <c r="Q286" s="9">
        <f>YEAR(SalesDataTable[[#This Row],[Order Date]])</f>
        <v>2026</v>
      </c>
      <c r="R286" s="8" t="str">
        <f>"Q"&amp;ROUNDUP(MONTH(SalesDataTable[[#This Row],[Order Date]])/3,0)</f>
        <v>Q1</v>
      </c>
      <c r="S286" s="5">
        <f>MONTH(SalesDataTable[[#This Row],[Order Date]])</f>
        <v>3</v>
      </c>
      <c r="T286" s="8" t="str">
        <f>TEXT(SalesDataTable[[#This Row],[Order Date]],"mmm")</f>
        <v>mar</v>
      </c>
    </row>
    <row r="287" spans="1:20" ht="16" x14ac:dyDescent="0.4">
      <c r="A287" s="2" t="s">
        <v>358</v>
      </c>
      <c r="B287" s="3">
        <v>46083</v>
      </c>
      <c r="C287" s="4" t="s">
        <v>47</v>
      </c>
      <c r="D287" s="4" t="s">
        <v>68</v>
      </c>
      <c r="E287" s="4" t="s">
        <v>59</v>
      </c>
      <c r="F287" s="4" t="s">
        <v>24</v>
      </c>
      <c r="G287" s="4" t="s">
        <v>37</v>
      </c>
      <c r="H287" s="4" t="s">
        <v>91</v>
      </c>
      <c r="I287" s="5">
        <v>3</v>
      </c>
      <c r="J287" s="6">
        <v>131.91999999999999</v>
      </c>
      <c r="K287" s="7">
        <v>0.05</v>
      </c>
      <c r="L287" s="6">
        <v>67.47</v>
      </c>
      <c r="M287" s="6">
        <f t="shared" si="16"/>
        <v>375.97199999999998</v>
      </c>
      <c r="N287" s="6">
        <f t="shared" si="17"/>
        <v>202.41</v>
      </c>
      <c r="O287" s="6">
        <f t="shared" si="18"/>
        <v>173.56199999999998</v>
      </c>
      <c r="P287" s="8">
        <f t="shared" si="19"/>
        <v>0.46163544093709102</v>
      </c>
      <c r="Q287" s="9">
        <f>YEAR(SalesDataTable[[#This Row],[Order Date]])</f>
        <v>2026</v>
      </c>
      <c r="R287" s="8" t="str">
        <f>"Q"&amp;ROUNDUP(MONTH(SalesDataTable[[#This Row],[Order Date]])/3,0)</f>
        <v>Q1</v>
      </c>
      <c r="S287" s="5">
        <f>MONTH(SalesDataTable[[#This Row],[Order Date]])</f>
        <v>3</v>
      </c>
      <c r="T287" s="8" t="str">
        <f>TEXT(SalesDataTable[[#This Row],[Order Date]],"mmm")</f>
        <v>mar</v>
      </c>
    </row>
    <row r="288" spans="1:20" ht="16" x14ac:dyDescent="0.4">
      <c r="A288" s="2" t="s">
        <v>359</v>
      </c>
      <c r="B288" s="3">
        <v>46083</v>
      </c>
      <c r="C288" s="4" t="s">
        <v>34</v>
      </c>
      <c r="D288" s="4" t="s">
        <v>146</v>
      </c>
      <c r="E288" s="4" t="s">
        <v>23</v>
      </c>
      <c r="F288" s="4" t="s">
        <v>40</v>
      </c>
      <c r="G288" s="4" t="s">
        <v>31</v>
      </c>
      <c r="H288" s="4" t="s">
        <v>41</v>
      </c>
      <c r="I288" s="5">
        <v>3</v>
      </c>
      <c r="J288" s="6">
        <v>146.99</v>
      </c>
      <c r="K288" s="7">
        <v>0</v>
      </c>
      <c r="L288" s="6">
        <v>80.069999999999993</v>
      </c>
      <c r="M288" s="6">
        <f t="shared" si="16"/>
        <v>440.97</v>
      </c>
      <c r="N288" s="6">
        <f t="shared" si="17"/>
        <v>240.20999999999998</v>
      </c>
      <c r="O288" s="6">
        <f t="shared" si="18"/>
        <v>200.76000000000005</v>
      </c>
      <c r="P288" s="8">
        <f t="shared" si="19"/>
        <v>0.45526906592285199</v>
      </c>
      <c r="Q288" s="9">
        <f>YEAR(SalesDataTable[[#This Row],[Order Date]])</f>
        <v>2026</v>
      </c>
      <c r="R288" s="8" t="str">
        <f>"Q"&amp;ROUNDUP(MONTH(SalesDataTable[[#This Row],[Order Date]])/3,0)</f>
        <v>Q1</v>
      </c>
      <c r="S288" s="5">
        <f>MONTH(SalesDataTable[[#This Row],[Order Date]])</f>
        <v>3</v>
      </c>
      <c r="T288" s="8" t="str">
        <f>TEXT(SalesDataTable[[#This Row],[Order Date]],"mmm")</f>
        <v>mar</v>
      </c>
    </row>
    <row r="289" spans="1:20" ht="16" x14ac:dyDescent="0.4">
      <c r="A289" s="2" t="s">
        <v>360</v>
      </c>
      <c r="B289" s="3">
        <v>46083</v>
      </c>
      <c r="C289" s="4" t="s">
        <v>47</v>
      </c>
      <c r="D289" s="4" t="s">
        <v>65</v>
      </c>
      <c r="E289" s="4" t="s">
        <v>23</v>
      </c>
      <c r="F289" s="4" t="s">
        <v>40</v>
      </c>
      <c r="G289" s="4" t="s">
        <v>37</v>
      </c>
      <c r="H289" s="4" t="s">
        <v>103</v>
      </c>
      <c r="I289" s="5">
        <v>2</v>
      </c>
      <c r="J289" s="6">
        <v>164.74</v>
      </c>
      <c r="K289" s="7">
        <v>0.05</v>
      </c>
      <c r="L289" s="6">
        <v>89.9</v>
      </c>
      <c r="M289" s="6">
        <f t="shared" si="16"/>
        <v>313.00600000000003</v>
      </c>
      <c r="N289" s="6">
        <f t="shared" si="17"/>
        <v>179.8</v>
      </c>
      <c r="O289" s="6">
        <f t="shared" si="18"/>
        <v>133.20600000000002</v>
      </c>
      <c r="P289" s="8">
        <f t="shared" si="19"/>
        <v>0.42557011686676932</v>
      </c>
      <c r="Q289" s="9">
        <f>YEAR(SalesDataTable[[#This Row],[Order Date]])</f>
        <v>2026</v>
      </c>
      <c r="R289" s="8" t="str">
        <f>"Q"&amp;ROUNDUP(MONTH(SalesDataTable[[#This Row],[Order Date]])/3,0)</f>
        <v>Q1</v>
      </c>
      <c r="S289" s="5">
        <f>MONTH(SalesDataTable[[#This Row],[Order Date]])</f>
        <v>3</v>
      </c>
      <c r="T289" s="8" t="str">
        <f>TEXT(SalesDataTable[[#This Row],[Order Date]],"mmm")</f>
        <v>mar</v>
      </c>
    </row>
    <row r="290" spans="1:20" ht="16" x14ac:dyDescent="0.4">
      <c r="A290" s="2" t="s">
        <v>361</v>
      </c>
      <c r="B290" s="3">
        <v>46083</v>
      </c>
      <c r="C290" s="4" t="s">
        <v>47</v>
      </c>
      <c r="D290" s="4" t="s">
        <v>65</v>
      </c>
      <c r="E290" s="4" t="s">
        <v>23</v>
      </c>
      <c r="F290" s="4" t="s">
        <v>24</v>
      </c>
      <c r="G290" s="4" t="s">
        <v>31</v>
      </c>
      <c r="H290" s="4" t="s">
        <v>32</v>
      </c>
      <c r="I290" s="5">
        <v>2</v>
      </c>
      <c r="J290" s="6">
        <v>89.81</v>
      </c>
      <c r="K290" s="7">
        <v>0</v>
      </c>
      <c r="L290" s="6">
        <v>46.44</v>
      </c>
      <c r="M290" s="6">
        <f t="shared" si="16"/>
        <v>179.62</v>
      </c>
      <c r="N290" s="6">
        <f t="shared" si="17"/>
        <v>92.88</v>
      </c>
      <c r="O290" s="6">
        <f t="shared" si="18"/>
        <v>86.740000000000009</v>
      </c>
      <c r="P290" s="8">
        <f t="shared" si="19"/>
        <v>0.482908362097762</v>
      </c>
      <c r="Q290" s="9">
        <f>YEAR(SalesDataTable[[#This Row],[Order Date]])</f>
        <v>2026</v>
      </c>
      <c r="R290" s="8" t="str">
        <f>"Q"&amp;ROUNDUP(MONTH(SalesDataTable[[#This Row],[Order Date]])/3,0)</f>
        <v>Q1</v>
      </c>
      <c r="S290" s="5">
        <f>MONTH(SalesDataTable[[#This Row],[Order Date]])</f>
        <v>3</v>
      </c>
      <c r="T290" s="8" t="str">
        <f>TEXT(SalesDataTable[[#This Row],[Order Date]],"mmm")</f>
        <v>mar</v>
      </c>
    </row>
    <row r="291" spans="1:20" ht="16" x14ac:dyDescent="0.4">
      <c r="A291" s="2" t="s">
        <v>362</v>
      </c>
      <c r="B291" s="3">
        <v>46084</v>
      </c>
      <c r="C291" s="4" t="s">
        <v>34</v>
      </c>
      <c r="D291" s="4" t="s">
        <v>146</v>
      </c>
      <c r="E291" s="4" t="s">
        <v>45</v>
      </c>
      <c r="F291" s="4" t="s">
        <v>24</v>
      </c>
      <c r="G291" s="4" t="s">
        <v>69</v>
      </c>
      <c r="H291" s="4" t="s">
        <v>87</v>
      </c>
      <c r="I291" s="5">
        <v>1</v>
      </c>
      <c r="J291" s="6">
        <v>35.369999999999997</v>
      </c>
      <c r="K291" s="7">
        <v>0</v>
      </c>
      <c r="L291" s="6">
        <v>13.88</v>
      </c>
      <c r="M291" s="6">
        <f t="shared" si="16"/>
        <v>35.369999999999997</v>
      </c>
      <c r="N291" s="6">
        <f t="shared" si="17"/>
        <v>13.88</v>
      </c>
      <c r="O291" s="6">
        <f t="shared" si="18"/>
        <v>21.489999999999995</v>
      </c>
      <c r="P291" s="8">
        <f t="shared" si="19"/>
        <v>0.60757704269154644</v>
      </c>
      <c r="Q291" s="9">
        <f>YEAR(SalesDataTable[[#This Row],[Order Date]])</f>
        <v>2026</v>
      </c>
      <c r="R291" s="8" t="str">
        <f>"Q"&amp;ROUNDUP(MONTH(SalesDataTable[[#This Row],[Order Date]])/3,0)</f>
        <v>Q1</v>
      </c>
      <c r="S291" s="5">
        <f>MONTH(SalesDataTable[[#This Row],[Order Date]])</f>
        <v>3</v>
      </c>
      <c r="T291" s="8" t="str">
        <f>TEXT(SalesDataTable[[#This Row],[Order Date]],"mmm")</f>
        <v>mar</v>
      </c>
    </row>
    <row r="292" spans="1:20" ht="16" x14ac:dyDescent="0.4">
      <c r="A292" s="2" t="s">
        <v>363</v>
      </c>
      <c r="B292" s="3">
        <v>46084</v>
      </c>
      <c r="C292" s="4" t="s">
        <v>28</v>
      </c>
      <c r="D292" s="4" t="s">
        <v>89</v>
      </c>
      <c r="E292" s="4" t="s">
        <v>59</v>
      </c>
      <c r="F292" s="4" t="s">
        <v>36</v>
      </c>
      <c r="G292" s="4" t="s">
        <v>25</v>
      </c>
      <c r="H292" s="4" t="s">
        <v>49</v>
      </c>
      <c r="I292" s="5">
        <v>4</v>
      </c>
      <c r="J292" s="6">
        <v>50.64</v>
      </c>
      <c r="K292" s="7">
        <v>0</v>
      </c>
      <c r="L292" s="6">
        <v>23.09</v>
      </c>
      <c r="M292" s="6">
        <f t="shared" si="16"/>
        <v>202.56</v>
      </c>
      <c r="N292" s="6">
        <f t="shared" si="17"/>
        <v>92.36</v>
      </c>
      <c r="O292" s="6">
        <f t="shared" si="18"/>
        <v>110.2</v>
      </c>
      <c r="P292" s="8">
        <f t="shared" si="19"/>
        <v>0.54403633491311221</v>
      </c>
      <c r="Q292" s="9">
        <f>YEAR(SalesDataTable[[#This Row],[Order Date]])</f>
        <v>2026</v>
      </c>
      <c r="R292" s="8" t="str">
        <f>"Q"&amp;ROUNDUP(MONTH(SalesDataTable[[#This Row],[Order Date]])/3,0)</f>
        <v>Q1</v>
      </c>
      <c r="S292" s="5">
        <f>MONTH(SalesDataTable[[#This Row],[Order Date]])</f>
        <v>3</v>
      </c>
      <c r="T292" s="8" t="str">
        <f>TEXT(SalesDataTable[[#This Row],[Order Date]],"mmm")</f>
        <v>mar</v>
      </c>
    </row>
    <row r="293" spans="1:20" ht="16" x14ac:dyDescent="0.4">
      <c r="A293" s="2" t="s">
        <v>364</v>
      </c>
      <c r="B293" s="3">
        <v>46084</v>
      </c>
      <c r="C293" s="4" t="s">
        <v>47</v>
      </c>
      <c r="D293" s="4" t="s">
        <v>65</v>
      </c>
      <c r="E293" s="4" t="s">
        <v>45</v>
      </c>
      <c r="F293" s="4" t="s">
        <v>24</v>
      </c>
      <c r="G293" s="4" t="s">
        <v>31</v>
      </c>
      <c r="H293" s="4" t="s">
        <v>41</v>
      </c>
      <c r="I293" s="5">
        <v>1</v>
      </c>
      <c r="J293" s="6">
        <v>146.37</v>
      </c>
      <c r="K293" s="7">
        <v>0</v>
      </c>
      <c r="L293" s="6">
        <v>78.3</v>
      </c>
      <c r="M293" s="6">
        <f t="shared" si="16"/>
        <v>146.37</v>
      </c>
      <c r="N293" s="6">
        <f t="shared" si="17"/>
        <v>78.3</v>
      </c>
      <c r="O293" s="6">
        <f t="shared" si="18"/>
        <v>68.070000000000007</v>
      </c>
      <c r="P293" s="8">
        <f t="shared" si="19"/>
        <v>0.46505431440869033</v>
      </c>
      <c r="Q293" s="9">
        <f>YEAR(SalesDataTable[[#This Row],[Order Date]])</f>
        <v>2026</v>
      </c>
      <c r="R293" s="8" t="str">
        <f>"Q"&amp;ROUNDUP(MONTH(SalesDataTable[[#This Row],[Order Date]])/3,0)</f>
        <v>Q1</v>
      </c>
      <c r="S293" s="5">
        <f>MONTH(SalesDataTable[[#This Row],[Order Date]])</f>
        <v>3</v>
      </c>
      <c r="T293" s="8" t="str">
        <f>TEXT(SalesDataTable[[#This Row],[Order Date]],"mmm")</f>
        <v>mar</v>
      </c>
    </row>
    <row r="294" spans="1:20" ht="16" x14ac:dyDescent="0.4">
      <c r="A294" s="2" t="s">
        <v>365</v>
      </c>
      <c r="B294" s="3">
        <v>46084</v>
      </c>
      <c r="C294" s="4" t="s">
        <v>34</v>
      </c>
      <c r="D294" s="4" t="s">
        <v>35</v>
      </c>
      <c r="E294" s="4" t="s">
        <v>23</v>
      </c>
      <c r="F294" s="4" t="s">
        <v>24</v>
      </c>
      <c r="G294" s="4" t="s">
        <v>31</v>
      </c>
      <c r="H294" s="4" t="s">
        <v>41</v>
      </c>
      <c r="I294" s="5">
        <v>3</v>
      </c>
      <c r="J294" s="6">
        <v>143.74</v>
      </c>
      <c r="K294" s="7">
        <v>0</v>
      </c>
      <c r="L294" s="6">
        <v>81.58</v>
      </c>
      <c r="M294" s="6">
        <f t="shared" si="16"/>
        <v>431.22</v>
      </c>
      <c r="N294" s="6">
        <f t="shared" si="17"/>
        <v>244.74</v>
      </c>
      <c r="O294" s="6">
        <f t="shared" si="18"/>
        <v>186.48000000000002</v>
      </c>
      <c r="P294" s="8">
        <f t="shared" si="19"/>
        <v>0.43244747460692917</v>
      </c>
      <c r="Q294" s="9">
        <f>YEAR(SalesDataTable[[#This Row],[Order Date]])</f>
        <v>2026</v>
      </c>
      <c r="R294" s="8" t="str">
        <f>"Q"&amp;ROUNDUP(MONTH(SalesDataTable[[#This Row],[Order Date]])/3,0)</f>
        <v>Q1</v>
      </c>
      <c r="S294" s="5">
        <f>MONTH(SalesDataTable[[#This Row],[Order Date]])</f>
        <v>3</v>
      </c>
      <c r="T294" s="8" t="str">
        <f>TEXT(SalesDataTable[[#This Row],[Order Date]],"mmm")</f>
        <v>mar</v>
      </c>
    </row>
    <row r="295" spans="1:20" ht="16" x14ac:dyDescent="0.4">
      <c r="A295" s="2" t="s">
        <v>366</v>
      </c>
      <c r="B295" s="3">
        <v>46084</v>
      </c>
      <c r="C295" s="4" t="s">
        <v>47</v>
      </c>
      <c r="D295" s="4" t="s">
        <v>65</v>
      </c>
      <c r="E295" s="4" t="s">
        <v>59</v>
      </c>
      <c r="F295" s="4" t="s">
        <v>36</v>
      </c>
      <c r="G295" s="4" t="s">
        <v>51</v>
      </c>
      <c r="H295" s="4" t="s">
        <v>84</v>
      </c>
      <c r="I295" s="5">
        <v>2</v>
      </c>
      <c r="J295" s="6">
        <v>81.94</v>
      </c>
      <c r="K295" s="7">
        <v>0.1</v>
      </c>
      <c r="L295" s="6">
        <v>39.9</v>
      </c>
      <c r="M295" s="6">
        <f t="shared" si="16"/>
        <v>147.49199999999999</v>
      </c>
      <c r="N295" s="6">
        <f t="shared" si="17"/>
        <v>79.8</v>
      </c>
      <c r="O295" s="6">
        <f t="shared" si="18"/>
        <v>67.691999999999993</v>
      </c>
      <c r="P295" s="8">
        <f t="shared" si="19"/>
        <v>0.45895370596371327</v>
      </c>
      <c r="Q295" s="9">
        <f>YEAR(SalesDataTable[[#This Row],[Order Date]])</f>
        <v>2026</v>
      </c>
      <c r="R295" s="8" t="str">
        <f>"Q"&amp;ROUNDUP(MONTH(SalesDataTable[[#This Row],[Order Date]])/3,0)</f>
        <v>Q1</v>
      </c>
      <c r="S295" s="5">
        <f>MONTH(SalesDataTable[[#This Row],[Order Date]])</f>
        <v>3</v>
      </c>
      <c r="T295" s="8" t="str">
        <f>TEXT(SalesDataTable[[#This Row],[Order Date]],"mmm")</f>
        <v>mar</v>
      </c>
    </row>
    <row r="296" spans="1:20" ht="16" x14ac:dyDescent="0.4">
      <c r="A296" s="2" t="s">
        <v>367</v>
      </c>
      <c r="B296" s="3">
        <v>46084</v>
      </c>
      <c r="C296" s="4" t="s">
        <v>34</v>
      </c>
      <c r="D296" s="4" t="s">
        <v>54</v>
      </c>
      <c r="E296" s="4" t="s">
        <v>23</v>
      </c>
      <c r="F296" s="4" t="s">
        <v>36</v>
      </c>
      <c r="G296" s="4" t="s">
        <v>37</v>
      </c>
      <c r="H296" s="4" t="s">
        <v>66</v>
      </c>
      <c r="I296" s="5">
        <v>1</v>
      </c>
      <c r="J296" s="6">
        <v>46.46</v>
      </c>
      <c r="K296" s="7">
        <v>0.1</v>
      </c>
      <c r="L296" s="6">
        <v>17.989999999999998</v>
      </c>
      <c r="M296" s="6">
        <f t="shared" si="16"/>
        <v>41.814</v>
      </c>
      <c r="N296" s="6">
        <f t="shared" si="17"/>
        <v>17.989999999999998</v>
      </c>
      <c r="O296" s="6">
        <f t="shared" si="18"/>
        <v>23.824000000000002</v>
      </c>
      <c r="P296" s="8">
        <f t="shared" si="19"/>
        <v>0.56976132395848289</v>
      </c>
      <c r="Q296" s="9">
        <f>YEAR(SalesDataTable[[#This Row],[Order Date]])</f>
        <v>2026</v>
      </c>
      <c r="R296" s="8" t="str">
        <f>"Q"&amp;ROUNDUP(MONTH(SalesDataTable[[#This Row],[Order Date]])/3,0)</f>
        <v>Q1</v>
      </c>
      <c r="S296" s="5">
        <f>MONTH(SalesDataTable[[#This Row],[Order Date]])</f>
        <v>3</v>
      </c>
      <c r="T296" s="8" t="str">
        <f>TEXT(SalesDataTable[[#This Row],[Order Date]],"mmm")</f>
        <v>mar</v>
      </c>
    </row>
    <row r="297" spans="1:20" ht="16" x14ac:dyDescent="0.4">
      <c r="A297" s="2" t="s">
        <v>368</v>
      </c>
      <c r="B297" s="3">
        <v>46085</v>
      </c>
      <c r="C297" s="4" t="s">
        <v>28</v>
      </c>
      <c r="D297" s="4" t="s">
        <v>86</v>
      </c>
      <c r="E297" s="4" t="s">
        <v>23</v>
      </c>
      <c r="F297" s="4" t="s">
        <v>36</v>
      </c>
      <c r="G297" s="4" t="s">
        <v>25</v>
      </c>
      <c r="H297" s="4" t="s">
        <v>55</v>
      </c>
      <c r="I297" s="5">
        <v>3</v>
      </c>
      <c r="J297" s="6">
        <v>39.49</v>
      </c>
      <c r="K297" s="7">
        <v>0</v>
      </c>
      <c r="L297" s="6">
        <v>16.420000000000002</v>
      </c>
      <c r="M297" s="6">
        <f t="shared" si="16"/>
        <v>118.47</v>
      </c>
      <c r="N297" s="6">
        <f t="shared" si="17"/>
        <v>49.260000000000005</v>
      </c>
      <c r="O297" s="6">
        <f t="shared" si="18"/>
        <v>69.209999999999994</v>
      </c>
      <c r="P297" s="8">
        <f t="shared" si="19"/>
        <v>0.58419853127374011</v>
      </c>
      <c r="Q297" s="9">
        <f>YEAR(SalesDataTable[[#This Row],[Order Date]])</f>
        <v>2026</v>
      </c>
      <c r="R297" s="8" t="str">
        <f>"Q"&amp;ROUNDUP(MONTH(SalesDataTable[[#This Row],[Order Date]])/3,0)</f>
        <v>Q1</v>
      </c>
      <c r="S297" s="5">
        <f>MONTH(SalesDataTable[[#This Row],[Order Date]])</f>
        <v>3</v>
      </c>
      <c r="T297" s="8" t="str">
        <f>TEXT(SalesDataTable[[#This Row],[Order Date]],"mmm")</f>
        <v>mar</v>
      </c>
    </row>
    <row r="298" spans="1:20" ht="16" x14ac:dyDescent="0.4">
      <c r="A298" s="2" t="s">
        <v>369</v>
      </c>
      <c r="B298" s="3">
        <v>46085</v>
      </c>
      <c r="C298" s="4" t="s">
        <v>47</v>
      </c>
      <c r="D298" s="4" t="s">
        <v>102</v>
      </c>
      <c r="E298" s="4" t="s">
        <v>23</v>
      </c>
      <c r="F298" s="4" t="s">
        <v>24</v>
      </c>
      <c r="G298" s="4" t="s">
        <v>69</v>
      </c>
      <c r="H298" s="4" t="s">
        <v>70</v>
      </c>
      <c r="I298" s="5">
        <v>1</v>
      </c>
      <c r="J298" s="6">
        <v>40.909999999999997</v>
      </c>
      <c r="K298" s="7">
        <v>0</v>
      </c>
      <c r="L298" s="6">
        <v>14.89</v>
      </c>
      <c r="M298" s="6">
        <f t="shared" si="16"/>
        <v>40.909999999999997</v>
      </c>
      <c r="N298" s="6">
        <f t="shared" si="17"/>
        <v>14.89</v>
      </c>
      <c r="O298" s="6">
        <f t="shared" si="18"/>
        <v>26.019999999999996</v>
      </c>
      <c r="P298" s="8">
        <f t="shared" si="19"/>
        <v>0.63603031043754577</v>
      </c>
      <c r="Q298" s="9">
        <f>YEAR(SalesDataTable[[#This Row],[Order Date]])</f>
        <v>2026</v>
      </c>
      <c r="R298" s="8" t="str">
        <f>"Q"&amp;ROUNDUP(MONTH(SalesDataTable[[#This Row],[Order Date]])/3,0)</f>
        <v>Q1</v>
      </c>
      <c r="S298" s="5">
        <f>MONTH(SalesDataTable[[#This Row],[Order Date]])</f>
        <v>3</v>
      </c>
      <c r="T298" s="8" t="str">
        <f>TEXT(SalesDataTable[[#This Row],[Order Date]],"mmm")</f>
        <v>mar</v>
      </c>
    </row>
    <row r="299" spans="1:20" ht="16" x14ac:dyDescent="0.4">
      <c r="A299" s="2" t="s">
        <v>370</v>
      </c>
      <c r="B299" s="3">
        <v>46085</v>
      </c>
      <c r="C299" s="4" t="s">
        <v>47</v>
      </c>
      <c r="D299" s="4" t="s">
        <v>68</v>
      </c>
      <c r="E299" s="4" t="s">
        <v>59</v>
      </c>
      <c r="F299" s="4" t="s">
        <v>36</v>
      </c>
      <c r="G299" s="4" t="s">
        <v>25</v>
      </c>
      <c r="H299" s="4" t="s">
        <v>49</v>
      </c>
      <c r="I299" s="5">
        <v>1</v>
      </c>
      <c r="J299" s="6">
        <v>49.94</v>
      </c>
      <c r="K299" s="7">
        <v>0.1</v>
      </c>
      <c r="L299" s="6">
        <v>21.84</v>
      </c>
      <c r="M299" s="6">
        <f t="shared" si="16"/>
        <v>44.945999999999998</v>
      </c>
      <c r="N299" s="6">
        <f t="shared" si="17"/>
        <v>21.84</v>
      </c>
      <c r="O299" s="6">
        <f t="shared" si="18"/>
        <v>23.105999999999998</v>
      </c>
      <c r="P299" s="8">
        <f t="shared" si="19"/>
        <v>0.51408356694700308</v>
      </c>
      <c r="Q299" s="9">
        <f>YEAR(SalesDataTable[[#This Row],[Order Date]])</f>
        <v>2026</v>
      </c>
      <c r="R299" s="8" t="str">
        <f>"Q"&amp;ROUNDUP(MONTH(SalesDataTable[[#This Row],[Order Date]])/3,0)</f>
        <v>Q1</v>
      </c>
      <c r="S299" s="5">
        <f>MONTH(SalesDataTable[[#This Row],[Order Date]])</f>
        <v>3</v>
      </c>
      <c r="T299" s="8" t="str">
        <f>TEXT(SalesDataTable[[#This Row],[Order Date]],"mmm")</f>
        <v>mar</v>
      </c>
    </row>
    <row r="300" spans="1:20" ht="16" x14ac:dyDescent="0.4">
      <c r="A300" s="2" t="s">
        <v>371</v>
      </c>
      <c r="B300" s="3">
        <v>46085</v>
      </c>
      <c r="C300" s="4" t="s">
        <v>34</v>
      </c>
      <c r="D300" s="4" t="s">
        <v>54</v>
      </c>
      <c r="E300" s="4" t="s">
        <v>23</v>
      </c>
      <c r="F300" s="4" t="s">
        <v>40</v>
      </c>
      <c r="G300" s="4" t="s">
        <v>37</v>
      </c>
      <c r="H300" s="4" t="s">
        <v>38</v>
      </c>
      <c r="I300" s="5">
        <v>1</v>
      </c>
      <c r="J300" s="6">
        <v>35.520000000000003</v>
      </c>
      <c r="K300" s="7">
        <v>0</v>
      </c>
      <c r="L300" s="6">
        <v>13.21</v>
      </c>
      <c r="M300" s="6">
        <f t="shared" si="16"/>
        <v>35.520000000000003</v>
      </c>
      <c r="N300" s="6">
        <f t="shared" si="17"/>
        <v>13.21</v>
      </c>
      <c r="O300" s="6">
        <f t="shared" si="18"/>
        <v>22.310000000000002</v>
      </c>
      <c r="P300" s="8">
        <f t="shared" si="19"/>
        <v>0.62809684684684686</v>
      </c>
      <c r="Q300" s="9">
        <f>YEAR(SalesDataTable[[#This Row],[Order Date]])</f>
        <v>2026</v>
      </c>
      <c r="R300" s="8" t="str">
        <f>"Q"&amp;ROUNDUP(MONTH(SalesDataTable[[#This Row],[Order Date]])/3,0)</f>
        <v>Q1</v>
      </c>
      <c r="S300" s="5">
        <f>MONTH(SalesDataTable[[#This Row],[Order Date]])</f>
        <v>3</v>
      </c>
      <c r="T300" s="8" t="str">
        <f>TEXT(SalesDataTable[[#This Row],[Order Date]],"mmm")</f>
        <v>mar</v>
      </c>
    </row>
    <row r="301" spans="1:20" ht="16" x14ac:dyDescent="0.4">
      <c r="A301" s="2" t="s">
        <v>372</v>
      </c>
      <c r="B301" s="3">
        <v>46085</v>
      </c>
      <c r="C301" s="4" t="s">
        <v>47</v>
      </c>
      <c r="D301" s="4" t="s">
        <v>65</v>
      </c>
      <c r="E301" s="4" t="s">
        <v>45</v>
      </c>
      <c r="F301" s="4" t="s">
        <v>36</v>
      </c>
      <c r="G301" s="4" t="s">
        <v>51</v>
      </c>
      <c r="H301" s="4" t="s">
        <v>52</v>
      </c>
      <c r="I301" s="5">
        <v>2</v>
      </c>
      <c r="J301" s="6">
        <v>341.1</v>
      </c>
      <c r="K301" s="7">
        <v>0</v>
      </c>
      <c r="L301" s="6">
        <v>200.19</v>
      </c>
      <c r="M301" s="6">
        <f t="shared" si="16"/>
        <v>682.2</v>
      </c>
      <c r="N301" s="6">
        <f t="shared" si="17"/>
        <v>400.38</v>
      </c>
      <c r="O301" s="6">
        <f t="shared" si="18"/>
        <v>281.82000000000005</v>
      </c>
      <c r="P301" s="8">
        <f t="shared" si="19"/>
        <v>0.41310466138962187</v>
      </c>
      <c r="Q301" s="9">
        <f>YEAR(SalesDataTable[[#This Row],[Order Date]])</f>
        <v>2026</v>
      </c>
      <c r="R301" s="8" t="str">
        <f>"Q"&amp;ROUNDUP(MONTH(SalesDataTable[[#This Row],[Order Date]])/3,0)</f>
        <v>Q1</v>
      </c>
      <c r="S301" s="5">
        <f>MONTH(SalesDataTable[[#This Row],[Order Date]])</f>
        <v>3</v>
      </c>
      <c r="T301" s="8" t="str">
        <f>TEXT(SalesDataTable[[#This Row],[Order Date]],"mmm")</f>
        <v>mar</v>
      </c>
    </row>
    <row r="302" spans="1:20" ht="16" x14ac:dyDescent="0.4">
      <c r="A302" s="2" t="s">
        <v>373</v>
      </c>
      <c r="B302" s="3">
        <v>46085</v>
      </c>
      <c r="C302" s="4" t="s">
        <v>34</v>
      </c>
      <c r="D302" s="4" t="s">
        <v>146</v>
      </c>
      <c r="E302" s="4" t="s">
        <v>59</v>
      </c>
      <c r="F302" s="4" t="s">
        <v>36</v>
      </c>
      <c r="G302" s="4" t="s">
        <v>69</v>
      </c>
      <c r="H302" s="4" t="s">
        <v>87</v>
      </c>
      <c r="I302" s="5">
        <v>4</v>
      </c>
      <c r="J302" s="6">
        <v>36.08</v>
      </c>
      <c r="K302" s="7">
        <v>0</v>
      </c>
      <c r="L302" s="6">
        <v>13.89</v>
      </c>
      <c r="M302" s="6">
        <f t="shared" si="16"/>
        <v>144.32</v>
      </c>
      <c r="N302" s="6">
        <f t="shared" si="17"/>
        <v>55.56</v>
      </c>
      <c r="O302" s="6">
        <f t="shared" si="18"/>
        <v>88.759999999999991</v>
      </c>
      <c r="P302" s="8">
        <f t="shared" si="19"/>
        <v>0.61502217294900219</v>
      </c>
      <c r="Q302" s="9">
        <f>YEAR(SalesDataTable[[#This Row],[Order Date]])</f>
        <v>2026</v>
      </c>
      <c r="R302" s="8" t="str">
        <f>"Q"&amp;ROUNDUP(MONTH(SalesDataTable[[#This Row],[Order Date]])/3,0)</f>
        <v>Q1</v>
      </c>
      <c r="S302" s="5">
        <f>MONTH(SalesDataTable[[#This Row],[Order Date]])</f>
        <v>3</v>
      </c>
      <c r="T302" s="8" t="str">
        <f>TEXT(SalesDataTable[[#This Row],[Order Date]],"mmm")</f>
        <v>mar</v>
      </c>
    </row>
    <row r="303" spans="1:20" ht="16" x14ac:dyDescent="0.4">
      <c r="A303" s="2" t="s">
        <v>374</v>
      </c>
      <c r="B303" s="3">
        <v>46085</v>
      </c>
      <c r="C303" s="4" t="s">
        <v>47</v>
      </c>
      <c r="D303" s="4" t="s">
        <v>48</v>
      </c>
      <c r="E303" s="4" t="s">
        <v>23</v>
      </c>
      <c r="F303" s="4" t="s">
        <v>40</v>
      </c>
      <c r="G303" s="4" t="s">
        <v>31</v>
      </c>
      <c r="H303" s="4" t="s">
        <v>73</v>
      </c>
      <c r="I303" s="5">
        <v>2</v>
      </c>
      <c r="J303" s="6">
        <v>151.69999999999999</v>
      </c>
      <c r="K303" s="7">
        <v>0</v>
      </c>
      <c r="L303" s="6">
        <v>80.44</v>
      </c>
      <c r="M303" s="6">
        <f t="shared" si="16"/>
        <v>303.39999999999998</v>
      </c>
      <c r="N303" s="6">
        <f t="shared" si="17"/>
        <v>160.88</v>
      </c>
      <c r="O303" s="6">
        <f t="shared" si="18"/>
        <v>142.51999999999998</v>
      </c>
      <c r="P303" s="8">
        <f t="shared" si="19"/>
        <v>0.46974291364535264</v>
      </c>
      <c r="Q303" s="9">
        <f>YEAR(SalesDataTable[[#This Row],[Order Date]])</f>
        <v>2026</v>
      </c>
      <c r="R303" s="8" t="str">
        <f>"Q"&amp;ROUNDUP(MONTH(SalesDataTable[[#This Row],[Order Date]])/3,0)</f>
        <v>Q1</v>
      </c>
      <c r="S303" s="5">
        <f>MONTH(SalesDataTable[[#This Row],[Order Date]])</f>
        <v>3</v>
      </c>
      <c r="T303" s="8" t="str">
        <f>TEXT(SalesDataTable[[#This Row],[Order Date]],"mmm")</f>
        <v>mar</v>
      </c>
    </row>
    <row r="304" spans="1:20" ht="16" x14ac:dyDescent="0.4">
      <c r="A304" s="2" t="s">
        <v>375</v>
      </c>
      <c r="B304" s="3">
        <v>46085</v>
      </c>
      <c r="C304" s="4" t="s">
        <v>28</v>
      </c>
      <c r="D304" s="4" t="s">
        <v>58</v>
      </c>
      <c r="E304" s="4" t="s">
        <v>59</v>
      </c>
      <c r="F304" s="4" t="s">
        <v>36</v>
      </c>
      <c r="G304" s="4" t="s">
        <v>31</v>
      </c>
      <c r="H304" s="4" t="s">
        <v>73</v>
      </c>
      <c r="I304" s="5">
        <v>2</v>
      </c>
      <c r="J304" s="6">
        <v>151.55000000000001</v>
      </c>
      <c r="K304" s="7">
        <v>0.1</v>
      </c>
      <c r="L304" s="6">
        <v>80.680000000000007</v>
      </c>
      <c r="M304" s="6">
        <f t="shared" si="16"/>
        <v>272.79000000000002</v>
      </c>
      <c r="N304" s="6">
        <f t="shared" si="17"/>
        <v>161.36000000000001</v>
      </c>
      <c r="O304" s="6">
        <f t="shared" si="18"/>
        <v>111.43</v>
      </c>
      <c r="P304" s="8">
        <f t="shared" si="19"/>
        <v>0.40848271564206901</v>
      </c>
      <c r="Q304" s="9">
        <f>YEAR(SalesDataTable[[#This Row],[Order Date]])</f>
        <v>2026</v>
      </c>
      <c r="R304" s="8" t="str">
        <f>"Q"&amp;ROUNDUP(MONTH(SalesDataTable[[#This Row],[Order Date]])/3,0)</f>
        <v>Q1</v>
      </c>
      <c r="S304" s="5">
        <f>MONTH(SalesDataTable[[#This Row],[Order Date]])</f>
        <v>3</v>
      </c>
      <c r="T304" s="8" t="str">
        <f>TEXT(SalesDataTable[[#This Row],[Order Date]],"mmm")</f>
        <v>mar</v>
      </c>
    </row>
    <row r="305" spans="1:20" ht="16" x14ac:dyDescent="0.4">
      <c r="A305" s="2" t="s">
        <v>376</v>
      </c>
      <c r="B305" s="3">
        <v>46085</v>
      </c>
      <c r="C305" s="4" t="s">
        <v>34</v>
      </c>
      <c r="D305" s="4" t="s">
        <v>35</v>
      </c>
      <c r="E305" s="4" t="s">
        <v>30</v>
      </c>
      <c r="F305" s="4" t="s">
        <v>40</v>
      </c>
      <c r="G305" s="4" t="s">
        <v>25</v>
      </c>
      <c r="H305" s="4" t="s">
        <v>26</v>
      </c>
      <c r="I305" s="5">
        <v>5</v>
      </c>
      <c r="J305" s="6">
        <v>82.44</v>
      </c>
      <c r="K305" s="7">
        <v>0.1</v>
      </c>
      <c r="L305" s="6">
        <v>41.57</v>
      </c>
      <c r="M305" s="6">
        <f t="shared" si="16"/>
        <v>370.98</v>
      </c>
      <c r="N305" s="6">
        <f t="shared" si="17"/>
        <v>207.85</v>
      </c>
      <c r="O305" s="6">
        <f t="shared" si="18"/>
        <v>163.13000000000002</v>
      </c>
      <c r="P305" s="8">
        <f t="shared" si="19"/>
        <v>0.43972720901396306</v>
      </c>
      <c r="Q305" s="9">
        <f>YEAR(SalesDataTable[[#This Row],[Order Date]])</f>
        <v>2026</v>
      </c>
      <c r="R305" s="8" t="str">
        <f>"Q"&amp;ROUNDUP(MONTH(SalesDataTable[[#This Row],[Order Date]])/3,0)</f>
        <v>Q1</v>
      </c>
      <c r="S305" s="5">
        <f>MONTH(SalesDataTable[[#This Row],[Order Date]])</f>
        <v>3</v>
      </c>
      <c r="T305" s="8" t="str">
        <f>TEXT(SalesDataTable[[#This Row],[Order Date]],"mmm")</f>
        <v>mar</v>
      </c>
    </row>
    <row r="306" spans="1:20" ht="16" x14ac:dyDescent="0.4">
      <c r="A306" s="2" t="s">
        <v>377</v>
      </c>
      <c r="B306" s="3">
        <v>46086</v>
      </c>
      <c r="C306" s="4" t="s">
        <v>47</v>
      </c>
      <c r="D306" s="4" t="s">
        <v>68</v>
      </c>
      <c r="E306" s="4" t="s">
        <v>23</v>
      </c>
      <c r="F306" s="4" t="s">
        <v>24</v>
      </c>
      <c r="G306" s="4" t="s">
        <v>69</v>
      </c>
      <c r="H306" s="4" t="s">
        <v>87</v>
      </c>
      <c r="I306" s="5">
        <v>1</v>
      </c>
      <c r="J306" s="6">
        <v>35.61</v>
      </c>
      <c r="K306" s="7">
        <v>0.05</v>
      </c>
      <c r="L306" s="6">
        <v>13.8</v>
      </c>
      <c r="M306" s="6">
        <f t="shared" si="16"/>
        <v>33.829499999999996</v>
      </c>
      <c r="N306" s="6">
        <f t="shared" si="17"/>
        <v>13.8</v>
      </c>
      <c r="O306" s="6">
        <f t="shared" si="18"/>
        <v>20.029499999999995</v>
      </c>
      <c r="P306" s="8">
        <f t="shared" si="19"/>
        <v>0.59207200815855976</v>
      </c>
      <c r="Q306" s="9">
        <f>YEAR(SalesDataTable[[#This Row],[Order Date]])</f>
        <v>2026</v>
      </c>
      <c r="R306" s="8" t="str">
        <f>"Q"&amp;ROUNDUP(MONTH(SalesDataTable[[#This Row],[Order Date]])/3,0)</f>
        <v>Q1</v>
      </c>
      <c r="S306" s="5">
        <f>MONTH(SalesDataTable[[#This Row],[Order Date]])</f>
        <v>3</v>
      </c>
      <c r="T306" s="8" t="str">
        <f>TEXT(SalesDataTable[[#This Row],[Order Date]],"mmm")</f>
        <v>mar</v>
      </c>
    </row>
    <row r="307" spans="1:20" ht="16" x14ac:dyDescent="0.4">
      <c r="A307" s="2" t="s">
        <v>378</v>
      </c>
      <c r="B307" s="3">
        <v>46086</v>
      </c>
      <c r="C307" s="4" t="s">
        <v>21</v>
      </c>
      <c r="D307" s="4" t="s">
        <v>22</v>
      </c>
      <c r="E307" s="4" t="s">
        <v>59</v>
      </c>
      <c r="F307" s="4" t="s">
        <v>36</v>
      </c>
      <c r="G307" s="4" t="s">
        <v>31</v>
      </c>
      <c r="H307" s="4" t="s">
        <v>73</v>
      </c>
      <c r="I307" s="5">
        <v>5</v>
      </c>
      <c r="J307" s="6">
        <v>156.13</v>
      </c>
      <c r="K307" s="7">
        <v>0</v>
      </c>
      <c r="L307" s="6">
        <v>77.03</v>
      </c>
      <c r="M307" s="6">
        <f t="shared" si="16"/>
        <v>780.65</v>
      </c>
      <c r="N307" s="6">
        <f t="shared" si="17"/>
        <v>385.15</v>
      </c>
      <c r="O307" s="6">
        <f t="shared" si="18"/>
        <v>395.5</v>
      </c>
      <c r="P307" s="8">
        <f t="shared" si="19"/>
        <v>0.50662909114199706</v>
      </c>
      <c r="Q307" s="9">
        <f>YEAR(SalesDataTable[[#This Row],[Order Date]])</f>
        <v>2026</v>
      </c>
      <c r="R307" s="8" t="str">
        <f>"Q"&amp;ROUNDUP(MONTH(SalesDataTable[[#This Row],[Order Date]])/3,0)</f>
        <v>Q1</v>
      </c>
      <c r="S307" s="5">
        <f>MONTH(SalesDataTable[[#This Row],[Order Date]])</f>
        <v>3</v>
      </c>
      <c r="T307" s="8" t="str">
        <f>TEXT(SalesDataTable[[#This Row],[Order Date]],"mmm")</f>
        <v>mar</v>
      </c>
    </row>
    <row r="308" spans="1:20" ht="16" x14ac:dyDescent="0.4">
      <c r="A308" s="2" t="s">
        <v>379</v>
      </c>
      <c r="B308" s="3">
        <v>46086</v>
      </c>
      <c r="C308" s="4" t="s">
        <v>21</v>
      </c>
      <c r="D308" s="4" t="s">
        <v>108</v>
      </c>
      <c r="E308" s="4" t="s">
        <v>23</v>
      </c>
      <c r="F308" s="4" t="s">
        <v>24</v>
      </c>
      <c r="G308" s="4" t="s">
        <v>51</v>
      </c>
      <c r="H308" s="4" t="s">
        <v>110</v>
      </c>
      <c r="I308" s="5">
        <v>1</v>
      </c>
      <c r="J308" s="6">
        <v>124.31</v>
      </c>
      <c r="K308" s="7">
        <v>0</v>
      </c>
      <c r="L308" s="6">
        <v>61.16</v>
      </c>
      <c r="M308" s="6">
        <f t="shared" si="16"/>
        <v>124.31</v>
      </c>
      <c r="N308" s="6">
        <f t="shared" si="17"/>
        <v>61.16</v>
      </c>
      <c r="O308" s="6">
        <f t="shared" si="18"/>
        <v>63.150000000000006</v>
      </c>
      <c r="P308" s="8">
        <f t="shared" si="19"/>
        <v>0.50800418309066053</v>
      </c>
      <c r="Q308" s="9">
        <f>YEAR(SalesDataTable[[#This Row],[Order Date]])</f>
        <v>2026</v>
      </c>
      <c r="R308" s="8" t="str">
        <f>"Q"&amp;ROUNDUP(MONTH(SalesDataTable[[#This Row],[Order Date]])/3,0)</f>
        <v>Q1</v>
      </c>
      <c r="S308" s="5">
        <f>MONTH(SalesDataTable[[#This Row],[Order Date]])</f>
        <v>3</v>
      </c>
      <c r="T308" s="8" t="str">
        <f>TEXT(SalesDataTable[[#This Row],[Order Date]],"mmm")</f>
        <v>mar</v>
      </c>
    </row>
    <row r="309" spans="1:20" ht="16" x14ac:dyDescent="0.4">
      <c r="A309" s="2" t="s">
        <v>380</v>
      </c>
      <c r="B309" s="3">
        <v>46086</v>
      </c>
      <c r="C309" s="4" t="s">
        <v>28</v>
      </c>
      <c r="D309" s="4" t="s">
        <v>106</v>
      </c>
      <c r="E309" s="4" t="s">
        <v>45</v>
      </c>
      <c r="F309" s="4" t="s">
        <v>40</v>
      </c>
      <c r="G309" s="4" t="s">
        <v>51</v>
      </c>
      <c r="H309" s="4" t="s">
        <v>84</v>
      </c>
      <c r="I309" s="5">
        <v>3</v>
      </c>
      <c r="J309" s="6">
        <v>82.9</v>
      </c>
      <c r="K309" s="7">
        <v>0.1</v>
      </c>
      <c r="L309" s="6">
        <v>38.31</v>
      </c>
      <c r="M309" s="6">
        <f t="shared" si="16"/>
        <v>223.83</v>
      </c>
      <c r="N309" s="6">
        <f t="shared" si="17"/>
        <v>114.93</v>
      </c>
      <c r="O309" s="6">
        <f t="shared" si="18"/>
        <v>108.9</v>
      </c>
      <c r="P309" s="8">
        <f t="shared" si="19"/>
        <v>0.48652995577000402</v>
      </c>
      <c r="Q309" s="9">
        <f>YEAR(SalesDataTable[[#This Row],[Order Date]])</f>
        <v>2026</v>
      </c>
      <c r="R309" s="8" t="str">
        <f>"Q"&amp;ROUNDUP(MONTH(SalesDataTable[[#This Row],[Order Date]])/3,0)</f>
        <v>Q1</v>
      </c>
      <c r="S309" s="5">
        <f>MONTH(SalesDataTable[[#This Row],[Order Date]])</f>
        <v>3</v>
      </c>
      <c r="T309" s="8" t="str">
        <f>TEXT(SalesDataTable[[#This Row],[Order Date]],"mmm")</f>
        <v>mar</v>
      </c>
    </row>
    <row r="310" spans="1:20" ht="16" x14ac:dyDescent="0.4">
      <c r="A310" s="2" t="s">
        <v>381</v>
      </c>
      <c r="B310" s="3">
        <v>46086</v>
      </c>
      <c r="C310" s="4" t="s">
        <v>28</v>
      </c>
      <c r="D310" s="4" t="s">
        <v>86</v>
      </c>
      <c r="E310" s="4" t="s">
        <v>45</v>
      </c>
      <c r="F310" s="4" t="s">
        <v>40</v>
      </c>
      <c r="G310" s="4" t="s">
        <v>25</v>
      </c>
      <c r="H310" s="4" t="s">
        <v>55</v>
      </c>
      <c r="I310" s="5">
        <v>1</v>
      </c>
      <c r="J310" s="6">
        <v>41.1</v>
      </c>
      <c r="K310" s="7">
        <v>0</v>
      </c>
      <c r="L310" s="6">
        <v>16.34</v>
      </c>
      <c r="M310" s="6">
        <f t="shared" si="16"/>
        <v>41.1</v>
      </c>
      <c r="N310" s="6">
        <f t="shared" si="17"/>
        <v>16.34</v>
      </c>
      <c r="O310" s="6">
        <f t="shared" si="18"/>
        <v>24.76</v>
      </c>
      <c r="P310" s="8">
        <f t="shared" si="19"/>
        <v>0.60243309002433088</v>
      </c>
      <c r="Q310" s="9">
        <f>YEAR(SalesDataTable[[#This Row],[Order Date]])</f>
        <v>2026</v>
      </c>
      <c r="R310" s="8" t="str">
        <f>"Q"&amp;ROUNDUP(MONTH(SalesDataTable[[#This Row],[Order Date]])/3,0)</f>
        <v>Q1</v>
      </c>
      <c r="S310" s="5">
        <f>MONTH(SalesDataTable[[#This Row],[Order Date]])</f>
        <v>3</v>
      </c>
      <c r="T310" s="8" t="str">
        <f>TEXT(SalesDataTable[[#This Row],[Order Date]],"mmm")</f>
        <v>mar</v>
      </c>
    </row>
    <row r="311" spans="1:20" ht="16" x14ac:dyDescent="0.4">
      <c r="A311" s="2" t="s">
        <v>382</v>
      </c>
      <c r="B311" s="3">
        <v>46087</v>
      </c>
      <c r="C311" s="4" t="s">
        <v>21</v>
      </c>
      <c r="D311" s="4" t="s">
        <v>22</v>
      </c>
      <c r="E311" s="4" t="s">
        <v>23</v>
      </c>
      <c r="F311" s="4" t="s">
        <v>40</v>
      </c>
      <c r="G311" s="4" t="s">
        <v>25</v>
      </c>
      <c r="H311" s="4" t="s">
        <v>55</v>
      </c>
      <c r="I311" s="5">
        <v>1</v>
      </c>
      <c r="J311" s="6">
        <v>40.380000000000003</v>
      </c>
      <c r="K311" s="7">
        <v>0</v>
      </c>
      <c r="L311" s="6">
        <v>16.41</v>
      </c>
      <c r="M311" s="6">
        <f t="shared" si="16"/>
        <v>40.380000000000003</v>
      </c>
      <c r="N311" s="6">
        <f t="shared" si="17"/>
        <v>16.41</v>
      </c>
      <c r="O311" s="6">
        <f t="shared" si="18"/>
        <v>23.970000000000002</v>
      </c>
      <c r="P311" s="8">
        <f t="shared" si="19"/>
        <v>0.59361069836552749</v>
      </c>
      <c r="Q311" s="9">
        <f>YEAR(SalesDataTable[[#This Row],[Order Date]])</f>
        <v>2026</v>
      </c>
      <c r="R311" s="8" t="str">
        <f>"Q"&amp;ROUNDUP(MONTH(SalesDataTable[[#This Row],[Order Date]])/3,0)</f>
        <v>Q1</v>
      </c>
      <c r="S311" s="5">
        <f>MONTH(SalesDataTable[[#This Row],[Order Date]])</f>
        <v>3</v>
      </c>
      <c r="T311" s="8" t="str">
        <f>TEXT(SalesDataTable[[#This Row],[Order Date]],"mmm")</f>
        <v>mar</v>
      </c>
    </row>
    <row r="312" spans="1:20" ht="16" x14ac:dyDescent="0.4">
      <c r="A312" s="2" t="s">
        <v>383</v>
      </c>
      <c r="B312" s="3">
        <v>46087</v>
      </c>
      <c r="C312" s="4" t="s">
        <v>34</v>
      </c>
      <c r="D312" s="4" t="s">
        <v>35</v>
      </c>
      <c r="E312" s="4" t="s">
        <v>23</v>
      </c>
      <c r="F312" s="4" t="s">
        <v>24</v>
      </c>
      <c r="G312" s="4" t="s">
        <v>25</v>
      </c>
      <c r="H312" s="4" t="s">
        <v>26</v>
      </c>
      <c r="I312" s="5">
        <v>1</v>
      </c>
      <c r="J312" s="6">
        <v>80.349999999999994</v>
      </c>
      <c r="K312" s="7">
        <v>0.1</v>
      </c>
      <c r="L312" s="6">
        <v>42.43</v>
      </c>
      <c r="M312" s="6">
        <f t="shared" si="16"/>
        <v>72.314999999999998</v>
      </c>
      <c r="N312" s="6">
        <f t="shared" si="17"/>
        <v>42.43</v>
      </c>
      <c r="O312" s="6">
        <f t="shared" si="18"/>
        <v>29.884999999999998</v>
      </c>
      <c r="P312" s="8">
        <f t="shared" si="19"/>
        <v>0.41326142570697638</v>
      </c>
      <c r="Q312" s="9">
        <f>YEAR(SalesDataTable[[#This Row],[Order Date]])</f>
        <v>2026</v>
      </c>
      <c r="R312" s="8" t="str">
        <f>"Q"&amp;ROUNDUP(MONTH(SalesDataTable[[#This Row],[Order Date]])/3,0)</f>
        <v>Q1</v>
      </c>
      <c r="S312" s="5">
        <f>MONTH(SalesDataTable[[#This Row],[Order Date]])</f>
        <v>3</v>
      </c>
      <c r="T312" s="8" t="str">
        <f>TEXT(SalesDataTable[[#This Row],[Order Date]],"mmm")</f>
        <v>mar</v>
      </c>
    </row>
    <row r="313" spans="1:20" ht="16" x14ac:dyDescent="0.4">
      <c r="A313" s="2" t="s">
        <v>384</v>
      </c>
      <c r="B313" s="3">
        <v>46087</v>
      </c>
      <c r="C313" s="4" t="s">
        <v>47</v>
      </c>
      <c r="D313" s="4" t="s">
        <v>102</v>
      </c>
      <c r="E313" s="4" t="s">
        <v>23</v>
      </c>
      <c r="F313" s="4" t="s">
        <v>24</v>
      </c>
      <c r="G313" s="4" t="s">
        <v>25</v>
      </c>
      <c r="H313" s="4" t="s">
        <v>55</v>
      </c>
      <c r="I313" s="5">
        <v>1</v>
      </c>
      <c r="J313" s="6">
        <v>40.44</v>
      </c>
      <c r="K313" s="7">
        <v>0.05</v>
      </c>
      <c r="L313" s="6">
        <v>16.829999999999998</v>
      </c>
      <c r="M313" s="6">
        <f t="shared" si="16"/>
        <v>38.417999999999999</v>
      </c>
      <c r="N313" s="6">
        <f t="shared" si="17"/>
        <v>16.829999999999998</v>
      </c>
      <c r="O313" s="6">
        <f t="shared" si="18"/>
        <v>21.588000000000001</v>
      </c>
      <c r="P313" s="8">
        <f t="shared" si="19"/>
        <v>0.56192409807902555</v>
      </c>
      <c r="Q313" s="9">
        <f>YEAR(SalesDataTable[[#This Row],[Order Date]])</f>
        <v>2026</v>
      </c>
      <c r="R313" s="8" t="str">
        <f>"Q"&amp;ROUNDUP(MONTH(SalesDataTable[[#This Row],[Order Date]])/3,0)</f>
        <v>Q1</v>
      </c>
      <c r="S313" s="5">
        <f>MONTH(SalesDataTable[[#This Row],[Order Date]])</f>
        <v>3</v>
      </c>
      <c r="T313" s="8" t="str">
        <f>TEXT(SalesDataTable[[#This Row],[Order Date]],"mmm")</f>
        <v>mar</v>
      </c>
    </row>
    <row r="314" spans="1:20" ht="16" x14ac:dyDescent="0.4">
      <c r="A314" s="2" t="s">
        <v>385</v>
      </c>
      <c r="B314" s="3">
        <v>46087</v>
      </c>
      <c r="C314" s="4" t="s">
        <v>34</v>
      </c>
      <c r="D314" s="4" t="s">
        <v>146</v>
      </c>
      <c r="E314" s="4" t="s">
        <v>23</v>
      </c>
      <c r="F314" s="4" t="s">
        <v>24</v>
      </c>
      <c r="G314" s="4" t="s">
        <v>37</v>
      </c>
      <c r="H314" s="4" t="s">
        <v>38</v>
      </c>
      <c r="I314" s="5">
        <v>3</v>
      </c>
      <c r="J314" s="6">
        <v>35.89</v>
      </c>
      <c r="K314" s="7">
        <v>0</v>
      </c>
      <c r="L314" s="6">
        <v>13.25</v>
      </c>
      <c r="M314" s="6">
        <f t="shared" si="16"/>
        <v>107.67</v>
      </c>
      <c r="N314" s="6">
        <f t="shared" si="17"/>
        <v>39.75</v>
      </c>
      <c r="O314" s="6">
        <f t="shared" si="18"/>
        <v>67.92</v>
      </c>
      <c r="P314" s="8">
        <f t="shared" si="19"/>
        <v>0.63081638339370294</v>
      </c>
      <c r="Q314" s="9">
        <f>YEAR(SalesDataTable[[#This Row],[Order Date]])</f>
        <v>2026</v>
      </c>
      <c r="R314" s="8" t="str">
        <f>"Q"&amp;ROUNDUP(MONTH(SalesDataTable[[#This Row],[Order Date]])/3,0)</f>
        <v>Q1</v>
      </c>
      <c r="S314" s="5">
        <f>MONTH(SalesDataTable[[#This Row],[Order Date]])</f>
        <v>3</v>
      </c>
      <c r="T314" s="8" t="str">
        <f>TEXT(SalesDataTable[[#This Row],[Order Date]],"mmm")</f>
        <v>mar</v>
      </c>
    </row>
    <row r="315" spans="1:20" ht="16" x14ac:dyDescent="0.4">
      <c r="A315" s="2" t="s">
        <v>386</v>
      </c>
      <c r="B315" s="3">
        <v>46087</v>
      </c>
      <c r="C315" s="4" t="s">
        <v>28</v>
      </c>
      <c r="D315" s="4" t="s">
        <v>89</v>
      </c>
      <c r="E315" s="4" t="s">
        <v>59</v>
      </c>
      <c r="F315" s="4" t="s">
        <v>24</v>
      </c>
      <c r="G315" s="4" t="s">
        <v>37</v>
      </c>
      <c r="H315" s="4" t="s">
        <v>103</v>
      </c>
      <c r="I315" s="5">
        <v>3</v>
      </c>
      <c r="J315" s="6">
        <v>163.44999999999999</v>
      </c>
      <c r="K315" s="7">
        <v>0</v>
      </c>
      <c r="L315" s="6">
        <v>86.88</v>
      </c>
      <c r="M315" s="6">
        <f t="shared" si="16"/>
        <v>490.34999999999997</v>
      </c>
      <c r="N315" s="6">
        <f t="shared" si="17"/>
        <v>260.64</v>
      </c>
      <c r="O315" s="6">
        <f t="shared" si="18"/>
        <v>229.70999999999998</v>
      </c>
      <c r="P315" s="8">
        <f t="shared" si="19"/>
        <v>0.46846130315081064</v>
      </c>
      <c r="Q315" s="9">
        <f>YEAR(SalesDataTable[[#This Row],[Order Date]])</f>
        <v>2026</v>
      </c>
      <c r="R315" s="8" t="str">
        <f>"Q"&amp;ROUNDUP(MONTH(SalesDataTable[[#This Row],[Order Date]])/3,0)</f>
        <v>Q1</v>
      </c>
      <c r="S315" s="5">
        <f>MONTH(SalesDataTable[[#This Row],[Order Date]])</f>
        <v>3</v>
      </c>
      <c r="T315" s="8" t="str">
        <f>TEXT(SalesDataTable[[#This Row],[Order Date]],"mmm")</f>
        <v>mar</v>
      </c>
    </row>
    <row r="316" spans="1:20" ht="16" x14ac:dyDescent="0.4">
      <c r="A316" s="2" t="s">
        <v>387</v>
      </c>
      <c r="B316" s="3">
        <v>46088</v>
      </c>
      <c r="C316" s="4" t="s">
        <v>28</v>
      </c>
      <c r="D316" s="4" t="s">
        <v>29</v>
      </c>
      <c r="E316" s="4" t="s">
        <v>45</v>
      </c>
      <c r="F316" s="4" t="s">
        <v>24</v>
      </c>
      <c r="G316" s="4" t="s">
        <v>69</v>
      </c>
      <c r="H316" s="4" t="s">
        <v>70</v>
      </c>
      <c r="I316" s="5">
        <v>2</v>
      </c>
      <c r="J316" s="6">
        <v>40.020000000000003</v>
      </c>
      <c r="K316" s="7">
        <v>0</v>
      </c>
      <c r="L316" s="6">
        <v>14.38</v>
      </c>
      <c r="M316" s="6">
        <f t="shared" si="16"/>
        <v>80.040000000000006</v>
      </c>
      <c r="N316" s="6">
        <f t="shared" si="17"/>
        <v>28.76</v>
      </c>
      <c r="O316" s="6">
        <f t="shared" si="18"/>
        <v>51.28</v>
      </c>
      <c r="P316" s="8">
        <f t="shared" si="19"/>
        <v>0.64067966016991496</v>
      </c>
      <c r="Q316" s="9">
        <f>YEAR(SalesDataTable[[#This Row],[Order Date]])</f>
        <v>2026</v>
      </c>
      <c r="R316" s="8" t="str">
        <f>"Q"&amp;ROUNDUP(MONTH(SalesDataTable[[#This Row],[Order Date]])/3,0)</f>
        <v>Q1</v>
      </c>
      <c r="S316" s="5">
        <f>MONTH(SalesDataTable[[#This Row],[Order Date]])</f>
        <v>3</v>
      </c>
      <c r="T316" s="8" t="str">
        <f>TEXT(SalesDataTable[[#This Row],[Order Date]],"mmm")</f>
        <v>mar</v>
      </c>
    </row>
    <row r="317" spans="1:20" ht="16" x14ac:dyDescent="0.4">
      <c r="A317" s="2" t="s">
        <v>388</v>
      </c>
      <c r="B317" s="3">
        <v>46088</v>
      </c>
      <c r="C317" s="4" t="s">
        <v>21</v>
      </c>
      <c r="D317" s="4" t="s">
        <v>108</v>
      </c>
      <c r="E317" s="4" t="s">
        <v>23</v>
      </c>
      <c r="F317" s="4" t="s">
        <v>36</v>
      </c>
      <c r="G317" s="4" t="s">
        <v>69</v>
      </c>
      <c r="H317" s="4" t="s">
        <v>70</v>
      </c>
      <c r="I317" s="5">
        <v>1</v>
      </c>
      <c r="J317" s="6">
        <v>40.01</v>
      </c>
      <c r="K317" s="7">
        <v>0.05</v>
      </c>
      <c r="L317" s="6">
        <v>14.35</v>
      </c>
      <c r="M317" s="6">
        <f t="shared" si="16"/>
        <v>38.009499999999996</v>
      </c>
      <c r="N317" s="6">
        <f t="shared" si="17"/>
        <v>14.35</v>
      </c>
      <c r="O317" s="6">
        <f t="shared" si="18"/>
        <v>23.659499999999994</v>
      </c>
      <c r="P317" s="8">
        <f t="shared" si="19"/>
        <v>0.62246280535129372</v>
      </c>
      <c r="Q317" s="9">
        <f>YEAR(SalesDataTable[[#This Row],[Order Date]])</f>
        <v>2026</v>
      </c>
      <c r="R317" s="8" t="str">
        <f>"Q"&amp;ROUNDUP(MONTH(SalesDataTable[[#This Row],[Order Date]])/3,0)</f>
        <v>Q1</v>
      </c>
      <c r="S317" s="5">
        <f>MONTH(SalesDataTable[[#This Row],[Order Date]])</f>
        <v>3</v>
      </c>
      <c r="T317" s="8" t="str">
        <f>TEXT(SalesDataTable[[#This Row],[Order Date]],"mmm")</f>
        <v>mar</v>
      </c>
    </row>
    <row r="318" spans="1:20" ht="16" x14ac:dyDescent="0.4">
      <c r="A318" s="2" t="s">
        <v>389</v>
      </c>
      <c r="B318" s="3">
        <v>46088</v>
      </c>
      <c r="C318" s="4" t="s">
        <v>28</v>
      </c>
      <c r="D318" s="4" t="s">
        <v>89</v>
      </c>
      <c r="E318" s="4" t="s">
        <v>23</v>
      </c>
      <c r="F318" s="4" t="s">
        <v>24</v>
      </c>
      <c r="G318" s="4" t="s">
        <v>31</v>
      </c>
      <c r="H318" s="4" t="s">
        <v>73</v>
      </c>
      <c r="I318" s="5">
        <v>3</v>
      </c>
      <c r="J318" s="6">
        <v>155.16</v>
      </c>
      <c r="K318" s="7">
        <v>0</v>
      </c>
      <c r="L318" s="6">
        <v>76.849999999999994</v>
      </c>
      <c r="M318" s="6">
        <f t="shared" si="16"/>
        <v>465.48</v>
      </c>
      <c r="N318" s="6">
        <f t="shared" si="17"/>
        <v>230.54999999999998</v>
      </c>
      <c r="O318" s="6">
        <f t="shared" si="18"/>
        <v>234.93000000000004</v>
      </c>
      <c r="P318" s="8">
        <f t="shared" si="19"/>
        <v>0.50470482083011092</v>
      </c>
      <c r="Q318" s="9">
        <f>YEAR(SalesDataTable[[#This Row],[Order Date]])</f>
        <v>2026</v>
      </c>
      <c r="R318" s="8" t="str">
        <f>"Q"&amp;ROUNDUP(MONTH(SalesDataTable[[#This Row],[Order Date]])/3,0)</f>
        <v>Q1</v>
      </c>
      <c r="S318" s="5">
        <f>MONTH(SalesDataTable[[#This Row],[Order Date]])</f>
        <v>3</v>
      </c>
      <c r="T318" s="8" t="str">
        <f>TEXT(SalesDataTable[[#This Row],[Order Date]],"mmm")</f>
        <v>mar</v>
      </c>
    </row>
    <row r="319" spans="1:20" ht="16" x14ac:dyDescent="0.4">
      <c r="A319" s="2" t="s">
        <v>390</v>
      </c>
      <c r="B319" s="3">
        <v>46088</v>
      </c>
      <c r="C319" s="4" t="s">
        <v>28</v>
      </c>
      <c r="D319" s="4" t="s">
        <v>106</v>
      </c>
      <c r="E319" s="4" t="s">
        <v>59</v>
      </c>
      <c r="F319" s="4" t="s">
        <v>36</v>
      </c>
      <c r="G319" s="4" t="s">
        <v>69</v>
      </c>
      <c r="H319" s="4" t="s">
        <v>70</v>
      </c>
      <c r="I319" s="5">
        <v>1</v>
      </c>
      <c r="J319" s="6">
        <v>39.96</v>
      </c>
      <c r="K319" s="7">
        <v>0</v>
      </c>
      <c r="L319" s="6">
        <v>14.5</v>
      </c>
      <c r="M319" s="6">
        <f t="shared" si="16"/>
        <v>39.96</v>
      </c>
      <c r="N319" s="6">
        <f t="shared" si="17"/>
        <v>14.5</v>
      </c>
      <c r="O319" s="6">
        <f t="shared" si="18"/>
        <v>25.46</v>
      </c>
      <c r="P319" s="8">
        <f t="shared" si="19"/>
        <v>0.63713713713713716</v>
      </c>
      <c r="Q319" s="9">
        <f>YEAR(SalesDataTable[[#This Row],[Order Date]])</f>
        <v>2026</v>
      </c>
      <c r="R319" s="8" t="str">
        <f>"Q"&amp;ROUNDUP(MONTH(SalesDataTable[[#This Row],[Order Date]])/3,0)</f>
        <v>Q1</v>
      </c>
      <c r="S319" s="5">
        <f>MONTH(SalesDataTable[[#This Row],[Order Date]])</f>
        <v>3</v>
      </c>
      <c r="T319" s="8" t="str">
        <f>TEXT(SalesDataTable[[#This Row],[Order Date]],"mmm")</f>
        <v>mar</v>
      </c>
    </row>
    <row r="320" spans="1:20" ht="16" x14ac:dyDescent="0.4">
      <c r="A320" s="2" t="s">
        <v>391</v>
      </c>
      <c r="B320" s="3">
        <v>46089</v>
      </c>
      <c r="C320" s="4" t="s">
        <v>28</v>
      </c>
      <c r="D320" s="4" t="s">
        <v>29</v>
      </c>
      <c r="E320" s="4" t="s">
        <v>23</v>
      </c>
      <c r="F320" s="4" t="s">
        <v>36</v>
      </c>
      <c r="G320" s="4" t="s">
        <v>31</v>
      </c>
      <c r="H320" s="4" t="s">
        <v>41</v>
      </c>
      <c r="I320" s="5">
        <v>1</v>
      </c>
      <c r="J320" s="6">
        <v>146.6</v>
      </c>
      <c r="K320" s="7">
        <v>0</v>
      </c>
      <c r="L320" s="6">
        <v>78.92</v>
      </c>
      <c r="M320" s="6">
        <f t="shared" si="16"/>
        <v>146.6</v>
      </c>
      <c r="N320" s="6">
        <f t="shared" si="17"/>
        <v>78.92</v>
      </c>
      <c r="O320" s="6">
        <f t="shared" si="18"/>
        <v>67.679999999999993</v>
      </c>
      <c r="P320" s="8">
        <f t="shared" si="19"/>
        <v>0.46166439290586625</v>
      </c>
      <c r="Q320" s="9">
        <f>YEAR(SalesDataTable[[#This Row],[Order Date]])</f>
        <v>2026</v>
      </c>
      <c r="R320" s="8" t="str">
        <f>"Q"&amp;ROUNDUP(MONTH(SalesDataTable[[#This Row],[Order Date]])/3,0)</f>
        <v>Q1</v>
      </c>
      <c r="S320" s="5">
        <f>MONTH(SalesDataTable[[#This Row],[Order Date]])</f>
        <v>3</v>
      </c>
      <c r="T320" s="8" t="str">
        <f>TEXT(SalesDataTable[[#This Row],[Order Date]],"mmm")</f>
        <v>mar</v>
      </c>
    </row>
    <row r="321" spans="1:20" ht="16" x14ac:dyDescent="0.4">
      <c r="A321" s="2" t="s">
        <v>392</v>
      </c>
      <c r="B321" s="3">
        <v>46089</v>
      </c>
      <c r="C321" s="4" t="s">
        <v>28</v>
      </c>
      <c r="D321" s="4" t="s">
        <v>106</v>
      </c>
      <c r="E321" s="4" t="s">
        <v>45</v>
      </c>
      <c r="F321" s="4" t="s">
        <v>24</v>
      </c>
      <c r="G321" s="4" t="s">
        <v>31</v>
      </c>
      <c r="H321" s="4" t="s">
        <v>32</v>
      </c>
      <c r="I321" s="5">
        <v>1</v>
      </c>
      <c r="J321" s="6">
        <v>94.38</v>
      </c>
      <c r="K321" s="7">
        <v>0</v>
      </c>
      <c r="L321" s="6">
        <v>44.78</v>
      </c>
      <c r="M321" s="6">
        <f t="shared" si="16"/>
        <v>94.38</v>
      </c>
      <c r="N321" s="6">
        <f t="shared" si="17"/>
        <v>44.78</v>
      </c>
      <c r="O321" s="6">
        <f t="shared" si="18"/>
        <v>49.599999999999994</v>
      </c>
      <c r="P321" s="8">
        <f t="shared" si="19"/>
        <v>0.52553507098961638</v>
      </c>
      <c r="Q321" s="9">
        <f>YEAR(SalesDataTable[[#This Row],[Order Date]])</f>
        <v>2026</v>
      </c>
      <c r="R321" s="8" t="str">
        <f>"Q"&amp;ROUNDUP(MONTH(SalesDataTable[[#This Row],[Order Date]])/3,0)</f>
        <v>Q1</v>
      </c>
      <c r="S321" s="5">
        <f>MONTH(SalesDataTable[[#This Row],[Order Date]])</f>
        <v>3</v>
      </c>
      <c r="T321" s="8" t="str">
        <f>TEXT(SalesDataTable[[#This Row],[Order Date]],"mmm")</f>
        <v>mar</v>
      </c>
    </row>
    <row r="322" spans="1:20" ht="16" x14ac:dyDescent="0.4">
      <c r="A322" s="2" t="s">
        <v>393</v>
      </c>
      <c r="B322" s="3">
        <v>46089</v>
      </c>
      <c r="C322" s="4" t="s">
        <v>28</v>
      </c>
      <c r="D322" s="4" t="s">
        <v>89</v>
      </c>
      <c r="E322" s="4" t="s">
        <v>45</v>
      </c>
      <c r="F322" s="4" t="s">
        <v>24</v>
      </c>
      <c r="G322" s="4" t="s">
        <v>69</v>
      </c>
      <c r="H322" s="4" t="s">
        <v>75</v>
      </c>
      <c r="I322" s="5">
        <v>1</v>
      </c>
      <c r="J322" s="6">
        <v>121.77</v>
      </c>
      <c r="K322" s="7">
        <v>0</v>
      </c>
      <c r="L322" s="6">
        <v>67.52</v>
      </c>
      <c r="M322" s="6">
        <f t="shared" ref="M322:M385" si="20">I322*J322*(1-K322)</f>
        <v>121.77</v>
      </c>
      <c r="N322" s="6">
        <f t="shared" ref="N322:N385" si="21">I322*L322</f>
        <v>67.52</v>
      </c>
      <c r="O322" s="6">
        <f t="shared" ref="O322:O385" si="22">M322-N322</f>
        <v>54.25</v>
      </c>
      <c r="P322" s="8">
        <f t="shared" ref="P322:P385" si="23">IFERROR(O322/M322,0)</f>
        <v>0.44551203087788455</v>
      </c>
      <c r="Q322" s="9">
        <f>YEAR(SalesDataTable[[#This Row],[Order Date]])</f>
        <v>2026</v>
      </c>
      <c r="R322" s="8" t="str">
        <f>"Q"&amp;ROUNDUP(MONTH(SalesDataTable[[#This Row],[Order Date]])/3,0)</f>
        <v>Q1</v>
      </c>
      <c r="S322" s="5">
        <f>MONTH(SalesDataTable[[#This Row],[Order Date]])</f>
        <v>3</v>
      </c>
      <c r="T322" s="8" t="str">
        <f>TEXT(SalesDataTable[[#This Row],[Order Date]],"mmm")</f>
        <v>mar</v>
      </c>
    </row>
    <row r="323" spans="1:20" ht="16" x14ac:dyDescent="0.4">
      <c r="A323" s="2" t="s">
        <v>394</v>
      </c>
      <c r="B323" s="3">
        <v>46089</v>
      </c>
      <c r="C323" s="4" t="s">
        <v>47</v>
      </c>
      <c r="D323" s="4" t="s">
        <v>68</v>
      </c>
      <c r="E323" s="4" t="s">
        <v>59</v>
      </c>
      <c r="F323" s="4" t="s">
        <v>24</v>
      </c>
      <c r="G323" s="4" t="s">
        <v>51</v>
      </c>
      <c r="H323" s="4" t="s">
        <v>110</v>
      </c>
      <c r="I323" s="5">
        <v>5</v>
      </c>
      <c r="J323" s="6">
        <v>123.29</v>
      </c>
      <c r="K323" s="7">
        <v>0</v>
      </c>
      <c r="L323" s="6">
        <v>61.34</v>
      </c>
      <c r="M323" s="6">
        <f t="shared" si="20"/>
        <v>616.45000000000005</v>
      </c>
      <c r="N323" s="6">
        <f t="shared" si="21"/>
        <v>306.70000000000005</v>
      </c>
      <c r="O323" s="6">
        <f t="shared" si="22"/>
        <v>309.75</v>
      </c>
      <c r="P323" s="8">
        <f t="shared" si="23"/>
        <v>0.50247384216075919</v>
      </c>
      <c r="Q323" s="9">
        <f>YEAR(SalesDataTable[[#This Row],[Order Date]])</f>
        <v>2026</v>
      </c>
      <c r="R323" s="8" t="str">
        <f>"Q"&amp;ROUNDUP(MONTH(SalesDataTable[[#This Row],[Order Date]])/3,0)</f>
        <v>Q1</v>
      </c>
      <c r="S323" s="5">
        <f>MONTH(SalesDataTable[[#This Row],[Order Date]])</f>
        <v>3</v>
      </c>
      <c r="T323" s="8" t="str">
        <f>TEXT(SalesDataTable[[#This Row],[Order Date]],"mmm")</f>
        <v>mar</v>
      </c>
    </row>
    <row r="324" spans="1:20" ht="16" x14ac:dyDescent="0.4">
      <c r="A324" s="2" t="s">
        <v>395</v>
      </c>
      <c r="B324" s="3">
        <v>46090</v>
      </c>
      <c r="C324" s="4" t="s">
        <v>28</v>
      </c>
      <c r="D324" s="4" t="s">
        <v>89</v>
      </c>
      <c r="E324" s="4" t="s">
        <v>23</v>
      </c>
      <c r="F324" s="4" t="s">
        <v>36</v>
      </c>
      <c r="G324" s="4" t="s">
        <v>69</v>
      </c>
      <c r="H324" s="4" t="s">
        <v>70</v>
      </c>
      <c r="I324" s="5">
        <v>1</v>
      </c>
      <c r="J324" s="6">
        <v>41.15</v>
      </c>
      <c r="K324" s="7">
        <v>0.05</v>
      </c>
      <c r="L324" s="6">
        <v>14.4</v>
      </c>
      <c r="M324" s="6">
        <f t="shared" si="20"/>
        <v>39.092499999999994</v>
      </c>
      <c r="N324" s="6">
        <f t="shared" si="21"/>
        <v>14.4</v>
      </c>
      <c r="O324" s="6">
        <f t="shared" si="22"/>
        <v>24.692499999999995</v>
      </c>
      <c r="P324" s="8">
        <f t="shared" si="23"/>
        <v>0.63164289825414077</v>
      </c>
      <c r="Q324" s="9">
        <f>YEAR(SalesDataTable[[#This Row],[Order Date]])</f>
        <v>2026</v>
      </c>
      <c r="R324" s="8" t="str">
        <f>"Q"&amp;ROUNDUP(MONTH(SalesDataTable[[#This Row],[Order Date]])/3,0)</f>
        <v>Q1</v>
      </c>
      <c r="S324" s="5">
        <f>MONTH(SalesDataTable[[#This Row],[Order Date]])</f>
        <v>3</v>
      </c>
      <c r="T324" s="8" t="str">
        <f>TEXT(SalesDataTable[[#This Row],[Order Date]],"mmm")</f>
        <v>mar</v>
      </c>
    </row>
    <row r="325" spans="1:20" ht="16" x14ac:dyDescent="0.4">
      <c r="A325" s="2" t="s">
        <v>396</v>
      </c>
      <c r="B325" s="3">
        <v>46090</v>
      </c>
      <c r="C325" s="4" t="s">
        <v>47</v>
      </c>
      <c r="D325" s="4" t="s">
        <v>48</v>
      </c>
      <c r="E325" s="4" t="s">
        <v>59</v>
      </c>
      <c r="F325" s="4" t="s">
        <v>36</v>
      </c>
      <c r="G325" s="4" t="s">
        <v>37</v>
      </c>
      <c r="H325" s="4" t="s">
        <v>38</v>
      </c>
      <c r="I325" s="5">
        <v>4</v>
      </c>
      <c r="J325" s="6">
        <v>35.42</v>
      </c>
      <c r="K325" s="7">
        <v>0</v>
      </c>
      <c r="L325" s="6">
        <v>13.31</v>
      </c>
      <c r="M325" s="6">
        <f t="shared" si="20"/>
        <v>141.68</v>
      </c>
      <c r="N325" s="6">
        <f t="shared" si="21"/>
        <v>53.24</v>
      </c>
      <c r="O325" s="6">
        <f t="shared" si="22"/>
        <v>88.44</v>
      </c>
      <c r="P325" s="8">
        <f t="shared" si="23"/>
        <v>0.62422360248447195</v>
      </c>
      <c r="Q325" s="9">
        <f>YEAR(SalesDataTable[[#This Row],[Order Date]])</f>
        <v>2026</v>
      </c>
      <c r="R325" s="8" t="str">
        <f>"Q"&amp;ROUNDUP(MONTH(SalesDataTable[[#This Row],[Order Date]])/3,0)</f>
        <v>Q1</v>
      </c>
      <c r="S325" s="5">
        <f>MONTH(SalesDataTable[[#This Row],[Order Date]])</f>
        <v>3</v>
      </c>
      <c r="T325" s="8" t="str">
        <f>TEXT(SalesDataTable[[#This Row],[Order Date]],"mmm")</f>
        <v>mar</v>
      </c>
    </row>
    <row r="326" spans="1:20" ht="16" x14ac:dyDescent="0.4">
      <c r="A326" s="2" t="s">
        <v>397</v>
      </c>
      <c r="B326" s="3">
        <v>46090</v>
      </c>
      <c r="C326" s="4" t="s">
        <v>28</v>
      </c>
      <c r="D326" s="4" t="s">
        <v>89</v>
      </c>
      <c r="E326" s="4" t="s">
        <v>23</v>
      </c>
      <c r="F326" s="4" t="s">
        <v>40</v>
      </c>
      <c r="G326" s="4" t="s">
        <v>25</v>
      </c>
      <c r="H326" s="4" t="s">
        <v>63</v>
      </c>
      <c r="I326" s="5">
        <v>1</v>
      </c>
      <c r="J326" s="6">
        <v>103.74</v>
      </c>
      <c r="K326" s="7">
        <v>0.1</v>
      </c>
      <c r="L326" s="6">
        <v>51.32</v>
      </c>
      <c r="M326" s="6">
        <f t="shared" si="20"/>
        <v>93.366</v>
      </c>
      <c r="N326" s="6">
        <f t="shared" si="21"/>
        <v>51.32</v>
      </c>
      <c r="O326" s="6">
        <f t="shared" si="22"/>
        <v>42.045999999999999</v>
      </c>
      <c r="P326" s="8">
        <f t="shared" si="23"/>
        <v>0.45033523980892404</v>
      </c>
      <c r="Q326" s="9">
        <f>YEAR(SalesDataTable[[#This Row],[Order Date]])</f>
        <v>2026</v>
      </c>
      <c r="R326" s="8" t="str">
        <f>"Q"&amp;ROUNDUP(MONTH(SalesDataTable[[#This Row],[Order Date]])/3,0)</f>
        <v>Q1</v>
      </c>
      <c r="S326" s="5">
        <f>MONTH(SalesDataTable[[#This Row],[Order Date]])</f>
        <v>3</v>
      </c>
      <c r="T326" s="8" t="str">
        <f>TEXT(SalesDataTable[[#This Row],[Order Date]],"mmm")</f>
        <v>mar</v>
      </c>
    </row>
    <row r="327" spans="1:20" ht="16" x14ac:dyDescent="0.4">
      <c r="A327" s="2" t="s">
        <v>398</v>
      </c>
      <c r="B327" s="3">
        <v>46090</v>
      </c>
      <c r="C327" s="4" t="s">
        <v>34</v>
      </c>
      <c r="D327" s="4" t="s">
        <v>146</v>
      </c>
      <c r="E327" s="4" t="s">
        <v>59</v>
      </c>
      <c r="F327" s="4" t="s">
        <v>40</v>
      </c>
      <c r="G327" s="4" t="s">
        <v>37</v>
      </c>
      <c r="H327" s="4" t="s">
        <v>103</v>
      </c>
      <c r="I327" s="5">
        <v>2</v>
      </c>
      <c r="J327" s="6">
        <v>165.49</v>
      </c>
      <c r="K327" s="7">
        <v>0.05</v>
      </c>
      <c r="L327" s="6">
        <v>89.82</v>
      </c>
      <c r="M327" s="6">
        <f t="shared" si="20"/>
        <v>314.43099999999998</v>
      </c>
      <c r="N327" s="6">
        <f t="shared" si="21"/>
        <v>179.64</v>
      </c>
      <c r="O327" s="6">
        <f t="shared" si="22"/>
        <v>134.791</v>
      </c>
      <c r="P327" s="8">
        <f t="shared" si="23"/>
        <v>0.4286822864157796</v>
      </c>
      <c r="Q327" s="9">
        <f>YEAR(SalesDataTable[[#This Row],[Order Date]])</f>
        <v>2026</v>
      </c>
      <c r="R327" s="8" t="str">
        <f>"Q"&amp;ROUNDUP(MONTH(SalesDataTable[[#This Row],[Order Date]])/3,0)</f>
        <v>Q1</v>
      </c>
      <c r="S327" s="5">
        <f>MONTH(SalesDataTable[[#This Row],[Order Date]])</f>
        <v>3</v>
      </c>
      <c r="T327" s="8" t="str">
        <f>TEXT(SalesDataTable[[#This Row],[Order Date]],"mmm")</f>
        <v>mar</v>
      </c>
    </row>
    <row r="328" spans="1:20" ht="16" x14ac:dyDescent="0.4">
      <c r="A328" s="2" t="s">
        <v>399</v>
      </c>
      <c r="B328" s="3">
        <v>46090</v>
      </c>
      <c r="C328" s="4" t="s">
        <v>28</v>
      </c>
      <c r="D328" s="4" t="s">
        <v>58</v>
      </c>
      <c r="E328" s="4" t="s">
        <v>59</v>
      </c>
      <c r="F328" s="4" t="s">
        <v>36</v>
      </c>
      <c r="G328" s="4" t="s">
        <v>31</v>
      </c>
      <c r="H328" s="4" t="s">
        <v>99</v>
      </c>
      <c r="I328" s="5">
        <v>1</v>
      </c>
      <c r="J328" s="6">
        <v>72.87</v>
      </c>
      <c r="K328" s="7">
        <v>0.05</v>
      </c>
      <c r="L328" s="6">
        <v>32</v>
      </c>
      <c r="M328" s="6">
        <f t="shared" si="20"/>
        <v>69.226500000000001</v>
      </c>
      <c r="N328" s="6">
        <f t="shared" si="21"/>
        <v>32</v>
      </c>
      <c r="O328" s="6">
        <f t="shared" si="22"/>
        <v>37.226500000000001</v>
      </c>
      <c r="P328" s="8">
        <f t="shared" si="23"/>
        <v>0.53774927231623726</v>
      </c>
      <c r="Q328" s="9">
        <f>YEAR(SalesDataTable[[#This Row],[Order Date]])</f>
        <v>2026</v>
      </c>
      <c r="R328" s="8" t="str">
        <f>"Q"&amp;ROUNDUP(MONTH(SalesDataTable[[#This Row],[Order Date]])/3,0)</f>
        <v>Q1</v>
      </c>
      <c r="S328" s="5">
        <f>MONTH(SalesDataTable[[#This Row],[Order Date]])</f>
        <v>3</v>
      </c>
      <c r="T328" s="8" t="str">
        <f>TEXT(SalesDataTable[[#This Row],[Order Date]],"mmm")</f>
        <v>mar</v>
      </c>
    </row>
    <row r="329" spans="1:20" ht="16" x14ac:dyDescent="0.4">
      <c r="A329" s="2" t="s">
        <v>400</v>
      </c>
      <c r="B329" s="3">
        <v>46090</v>
      </c>
      <c r="C329" s="4" t="s">
        <v>47</v>
      </c>
      <c r="D329" s="4" t="s">
        <v>102</v>
      </c>
      <c r="E329" s="4" t="s">
        <v>45</v>
      </c>
      <c r="F329" s="4" t="s">
        <v>24</v>
      </c>
      <c r="G329" s="4" t="s">
        <v>37</v>
      </c>
      <c r="H329" s="4" t="s">
        <v>103</v>
      </c>
      <c r="I329" s="5">
        <v>1</v>
      </c>
      <c r="J329" s="6">
        <v>161.04</v>
      </c>
      <c r="K329" s="7">
        <v>0</v>
      </c>
      <c r="L329" s="6">
        <v>85.83</v>
      </c>
      <c r="M329" s="6">
        <f t="shared" si="20"/>
        <v>161.04</v>
      </c>
      <c r="N329" s="6">
        <f t="shared" si="21"/>
        <v>85.83</v>
      </c>
      <c r="O329" s="6">
        <f t="shared" si="22"/>
        <v>75.209999999999994</v>
      </c>
      <c r="P329" s="8">
        <f t="shared" si="23"/>
        <v>0.46702682563338299</v>
      </c>
      <c r="Q329" s="9">
        <f>YEAR(SalesDataTable[[#This Row],[Order Date]])</f>
        <v>2026</v>
      </c>
      <c r="R329" s="8" t="str">
        <f>"Q"&amp;ROUNDUP(MONTH(SalesDataTable[[#This Row],[Order Date]])/3,0)</f>
        <v>Q1</v>
      </c>
      <c r="S329" s="5">
        <f>MONTH(SalesDataTable[[#This Row],[Order Date]])</f>
        <v>3</v>
      </c>
      <c r="T329" s="8" t="str">
        <f>TEXT(SalesDataTable[[#This Row],[Order Date]],"mmm")</f>
        <v>mar</v>
      </c>
    </row>
    <row r="330" spans="1:20" ht="16" x14ac:dyDescent="0.4">
      <c r="A330" s="2" t="s">
        <v>401</v>
      </c>
      <c r="B330" s="3">
        <v>46091</v>
      </c>
      <c r="C330" s="4" t="s">
        <v>21</v>
      </c>
      <c r="D330" s="4" t="s">
        <v>22</v>
      </c>
      <c r="E330" s="4" t="s">
        <v>23</v>
      </c>
      <c r="F330" s="4" t="s">
        <v>36</v>
      </c>
      <c r="G330" s="4" t="s">
        <v>37</v>
      </c>
      <c r="H330" s="4" t="s">
        <v>91</v>
      </c>
      <c r="I330" s="5">
        <v>3</v>
      </c>
      <c r="J330" s="6">
        <v>130.6</v>
      </c>
      <c r="K330" s="7">
        <v>0.05</v>
      </c>
      <c r="L330" s="6">
        <v>65.62</v>
      </c>
      <c r="M330" s="6">
        <f t="shared" si="20"/>
        <v>372.20999999999992</v>
      </c>
      <c r="N330" s="6">
        <f t="shared" si="21"/>
        <v>196.86</v>
      </c>
      <c r="O330" s="6">
        <f t="shared" si="22"/>
        <v>175.34999999999991</v>
      </c>
      <c r="P330" s="8">
        <f t="shared" si="23"/>
        <v>0.47110502135891014</v>
      </c>
      <c r="Q330" s="9">
        <f>YEAR(SalesDataTable[[#This Row],[Order Date]])</f>
        <v>2026</v>
      </c>
      <c r="R330" s="8" t="str">
        <f>"Q"&amp;ROUNDUP(MONTH(SalesDataTable[[#This Row],[Order Date]])/3,0)</f>
        <v>Q1</v>
      </c>
      <c r="S330" s="5">
        <f>MONTH(SalesDataTable[[#This Row],[Order Date]])</f>
        <v>3</v>
      </c>
      <c r="T330" s="8" t="str">
        <f>TEXT(SalesDataTable[[#This Row],[Order Date]],"mmm")</f>
        <v>mar</v>
      </c>
    </row>
    <row r="331" spans="1:20" ht="16" x14ac:dyDescent="0.4">
      <c r="A331" s="2" t="s">
        <v>402</v>
      </c>
      <c r="B331" s="3">
        <v>46091</v>
      </c>
      <c r="C331" s="4" t="s">
        <v>34</v>
      </c>
      <c r="D331" s="4" t="s">
        <v>81</v>
      </c>
      <c r="E331" s="4" t="s">
        <v>59</v>
      </c>
      <c r="F331" s="4" t="s">
        <v>24</v>
      </c>
      <c r="G331" s="4" t="s">
        <v>25</v>
      </c>
      <c r="H331" s="4" t="s">
        <v>26</v>
      </c>
      <c r="I331" s="5">
        <v>2</v>
      </c>
      <c r="J331" s="6">
        <v>81.290000000000006</v>
      </c>
      <c r="K331" s="7">
        <v>0</v>
      </c>
      <c r="L331" s="6">
        <v>43.9</v>
      </c>
      <c r="M331" s="6">
        <f t="shared" si="20"/>
        <v>162.58000000000001</v>
      </c>
      <c r="N331" s="6">
        <f t="shared" si="21"/>
        <v>87.8</v>
      </c>
      <c r="O331" s="6">
        <f t="shared" si="22"/>
        <v>74.780000000000015</v>
      </c>
      <c r="P331" s="8">
        <f t="shared" si="23"/>
        <v>0.45995817443720022</v>
      </c>
      <c r="Q331" s="9">
        <f>YEAR(SalesDataTable[[#This Row],[Order Date]])</f>
        <v>2026</v>
      </c>
      <c r="R331" s="8" t="str">
        <f>"Q"&amp;ROUNDUP(MONTH(SalesDataTable[[#This Row],[Order Date]])/3,0)</f>
        <v>Q1</v>
      </c>
      <c r="S331" s="5">
        <f>MONTH(SalesDataTable[[#This Row],[Order Date]])</f>
        <v>3</v>
      </c>
      <c r="T331" s="8" t="str">
        <f>TEXT(SalesDataTable[[#This Row],[Order Date]],"mmm")</f>
        <v>mar</v>
      </c>
    </row>
    <row r="332" spans="1:20" ht="16" x14ac:dyDescent="0.4">
      <c r="A332" s="2" t="s">
        <v>403</v>
      </c>
      <c r="B332" s="3">
        <v>46091</v>
      </c>
      <c r="C332" s="4" t="s">
        <v>28</v>
      </c>
      <c r="D332" s="4" t="s">
        <v>89</v>
      </c>
      <c r="E332" s="4" t="s">
        <v>59</v>
      </c>
      <c r="F332" s="4" t="s">
        <v>36</v>
      </c>
      <c r="G332" s="4" t="s">
        <v>25</v>
      </c>
      <c r="H332" s="4" t="s">
        <v>63</v>
      </c>
      <c r="I332" s="5">
        <v>2</v>
      </c>
      <c r="J332" s="6">
        <v>103.33</v>
      </c>
      <c r="K332" s="7">
        <v>0.05</v>
      </c>
      <c r="L332" s="6">
        <v>51.58</v>
      </c>
      <c r="M332" s="6">
        <f t="shared" si="20"/>
        <v>196.327</v>
      </c>
      <c r="N332" s="6">
        <f t="shared" si="21"/>
        <v>103.16</v>
      </c>
      <c r="O332" s="6">
        <f t="shared" si="22"/>
        <v>93.167000000000002</v>
      </c>
      <c r="P332" s="8">
        <f t="shared" si="23"/>
        <v>0.47455011282197557</v>
      </c>
      <c r="Q332" s="9">
        <f>YEAR(SalesDataTable[[#This Row],[Order Date]])</f>
        <v>2026</v>
      </c>
      <c r="R332" s="8" t="str">
        <f>"Q"&amp;ROUNDUP(MONTH(SalesDataTable[[#This Row],[Order Date]])/3,0)</f>
        <v>Q1</v>
      </c>
      <c r="S332" s="5">
        <f>MONTH(SalesDataTable[[#This Row],[Order Date]])</f>
        <v>3</v>
      </c>
      <c r="T332" s="8" t="str">
        <f>TEXT(SalesDataTable[[#This Row],[Order Date]],"mmm")</f>
        <v>mar</v>
      </c>
    </row>
    <row r="333" spans="1:20" ht="16" x14ac:dyDescent="0.4">
      <c r="A333" s="2" t="s">
        <v>404</v>
      </c>
      <c r="B333" s="3">
        <v>46091</v>
      </c>
      <c r="C333" s="4" t="s">
        <v>47</v>
      </c>
      <c r="D333" s="4" t="s">
        <v>65</v>
      </c>
      <c r="E333" s="4" t="s">
        <v>45</v>
      </c>
      <c r="F333" s="4" t="s">
        <v>40</v>
      </c>
      <c r="G333" s="4" t="s">
        <v>69</v>
      </c>
      <c r="H333" s="4" t="s">
        <v>94</v>
      </c>
      <c r="I333" s="5">
        <v>2</v>
      </c>
      <c r="J333" s="6">
        <v>51.14</v>
      </c>
      <c r="K333" s="7">
        <v>0</v>
      </c>
      <c r="L333" s="6">
        <v>21.58</v>
      </c>
      <c r="M333" s="6">
        <f t="shared" si="20"/>
        <v>102.28</v>
      </c>
      <c r="N333" s="6">
        <f t="shared" si="21"/>
        <v>43.16</v>
      </c>
      <c r="O333" s="6">
        <f t="shared" si="22"/>
        <v>59.120000000000005</v>
      </c>
      <c r="P333" s="8">
        <f t="shared" si="23"/>
        <v>0.57802111849824012</v>
      </c>
      <c r="Q333" s="9">
        <f>YEAR(SalesDataTable[[#This Row],[Order Date]])</f>
        <v>2026</v>
      </c>
      <c r="R333" s="8" t="str">
        <f>"Q"&amp;ROUNDUP(MONTH(SalesDataTable[[#This Row],[Order Date]])/3,0)</f>
        <v>Q1</v>
      </c>
      <c r="S333" s="5">
        <f>MONTH(SalesDataTable[[#This Row],[Order Date]])</f>
        <v>3</v>
      </c>
      <c r="T333" s="8" t="str">
        <f>TEXT(SalesDataTable[[#This Row],[Order Date]],"mmm")</f>
        <v>mar</v>
      </c>
    </row>
    <row r="334" spans="1:20" ht="16" x14ac:dyDescent="0.4">
      <c r="A334" s="2" t="s">
        <v>405</v>
      </c>
      <c r="B334" s="3">
        <v>46091</v>
      </c>
      <c r="C334" s="4" t="s">
        <v>28</v>
      </c>
      <c r="D334" s="4" t="s">
        <v>89</v>
      </c>
      <c r="E334" s="4" t="s">
        <v>59</v>
      </c>
      <c r="F334" s="4" t="s">
        <v>24</v>
      </c>
      <c r="G334" s="4" t="s">
        <v>25</v>
      </c>
      <c r="H334" s="4" t="s">
        <v>49</v>
      </c>
      <c r="I334" s="5">
        <v>2</v>
      </c>
      <c r="J334" s="6">
        <v>49.7</v>
      </c>
      <c r="K334" s="7">
        <v>0</v>
      </c>
      <c r="L334" s="6">
        <v>23.14</v>
      </c>
      <c r="M334" s="6">
        <f t="shared" si="20"/>
        <v>99.4</v>
      </c>
      <c r="N334" s="6">
        <f t="shared" si="21"/>
        <v>46.28</v>
      </c>
      <c r="O334" s="6">
        <f t="shared" si="22"/>
        <v>53.120000000000005</v>
      </c>
      <c r="P334" s="8">
        <f t="shared" si="23"/>
        <v>0.53440643863179071</v>
      </c>
      <c r="Q334" s="9">
        <f>YEAR(SalesDataTable[[#This Row],[Order Date]])</f>
        <v>2026</v>
      </c>
      <c r="R334" s="8" t="str">
        <f>"Q"&amp;ROUNDUP(MONTH(SalesDataTable[[#This Row],[Order Date]])/3,0)</f>
        <v>Q1</v>
      </c>
      <c r="S334" s="5">
        <f>MONTH(SalesDataTable[[#This Row],[Order Date]])</f>
        <v>3</v>
      </c>
      <c r="T334" s="8" t="str">
        <f>TEXT(SalesDataTable[[#This Row],[Order Date]],"mmm")</f>
        <v>mar</v>
      </c>
    </row>
    <row r="335" spans="1:20" ht="16" x14ac:dyDescent="0.4">
      <c r="A335" s="2" t="s">
        <v>406</v>
      </c>
      <c r="B335" s="3">
        <v>46091</v>
      </c>
      <c r="C335" s="4" t="s">
        <v>47</v>
      </c>
      <c r="D335" s="4" t="s">
        <v>48</v>
      </c>
      <c r="E335" s="4" t="s">
        <v>23</v>
      </c>
      <c r="F335" s="4" t="s">
        <v>24</v>
      </c>
      <c r="G335" s="4" t="s">
        <v>25</v>
      </c>
      <c r="H335" s="4" t="s">
        <v>55</v>
      </c>
      <c r="I335" s="5">
        <v>1</v>
      </c>
      <c r="J335" s="6">
        <v>39.659999999999997</v>
      </c>
      <c r="K335" s="7">
        <v>0.05</v>
      </c>
      <c r="L335" s="6">
        <v>16.93</v>
      </c>
      <c r="M335" s="6">
        <f t="shared" si="20"/>
        <v>37.676999999999992</v>
      </c>
      <c r="N335" s="6">
        <f t="shared" si="21"/>
        <v>16.93</v>
      </c>
      <c r="O335" s="6">
        <f t="shared" si="22"/>
        <v>20.746999999999993</v>
      </c>
      <c r="P335" s="8">
        <f t="shared" si="23"/>
        <v>0.5506542452955383</v>
      </c>
      <c r="Q335" s="9">
        <f>YEAR(SalesDataTable[[#This Row],[Order Date]])</f>
        <v>2026</v>
      </c>
      <c r="R335" s="8" t="str">
        <f>"Q"&amp;ROUNDUP(MONTH(SalesDataTable[[#This Row],[Order Date]])/3,0)</f>
        <v>Q1</v>
      </c>
      <c r="S335" s="5">
        <f>MONTH(SalesDataTable[[#This Row],[Order Date]])</f>
        <v>3</v>
      </c>
      <c r="T335" s="8" t="str">
        <f>TEXT(SalesDataTable[[#This Row],[Order Date]],"mmm")</f>
        <v>mar</v>
      </c>
    </row>
    <row r="336" spans="1:20" ht="16" x14ac:dyDescent="0.4">
      <c r="A336" s="2" t="s">
        <v>407</v>
      </c>
      <c r="B336" s="3">
        <v>46092</v>
      </c>
      <c r="C336" s="4" t="s">
        <v>28</v>
      </c>
      <c r="D336" s="4" t="s">
        <v>89</v>
      </c>
      <c r="E336" s="4" t="s">
        <v>30</v>
      </c>
      <c r="F336" s="4" t="s">
        <v>40</v>
      </c>
      <c r="G336" s="4" t="s">
        <v>69</v>
      </c>
      <c r="H336" s="4" t="s">
        <v>94</v>
      </c>
      <c r="I336" s="5">
        <v>4</v>
      </c>
      <c r="J336" s="6">
        <v>50.65</v>
      </c>
      <c r="K336" s="7">
        <v>0.15</v>
      </c>
      <c r="L336" s="6">
        <v>22</v>
      </c>
      <c r="M336" s="6">
        <f t="shared" si="20"/>
        <v>172.20999999999998</v>
      </c>
      <c r="N336" s="6">
        <f t="shared" si="21"/>
        <v>88</v>
      </c>
      <c r="O336" s="6">
        <f t="shared" si="22"/>
        <v>84.20999999999998</v>
      </c>
      <c r="P336" s="8">
        <f t="shared" si="23"/>
        <v>0.48899599326403803</v>
      </c>
      <c r="Q336" s="9">
        <f>YEAR(SalesDataTable[[#This Row],[Order Date]])</f>
        <v>2026</v>
      </c>
      <c r="R336" s="8" t="str">
        <f>"Q"&amp;ROUNDUP(MONTH(SalesDataTable[[#This Row],[Order Date]])/3,0)</f>
        <v>Q1</v>
      </c>
      <c r="S336" s="5">
        <f>MONTH(SalesDataTable[[#This Row],[Order Date]])</f>
        <v>3</v>
      </c>
      <c r="T336" s="8" t="str">
        <f>TEXT(SalesDataTable[[#This Row],[Order Date]],"mmm")</f>
        <v>mar</v>
      </c>
    </row>
    <row r="337" spans="1:20" ht="16" x14ac:dyDescent="0.4">
      <c r="A337" s="2" t="s">
        <v>408</v>
      </c>
      <c r="B337" s="3">
        <v>46092</v>
      </c>
      <c r="C337" s="4" t="s">
        <v>34</v>
      </c>
      <c r="D337" s="4" t="s">
        <v>35</v>
      </c>
      <c r="E337" s="4" t="s">
        <v>59</v>
      </c>
      <c r="F337" s="4" t="s">
        <v>24</v>
      </c>
      <c r="G337" s="4" t="s">
        <v>69</v>
      </c>
      <c r="H337" s="4" t="s">
        <v>94</v>
      </c>
      <c r="I337" s="5">
        <v>2</v>
      </c>
      <c r="J337" s="6">
        <v>50.72</v>
      </c>
      <c r="K337" s="7">
        <v>0</v>
      </c>
      <c r="L337" s="6">
        <v>21.88</v>
      </c>
      <c r="M337" s="6">
        <f t="shared" si="20"/>
        <v>101.44</v>
      </c>
      <c r="N337" s="6">
        <f t="shared" si="21"/>
        <v>43.76</v>
      </c>
      <c r="O337" s="6">
        <f t="shared" si="22"/>
        <v>57.68</v>
      </c>
      <c r="P337" s="8">
        <f t="shared" si="23"/>
        <v>0.56861198738170349</v>
      </c>
      <c r="Q337" s="9">
        <f>YEAR(SalesDataTable[[#This Row],[Order Date]])</f>
        <v>2026</v>
      </c>
      <c r="R337" s="8" t="str">
        <f>"Q"&amp;ROUNDUP(MONTH(SalesDataTable[[#This Row],[Order Date]])/3,0)</f>
        <v>Q1</v>
      </c>
      <c r="S337" s="5">
        <f>MONTH(SalesDataTable[[#This Row],[Order Date]])</f>
        <v>3</v>
      </c>
      <c r="T337" s="8" t="str">
        <f>TEXT(SalesDataTable[[#This Row],[Order Date]],"mmm")</f>
        <v>mar</v>
      </c>
    </row>
    <row r="338" spans="1:20" ht="16" x14ac:dyDescent="0.4">
      <c r="A338" s="2" t="s">
        <v>409</v>
      </c>
      <c r="B338" s="3">
        <v>46092</v>
      </c>
      <c r="C338" s="4" t="s">
        <v>28</v>
      </c>
      <c r="D338" s="4" t="s">
        <v>89</v>
      </c>
      <c r="E338" s="4" t="s">
        <v>45</v>
      </c>
      <c r="F338" s="4" t="s">
        <v>36</v>
      </c>
      <c r="G338" s="4" t="s">
        <v>37</v>
      </c>
      <c r="H338" s="4" t="s">
        <v>38</v>
      </c>
      <c r="I338" s="5">
        <v>2</v>
      </c>
      <c r="J338" s="6">
        <v>36.08</v>
      </c>
      <c r="K338" s="7">
        <v>0.05</v>
      </c>
      <c r="L338" s="6">
        <v>13.19</v>
      </c>
      <c r="M338" s="6">
        <f t="shared" si="20"/>
        <v>68.551999999999992</v>
      </c>
      <c r="N338" s="6">
        <f t="shared" si="21"/>
        <v>26.38</v>
      </c>
      <c r="O338" s="6">
        <f t="shared" si="22"/>
        <v>42.171999999999997</v>
      </c>
      <c r="P338" s="8">
        <f t="shared" si="23"/>
        <v>0.61518263507993931</v>
      </c>
      <c r="Q338" s="9">
        <f>YEAR(SalesDataTable[[#This Row],[Order Date]])</f>
        <v>2026</v>
      </c>
      <c r="R338" s="8" t="str">
        <f>"Q"&amp;ROUNDUP(MONTH(SalesDataTable[[#This Row],[Order Date]])/3,0)</f>
        <v>Q1</v>
      </c>
      <c r="S338" s="5">
        <f>MONTH(SalesDataTable[[#This Row],[Order Date]])</f>
        <v>3</v>
      </c>
      <c r="T338" s="8" t="str">
        <f>TEXT(SalesDataTable[[#This Row],[Order Date]],"mmm")</f>
        <v>mar</v>
      </c>
    </row>
    <row r="339" spans="1:20" ht="16" x14ac:dyDescent="0.4">
      <c r="A339" s="2" t="s">
        <v>410</v>
      </c>
      <c r="B339" s="3">
        <v>46092</v>
      </c>
      <c r="C339" s="4" t="s">
        <v>47</v>
      </c>
      <c r="D339" s="4" t="s">
        <v>68</v>
      </c>
      <c r="E339" s="4" t="s">
        <v>23</v>
      </c>
      <c r="F339" s="4" t="s">
        <v>24</v>
      </c>
      <c r="G339" s="4" t="s">
        <v>51</v>
      </c>
      <c r="H339" s="4" t="s">
        <v>110</v>
      </c>
      <c r="I339" s="5">
        <v>6</v>
      </c>
      <c r="J339" s="6">
        <v>124.04</v>
      </c>
      <c r="K339" s="7">
        <v>0.05</v>
      </c>
      <c r="L339" s="6">
        <v>61.17</v>
      </c>
      <c r="M339" s="6">
        <f t="shared" si="20"/>
        <v>707.02800000000002</v>
      </c>
      <c r="N339" s="6">
        <f t="shared" si="21"/>
        <v>367.02</v>
      </c>
      <c r="O339" s="6">
        <f t="shared" si="22"/>
        <v>340.00800000000004</v>
      </c>
      <c r="P339" s="8">
        <f t="shared" si="23"/>
        <v>0.48089750335205966</v>
      </c>
      <c r="Q339" s="9">
        <f>YEAR(SalesDataTable[[#This Row],[Order Date]])</f>
        <v>2026</v>
      </c>
      <c r="R339" s="8" t="str">
        <f>"Q"&amp;ROUNDUP(MONTH(SalesDataTable[[#This Row],[Order Date]])/3,0)</f>
        <v>Q1</v>
      </c>
      <c r="S339" s="5">
        <f>MONTH(SalesDataTable[[#This Row],[Order Date]])</f>
        <v>3</v>
      </c>
      <c r="T339" s="8" t="str">
        <f>TEXT(SalesDataTable[[#This Row],[Order Date]],"mmm")</f>
        <v>mar</v>
      </c>
    </row>
    <row r="340" spans="1:20" ht="16" x14ac:dyDescent="0.4">
      <c r="A340" s="2" t="s">
        <v>411</v>
      </c>
      <c r="B340" s="3">
        <v>46092</v>
      </c>
      <c r="C340" s="4" t="s">
        <v>28</v>
      </c>
      <c r="D340" s="4" t="s">
        <v>89</v>
      </c>
      <c r="E340" s="4" t="s">
        <v>59</v>
      </c>
      <c r="F340" s="4" t="s">
        <v>36</v>
      </c>
      <c r="G340" s="4" t="s">
        <v>31</v>
      </c>
      <c r="H340" s="4" t="s">
        <v>32</v>
      </c>
      <c r="I340" s="5">
        <v>3</v>
      </c>
      <c r="J340" s="6">
        <v>90.31</v>
      </c>
      <c r="K340" s="7">
        <v>0</v>
      </c>
      <c r="L340" s="6">
        <v>44.58</v>
      </c>
      <c r="M340" s="6">
        <f t="shared" si="20"/>
        <v>270.93</v>
      </c>
      <c r="N340" s="6">
        <f t="shared" si="21"/>
        <v>133.74</v>
      </c>
      <c r="O340" s="6">
        <f t="shared" si="22"/>
        <v>137.19</v>
      </c>
      <c r="P340" s="8">
        <f t="shared" si="23"/>
        <v>0.50636695825489975</v>
      </c>
      <c r="Q340" s="9">
        <f>YEAR(SalesDataTable[[#This Row],[Order Date]])</f>
        <v>2026</v>
      </c>
      <c r="R340" s="8" t="str">
        <f>"Q"&amp;ROUNDUP(MONTH(SalesDataTable[[#This Row],[Order Date]])/3,0)</f>
        <v>Q1</v>
      </c>
      <c r="S340" s="5">
        <f>MONTH(SalesDataTable[[#This Row],[Order Date]])</f>
        <v>3</v>
      </c>
      <c r="T340" s="8" t="str">
        <f>TEXT(SalesDataTable[[#This Row],[Order Date]],"mmm")</f>
        <v>mar</v>
      </c>
    </row>
    <row r="341" spans="1:20" ht="16" x14ac:dyDescent="0.4">
      <c r="A341" s="2" t="s">
        <v>412</v>
      </c>
      <c r="B341" s="3">
        <v>46093</v>
      </c>
      <c r="C341" s="4" t="s">
        <v>47</v>
      </c>
      <c r="D341" s="4" t="s">
        <v>65</v>
      </c>
      <c r="E341" s="4" t="s">
        <v>23</v>
      </c>
      <c r="F341" s="4" t="s">
        <v>24</v>
      </c>
      <c r="G341" s="4" t="s">
        <v>31</v>
      </c>
      <c r="H341" s="4" t="s">
        <v>99</v>
      </c>
      <c r="I341" s="5">
        <v>4</v>
      </c>
      <c r="J341" s="6">
        <v>72.63</v>
      </c>
      <c r="K341" s="7">
        <v>0.1</v>
      </c>
      <c r="L341" s="6">
        <v>31.45</v>
      </c>
      <c r="M341" s="6">
        <f t="shared" si="20"/>
        <v>261.46800000000002</v>
      </c>
      <c r="N341" s="6">
        <f t="shared" si="21"/>
        <v>125.8</v>
      </c>
      <c r="O341" s="6">
        <f t="shared" si="22"/>
        <v>135.66800000000001</v>
      </c>
      <c r="P341" s="8">
        <f t="shared" si="23"/>
        <v>0.51887037801948999</v>
      </c>
      <c r="Q341" s="9">
        <f>YEAR(SalesDataTable[[#This Row],[Order Date]])</f>
        <v>2026</v>
      </c>
      <c r="R341" s="8" t="str">
        <f>"Q"&amp;ROUNDUP(MONTH(SalesDataTable[[#This Row],[Order Date]])/3,0)</f>
        <v>Q1</v>
      </c>
      <c r="S341" s="5">
        <f>MONTH(SalesDataTable[[#This Row],[Order Date]])</f>
        <v>3</v>
      </c>
      <c r="T341" s="8" t="str">
        <f>TEXT(SalesDataTable[[#This Row],[Order Date]],"mmm")</f>
        <v>mar</v>
      </c>
    </row>
    <row r="342" spans="1:20" ht="16" x14ac:dyDescent="0.4">
      <c r="A342" s="2" t="s">
        <v>413</v>
      </c>
      <c r="B342" s="3">
        <v>46093</v>
      </c>
      <c r="C342" s="4" t="s">
        <v>28</v>
      </c>
      <c r="D342" s="4" t="s">
        <v>106</v>
      </c>
      <c r="E342" s="4" t="s">
        <v>23</v>
      </c>
      <c r="F342" s="4" t="s">
        <v>24</v>
      </c>
      <c r="G342" s="4" t="s">
        <v>69</v>
      </c>
      <c r="H342" s="4" t="s">
        <v>70</v>
      </c>
      <c r="I342" s="5">
        <v>3</v>
      </c>
      <c r="J342" s="6">
        <v>39.9</v>
      </c>
      <c r="K342" s="7">
        <v>0</v>
      </c>
      <c r="L342" s="6">
        <v>14.49</v>
      </c>
      <c r="M342" s="6">
        <f t="shared" si="20"/>
        <v>119.69999999999999</v>
      </c>
      <c r="N342" s="6">
        <f t="shared" si="21"/>
        <v>43.47</v>
      </c>
      <c r="O342" s="6">
        <f t="shared" si="22"/>
        <v>76.22999999999999</v>
      </c>
      <c r="P342" s="8">
        <f t="shared" si="23"/>
        <v>0.63684210526315788</v>
      </c>
      <c r="Q342" s="9">
        <f>YEAR(SalesDataTable[[#This Row],[Order Date]])</f>
        <v>2026</v>
      </c>
      <c r="R342" s="8" t="str">
        <f>"Q"&amp;ROUNDUP(MONTH(SalesDataTable[[#This Row],[Order Date]])/3,0)</f>
        <v>Q1</v>
      </c>
      <c r="S342" s="5">
        <f>MONTH(SalesDataTable[[#This Row],[Order Date]])</f>
        <v>3</v>
      </c>
      <c r="T342" s="8" t="str">
        <f>TEXT(SalesDataTable[[#This Row],[Order Date]],"mmm")</f>
        <v>mar</v>
      </c>
    </row>
    <row r="343" spans="1:20" ht="16" x14ac:dyDescent="0.4">
      <c r="A343" s="2" t="s">
        <v>414</v>
      </c>
      <c r="B343" s="3">
        <v>46093</v>
      </c>
      <c r="C343" s="4" t="s">
        <v>28</v>
      </c>
      <c r="D343" s="4" t="s">
        <v>89</v>
      </c>
      <c r="E343" s="4" t="s">
        <v>23</v>
      </c>
      <c r="F343" s="4" t="s">
        <v>36</v>
      </c>
      <c r="G343" s="4" t="s">
        <v>69</v>
      </c>
      <c r="H343" s="4" t="s">
        <v>94</v>
      </c>
      <c r="I343" s="5">
        <v>1</v>
      </c>
      <c r="J343" s="6">
        <v>49.79</v>
      </c>
      <c r="K343" s="7">
        <v>0.1</v>
      </c>
      <c r="L343" s="6">
        <v>22.29</v>
      </c>
      <c r="M343" s="6">
        <f t="shared" si="20"/>
        <v>44.811</v>
      </c>
      <c r="N343" s="6">
        <f t="shared" si="21"/>
        <v>22.29</v>
      </c>
      <c r="O343" s="6">
        <f t="shared" si="22"/>
        <v>22.521000000000001</v>
      </c>
      <c r="P343" s="8">
        <f t="shared" si="23"/>
        <v>0.5025774921336279</v>
      </c>
      <c r="Q343" s="9">
        <f>YEAR(SalesDataTable[[#This Row],[Order Date]])</f>
        <v>2026</v>
      </c>
      <c r="R343" s="8" t="str">
        <f>"Q"&amp;ROUNDUP(MONTH(SalesDataTable[[#This Row],[Order Date]])/3,0)</f>
        <v>Q1</v>
      </c>
      <c r="S343" s="5">
        <f>MONTH(SalesDataTable[[#This Row],[Order Date]])</f>
        <v>3</v>
      </c>
      <c r="T343" s="8" t="str">
        <f>TEXT(SalesDataTable[[#This Row],[Order Date]],"mmm")</f>
        <v>mar</v>
      </c>
    </row>
    <row r="344" spans="1:20" ht="16" x14ac:dyDescent="0.4">
      <c r="A344" s="2" t="s">
        <v>415</v>
      </c>
      <c r="B344" s="3">
        <v>46093</v>
      </c>
      <c r="C344" s="4" t="s">
        <v>34</v>
      </c>
      <c r="D344" s="4" t="s">
        <v>35</v>
      </c>
      <c r="E344" s="4" t="s">
        <v>59</v>
      </c>
      <c r="F344" s="4" t="s">
        <v>36</v>
      </c>
      <c r="G344" s="4" t="s">
        <v>25</v>
      </c>
      <c r="H344" s="4" t="s">
        <v>55</v>
      </c>
      <c r="I344" s="5">
        <v>1</v>
      </c>
      <c r="J344" s="6">
        <v>41.24</v>
      </c>
      <c r="K344" s="7">
        <v>0.05</v>
      </c>
      <c r="L344" s="6">
        <v>16.64</v>
      </c>
      <c r="M344" s="6">
        <f t="shared" si="20"/>
        <v>39.177999999999997</v>
      </c>
      <c r="N344" s="6">
        <f t="shared" si="21"/>
        <v>16.64</v>
      </c>
      <c r="O344" s="6">
        <f t="shared" si="22"/>
        <v>22.537999999999997</v>
      </c>
      <c r="P344" s="8">
        <f t="shared" si="23"/>
        <v>0.57527183623462141</v>
      </c>
      <c r="Q344" s="9">
        <f>YEAR(SalesDataTable[[#This Row],[Order Date]])</f>
        <v>2026</v>
      </c>
      <c r="R344" s="8" t="str">
        <f>"Q"&amp;ROUNDUP(MONTH(SalesDataTable[[#This Row],[Order Date]])/3,0)</f>
        <v>Q1</v>
      </c>
      <c r="S344" s="5">
        <f>MONTH(SalesDataTable[[#This Row],[Order Date]])</f>
        <v>3</v>
      </c>
      <c r="T344" s="8" t="str">
        <f>TEXT(SalesDataTable[[#This Row],[Order Date]],"mmm")</f>
        <v>mar</v>
      </c>
    </row>
    <row r="345" spans="1:20" ht="16" x14ac:dyDescent="0.4">
      <c r="A345" s="2" t="s">
        <v>416</v>
      </c>
      <c r="B345" s="3">
        <v>46093</v>
      </c>
      <c r="C345" s="4" t="s">
        <v>21</v>
      </c>
      <c r="D345" s="4" t="s">
        <v>72</v>
      </c>
      <c r="E345" s="4" t="s">
        <v>23</v>
      </c>
      <c r="F345" s="4" t="s">
        <v>36</v>
      </c>
      <c r="G345" s="4" t="s">
        <v>31</v>
      </c>
      <c r="H345" s="4" t="s">
        <v>41</v>
      </c>
      <c r="I345" s="5">
        <v>1</v>
      </c>
      <c r="J345" s="6">
        <v>142.88999999999999</v>
      </c>
      <c r="K345" s="7">
        <v>0</v>
      </c>
      <c r="L345" s="6">
        <v>81.099999999999994</v>
      </c>
      <c r="M345" s="6">
        <f t="shared" si="20"/>
        <v>142.88999999999999</v>
      </c>
      <c r="N345" s="6">
        <f t="shared" si="21"/>
        <v>81.099999999999994</v>
      </c>
      <c r="O345" s="6">
        <f t="shared" si="22"/>
        <v>61.789999999999992</v>
      </c>
      <c r="P345" s="8">
        <f t="shared" si="23"/>
        <v>0.43243054097557559</v>
      </c>
      <c r="Q345" s="9">
        <f>YEAR(SalesDataTable[[#This Row],[Order Date]])</f>
        <v>2026</v>
      </c>
      <c r="R345" s="8" t="str">
        <f>"Q"&amp;ROUNDUP(MONTH(SalesDataTable[[#This Row],[Order Date]])/3,0)</f>
        <v>Q1</v>
      </c>
      <c r="S345" s="5">
        <f>MONTH(SalesDataTable[[#This Row],[Order Date]])</f>
        <v>3</v>
      </c>
      <c r="T345" s="8" t="str">
        <f>TEXT(SalesDataTable[[#This Row],[Order Date]],"mmm")</f>
        <v>mar</v>
      </c>
    </row>
    <row r="346" spans="1:20" ht="16" x14ac:dyDescent="0.4">
      <c r="A346" s="2" t="s">
        <v>417</v>
      </c>
      <c r="B346" s="3">
        <v>46093</v>
      </c>
      <c r="C346" s="4" t="s">
        <v>28</v>
      </c>
      <c r="D346" s="4" t="s">
        <v>29</v>
      </c>
      <c r="E346" s="4" t="s">
        <v>23</v>
      </c>
      <c r="F346" s="4" t="s">
        <v>36</v>
      </c>
      <c r="G346" s="4" t="s">
        <v>51</v>
      </c>
      <c r="H346" s="4" t="s">
        <v>61</v>
      </c>
      <c r="I346" s="5">
        <v>2</v>
      </c>
      <c r="J346" s="6">
        <v>192.76</v>
      </c>
      <c r="K346" s="7">
        <v>0</v>
      </c>
      <c r="L346" s="6">
        <v>103.08</v>
      </c>
      <c r="M346" s="6">
        <f t="shared" si="20"/>
        <v>385.52</v>
      </c>
      <c r="N346" s="6">
        <f t="shared" si="21"/>
        <v>206.16</v>
      </c>
      <c r="O346" s="6">
        <f t="shared" si="22"/>
        <v>179.35999999999999</v>
      </c>
      <c r="P346" s="8">
        <f t="shared" si="23"/>
        <v>0.46524175140070551</v>
      </c>
      <c r="Q346" s="9">
        <f>YEAR(SalesDataTable[[#This Row],[Order Date]])</f>
        <v>2026</v>
      </c>
      <c r="R346" s="8" t="str">
        <f>"Q"&amp;ROUNDUP(MONTH(SalesDataTable[[#This Row],[Order Date]])/3,0)</f>
        <v>Q1</v>
      </c>
      <c r="S346" s="5">
        <f>MONTH(SalesDataTable[[#This Row],[Order Date]])</f>
        <v>3</v>
      </c>
      <c r="T346" s="8" t="str">
        <f>TEXT(SalesDataTable[[#This Row],[Order Date]],"mmm")</f>
        <v>mar</v>
      </c>
    </row>
    <row r="347" spans="1:20" ht="16" x14ac:dyDescent="0.4">
      <c r="A347" s="2" t="s">
        <v>418</v>
      </c>
      <c r="B347" s="3">
        <v>46093</v>
      </c>
      <c r="C347" s="4" t="s">
        <v>34</v>
      </c>
      <c r="D347" s="4" t="s">
        <v>54</v>
      </c>
      <c r="E347" s="4" t="s">
        <v>23</v>
      </c>
      <c r="F347" s="4" t="s">
        <v>36</v>
      </c>
      <c r="G347" s="4" t="s">
        <v>37</v>
      </c>
      <c r="H347" s="4" t="s">
        <v>103</v>
      </c>
      <c r="I347" s="5">
        <v>1</v>
      </c>
      <c r="J347" s="6">
        <v>165.72</v>
      </c>
      <c r="K347" s="7">
        <v>0</v>
      </c>
      <c r="L347" s="6">
        <v>89.31</v>
      </c>
      <c r="M347" s="6">
        <f t="shared" si="20"/>
        <v>165.72</v>
      </c>
      <c r="N347" s="6">
        <f t="shared" si="21"/>
        <v>89.31</v>
      </c>
      <c r="O347" s="6">
        <f t="shared" si="22"/>
        <v>76.41</v>
      </c>
      <c r="P347" s="8">
        <f t="shared" si="23"/>
        <v>0.46107892831281677</v>
      </c>
      <c r="Q347" s="9">
        <f>YEAR(SalesDataTable[[#This Row],[Order Date]])</f>
        <v>2026</v>
      </c>
      <c r="R347" s="8" t="str">
        <f>"Q"&amp;ROUNDUP(MONTH(SalesDataTable[[#This Row],[Order Date]])/3,0)</f>
        <v>Q1</v>
      </c>
      <c r="S347" s="5">
        <f>MONTH(SalesDataTable[[#This Row],[Order Date]])</f>
        <v>3</v>
      </c>
      <c r="T347" s="8" t="str">
        <f>TEXT(SalesDataTable[[#This Row],[Order Date]],"mmm")</f>
        <v>mar</v>
      </c>
    </row>
    <row r="348" spans="1:20" ht="16" x14ac:dyDescent="0.4">
      <c r="A348" s="2" t="s">
        <v>419</v>
      </c>
      <c r="B348" s="3">
        <v>46093</v>
      </c>
      <c r="C348" s="4" t="s">
        <v>47</v>
      </c>
      <c r="D348" s="4" t="s">
        <v>65</v>
      </c>
      <c r="E348" s="4" t="s">
        <v>45</v>
      </c>
      <c r="F348" s="4" t="s">
        <v>40</v>
      </c>
      <c r="G348" s="4" t="s">
        <v>37</v>
      </c>
      <c r="H348" s="4" t="s">
        <v>103</v>
      </c>
      <c r="I348" s="5">
        <v>2</v>
      </c>
      <c r="J348" s="6">
        <v>164.33</v>
      </c>
      <c r="K348" s="7">
        <v>0</v>
      </c>
      <c r="L348" s="6">
        <v>86.07</v>
      </c>
      <c r="M348" s="6">
        <f t="shared" si="20"/>
        <v>328.66</v>
      </c>
      <c r="N348" s="6">
        <f t="shared" si="21"/>
        <v>172.14</v>
      </c>
      <c r="O348" s="6">
        <f t="shared" si="22"/>
        <v>156.52000000000004</v>
      </c>
      <c r="P348" s="8">
        <f t="shared" si="23"/>
        <v>0.47623684050386428</v>
      </c>
      <c r="Q348" s="9">
        <f>YEAR(SalesDataTable[[#This Row],[Order Date]])</f>
        <v>2026</v>
      </c>
      <c r="R348" s="8" t="str">
        <f>"Q"&amp;ROUNDUP(MONTH(SalesDataTable[[#This Row],[Order Date]])/3,0)</f>
        <v>Q1</v>
      </c>
      <c r="S348" s="5">
        <f>MONTH(SalesDataTable[[#This Row],[Order Date]])</f>
        <v>3</v>
      </c>
      <c r="T348" s="8" t="str">
        <f>TEXT(SalesDataTable[[#This Row],[Order Date]],"mmm")</f>
        <v>mar</v>
      </c>
    </row>
    <row r="349" spans="1:20" ht="16" x14ac:dyDescent="0.4">
      <c r="A349" s="2" t="s">
        <v>420</v>
      </c>
      <c r="B349" s="3">
        <v>46093</v>
      </c>
      <c r="C349" s="4" t="s">
        <v>47</v>
      </c>
      <c r="D349" s="4" t="s">
        <v>68</v>
      </c>
      <c r="E349" s="4" t="s">
        <v>30</v>
      </c>
      <c r="F349" s="4" t="s">
        <v>40</v>
      </c>
      <c r="G349" s="4" t="s">
        <v>37</v>
      </c>
      <c r="H349" s="4" t="s">
        <v>66</v>
      </c>
      <c r="I349" s="5">
        <v>3</v>
      </c>
      <c r="J349" s="6">
        <v>45.8</v>
      </c>
      <c r="K349" s="7">
        <v>0.15</v>
      </c>
      <c r="L349" s="6">
        <v>18.47</v>
      </c>
      <c r="M349" s="6">
        <f t="shared" si="20"/>
        <v>116.78999999999998</v>
      </c>
      <c r="N349" s="6">
        <f t="shared" si="21"/>
        <v>55.41</v>
      </c>
      <c r="O349" s="6">
        <f t="shared" si="22"/>
        <v>61.379999999999981</v>
      </c>
      <c r="P349" s="8">
        <f t="shared" si="23"/>
        <v>0.52555869509375797</v>
      </c>
      <c r="Q349" s="9">
        <f>YEAR(SalesDataTable[[#This Row],[Order Date]])</f>
        <v>2026</v>
      </c>
      <c r="R349" s="8" t="str">
        <f>"Q"&amp;ROUNDUP(MONTH(SalesDataTable[[#This Row],[Order Date]])/3,0)</f>
        <v>Q1</v>
      </c>
      <c r="S349" s="5">
        <f>MONTH(SalesDataTable[[#This Row],[Order Date]])</f>
        <v>3</v>
      </c>
      <c r="T349" s="8" t="str">
        <f>TEXT(SalesDataTable[[#This Row],[Order Date]],"mmm")</f>
        <v>mar</v>
      </c>
    </row>
    <row r="350" spans="1:20" ht="16" x14ac:dyDescent="0.4">
      <c r="A350" s="2" t="s">
        <v>421</v>
      </c>
      <c r="B350" s="3">
        <v>46093</v>
      </c>
      <c r="C350" s="4" t="s">
        <v>28</v>
      </c>
      <c r="D350" s="4" t="s">
        <v>29</v>
      </c>
      <c r="E350" s="4" t="s">
        <v>23</v>
      </c>
      <c r="F350" s="4" t="s">
        <v>36</v>
      </c>
      <c r="G350" s="4" t="s">
        <v>25</v>
      </c>
      <c r="H350" s="4" t="s">
        <v>63</v>
      </c>
      <c r="I350" s="5">
        <v>2</v>
      </c>
      <c r="J350" s="6">
        <v>103.08</v>
      </c>
      <c r="K350" s="7">
        <v>0.05</v>
      </c>
      <c r="L350" s="6">
        <v>49.27</v>
      </c>
      <c r="M350" s="6">
        <f t="shared" si="20"/>
        <v>195.85199999999998</v>
      </c>
      <c r="N350" s="6">
        <f t="shared" si="21"/>
        <v>98.54</v>
      </c>
      <c r="O350" s="6">
        <f t="shared" si="22"/>
        <v>97.311999999999969</v>
      </c>
      <c r="P350" s="8">
        <f t="shared" si="23"/>
        <v>0.49686497967853266</v>
      </c>
      <c r="Q350" s="9">
        <f>YEAR(SalesDataTable[[#This Row],[Order Date]])</f>
        <v>2026</v>
      </c>
      <c r="R350" s="8" t="str">
        <f>"Q"&amp;ROUNDUP(MONTH(SalesDataTable[[#This Row],[Order Date]])/3,0)</f>
        <v>Q1</v>
      </c>
      <c r="S350" s="5">
        <f>MONTH(SalesDataTable[[#This Row],[Order Date]])</f>
        <v>3</v>
      </c>
      <c r="T350" s="8" t="str">
        <f>TEXT(SalesDataTable[[#This Row],[Order Date]],"mmm")</f>
        <v>mar</v>
      </c>
    </row>
    <row r="351" spans="1:20" ht="16" x14ac:dyDescent="0.4">
      <c r="A351" s="2" t="s">
        <v>422</v>
      </c>
      <c r="B351" s="3">
        <v>46094</v>
      </c>
      <c r="C351" s="4" t="s">
        <v>21</v>
      </c>
      <c r="D351" s="4" t="s">
        <v>22</v>
      </c>
      <c r="E351" s="4" t="s">
        <v>23</v>
      </c>
      <c r="F351" s="4" t="s">
        <v>40</v>
      </c>
      <c r="G351" s="4" t="s">
        <v>37</v>
      </c>
      <c r="H351" s="4" t="s">
        <v>66</v>
      </c>
      <c r="I351" s="5">
        <v>4</v>
      </c>
      <c r="J351" s="6">
        <v>47.33</v>
      </c>
      <c r="K351" s="7">
        <v>0</v>
      </c>
      <c r="L351" s="6">
        <v>18.739999999999998</v>
      </c>
      <c r="M351" s="6">
        <f t="shared" si="20"/>
        <v>189.32</v>
      </c>
      <c r="N351" s="6">
        <f t="shared" si="21"/>
        <v>74.959999999999994</v>
      </c>
      <c r="O351" s="6">
        <f t="shared" si="22"/>
        <v>114.36</v>
      </c>
      <c r="P351" s="8">
        <f t="shared" si="23"/>
        <v>0.60405662370589475</v>
      </c>
      <c r="Q351" s="9">
        <f>YEAR(SalesDataTable[[#This Row],[Order Date]])</f>
        <v>2026</v>
      </c>
      <c r="R351" s="8" t="str">
        <f>"Q"&amp;ROUNDUP(MONTH(SalesDataTable[[#This Row],[Order Date]])/3,0)</f>
        <v>Q1</v>
      </c>
      <c r="S351" s="5">
        <f>MONTH(SalesDataTable[[#This Row],[Order Date]])</f>
        <v>3</v>
      </c>
      <c r="T351" s="8" t="str">
        <f>TEXT(SalesDataTable[[#This Row],[Order Date]],"mmm")</f>
        <v>mar</v>
      </c>
    </row>
    <row r="352" spans="1:20" ht="16" x14ac:dyDescent="0.4">
      <c r="A352" s="2" t="s">
        <v>423</v>
      </c>
      <c r="B352" s="3">
        <v>46094</v>
      </c>
      <c r="C352" s="4" t="s">
        <v>34</v>
      </c>
      <c r="D352" s="4" t="s">
        <v>44</v>
      </c>
      <c r="E352" s="4" t="s">
        <v>45</v>
      </c>
      <c r="F352" s="4" t="s">
        <v>36</v>
      </c>
      <c r="G352" s="4" t="s">
        <v>25</v>
      </c>
      <c r="H352" s="4" t="s">
        <v>49</v>
      </c>
      <c r="I352" s="5">
        <v>1</v>
      </c>
      <c r="J352" s="6">
        <v>50.04</v>
      </c>
      <c r="K352" s="7">
        <v>0</v>
      </c>
      <c r="L352" s="6">
        <v>22.64</v>
      </c>
      <c r="M352" s="6">
        <f t="shared" si="20"/>
        <v>50.04</v>
      </c>
      <c r="N352" s="6">
        <f t="shared" si="21"/>
        <v>22.64</v>
      </c>
      <c r="O352" s="6">
        <f t="shared" si="22"/>
        <v>27.4</v>
      </c>
      <c r="P352" s="8">
        <f t="shared" si="23"/>
        <v>0.54756195043964828</v>
      </c>
      <c r="Q352" s="9">
        <f>YEAR(SalesDataTable[[#This Row],[Order Date]])</f>
        <v>2026</v>
      </c>
      <c r="R352" s="8" t="str">
        <f>"Q"&amp;ROUNDUP(MONTH(SalesDataTable[[#This Row],[Order Date]])/3,0)</f>
        <v>Q1</v>
      </c>
      <c r="S352" s="5">
        <f>MONTH(SalesDataTable[[#This Row],[Order Date]])</f>
        <v>3</v>
      </c>
      <c r="T352" s="8" t="str">
        <f>TEXT(SalesDataTable[[#This Row],[Order Date]],"mmm")</f>
        <v>mar</v>
      </c>
    </row>
    <row r="353" spans="1:20" ht="16" x14ac:dyDescent="0.4">
      <c r="A353" s="2" t="s">
        <v>424</v>
      </c>
      <c r="B353" s="3">
        <v>46094</v>
      </c>
      <c r="C353" s="4" t="s">
        <v>47</v>
      </c>
      <c r="D353" s="4" t="s">
        <v>102</v>
      </c>
      <c r="E353" s="4" t="s">
        <v>23</v>
      </c>
      <c r="F353" s="4" t="s">
        <v>36</v>
      </c>
      <c r="G353" s="4" t="s">
        <v>69</v>
      </c>
      <c r="H353" s="4" t="s">
        <v>75</v>
      </c>
      <c r="I353" s="5">
        <v>1</v>
      </c>
      <c r="J353" s="6">
        <v>125.69</v>
      </c>
      <c r="K353" s="7">
        <v>0</v>
      </c>
      <c r="L353" s="6">
        <v>67.150000000000006</v>
      </c>
      <c r="M353" s="6">
        <f t="shared" si="20"/>
        <v>125.69</v>
      </c>
      <c r="N353" s="6">
        <f t="shared" si="21"/>
        <v>67.150000000000006</v>
      </c>
      <c r="O353" s="6">
        <f t="shared" si="22"/>
        <v>58.539999999999992</v>
      </c>
      <c r="P353" s="8">
        <f t="shared" si="23"/>
        <v>0.465749065160315</v>
      </c>
      <c r="Q353" s="9">
        <f>YEAR(SalesDataTable[[#This Row],[Order Date]])</f>
        <v>2026</v>
      </c>
      <c r="R353" s="8" t="str">
        <f>"Q"&amp;ROUNDUP(MONTH(SalesDataTable[[#This Row],[Order Date]])/3,0)</f>
        <v>Q1</v>
      </c>
      <c r="S353" s="5">
        <f>MONTH(SalesDataTable[[#This Row],[Order Date]])</f>
        <v>3</v>
      </c>
      <c r="T353" s="8" t="str">
        <f>TEXT(SalesDataTable[[#This Row],[Order Date]],"mmm")</f>
        <v>mar</v>
      </c>
    </row>
    <row r="354" spans="1:20" ht="16" x14ac:dyDescent="0.4">
      <c r="A354" s="2" t="s">
        <v>425</v>
      </c>
      <c r="B354" s="3">
        <v>46094</v>
      </c>
      <c r="C354" s="4" t="s">
        <v>47</v>
      </c>
      <c r="D354" s="4" t="s">
        <v>102</v>
      </c>
      <c r="E354" s="4" t="s">
        <v>59</v>
      </c>
      <c r="F354" s="4" t="s">
        <v>36</v>
      </c>
      <c r="G354" s="4" t="s">
        <v>31</v>
      </c>
      <c r="H354" s="4" t="s">
        <v>41</v>
      </c>
      <c r="I354" s="5">
        <v>2</v>
      </c>
      <c r="J354" s="6">
        <v>142.72999999999999</v>
      </c>
      <c r="K354" s="7">
        <v>0.1</v>
      </c>
      <c r="L354" s="6">
        <v>77.28</v>
      </c>
      <c r="M354" s="6">
        <f t="shared" si="20"/>
        <v>256.91399999999999</v>
      </c>
      <c r="N354" s="6">
        <f t="shared" si="21"/>
        <v>154.56</v>
      </c>
      <c r="O354" s="6">
        <f t="shared" si="22"/>
        <v>102.35399999999998</v>
      </c>
      <c r="P354" s="8">
        <f t="shared" si="23"/>
        <v>0.39839790747098247</v>
      </c>
      <c r="Q354" s="9">
        <f>YEAR(SalesDataTable[[#This Row],[Order Date]])</f>
        <v>2026</v>
      </c>
      <c r="R354" s="8" t="str">
        <f>"Q"&amp;ROUNDUP(MONTH(SalesDataTable[[#This Row],[Order Date]])/3,0)</f>
        <v>Q1</v>
      </c>
      <c r="S354" s="5">
        <f>MONTH(SalesDataTable[[#This Row],[Order Date]])</f>
        <v>3</v>
      </c>
      <c r="T354" s="8" t="str">
        <f>TEXT(SalesDataTable[[#This Row],[Order Date]],"mmm")</f>
        <v>mar</v>
      </c>
    </row>
    <row r="355" spans="1:20" ht="16" x14ac:dyDescent="0.4">
      <c r="A355" s="2" t="s">
        <v>426</v>
      </c>
      <c r="B355" s="3">
        <v>46094</v>
      </c>
      <c r="C355" s="4" t="s">
        <v>28</v>
      </c>
      <c r="D355" s="4" t="s">
        <v>89</v>
      </c>
      <c r="E355" s="4" t="s">
        <v>23</v>
      </c>
      <c r="F355" s="4" t="s">
        <v>24</v>
      </c>
      <c r="G355" s="4" t="s">
        <v>69</v>
      </c>
      <c r="H355" s="4" t="s">
        <v>75</v>
      </c>
      <c r="I355" s="5">
        <v>4</v>
      </c>
      <c r="J355" s="6">
        <v>124.36</v>
      </c>
      <c r="K355" s="7">
        <v>0</v>
      </c>
      <c r="L355" s="6">
        <v>68.790000000000006</v>
      </c>
      <c r="M355" s="6">
        <f t="shared" si="20"/>
        <v>497.44</v>
      </c>
      <c r="N355" s="6">
        <f t="shared" si="21"/>
        <v>275.16000000000003</v>
      </c>
      <c r="O355" s="6">
        <f t="shared" si="22"/>
        <v>222.27999999999997</v>
      </c>
      <c r="P355" s="8">
        <f t="shared" si="23"/>
        <v>0.44684786104856861</v>
      </c>
      <c r="Q355" s="9">
        <f>YEAR(SalesDataTable[[#This Row],[Order Date]])</f>
        <v>2026</v>
      </c>
      <c r="R355" s="8" t="str">
        <f>"Q"&amp;ROUNDUP(MONTH(SalesDataTable[[#This Row],[Order Date]])/3,0)</f>
        <v>Q1</v>
      </c>
      <c r="S355" s="5">
        <f>MONTH(SalesDataTable[[#This Row],[Order Date]])</f>
        <v>3</v>
      </c>
      <c r="T355" s="8" t="str">
        <f>TEXT(SalesDataTable[[#This Row],[Order Date]],"mmm")</f>
        <v>mar</v>
      </c>
    </row>
    <row r="356" spans="1:20" ht="16" x14ac:dyDescent="0.4">
      <c r="A356" s="2" t="s">
        <v>427</v>
      </c>
      <c r="B356" s="3">
        <v>46095</v>
      </c>
      <c r="C356" s="4" t="s">
        <v>47</v>
      </c>
      <c r="D356" s="4" t="s">
        <v>68</v>
      </c>
      <c r="E356" s="4" t="s">
        <v>23</v>
      </c>
      <c r="F356" s="4" t="s">
        <v>36</v>
      </c>
      <c r="G356" s="4" t="s">
        <v>25</v>
      </c>
      <c r="H356" s="4" t="s">
        <v>55</v>
      </c>
      <c r="I356" s="5">
        <v>4</v>
      </c>
      <c r="J356" s="6">
        <v>40.42</v>
      </c>
      <c r="K356" s="7">
        <v>0.1</v>
      </c>
      <c r="L356" s="6">
        <v>16.25</v>
      </c>
      <c r="M356" s="6">
        <f t="shared" si="20"/>
        <v>145.512</v>
      </c>
      <c r="N356" s="6">
        <f t="shared" si="21"/>
        <v>65</v>
      </c>
      <c r="O356" s="6">
        <f t="shared" si="22"/>
        <v>80.512</v>
      </c>
      <c r="P356" s="8">
        <f t="shared" si="23"/>
        <v>0.5533014459288581</v>
      </c>
      <c r="Q356" s="9">
        <f>YEAR(SalesDataTable[[#This Row],[Order Date]])</f>
        <v>2026</v>
      </c>
      <c r="R356" s="8" t="str">
        <f>"Q"&amp;ROUNDUP(MONTH(SalesDataTable[[#This Row],[Order Date]])/3,0)</f>
        <v>Q1</v>
      </c>
      <c r="S356" s="5">
        <f>MONTH(SalesDataTable[[#This Row],[Order Date]])</f>
        <v>3</v>
      </c>
      <c r="T356" s="8" t="str">
        <f>TEXT(SalesDataTable[[#This Row],[Order Date]],"mmm")</f>
        <v>mar</v>
      </c>
    </row>
    <row r="357" spans="1:20" ht="16" x14ac:dyDescent="0.4">
      <c r="A357" s="2" t="s">
        <v>428</v>
      </c>
      <c r="B357" s="3">
        <v>46095</v>
      </c>
      <c r="C357" s="4" t="s">
        <v>21</v>
      </c>
      <c r="D357" s="4" t="s">
        <v>108</v>
      </c>
      <c r="E357" s="4" t="s">
        <v>23</v>
      </c>
      <c r="F357" s="4" t="s">
        <v>24</v>
      </c>
      <c r="G357" s="4" t="s">
        <v>51</v>
      </c>
      <c r="H357" s="4" t="s">
        <v>61</v>
      </c>
      <c r="I357" s="5">
        <v>1</v>
      </c>
      <c r="J357" s="6">
        <v>192.86</v>
      </c>
      <c r="K357" s="7">
        <v>0</v>
      </c>
      <c r="L357" s="6">
        <v>101.13</v>
      </c>
      <c r="M357" s="6">
        <f t="shared" si="20"/>
        <v>192.86</v>
      </c>
      <c r="N357" s="6">
        <f t="shared" si="21"/>
        <v>101.13</v>
      </c>
      <c r="O357" s="6">
        <f t="shared" si="22"/>
        <v>91.730000000000018</v>
      </c>
      <c r="P357" s="8">
        <f t="shared" si="23"/>
        <v>0.475629990666805</v>
      </c>
      <c r="Q357" s="9">
        <f>YEAR(SalesDataTable[[#This Row],[Order Date]])</f>
        <v>2026</v>
      </c>
      <c r="R357" s="8" t="str">
        <f>"Q"&amp;ROUNDUP(MONTH(SalesDataTable[[#This Row],[Order Date]])/3,0)</f>
        <v>Q1</v>
      </c>
      <c r="S357" s="5">
        <f>MONTH(SalesDataTable[[#This Row],[Order Date]])</f>
        <v>3</v>
      </c>
      <c r="T357" s="8" t="str">
        <f>TEXT(SalesDataTable[[#This Row],[Order Date]],"mmm")</f>
        <v>mar</v>
      </c>
    </row>
    <row r="358" spans="1:20" ht="16" x14ac:dyDescent="0.4">
      <c r="A358" s="2" t="s">
        <v>429</v>
      </c>
      <c r="B358" s="3">
        <v>46095</v>
      </c>
      <c r="C358" s="4" t="s">
        <v>47</v>
      </c>
      <c r="D358" s="4" t="s">
        <v>48</v>
      </c>
      <c r="E358" s="4" t="s">
        <v>59</v>
      </c>
      <c r="F358" s="4" t="s">
        <v>36</v>
      </c>
      <c r="G358" s="4" t="s">
        <v>31</v>
      </c>
      <c r="H358" s="4" t="s">
        <v>99</v>
      </c>
      <c r="I358" s="5">
        <v>2</v>
      </c>
      <c r="J358" s="6">
        <v>72.34</v>
      </c>
      <c r="K358" s="7">
        <v>0</v>
      </c>
      <c r="L358" s="6">
        <v>33.29</v>
      </c>
      <c r="M358" s="6">
        <f t="shared" si="20"/>
        <v>144.68</v>
      </c>
      <c r="N358" s="6">
        <f t="shared" si="21"/>
        <v>66.58</v>
      </c>
      <c r="O358" s="6">
        <f t="shared" si="22"/>
        <v>78.100000000000009</v>
      </c>
      <c r="P358" s="8">
        <f t="shared" si="23"/>
        <v>0.53981199889411113</v>
      </c>
      <c r="Q358" s="9">
        <f>YEAR(SalesDataTable[[#This Row],[Order Date]])</f>
        <v>2026</v>
      </c>
      <c r="R358" s="8" t="str">
        <f>"Q"&amp;ROUNDUP(MONTH(SalesDataTable[[#This Row],[Order Date]])/3,0)</f>
        <v>Q1</v>
      </c>
      <c r="S358" s="5">
        <f>MONTH(SalesDataTable[[#This Row],[Order Date]])</f>
        <v>3</v>
      </c>
      <c r="T358" s="8" t="str">
        <f>TEXT(SalesDataTable[[#This Row],[Order Date]],"mmm")</f>
        <v>mar</v>
      </c>
    </row>
    <row r="359" spans="1:20" ht="16" x14ac:dyDescent="0.4">
      <c r="A359" s="2" t="s">
        <v>430</v>
      </c>
      <c r="B359" s="3">
        <v>46095</v>
      </c>
      <c r="C359" s="4" t="s">
        <v>47</v>
      </c>
      <c r="D359" s="4" t="s">
        <v>102</v>
      </c>
      <c r="E359" s="4" t="s">
        <v>23</v>
      </c>
      <c r="F359" s="4" t="s">
        <v>36</v>
      </c>
      <c r="G359" s="4" t="s">
        <v>37</v>
      </c>
      <c r="H359" s="4" t="s">
        <v>38</v>
      </c>
      <c r="I359" s="5">
        <v>2</v>
      </c>
      <c r="J359" s="6">
        <v>35.409999999999997</v>
      </c>
      <c r="K359" s="7">
        <v>0</v>
      </c>
      <c r="L359" s="6">
        <v>13.89</v>
      </c>
      <c r="M359" s="6">
        <f t="shared" si="20"/>
        <v>70.819999999999993</v>
      </c>
      <c r="N359" s="6">
        <f t="shared" si="21"/>
        <v>27.78</v>
      </c>
      <c r="O359" s="6">
        <f t="shared" si="22"/>
        <v>43.039999999999992</v>
      </c>
      <c r="P359" s="8">
        <f t="shared" si="23"/>
        <v>0.60773792713922614</v>
      </c>
      <c r="Q359" s="9">
        <f>YEAR(SalesDataTable[[#This Row],[Order Date]])</f>
        <v>2026</v>
      </c>
      <c r="R359" s="8" t="str">
        <f>"Q"&amp;ROUNDUP(MONTH(SalesDataTable[[#This Row],[Order Date]])/3,0)</f>
        <v>Q1</v>
      </c>
      <c r="S359" s="5">
        <f>MONTH(SalesDataTable[[#This Row],[Order Date]])</f>
        <v>3</v>
      </c>
      <c r="T359" s="8" t="str">
        <f>TEXT(SalesDataTable[[#This Row],[Order Date]],"mmm")</f>
        <v>mar</v>
      </c>
    </row>
    <row r="360" spans="1:20" ht="16" x14ac:dyDescent="0.4">
      <c r="A360" s="2" t="s">
        <v>431</v>
      </c>
      <c r="B360" s="3">
        <v>46095</v>
      </c>
      <c r="C360" s="4" t="s">
        <v>47</v>
      </c>
      <c r="D360" s="4" t="s">
        <v>68</v>
      </c>
      <c r="E360" s="4" t="s">
        <v>30</v>
      </c>
      <c r="F360" s="4" t="s">
        <v>40</v>
      </c>
      <c r="G360" s="4" t="s">
        <v>25</v>
      </c>
      <c r="H360" s="4" t="s">
        <v>63</v>
      </c>
      <c r="I360" s="5">
        <v>12</v>
      </c>
      <c r="J360" s="6">
        <v>102.25</v>
      </c>
      <c r="K360" s="7">
        <v>0.1</v>
      </c>
      <c r="L360" s="6">
        <v>51.07</v>
      </c>
      <c r="M360" s="6">
        <f t="shared" si="20"/>
        <v>1104.3</v>
      </c>
      <c r="N360" s="6">
        <f t="shared" si="21"/>
        <v>612.84</v>
      </c>
      <c r="O360" s="6">
        <f t="shared" si="22"/>
        <v>491.45999999999992</v>
      </c>
      <c r="P360" s="8">
        <f t="shared" si="23"/>
        <v>0.44504210812279266</v>
      </c>
      <c r="Q360" s="9">
        <f>YEAR(SalesDataTable[[#This Row],[Order Date]])</f>
        <v>2026</v>
      </c>
      <c r="R360" s="8" t="str">
        <f>"Q"&amp;ROUNDUP(MONTH(SalesDataTable[[#This Row],[Order Date]])/3,0)</f>
        <v>Q1</v>
      </c>
      <c r="S360" s="5">
        <f>MONTH(SalesDataTable[[#This Row],[Order Date]])</f>
        <v>3</v>
      </c>
      <c r="T360" s="8" t="str">
        <f>TEXT(SalesDataTable[[#This Row],[Order Date]],"mmm")</f>
        <v>mar</v>
      </c>
    </row>
    <row r="361" spans="1:20" ht="16" x14ac:dyDescent="0.4">
      <c r="A361" s="2" t="s">
        <v>432</v>
      </c>
      <c r="B361" s="3">
        <v>46095</v>
      </c>
      <c r="C361" s="4" t="s">
        <v>28</v>
      </c>
      <c r="D361" s="4" t="s">
        <v>29</v>
      </c>
      <c r="E361" s="4" t="s">
        <v>23</v>
      </c>
      <c r="F361" s="4" t="s">
        <v>36</v>
      </c>
      <c r="G361" s="4" t="s">
        <v>25</v>
      </c>
      <c r="H361" s="4" t="s">
        <v>49</v>
      </c>
      <c r="I361" s="5">
        <v>1</v>
      </c>
      <c r="J361" s="6">
        <v>51.86</v>
      </c>
      <c r="K361" s="7">
        <v>0.1</v>
      </c>
      <c r="L361" s="6">
        <v>22.34</v>
      </c>
      <c r="M361" s="6">
        <f t="shared" si="20"/>
        <v>46.673999999999999</v>
      </c>
      <c r="N361" s="6">
        <f t="shared" si="21"/>
        <v>22.34</v>
      </c>
      <c r="O361" s="6">
        <f t="shared" si="22"/>
        <v>24.334</v>
      </c>
      <c r="P361" s="8">
        <f t="shared" si="23"/>
        <v>0.52136092899687192</v>
      </c>
      <c r="Q361" s="9">
        <f>YEAR(SalesDataTable[[#This Row],[Order Date]])</f>
        <v>2026</v>
      </c>
      <c r="R361" s="8" t="str">
        <f>"Q"&amp;ROUNDUP(MONTH(SalesDataTable[[#This Row],[Order Date]])/3,0)</f>
        <v>Q1</v>
      </c>
      <c r="S361" s="5">
        <f>MONTH(SalesDataTable[[#This Row],[Order Date]])</f>
        <v>3</v>
      </c>
      <c r="T361" s="8" t="str">
        <f>TEXT(SalesDataTable[[#This Row],[Order Date]],"mmm")</f>
        <v>mar</v>
      </c>
    </row>
    <row r="362" spans="1:20" ht="16" x14ac:dyDescent="0.4">
      <c r="A362" s="2" t="s">
        <v>433</v>
      </c>
      <c r="B362" s="3">
        <v>46095</v>
      </c>
      <c r="C362" s="4" t="s">
        <v>47</v>
      </c>
      <c r="D362" s="4" t="s">
        <v>68</v>
      </c>
      <c r="E362" s="4" t="s">
        <v>23</v>
      </c>
      <c r="F362" s="4" t="s">
        <v>24</v>
      </c>
      <c r="G362" s="4" t="s">
        <v>37</v>
      </c>
      <c r="H362" s="4" t="s">
        <v>38</v>
      </c>
      <c r="I362" s="5">
        <v>1</v>
      </c>
      <c r="J362" s="6">
        <v>36.520000000000003</v>
      </c>
      <c r="K362" s="7">
        <v>0.05</v>
      </c>
      <c r="L362" s="6">
        <v>13.23</v>
      </c>
      <c r="M362" s="6">
        <f t="shared" si="20"/>
        <v>34.694000000000003</v>
      </c>
      <c r="N362" s="6">
        <f t="shared" si="21"/>
        <v>13.23</v>
      </c>
      <c r="O362" s="6">
        <f t="shared" si="22"/>
        <v>21.464000000000002</v>
      </c>
      <c r="P362" s="8">
        <f t="shared" si="23"/>
        <v>0.61866605176687617</v>
      </c>
      <c r="Q362" s="9">
        <f>YEAR(SalesDataTable[[#This Row],[Order Date]])</f>
        <v>2026</v>
      </c>
      <c r="R362" s="8" t="str">
        <f>"Q"&amp;ROUNDUP(MONTH(SalesDataTable[[#This Row],[Order Date]])/3,0)</f>
        <v>Q1</v>
      </c>
      <c r="S362" s="5">
        <f>MONTH(SalesDataTable[[#This Row],[Order Date]])</f>
        <v>3</v>
      </c>
      <c r="T362" s="8" t="str">
        <f>TEXT(SalesDataTable[[#This Row],[Order Date]],"mmm")</f>
        <v>mar</v>
      </c>
    </row>
    <row r="363" spans="1:20" ht="16" x14ac:dyDescent="0.4">
      <c r="A363" s="2" t="s">
        <v>434</v>
      </c>
      <c r="B363" s="3">
        <v>46095</v>
      </c>
      <c r="C363" s="4" t="s">
        <v>34</v>
      </c>
      <c r="D363" s="4" t="s">
        <v>81</v>
      </c>
      <c r="E363" s="4" t="s">
        <v>23</v>
      </c>
      <c r="F363" s="4" t="s">
        <v>36</v>
      </c>
      <c r="G363" s="4" t="s">
        <v>31</v>
      </c>
      <c r="H363" s="4" t="s">
        <v>73</v>
      </c>
      <c r="I363" s="5">
        <v>2</v>
      </c>
      <c r="J363" s="6">
        <v>153.66</v>
      </c>
      <c r="K363" s="7">
        <v>0.1</v>
      </c>
      <c r="L363" s="6">
        <v>78.430000000000007</v>
      </c>
      <c r="M363" s="6">
        <f t="shared" si="20"/>
        <v>276.58800000000002</v>
      </c>
      <c r="N363" s="6">
        <f t="shared" si="21"/>
        <v>156.86000000000001</v>
      </c>
      <c r="O363" s="6">
        <f t="shared" si="22"/>
        <v>119.72800000000001</v>
      </c>
      <c r="P363" s="8">
        <f t="shared" si="23"/>
        <v>0.43287488972768162</v>
      </c>
      <c r="Q363" s="9">
        <f>YEAR(SalesDataTable[[#This Row],[Order Date]])</f>
        <v>2026</v>
      </c>
      <c r="R363" s="8" t="str">
        <f>"Q"&amp;ROUNDUP(MONTH(SalesDataTable[[#This Row],[Order Date]])/3,0)</f>
        <v>Q1</v>
      </c>
      <c r="S363" s="5">
        <f>MONTH(SalesDataTable[[#This Row],[Order Date]])</f>
        <v>3</v>
      </c>
      <c r="T363" s="8" t="str">
        <f>TEXT(SalesDataTable[[#This Row],[Order Date]],"mmm")</f>
        <v>mar</v>
      </c>
    </row>
    <row r="364" spans="1:20" ht="16" x14ac:dyDescent="0.4">
      <c r="A364" s="2" t="s">
        <v>435</v>
      </c>
      <c r="B364" s="3">
        <v>46095</v>
      </c>
      <c r="C364" s="4" t="s">
        <v>28</v>
      </c>
      <c r="D364" s="4" t="s">
        <v>106</v>
      </c>
      <c r="E364" s="4" t="s">
        <v>59</v>
      </c>
      <c r="F364" s="4" t="s">
        <v>24</v>
      </c>
      <c r="G364" s="4" t="s">
        <v>69</v>
      </c>
      <c r="H364" s="4" t="s">
        <v>70</v>
      </c>
      <c r="I364" s="5">
        <v>1</v>
      </c>
      <c r="J364" s="6">
        <v>41.05</v>
      </c>
      <c r="K364" s="7">
        <v>0.1</v>
      </c>
      <c r="L364" s="6">
        <v>14.94</v>
      </c>
      <c r="M364" s="6">
        <f t="shared" si="20"/>
        <v>36.945</v>
      </c>
      <c r="N364" s="6">
        <f t="shared" si="21"/>
        <v>14.94</v>
      </c>
      <c r="O364" s="6">
        <f t="shared" si="22"/>
        <v>22.005000000000003</v>
      </c>
      <c r="P364" s="8">
        <f t="shared" si="23"/>
        <v>0.59561510353227776</v>
      </c>
      <c r="Q364" s="9">
        <f>YEAR(SalesDataTable[[#This Row],[Order Date]])</f>
        <v>2026</v>
      </c>
      <c r="R364" s="8" t="str">
        <f>"Q"&amp;ROUNDUP(MONTH(SalesDataTable[[#This Row],[Order Date]])/3,0)</f>
        <v>Q1</v>
      </c>
      <c r="S364" s="5">
        <f>MONTH(SalesDataTable[[#This Row],[Order Date]])</f>
        <v>3</v>
      </c>
      <c r="T364" s="8" t="str">
        <f>TEXT(SalesDataTable[[#This Row],[Order Date]],"mmm")</f>
        <v>mar</v>
      </c>
    </row>
    <row r="365" spans="1:20" ht="16" x14ac:dyDescent="0.4">
      <c r="A365" s="2" t="s">
        <v>436</v>
      </c>
      <c r="B365" s="3">
        <v>46096</v>
      </c>
      <c r="C365" s="4" t="s">
        <v>34</v>
      </c>
      <c r="D365" s="4" t="s">
        <v>35</v>
      </c>
      <c r="E365" s="4" t="s">
        <v>23</v>
      </c>
      <c r="F365" s="4" t="s">
        <v>24</v>
      </c>
      <c r="G365" s="4" t="s">
        <v>37</v>
      </c>
      <c r="H365" s="4" t="s">
        <v>91</v>
      </c>
      <c r="I365" s="5">
        <v>4</v>
      </c>
      <c r="J365" s="6">
        <v>136.21</v>
      </c>
      <c r="K365" s="7">
        <v>0.05</v>
      </c>
      <c r="L365" s="6">
        <v>68.55</v>
      </c>
      <c r="M365" s="6">
        <f t="shared" si="20"/>
        <v>517.59799999999996</v>
      </c>
      <c r="N365" s="6">
        <f t="shared" si="21"/>
        <v>274.2</v>
      </c>
      <c r="O365" s="6">
        <f t="shared" si="22"/>
        <v>243.39799999999997</v>
      </c>
      <c r="P365" s="8">
        <f t="shared" si="23"/>
        <v>0.4702452482428448</v>
      </c>
      <c r="Q365" s="9">
        <f>YEAR(SalesDataTable[[#This Row],[Order Date]])</f>
        <v>2026</v>
      </c>
      <c r="R365" s="8" t="str">
        <f>"Q"&amp;ROUNDUP(MONTH(SalesDataTable[[#This Row],[Order Date]])/3,0)</f>
        <v>Q1</v>
      </c>
      <c r="S365" s="5">
        <f>MONTH(SalesDataTable[[#This Row],[Order Date]])</f>
        <v>3</v>
      </c>
      <c r="T365" s="8" t="str">
        <f>TEXT(SalesDataTable[[#This Row],[Order Date]],"mmm")</f>
        <v>mar</v>
      </c>
    </row>
    <row r="366" spans="1:20" ht="16" x14ac:dyDescent="0.4">
      <c r="A366" s="2" t="s">
        <v>437</v>
      </c>
      <c r="B366" s="3">
        <v>46096</v>
      </c>
      <c r="C366" s="4" t="s">
        <v>47</v>
      </c>
      <c r="D366" s="4" t="s">
        <v>48</v>
      </c>
      <c r="E366" s="4" t="s">
        <v>23</v>
      </c>
      <c r="F366" s="4" t="s">
        <v>24</v>
      </c>
      <c r="G366" s="4" t="s">
        <v>37</v>
      </c>
      <c r="H366" s="4" t="s">
        <v>66</v>
      </c>
      <c r="I366" s="5">
        <v>3</v>
      </c>
      <c r="J366" s="6">
        <v>46.68</v>
      </c>
      <c r="K366" s="7">
        <v>0</v>
      </c>
      <c r="L366" s="6">
        <v>18.760000000000002</v>
      </c>
      <c r="M366" s="6">
        <f t="shared" si="20"/>
        <v>140.04</v>
      </c>
      <c r="N366" s="6">
        <f t="shared" si="21"/>
        <v>56.28</v>
      </c>
      <c r="O366" s="6">
        <f t="shared" si="22"/>
        <v>83.759999999999991</v>
      </c>
      <c r="P366" s="8">
        <f t="shared" si="23"/>
        <v>0.59811482433590402</v>
      </c>
      <c r="Q366" s="9">
        <f>YEAR(SalesDataTable[[#This Row],[Order Date]])</f>
        <v>2026</v>
      </c>
      <c r="R366" s="8" t="str">
        <f>"Q"&amp;ROUNDUP(MONTH(SalesDataTable[[#This Row],[Order Date]])/3,0)</f>
        <v>Q1</v>
      </c>
      <c r="S366" s="5">
        <f>MONTH(SalesDataTable[[#This Row],[Order Date]])</f>
        <v>3</v>
      </c>
      <c r="T366" s="8" t="str">
        <f>TEXT(SalesDataTable[[#This Row],[Order Date]],"mmm")</f>
        <v>mar</v>
      </c>
    </row>
    <row r="367" spans="1:20" ht="16" x14ac:dyDescent="0.4">
      <c r="A367" s="2" t="s">
        <v>438</v>
      </c>
      <c r="B367" s="3">
        <v>46096</v>
      </c>
      <c r="C367" s="4" t="s">
        <v>28</v>
      </c>
      <c r="D367" s="4" t="s">
        <v>89</v>
      </c>
      <c r="E367" s="4" t="s">
        <v>45</v>
      </c>
      <c r="F367" s="4" t="s">
        <v>36</v>
      </c>
      <c r="G367" s="4" t="s">
        <v>37</v>
      </c>
      <c r="H367" s="4" t="s">
        <v>38</v>
      </c>
      <c r="I367" s="5">
        <v>1</v>
      </c>
      <c r="J367" s="6">
        <v>35.340000000000003</v>
      </c>
      <c r="K367" s="7">
        <v>0.05</v>
      </c>
      <c r="L367" s="6">
        <v>13.37</v>
      </c>
      <c r="M367" s="6">
        <f t="shared" si="20"/>
        <v>33.573</v>
      </c>
      <c r="N367" s="6">
        <f t="shared" si="21"/>
        <v>13.37</v>
      </c>
      <c r="O367" s="6">
        <f t="shared" si="22"/>
        <v>20.203000000000003</v>
      </c>
      <c r="P367" s="8">
        <f t="shared" si="23"/>
        <v>0.60176332171685587</v>
      </c>
      <c r="Q367" s="9">
        <f>YEAR(SalesDataTable[[#This Row],[Order Date]])</f>
        <v>2026</v>
      </c>
      <c r="R367" s="8" t="str">
        <f>"Q"&amp;ROUNDUP(MONTH(SalesDataTable[[#This Row],[Order Date]])/3,0)</f>
        <v>Q1</v>
      </c>
      <c r="S367" s="5">
        <f>MONTH(SalesDataTable[[#This Row],[Order Date]])</f>
        <v>3</v>
      </c>
      <c r="T367" s="8" t="str">
        <f>TEXT(SalesDataTable[[#This Row],[Order Date]],"mmm")</f>
        <v>mar</v>
      </c>
    </row>
    <row r="368" spans="1:20" ht="16" x14ac:dyDescent="0.4">
      <c r="A368" s="2" t="s">
        <v>439</v>
      </c>
      <c r="B368" s="3">
        <v>46097</v>
      </c>
      <c r="C368" s="4" t="s">
        <v>47</v>
      </c>
      <c r="D368" s="4" t="s">
        <v>65</v>
      </c>
      <c r="E368" s="4" t="s">
        <v>45</v>
      </c>
      <c r="F368" s="4" t="s">
        <v>24</v>
      </c>
      <c r="G368" s="4" t="s">
        <v>69</v>
      </c>
      <c r="H368" s="4" t="s">
        <v>70</v>
      </c>
      <c r="I368" s="5">
        <v>2</v>
      </c>
      <c r="J368" s="6">
        <v>40.19</v>
      </c>
      <c r="K368" s="7">
        <v>0</v>
      </c>
      <c r="L368" s="6">
        <v>14.92</v>
      </c>
      <c r="M368" s="6">
        <f t="shared" si="20"/>
        <v>80.38</v>
      </c>
      <c r="N368" s="6">
        <f t="shared" si="21"/>
        <v>29.84</v>
      </c>
      <c r="O368" s="6">
        <f t="shared" si="22"/>
        <v>50.539999999999992</v>
      </c>
      <c r="P368" s="8">
        <f t="shared" si="23"/>
        <v>0.62876337397362525</v>
      </c>
      <c r="Q368" s="9">
        <f>YEAR(SalesDataTable[[#This Row],[Order Date]])</f>
        <v>2026</v>
      </c>
      <c r="R368" s="8" t="str">
        <f>"Q"&amp;ROUNDUP(MONTH(SalesDataTable[[#This Row],[Order Date]])/3,0)</f>
        <v>Q1</v>
      </c>
      <c r="S368" s="5">
        <f>MONTH(SalesDataTable[[#This Row],[Order Date]])</f>
        <v>3</v>
      </c>
      <c r="T368" s="8" t="str">
        <f>TEXT(SalesDataTable[[#This Row],[Order Date]],"mmm")</f>
        <v>mar</v>
      </c>
    </row>
    <row r="369" spans="1:20" ht="16" x14ac:dyDescent="0.4">
      <c r="A369" s="2" t="s">
        <v>440</v>
      </c>
      <c r="B369" s="3">
        <v>46097</v>
      </c>
      <c r="C369" s="4" t="s">
        <v>28</v>
      </c>
      <c r="D369" s="4" t="s">
        <v>89</v>
      </c>
      <c r="E369" s="4" t="s">
        <v>23</v>
      </c>
      <c r="F369" s="4" t="s">
        <v>36</v>
      </c>
      <c r="G369" s="4" t="s">
        <v>25</v>
      </c>
      <c r="H369" s="4" t="s">
        <v>63</v>
      </c>
      <c r="I369" s="5">
        <v>2</v>
      </c>
      <c r="J369" s="6">
        <v>101.73</v>
      </c>
      <c r="K369" s="7">
        <v>0.05</v>
      </c>
      <c r="L369" s="6">
        <v>51.56</v>
      </c>
      <c r="M369" s="6">
        <f t="shared" si="20"/>
        <v>193.28700000000001</v>
      </c>
      <c r="N369" s="6">
        <f t="shared" si="21"/>
        <v>103.12</v>
      </c>
      <c r="O369" s="6">
        <f t="shared" si="22"/>
        <v>90.167000000000002</v>
      </c>
      <c r="P369" s="8">
        <f t="shared" si="23"/>
        <v>0.46649283190281809</v>
      </c>
      <c r="Q369" s="9">
        <f>YEAR(SalesDataTable[[#This Row],[Order Date]])</f>
        <v>2026</v>
      </c>
      <c r="R369" s="8" t="str">
        <f>"Q"&amp;ROUNDUP(MONTH(SalesDataTable[[#This Row],[Order Date]])/3,0)</f>
        <v>Q1</v>
      </c>
      <c r="S369" s="5">
        <f>MONTH(SalesDataTable[[#This Row],[Order Date]])</f>
        <v>3</v>
      </c>
      <c r="T369" s="8" t="str">
        <f>TEXT(SalesDataTable[[#This Row],[Order Date]],"mmm")</f>
        <v>mar</v>
      </c>
    </row>
    <row r="370" spans="1:20" ht="16" x14ac:dyDescent="0.4">
      <c r="A370" s="2" t="s">
        <v>441</v>
      </c>
      <c r="B370" s="3">
        <v>46097</v>
      </c>
      <c r="C370" s="4" t="s">
        <v>34</v>
      </c>
      <c r="D370" s="4" t="s">
        <v>44</v>
      </c>
      <c r="E370" s="4" t="s">
        <v>45</v>
      </c>
      <c r="F370" s="4" t="s">
        <v>40</v>
      </c>
      <c r="G370" s="4" t="s">
        <v>51</v>
      </c>
      <c r="H370" s="4" t="s">
        <v>61</v>
      </c>
      <c r="I370" s="5">
        <v>1</v>
      </c>
      <c r="J370" s="6">
        <v>200.05</v>
      </c>
      <c r="K370" s="7">
        <v>0</v>
      </c>
      <c r="L370" s="6">
        <v>102.69</v>
      </c>
      <c r="M370" s="6">
        <f t="shared" si="20"/>
        <v>200.05</v>
      </c>
      <c r="N370" s="6">
        <f t="shared" si="21"/>
        <v>102.69</v>
      </c>
      <c r="O370" s="6">
        <f t="shared" si="22"/>
        <v>97.360000000000014</v>
      </c>
      <c r="P370" s="8">
        <f t="shared" si="23"/>
        <v>0.48667833041739567</v>
      </c>
      <c r="Q370" s="9">
        <f>YEAR(SalesDataTable[[#This Row],[Order Date]])</f>
        <v>2026</v>
      </c>
      <c r="R370" s="8" t="str">
        <f>"Q"&amp;ROUNDUP(MONTH(SalesDataTable[[#This Row],[Order Date]])/3,0)</f>
        <v>Q1</v>
      </c>
      <c r="S370" s="5">
        <f>MONTH(SalesDataTable[[#This Row],[Order Date]])</f>
        <v>3</v>
      </c>
      <c r="T370" s="8" t="str">
        <f>TEXT(SalesDataTable[[#This Row],[Order Date]],"mmm")</f>
        <v>mar</v>
      </c>
    </row>
    <row r="371" spans="1:20" ht="16" x14ac:dyDescent="0.4">
      <c r="A371" s="2" t="s">
        <v>442</v>
      </c>
      <c r="B371" s="3">
        <v>46097</v>
      </c>
      <c r="C371" s="4" t="s">
        <v>47</v>
      </c>
      <c r="D371" s="4" t="s">
        <v>65</v>
      </c>
      <c r="E371" s="4" t="s">
        <v>23</v>
      </c>
      <c r="F371" s="4" t="s">
        <v>36</v>
      </c>
      <c r="G371" s="4" t="s">
        <v>31</v>
      </c>
      <c r="H371" s="4" t="s">
        <v>32</v>
      </c>
      <c r="I371" s="5">
        <v>1</v>
      </c>
      <c r="J371" s="6">
        <v>90.06</v>
      </c>
      <c r="K371" s="7">
        <v>0</v>
      </c>
      <c r="L371" s="6">
        <v>44.49</v>
      </c>
      <c r="M371" s="6">
        <f t="shared" si="20"/>
        <v>90.06</v>
      </c>
      <c r="N371" s="6">
        <f t="shared" si="21"/>
        <v>44.49</v>
      </c>
      <c r="O371" s="6">
        <f t="shared" si="22"/>
        <v>45.57</v>
      </c>
      <c r="P371" s="8">
        <f t="shared" si="23"/>
        <v>0.50599600266489009</v>
      </c>
      <c r="Q371" s="9">
        <f>YEAR(SalesDataTable[[#This Row],[Order Date]])</f>
        <v>2026</v>
      </c>
      <c r="R371" s="8" t="str">
        <f>"Q"&amp;ROUNDUP(MONTH(SalesDataTable[[#This Row],[Order Date]])/3,0)</f>
        <v>Q1</v>
      </c>
      <c r="S371" s="5">
        <f>MONTH(SalesDataTable[[#This Row],[Order Date]])</f>
        <v>3</v>
      </c>
      <c r="T371" s="8" t="str">
        <f>TEXT(SalesDataTable[[#This Row],[Order Date]],"mmm")</f>
        <v>mar</v>
      </c>
    </row>
    <row r="372" spans="1:20" ht="16" x14ac:dyDescent="0.4">
      <c r="A372" s="2" t="s">
        <v>443</v>
      </c>
      <c r="B372" s="3">
        <v>46097</v>
      </c>
      <c r="C372" s="4" t="s">
        <v>28</v>
      </c>
      <c r="D372" s="4" t="s">
        <v>86</v>
      </c>
      <c r="E372" s="4" t="s">
        <v>23</v>
      </c>
      <c r="F372" s="4" t="s">
        <v>36</v>
      </c>
      <c r="G372" s="4" t="s">
        <v>37</v>
      </c>
      <c r="H372" s="4" t="s">
        <v>38</v>
      </c>
      <c r="I372" s="5">
        <v>1</v>
      </c>
      <c r="J372" s="6">
        <v>37.119999999999997</v>
      </c>
      <c r="K372" s="7">
        <v>0.1</v>
      </c>
      <c r="L372" s="6">
        <v>13.39</v>
      </c>
      <c r="M372" s="6">
        <f t="shared" si="20"/>
        <v>33.408000000000001</v>
      </c>
      <c r="N372" s="6">
        <f t="shared" si="21"/>
        <v>13.39</v>
      </c>
      <c r="O372" s="6">
        <f t="shared" si="22"/>
        <v>20.018000000000001</v>
      </c>
      <c r="P372" s="8">
        <f t="shared" si="23"/>
        <v>0.59919779693486586</v>
      </c>
      <c r="Q372" s="9">
        <f>YEAR(SalesDataTable[[#This Row],[Order Date]])</f>
        <v>2026</v>
      </c>
      <c r="R372" s="8" t="str">
        <f>"Q"&amp;ROUNDUP(MONTH(SalesDataTable[[#This Row],[Order Date]])/3,0)</f>
        <v>Q1</v>
      </c>
      <c r="S372" s="5">
        <f>MONTH(SalesDataTable[[#This Row],[Order Date]])</f>
        <v>3</v>
      </c>
      <c r="T372" s="8" t="str">
        <f>TEXT(SalesDataTable[[#This Row],[Order Date]],"mmm")</f>
        <v>mar</v>
      </c>
    </row>
    <row r="373" spans="1:20" ht="16" x14ac:dyDescent="0.4">
      <c r="A373" s="2" t="s">
        <v>444</v>
      </c>
      <c r="B373" s="3">
        <v>46097</v>
      </c>
      <c r="C373" s="4" t="s">
        <v>21</v>
      </c>
      <c r="D373" s="4" t="s">
        <v>22</v>
      </c>
      <c r="E373" s="4" t="s">
        <v>45</v>
      </c>
      <c r="F373" s="4" t="s">
        <v>24</v>
      </c>
      <c r="G373" s="4" t="s">
        <v>31</v>
      </c>
      <c r="H373" s="4" t="s">
        <v>73</v>
      </c>
      <c r="I373" s="5">
        <v>2</v>
      </c>
      <c r="J373" s="6">
        <v>156.09</v>
      </c>
      <c r="K373" s="7">
        <v>0.1</v>
      </c>
      <c r="L373" s="6">
        <v>79.72</v>
      </c>
      <c r="M373" s="6">
        <f t="shared" si="20"/>
        <v>280.96199999999999</v>
      </c>
      <c r="N373" s="6">
        <f t="shared" si="21"/>
        <v>159.44</v>
      </c>
      <c r="O373" s="6">
        <f t="shared" si="22"/>
        <v>121.52199999999999</v>
      </c>
      <c r="P373" s="8">
        <f t="shared" si="23"/>
        <v>0.43252112385304775</v>
      </c>
      <c r="Q373" s="9">
        <f>YEAR(SalesDataTable[[#This Row],[Order Date]])</f>
        <v>2026</v>
      </c>
      <c r="R373" s="8" t="str">
        <f>"Q"&amp;ROUNDUP(MONTH(SalesDataTable[[#This Row],[Order Date]])/3,0)</f>
        <v>Q1</v>
      </c>
      <c r="S373" s="5">
        <f>MONTH(SalesDataTable[[#This Row],[Order Date]])</f>
        <v>3</v>
      </c>
      <c r="T373" s="8" t="str">
        <f>TEXT(SalesDataTable[[#This Row],[Order Date]],"mmm")</f>
        <v>mar</v>
      </c>
    </row>
    <row r="374" spans="1:20" ht="16" x14ac:dyDescent="0.4">
      <c r="A374" s="2" t="s">
        <v>445</v>
      </c>
      <c r="B374" s="3">
        <v>46097</v>
      </c>
      <c r="C374" s="4" t="s">
        <v>21</v>
      </c>
      <c r="D374" s="4" t="s">
        <v>22</v>
      </c>
      <c r="E374" s="4" t="s">
        <v>30</v>
      </c>
      <c r="F374" s="4" t="s">
        <v>40</v>
      </c>
      <c r="G374" s="4" t="s">
        <v>69</v>
      </c>
      <c r="H374" s="4" t="s">
        <v>87</v>
      </c>
      <c r="I374" s="5">
        <v>12</v>
      </c>
      <c r="J374" s="6">
        <v>36.44</v>
      </c>
      <c r="K374" s="7">
        <v>0.05</v>
      </c>
      <c r="L374" s="6">
        <v>13.65</v>
      </c>
      <c r="M374" s="6">
        <f t="shared" si="20"/>
        <v>415.41599999999994</v>
      </c>
      <c r="N374" s="6">
        <f t="shared" si="21"/>
        <v>163.80000000000001</v>
      </c>
      <c r="O374" s="6">
        <f t="shared" si="22"/>
        <v>251.61599999999993</v>
      </c>
      <c r="P374" s="8">
        <f t="shared" si="23"/>
        <v>0.60569645848980291</v>
      </c>
      <c r="Q374" s="9">
        <f>YEAR(SalesDataTable[[#This Row],[Order Date]])</f>
        <v>2026</v>
      </c>
      <c r="R374" s="8" t="str">
        <f>"Q"&amp;ROUNDUP(MONTH(SalesDataTable[[#This Row],[Order Date]])/3,0)</f>
        <v>Q1</v>
      </c>
      <c r="S374" s="5">
        <f>MONTH(SalesDataTable[[#This Row],[Order Date]])</f>
        <v>3</v>
      </c>
      <c r="T374" s="8" t="str">
        <f>TEXT(SalesDataTable[[#This Row],[Order Date]],"mmm")</f>
        <v>mar</v>
      </c>
    </row>
    <row r="375" spans="1:20" ht="16" x14ac:dyDescent="0.4">
      <c r="A375" s="2" t="s">
        <v>446</v>
      </c>
      <c r="B375" s="3">
        <v>46098</v>
      </c>
      <c r="C375" s="4" t="s">
        <v>21</v>
      </c>
      <c r="D375" s="4" t="s">
        <v>108</v>
      </c>
      <c r="E375" s="4" t="s">
        <v>59</v>
      </c>
      <c r="F375" s="4" t="s">
        <v>40</v>
      </c>
      <c r="G375" s="4" t="s">
        <v>51</v>
      </c>
      <c r="H375" s="4" t="s">
        <v>110</v>
      </c>
      <c r="I375" s="5">
        <v>5</v>
      </c>
      <c r="J375" s="6">
        <v>123.95</v>
      </c>
      <c r="K375" s="7">
        <v>0.05</v>
      </c>
      <c r="L375" s="6">
        <v>59.23</v>
      </c>
      <c r="M375" s="6">
        <f t="shared" si="20"/>
        <v>588.76249999999993</v>
      </c>
      <c r="N375" s="6">
        <f t="shared" si="21"/>
        <v>296.14999999999998</v>
      </c>
      <c r="O375" s="6">
        <f t="shared" si="22"/>
        <v>292.61249999999995</v>
      </c>
      <c r="P375" s="8">
        <f t="shared" si="23"/>
        <v>0.49699581749856692</v>
      </c>
      <c r="Q375" s="9">
        <f>YEAR(SalesDataTable[[#This Row],[Order Date]])</f>
        <v>2026</v>
      </c>
      <c r="R375" s="8" t="str">
        <f>"Q"&amp;ROUNDUP(MONTH(SalesDataTable[[#This Row],[Order Date]])/3,0)</f>
        <v>Q1</v>
      </c>
      <c r="S375" s="5">
        <f>MONTH(SalesDataTable[[#This Row],[Order Date]])</f>
        <v>3</v>
      </c>
      <c r="T375" s="8" t="str">
        <f>TEXT(SalesDataTable[[#This Row],[Order Date]],"mmm")</f>
        <v>mar</v>
      </c>
    </row>
    <row r="376" spans="1:20" ht="16" x14ac:dyDescent="0.4">
      <c r="A376" s="2" t="s">
        <v>447</v>
      </c>
      <c r="B376" s="3">
        <v>46098</v>
      </c>
      <c r="C376" s="4" t="s">
        <v>34</v>
      </c>
      <c r="D376" s="4" t="s">
        <v>146</v>
      </c>
      <c r="E376" s="4" t="s">
        <v>59</v>
      </c>
      <c r="F376" s="4" t="s">
        <v>40</v>
      </c>
      <c r="G376" s="4" t="s">
        <v>51</v>
      </c>
      <c r="H376" s="4" t="s">
        <v>61</v>
      </c>
      <c r="I376" s="5">
        <v>1</v>
      </c>
      <c r="J376" s="6">
        <v>192.84</v>
      </c>
      <c r="K376" s="7">
        <v>0.15</v>
      </c>
      <c r="L376" s="6">
        <v>101.42</v>
      </c>
      <c r="M376" s="6">
        <f t="shared" si="20"/>
        <v>163.91399999999999</v>
      </c>
      <c r="N376" s="6">
        <f t="shared" si="21"/>
        <v>101.42</v>
      </c>
      <c r="O376" s="6">
        <f t="shared" si="22"/>
        <v>62.493999999999986</v>
      </c>
      <c r="P376" s="8">
        <f t="shared" si="23"/>
        <v>0.38126090510877647</v>
      </c>
      <c r="Q376" s="9">
        <f>YEAR(SalesDataTable[[#This Row],[Order Date]])</f>
        <v>2026</v>
      </c>
      <c r="R376" s="8" t="str">
        <f>"Q"&amp;ROUNDUP(MONTH(SalesDataTable[[#This Row],[Order Date]])/3,0)</f>
        <v>Q1</v>
      </c>
      <c r="S376" s="5">
        <f>MONTH(SalesDataTable[[#This Row],[Order Date]])</f>
        <v>3</v>
      </c>
      <c r="T376" s="8" t="str">
        <f>TEXT(SalesDataTable[[#This Row],[Order Date]],"mmm")</f>
        <v>mar</v>
      </c>
    </row>
    <row r="377" spans="1:20" ht="16" x14ac:dyDescent="0.4">
      <c r="A377" s="2" t="s">
        <v>448</v>
      </c>
      <c r="B377" s="3">
        <v>46098</v>
      </c>
      <c r="C377" s="4" t="s">
        <v>28</v>
      </c>
      <c r="D377" s="4" t="s">
        <v>86</v>
      </c>
      <c r="E377" s="4" t="s">
        <v>23</v>
      </c>
      <c r="F377" s="4" t="s">
        <v>36</v>
      </c>
      <c r="G377" s="4" t="s">
        <v>31</v>
      </c>
      <c r="H377" s="4" t="s">
        <v>73</v>
      </c>
      <c r="I377" s="5">
        <v>1</v>
      </c>
      <c r="J377" s="6">
        <v>152.57</v>
      </c>
      <c r="K377" s="7">
        <v>0.1</v>
      </c>
      <c r="L377" s="6">
        <v>80.319999999999993</v>
      </c>
      <c r="M377" s="6">
        <f t="shared" si="20"/>
        <v>137.31299999999999</v>
      </c>
      <c r="N377" s="6">
        <f t="shared" si="21"/>
        <v>80.319999999999993</v>
      </c>
      <c r="O377" s="6">
        <f t="shared" si="22"/>
        <v>56.992999999999995</v>
      </c>
      <c r="P377" s="8">
        <f t="shared" si="23"/>
        <v>0.41505902572953762</v>
      </c>
      <c r="Q377" s="9">
        <f>YEAR(SalesDataTable[[#This Row],[Order Date]])</f>
        <v>2026</v>
      </c>
      <c r="R377" s="8" t="str">
        <f>"Q"&amp;ROUNDUP(MONTH(SalesDataTable[[#This Row],[Order Date]])/3,0)</f>
        <v>Q1</v>
      </c>
      <c r="S377" s="5">
        <f>MONTH(SalesDataTable[[#This Row],[Order Date]])</f>
        <v>3</v>
      </c>
      <c r="T377" s="8" t="str">
        <f>TEXT(SalesDataTable[[#This Row],[Order Date]],"mmm")</f>
        <v>mar</v>
      </c>
    </row>
    <row r="378" spans="1:20" ht="16" x14ac:dyDescent="0.4">
      <c r="A378" s="2" t="s">
        <v>449</v>
      </c>
      <c r="B378" s="3">
        <v>46099</v>
      </c>
      <c r="C378" s="4" t="s">
        <v>47</v>
      </c>
      <c r="D378" s="4" t="s">
        <v>48</v>
      </c>
      <c r="E378" s="4" t="s">
        <v>23</v>
      </c>
      <c r="F378" s="4" t="s">
        <v>40</v>
      </c>
      <c r="G378" s="4" t="s">
        <v>37</v>
      </c>
      <c r="H378" s="4" t="s">
        <v>91</v>
      </c>
      <c r="I378" s="5">
        <v>2</v>
      </c>
      <c r="J378" s="6">
        <v>130.4</v>
      </c>
      <c r="K378" s="7">
        <v>0</v>
      </c>
      <c r="L378" s="6">
        <v>67.599999999999994</v>
      </c>
      <c r="M378" s="6">
        <f t="shared" si="20"/>
        <v>260.8</v>
      </c>
      <c r="N378" s="6">
        <f t="shared" si="21"/>
        <v>135.19999999999999</v>
      </c>
      <c r="O378" s="6">
        <f t="shared" si="22"/>
        <v>125.60000000000002</v>
      </c>
      <c r="P378" s="8">
        <f t="shared" si="23"/>
        <v>0.48159509202453993</v>
      </c>
      <c r="Q378" s="9">
        <f>YEAR(SalesDataTable[[#This Row],[Order Date]])</f>
        <v>2026</v>
      </c>
      <c r="R378" s="8" t="str">
        <f>"Q"&amp;ROUNDUP(MONTH(SalesDataTable[[#This Row],[Order Date]])/3,0)</f>
        <v>Q1</v>
      </c>
      <c r="S378" s="5">
        <f>MONTH(SalesDataTable[[#This Row],[Order Date]])</f>
        <v>3</v>
      </c>
      <c r="T378" s="8" t="str">
        <f>TEXT(SalesDataTable[[#This Row],[Order Date]],"mmm")</f>
        <v>mar</v>
      </c>
    </row>
    <row r="379" spans="1:20" ht="16" x14ac:dyDescent="0.4">
      <c r="A379" s="2" t="s">
        <v>450</v>
      </c>
      <c r="B379" s="3">
        <v>46099</v>
      </c>
      <c r="C379" s="4" t="s">
        <v>34</v>
      </c>
      <c r="D379" s="4" t="s">
        <v>44</v>
      </c>
      <c r="E379" s="4" t="s">
        <v>23</v>
      </c>
      <c r="F379" s="4" t="s">
        <v>36</v>
      </c>
      <c r="G379" s="4" t="s">
        <v>31</v>
      </c>
      <c r="H379" s="4" t="s">
        <v>32</v>
      </c>
      <c r="I379" s="5">
        <v>2</v>
      </c>
      <c r="J379" s="6">
        <v>94.25</v>
      </c>
      <c r="K379" s="7">
        <v>0.1</v>
      </c>
      <c r="L379" s="6">
        <v>44.99</v>
      </c>
      <c r="M379" s="6">
        <f t="shared" si="20"/>
        <v>169.65</v>
      </c>
      <c r="N379" s="6">
        <f t="shared" si="21"/>
        <v>89.98</v>
      </c>
      <c r="O379" s="6">
        <f t="shared" si="22"/>
        <v>79.67</v>
      </c>
      <c r="P379" s="8">
        <f t="shared" si="23"/>
        <v>0.46961391099322131</v>
      </c>
      <c r="Q379" s="9">
        <f>YEAR(SalesDataTable[[#This Row],[Order Date]])</f>
        <v>2026</v>
      </c>
      <c r="R379" s="8" t="str">
        <f>"Q"&amp;ROUNDUP(MONTH(SalesDataTable[[#This Row],[Order Date]])/3,0)</f>
        <v>Q1</v>
      </c>
      <c r="S379" s="5">
        <f>MONTH(SalesDataTable[[#This Row],[Order Date]])</f>
        <v>3</v>
      </c>
      <c r="T379" s="8" t="str">
        <f>TEXT(SalesDataTable[[#This Row],[Order Date]],"mmm")</f>
        <v>mar</v>
      </c>
    </row>
    <row r="380" spans="1:20" ht="16" x14ac:dyDescent="0.4">
      <c r="A380" s="2" t="s">
        <v>451</v>
      </c>
      <c r="B380" s="3">
        <v>46099</v>
      </c>
      <c r="C380" s="4" t="s">
        <v>28</v>
      </c>
      <c r="D380" s="4" t="s">
        <v>89</v>
      </c>
      <c r="E380" s="4" t="s">
        <v>23</v>
      </c>
      <c r="F380" s="4" t="s">
        <v>40</v>
      </c>
      <c r="G380" s="4" t="s">
        <v>51</v>
      </c>
      <c r="H380" s="4" t="s">
        <v>110</v>
      </c>
      <c r="I380" s="5">
        <v>5</v>
      </c>
      <c r="J380" s="6">
        <v>125.91</v>
      </c>
      <c r="K380" s="7">
        <v>0</v>
      </c>
      <c r="L380" s="6">
        <v>59.36</v>
      </c>
      <c r="M380" s="6">
        <f t="shared" si="20"/>
        <v>629.54999999999995</v>
      </c>
      <c r="N380" s="6">
        <f t="shared" si="21"/>
        <v>296.8</v>
      </c>
      <c r="O380" s="6">
        <f t="shared" si="22"/>
        <v>332.74999999999994</v>
      </c>
      <c r="P380" s="8">
        <f t="shared" si="23"/>
        <v>0.52855214041775866</v>
      </c>
      <c r="Q380" s="9">
        <f>YEAR(SalesDataTable[[#This Row],[Order Date]])</f>
        <v>2026</v>
      </c>
      <c r="R380" s="8" t="str">
        <f>"Q"&amp;ROUNDUP(MONTH(SalesDataTable[[#This Row],[Order Date]])/3,0)</f>
        <v>Q1</v>
      </c>
      <c r="S380" s="5">
        <f>MONTH(SalesDataTable[[#This Row],[Order Date]])</f>
        <v>3</v>
      </c>
      <c r="T380" s="8" t="str">
        <f>TEXT(SalesDataTable[[#This Row],[Order Date]],"mmm")</f>
        <v>mar</v>
      </c>
    </row>
    <row r="381" spans="1:20" ht="16" x14ac:dyDescent="0.4">
      <c r="A381" s="2" t="s">
        <v>452</v>
      </c>
      <c r="B381" s="3">
        <v>46099</v>
      </c>
      <c r="C381" s="4" t="s">
        <v>47</v>
      </c>
      <c r="D381" s="4" t="s">
        <v>65</v>
      </c>
      <c r="E381" s="4" t="s">
        <v>45</v>
      </c>
      <c r="F381" s="4" t="s">
        <v>24</v>
      </c>
      <c r="G381" s="4" t="s">
        <v>69</v>
      </c>
      <c r="H381" s="4" t="s">
        <v>70</v>
      </c>
      <c r="I381" s="5">
        <v>2</v>
      </c>
      <c r="J381" s="6">
        <v>39.619999999999997</v>
      </c>
      <c r="K381" s="7">
        <v>0</v>
      </c>
      <c r="L381" s="6">
        <v>14.78</v>
      </c>
      <c r="M381" s="6">
        <f t="shared" si="20"/>
        <v>79.239999999999995</v>
      </c>
      <c r="N381" s="6">
        <f t="shared" si="21"/>
        <v>29.56</v>
      </c>
      <c r="O381" s="6">
        <f t="shared" si="22"/>
        <v>49.679999999999993</v>
      </c>
      <c r="P381" s="8">
        <f t="shared" si="23"/>
        <v>0.62695608278647141</v>
      </c>
      <c r="Q381" s="9">
        <f>YEAR(SalesDataTable[[#This Row],[Order Date]])</f>
        <v>2026</v>
      </c>
      <c r="R381" s="8" t="str">
        <f>"Q"&amp;ROUNDUP(MONTH(SalesDataTable[[#This Row],[Order Date]])/3,0)</f>
        <v>Q1</v>
      </c>
      <c r="S381" s="5">
        <f>MONTH(SalesDataTable[[#This Row],[Order Date]])</f>
        <v>3</v>
      </c>
      <c r="T381" s="8" t="str">
        <f>TEXT(SalesDataTable[[#This Row],[Order Date]],"mmm")</f>
        <v>mar</v>
      </c>
    </row>
    <row r="382" spans="1:20" ht="16" x14ac:dyDescent="0.4">
      <c r="A382" s="2" t="s">
        <v>453</v>
      </c>
      <c r="B382" s="3">
        <v>46099</v>
      </c>
      <c r="C382" s="4" t="s">
        <v>21</v>
      </c>
      <c r="D382" s="4" t="s">
        <v>72</v>
      </c>
      <c r="E382" s="4" t="s">
        <v>23</v>
      </c>
      <c r="F382" s="4" t="s">
        <v>40</v>
      </c>
      <c r="G382" s="4" t="s">
        <v>69</v>
      </c>
      <c r="H382" s="4" t="s">
        <v>87</v>
      </c>
      <c r="I382" s="5">
        <v>3</v>
      </c>
      <c r="J382" s="6">
        <v>36.32</v>
      </c>
      <c r="K382" s="7">
        <v>0</v>
      </c>
      <c r="L382" s="6">
        <v>14.18</v>
      </c>
      <c r="M382" s="6">
        <f t="shared" si="20"/>
        <v>108.96000000000001</v>
      </c>
      <c r="N382" s="6">
        <f t="shared" si="21"/>
        <v>42.54</v>
      </c>
      <c r="O382" s="6">
        <f t="shared" si="22"/>
        <v>66.420000000000016</v>
      </c>
      <c r="P382" s="8">
        <f t="shared" si="23"/>
        <v>0.60958149779735693</v>
      </c>
      <c r="Q382" s="9">
        <f>YEAR(SalesDataTable[[#This Row],[Order Date]])</f>
        <v>2026</v>
      </c>
      <c r="R382" s="8" t="str">
        <f>"Q"&amp;ROUNDUP(MONTH(SalesDataTable[[#This Row],[Order Date]])/3,0)</f>
        <v>Q1</v>
      </c>
      <c r="S382" s="5">
        <f>MONTH(SalesDataTable[[#This Row],[Order Date]])</f>
        <v>3</v>
      </c>
      <c r="T382" s="8" t="str">
        <f>TEXT(SalesDataTable[[#This Row],[Order Date]],"mmm")</f>
        <v>mar</v>
      </c>
    </row>
    <row r="383" spans="1:20" ht="16" x14ac:dyDescent="0.4">
      <c r="A383" s="2" t="s">
        <v>454</v>
      </c>
      <c r="B383" s="3">
        <v>46099</v>
      </c>
      <c r="C383" s="4" t="s">
        <v>21</v>
      </c>
      <c r="D383" s="4" t="s">
        <v>108</v>
      </c>
      <c r="E383" s="4" t="s">
        <v>45</v>
      </c>
      <c r="F383" s="4" t="s">
        <v>36</v>
      </c>
      <c r="G383" s="4" t="s">
        <v>69</v>
      </c>
      <c r="H383" s="4" t="s">
        <v>94</v>
      </c>
      <c r="I383" s="5">
        <v>1</v>
      </c>
      <c r="J383" s="6">
        <v>51.16</v>
      </c>
      <c r="K383" s="7">
        <v>0</v>
      </c>
      <c r="L383" s="6">
        <v>22.39</v>
      </c>
      <c r="M383" s="6">
        <f t="shared" si="20"/>
        <v>51.16</v>
      </c>
      <c r="N383" s="6">
        <f t="shared" si="21"/>
        <v>22.39</v>
      </c>
      <c r="O383" s="6">
        <f t="shared" si="22"/>
        <v>28.769999999999996</v>
      </c>
      <c r="P383" s="8">
        <f t="shared" si="23"/>
        <v>0.56235340109460508</v>
      </c>
      <c r="Q383" s="9">
        <f>YEAR(SalesDataTable[[#This Row],[Order Date]])</f>
        <v>2026</v>
      </c>
      <c r="R383" s="8" t="str">
        <f>"Q"&amp;ROUNDUP(MONTH(SalesDataTable[[#This Row],[Order Date]])/3,0)</f>
        <v>Q1</v>
      </c>
      <c r="S383" s="5">
        <f>MONTH(SalesDataTable[[#This Row],[Order Date]])</f>
        <v>3</v>
      </c>
      <c r="T383" s="8" t="str">
        <f>TEXT(SalesDataTable[[#This Row],[Order Date]],"mmm")</f>
        <v>mar</v>
      </c>
    </row>
    <row r="384" spans="1:20" ht="16" x14ac:dyDescent="0.4">
      <c r="A384" s="2" t="s">
        <v>455</v>
      </c>
      <c r="B384" s="3">
        <v>46100</v>
      </c>
      <c r="C384" s="4" t="s">
        <v>47</v>
      </c>
      <c r="D384" s="4" t="s">
        <v>102</v>
      </c>
      <c r="E384" s="4" t="s">
        <v>30</v>
      </c>
      <c r="F384" s="4" t="s">
        <v>40</v>
      </c>
      <c r="G384" s="4" t="s">
        <v>69</v>
      </c>
      <c r="H384" s="4" t="s">
        <v>87</v>
      </c>
      <c r="I384" s="5">
        <v>5</v>
      </c>
      <c r="J384" s="6">
        <v>35.65</v>
      </c>
      <c r="K384" s="7">
        <v>0.1</v>
      </c>
      <c r="L384" s="6">
        <v>13.64</v>
      </c>
      <c r="M384" s="6">
        <f t="shared" si="20"/>
        <v>160.42500000000001</v>
      </c>
      <c r="N384" s="6">
        <f t="shared" si="21"/>
        <v>68.2</v>
      </c>
      <c r="O384" s="6">
        <f t="shared" si="22"/>
        <v>92.225000000000009</v>
      </c>
      <c r="P384" s="8">
        <f t="shared" si="23"/>
        <v>0.5748792270531401</v>
      </c>
      <c r="Q384" s="9">
        <f>YEAR(SalesDataTable[[#This Row],[Order Date]])</f>
        <v>2026</v>
      </c>
      <c r="R384" s="8" t="str">
        <f>"Q"&amp;ROUNDUP(MONTH(SalesDataTable[[#This Row],[Order Date]])/3,0)</f>
        <v>Q1</v>
      </c>
      <c r="S384" s="5">
        <f>MONTH(SalesDataTable[[#This Row],[Order Date]])</f>
        <v>3</v>
      </c>
      <c r="T384" s="8" t="str">
        <f>TEXT(SalesDataTable[[#This Row],[Order Date]],"mmm")</f>
        <v>mar</v>
      </c>
    </row>
    <row r="385" spans="1:20" ht="16" x14ac:dyDescent="0.4">
      <c r="A385" s="2" t="s">
        <v>456</v>
      </c>
      <c r="B385" s="3">
        <v>46100</v>
      </c>
      <c r="C385" s="4" t="s">
        <v>47</v>
      </c>
      <c r="D385" s="4" t="s">
        <v>68</v>
      </c>
      <c r="E385" s="4" t="s">
        <v>23</v>
      </c>
      <c r="F385" s="4" t="s">
        <v>36</v>
      </c>
      <c r="G385" s="4" t="s">
        <v>31</v>
      </c>
      <c r="H385" s="4" t="s">
        <v>41</v>
      </c>
      <c r="I385" s="5">
        <v>1</v>
      </c>
      <c r="J385" s="6">
        <v>145.19</v>
      </c>
      <c r="K385" s="7">
        <v>0</v>
      </c>
      <c r="L385" s="6">
        <v>80.67</v>
      </c>
      <c r="M385" s="6">
        <f t="shared" si="20"/>
        <v>145.19</v>
      </c>
      <c r="N385" s="6">
        <f t="shared" si="21"/>
        <v>80.67</v>
      </c>
      <c r="O385" s="6">
        <f t="shared" si="22"/>
        <v>64.52</v>
      </c>
      <c r="P385" s="8">
        <f t="shared" si="23"/>
        <v>0.44438322198498514</v>
      </c>
      <c r="Q385" s="9">
        <f>YEAR(SalesDataTable[[#This Row],[Order Date]])</f>
        <v>2026</v>
      </c>
      <c r="R385" s="8" t="str">
        <f>"Q"&amp;ROUNDUP(MONTH(SalesDataTable[[#This Row],[Order Date]])/3,0)</f>
        <v>Q1</v>
      </c>
      <c r="S385" s="5">
        <f>MONTH(SalesDataTable[[#This Row],[Order Date]])</f>
        <v>3</v>
      </c>
      <c r="T385" s="8" t="str">
        <f>TEXT(SalesDataTable[[#This Row],[Order Date]],"mmm")</f>
        <v>mar</v>
      </c>
    </row>
    <row r="386" spans="1:20" ht="16" x14ac:dyDescent="0.4">
      <c r="A386" s="2" t="s">
        <v>457</v>
      </c>
      <c r="B386" s="3">
        <v>46100</v>
      </c>
      <c r="C386" s="4" t="s">
        <v>47</v>
      </c>
      <c r="D386" s="4" t="s">
        <v>68</v>
      </c>
      <c r="E386" s="4" t="s">
        <v>23</v>
      </c>
      <c r="F386" s="4" t="s">
        <v>24</v>
      </c>
      <c r="G386" s="4" t="s">
        <v>25</v>
      </c>
      <c r="H386" s="4" t="s">
        <v>55</v>
      </c>
      <c r="I386" s="5">
        <v>2</v>
      </c>
      <c r="J386" s="6">
        <v>40.090000000000003</v>
      </c>
      <c r="K386" s="7">
        <v>0</v>
      </c>
      <c r="L386" s="6">
        <v>17.2</v>
      </c>
      <c r="M386" s="6">
        <f t="shared" ref="M386:M449" si="24">I386*J386*(1-K386)</f>
        <v>80.180000000000007</v>
      </c>
      <c r="N386" s="6">
        <f t="shared" ref="N386:N449" si="25">I386*L386</f>
        <v>34.4</v>
      </c>
      <c r="O386" s="6">
        <f t="shared" ref="O386:O449" si="26">M386-N386</f>
        <v>45.780000000000008</v>
      </c>
      <c r="P386" s="8">
        <f t="shared" ref="P386:P449" si="27">IFERROR(O386/M386,0)</f>
        <v>0.57096532801197308</v>
      </c>
      <c r="Q386" s="9">
        <f>YEAR(SalesDataTable[[#This Row],[Order Date]])</f>
        <v>2026</v>
      </c>
      <c r="R386" s="8" t="str">
        <f>"Q"&amp;ROUNDUP(MONTH(SalesDataTable[[#This Row],[Order Date]])/3,0)</f>
        <v>Q1</v>
      </c>
      <c r="S386" s="5">
        <f>MONTH(SalesDataTable[[#This Row],[Order Date]])</f>
        <v>3</v>
      </c>
      <c r="T386" s="8" t="str">
        <f>TEXT(SalesDataTable[[#This Row],[Order Date]],"mmm")</f>
        <v>mar</v>
      </c>
    </row>
    <row r="387" spans="1:20" ht="16" x14ac:dyDescent="0.4">
      <c r="A387" s="2" t="s">
        <v>458</v>
      </c>
      <c r="B387" s="3">
        <v>46100</v>
      </c>
      <c r="C387" s="4" t="s">
        <v>47</v>
      </c>
      <c r="D387" s="4" t="s">
        <v>65</v>
      </c>
      <c r="E387" s="4" t="s">
        <v>23</v>
      </c>
      <c r="F387" s="4" t="s">
        <v>24</v>
      </c>
      <c r="G387" s="4" t="s">
        <v>69</v>
      </c>
      <c r="H387" s="4" t="s">
        <v>70</v>
      </c>
      <c r="I387" s="5">
        <v>1</v>
      </c>
      <c r="J387" s="6">
        <v>39.47</v>
      </c>
      <c r="K387" s="7">
        <v>0</v>
      </c>
      <c r="L387" s="6">
        <v>15.02</v>
      </c>
      <c r="M387" s="6">
        <f t="shared" si="24"/>
        <v>39.47</v>
      </c>
      <c r="N387" s="6">
        <f t="shared" si="25"/>
        <v>15.02</v>
      </c>
      <c r="O387" s="6">
        <f t="shared" si="26"/>
        <v>24.45</v>
      </c>
      <c r="P387" s="8">
        <f t="shared" si="27"/>
        <v>0.61945781606283257</v>
      </c>
      <c r="Q387" s="9">
        <f>YEAR(SalesDataTable[[#This Row],[Order Date]])</f>
        <v>2026</v>
      </c>
      <c r="R387" s="8" t="str">
        <f>"Q"&amp;ROUNDUP(MONTH(SalesDataTable[[#This Row],[Order Date]])/3,0)</f>
        <v>Q1</v>
      </c>
      <c r="S387" s="5">
        <f>MONTH(SalesDataTable[[#This Row],[Order Date]])</f>
        <v>3</v>
      </c>
      <c r="T387" s="8" t="str">
        <f>TEXT(SalesDataTable[[#This Row],[Order Date]],"mmm")</f>
        <v>mar</v>
      </c>
    </row>
    <row r="388" spans="1:20" ht="16" x14ac:dyDescent="0.4">
      <c r="A388" s="2" t="s">
        <v>459</v>
      </c>
      <c r="B388" s="3">
        <v>46100</v>
      </c>
      <c r="C388" s="4" t="s">
        <v>21</v>
      </c>
      <c r="D388" s="4" t="s">
        <v>22</v>
      </c>
      <c r="E388" s="4" t="s">
        <v>23</v>
      </c>
      <c r="F388" s="4" t="s">
        <v>24</v>
      </c>
      <c r="G388" s="4" t="s">
        <v>25</v>
      </c>
      <c r="H388" s="4" t="s">
        <v>63</v>
      </c>
      <c r="I388" s="5">
        <v>2</v>
      </c>
      <c r="J388" s="6">
        <v>103.42</v>
      </c>
      <c r="K388" s="7">
        <v>0</v>
      </c>
      <c r="L388" s="6">
        <v>49.51</v>
      </c>
      <c r="M388" s="6">
        <f t="shared" si="24"/>
        <v>206.84</v>
      </c>
      <c r="N388" s="6">
        <f t="shared" si="25"/>
        <v>99.02</v>
      </c>
      <c r="O388" s="6">
        <f t="shared" si="26"/>
        <v>107.82000000000001</v>
      </c>
      <c r="P388" s="8">
        <f t="shared" si="27"/>
        <v>0.52127248114484626</v>
      </c>
      <c r="Q388" s="9">
        <f>YEAR(SalesDataTable[[#This Row],[Order Date]])</f>
        <v>2026</v>
      </c>
      <c r="R388" s="8" t="str">
        <f>"Q"&amp;ROUNDUP(MONTH(SalesDataTable[[#This Row],[Order Date]])/3,0)</f>
        <v>Q1</v>
      </c>
      <c r="S388" s="5">
        <f>MONTH(SalesDataTable[[#This Row],[Order Date]])</f>
        <v>3</v>
      </c>
      <c r="T388" s="8" t="str">
        <f>TEXT(SalesDataTable[[#This Row],[Order Date]],"mmm")</f>
        <v>mar</v>
      </c>
    </row>
    <row r="389" spans="1:20" ht="16" x14ac:dyDescent="0.4">
      <c r="A389" s="2" t="s">
        <v>460</v>
      </c>
      <c r="B389" s="3">
        <v>46100</v>
      </c>
      <c r="C389" s="4" t="s">
        <v>21</v>
      </c>
      <c r="D389" s="4" t="s">
        <v>22</v>
      </c>
      <c r="E389" s="4" t="s">
        <v>23</v>
      </c>
      <c r="F389" s="4" t="s">
        <v>24</v>
      </c>
      <c r="G389" s="4" t="s">
        <v>37</v>
      </c>
      <c r="H389" s="4" t="s">
        <v>103</v>
      </c>
      <c r="I389" s="5">
        <v>4</v>
      </c>
      <c r="J389" s="6">
        <v>161.93</v>
      </c>
      <c r="K389" s="7">
        <v>0.15</v>
      </c>
      <c r="L389" s="6">
        <v>88</v>
      </c>
      <c r="M389" s="6">
        <f t="shared" si="24"/>
        <v>550.56200000000001</v>
      </c>
      <c r="N389" s="6">
        <f t="shared" si="25"/>
        <v>352</v>
      </c>
      <c r="O389" s="6">
        <f t="shared" si="26"/>
        <v>198.56200000000001</v>
      </c>
      <c r="P389" s="8">
        <f t="shared" si="27"/>
        <v>0.36065329608654428</v>
      </c>
      <c r="Q389" s="9">
        <f>YEAR(SalesDataTable[[#This Row],[Order Date]])</f>
        <v>2026</v>
      </c>
      <c r="R389" s="8" t="str">
        <f>"Q"&amp;ROUNDUP(MONTH(SalesDataTable[[#This Row],[Order Date]])/3,0)</f>
        <v>Q1</v>
      </c>
      <c r="S389" s="5">
        <f>MONTH(SalesDataTable[[#This Row],[Order Date]])</f>
        <v>3</v>
      </c>
      <c r="T389" s="8" t="str">
        <f>TEXT(SalesDataTable[[#This Row],[Order Date]],"mmm")</f>
        <v>mar</v>
      </c>
    </row>
    <row r="390" spans="1:20" ht="16" x14ac:dyDescent="0.4">
      <c r="A390" s="2" t="s">
        <v>461</v>
      </c>
      <c r="B390" s="3">
        <v>46101</v>
      </c>
      <c r="C390" s="4" t="s">
        <v>21</v>
      </c>
      <c r="D390" s="4" t="s">
        <v>22</v>
      </c>
      <c r="E390" s="4" t="s">
        <v>23</v>
      </c>
      <c r="F390" s="4" t="s">
        <v>24</v>
      </c>
      <c r="G390" s="4" t="s">
        <v>37</v>
      </c>
      <c r="H390" s="4" t="s">
        <v>66</v>
      </c>
      <c r="I390" s="5">
        <v>2</v>
      </c>
      <c r="J390" s="6">
        <v>46.21</v>
      </c>
      <c r="K390" s="7">
        <v>0.05</v>
      </c>
      <c r="L390" s="6">
        <v>18.37</v>
      </c>
      <c r="M390" s="6">
        <f t="shared" si="24"/>
        <v>87.798999999999992</v>
      </c>
      <c r="N390" s="6">
        <f t="shared" si="25"/>
        <v>36.74</v>
      </c>
      <c r="O390" s="6">
        <f t="shared" si="26"/>
        <v>51.05899999999999</v>
      </c>
      <c r="P390" s="8">
        <f t="shared" si="27"/>
        <v>0.58154420893176451</v>
      </c>
      <c r="Q390" s="9">
        <f>YEAR(SalesDataTable[[#This Row],[Order Date]])</f>
        <v>2026</v>
      </c>
      <c r="R390" s="8" t="str">
        <f>"Q"&amp;ROUNDUP(MONTH(SalesDataTable[[#This Row],[Order Date]])/3,0)</f>
        <v>Q1</v>
      </c>
      <c r="S390" s="5">
        <f>MONTH(SalesDataTable[[#This Row],[Order Date]])</f>
        <v>3</v>
      </c>
      <c r="T390" s="8" t="str">
        <f>TEXT(SalesDataTable[[#This Row],[Order Date]],"mmm")</f>
        <v>mar</v>
      </c>
    </row>
    <row r="391" spans="1:20" ht="16" x14ac:dyDescent="0.4">
      <c r="A391" s="2" t="s">
        <v>462</v>
      </c>
      <c r="B391" s="3">
        <v>46101</v>
      </c>
      <c r="C391" s="4" t="s">
        <v>28</v>
      </c>
      <c r="D391" s="4" t="s">
        <v>86</v>
      </c>
      <c r="E391" s="4" t="s">
        <v>23</v>
      </c>
      <c r="F391" s="4" t="s">
        <v>36</v>
      </c>
      <c r="G391" s="4" t="s">
        <v>51</v>
      </c>
      <c r="H391" s="4" t="s">
        <v>110</v>
      </c>
      <c r="I391" s="5">
        <v>3</v>
      </c>
      <c r="J391" s="6">
        <v>125.85</v>
      </c>
      <c r="K391" s="7">
        <v>0</v>
      </c>
      <c r="L391" s="6">
        <v>59.19</v>
      </c>
      <c r="M391" s="6">
        <f t="shared" si="24"/>
        <v>377.54999999999995</v>
      </c>
      <c r="N391" s="6">
        <f t="shared" si="25"/>
        <v>177.57</v>
      </c>
      <c r="O391" s="6">
        <f t="shared" si="26"/>
        <v>199.97999999999996</v>
      </c>
      <c r="P391" s="8">
        <f t="shared" si="27"/>
        <v>0.52967818831942781</v>
      </c>
      <c r="Q391" s="9">
        <f>YEAR(SalesDataTable[[#This Row],[Order Date]])</f>
        <v>2026</v>
      </c>
      <c r="R391" s="8" t="str">
        <f>"Q"&amp;ROUNDUP(MONTH(SalesDataTable[[#This Row],[Order Date]])/3,0)</f>
        <v>Q1</v>
      </c>
      <c r="S391" s="5">
        <f>MONTH(SalesDataTable[[#This Row],[Order Date]])</f>
        <v>3</v>
      </c>
      <c r="T391" s="8" t="str">
        <f>TEXT(SalesDataTable[[#This Row],[Order Date]],"mmm")</f>
        <v>mar</v>
      </c>
    </row>
    <row r="392" spans="1:20" ht="16" x14ac:dyDescent="0.4">
      <c r="A392" s="2" t="s">
        <v>463</v>
      </c>
      <c r="B392" s="3">
        <v>46101</v>
      </c>
      <c r="C392" s="4" t="s">
        <v>47</v>
      </c>
      <c r="D392" s="4" t="s">
        <v>102</v>
      </c>
      <c r="E392" s="4" t="s">
        <v>45</v>
      </c>
      <c r="F392" s="4" t="s">
        <v>36</v>
      </c>
      <c r="G392" s="4" t="s">
        <v>37</v>
      </c>
      <c r="H392" s="4" t="s">
        <v>38</v>
      </c>
      <c r="I392" s="5">
        <v>2</v>
      </c>
      <c r="J392" s="6">
        <v>36.340000000000003</v>
      </c>
      <c r="K392" s="7">
        <v>0</v>
      </c>
      <c r="L392" s="6">
        <v>13.8</v>
      </c>
      <c r="M392" s="6">
        <f t="shared" si="24"/>
        <v>72.680000000000007</v>
      </c>
      <c r="N392" s="6">
        <f t="shared" si="25"/>
        <v>27.6</v>
      </c>
      <c r="O392" s="6">
        <f t="shared" si="26"/>
        <v>45.080000000000005</v>
      </c>
      <c r="P392" s="8">
        <f t="shared" si="27"/>
        <v>0.620253164556962</v>
      </c>
      <c r="Q392" s="9">
        <f>YEAR(SalesDataTable[[#This Row],[Order Date]])</f>
        <v>2026</v>
      </c>
      <c r="R392" s="8" t="str">
        <f>"Q"&amp;ROUNDUP(MONTH(SalesDataTable[[#This Row],[Order Date]])/3,0)</f>
        <v>Q1</v>
      </c>
      <c r="S392" s="5">
        <f>MONTH(SalesDataTable[[#This Row],[Order Date]])</f>
        <v>3</v>
      </c>
      <c r="T392" s="8" t="str">
        <f>TEXT(SalesDataTable[[#This Row],[Order Date]],"mmm")</f>
        <v>mar</v>
      </c>
    </row>
    <row r="393" spans="1:20" ht="16" x14ac:dyDescent="0.4">
      <c r="A393" s="2" t="s">
        <v>464</v>
      </c>
      <c r="B393" s="3">
        <v>46101</v>
      </c>
      <c r="C393" s="4" t="s">
        <v>28</v>
      </c>
      <c r="D393" s="4" t="s">
        <v>89</v>
      </c>
      <c r="E393" s="4" t="s">
        <v>59</v>
      </c>
      <c r="F393" s="4" t="s">
        <v>36</v>
      </c>
      <c r="G393" s="4" t="s">
        <v>25</v>
      </c>
      <c r="H393" s="4" t="s">
        <v>49</v>
      </c>
      <c r="I393" s="5">
        <v>2</v>
      </c>
      <c r="J393" s="6">
        <v>51.29</v>
      </c>
      <c r="K393" s="7">
        <v>0</v>
      </c>
      <c r="L393" s="6">
        <v>23.15</v>
      </c>
      <c r="M393" s="6">
        <f t="shared" si="24"/>
        <v>102.58</v>
      </c>
      <c r="N393" s="6">
        <f t="shared" si="25"/>
        <v>46.3</v>
      </c>
      <c r="O393" s="6">
        <f t="shared" si="26"/>
        <v>56.28</v>
      </c>
      <c r="P393" s="8">
        <f t="shared" si="27"/>
        <v>0.54864496003119523</v>
      </c>
      <c r="Q393" s="9">
        <f>YEAR(SalesDataTable[[#This Row],[Order Date]])</f>
        <v>2026</v>
      </c>
      <c r="R393" s="8" t="str">
        <f>"Q"&amp;ROUNDUP(MONTH(SalesDataTable[[#This Row],[Order Date]])/3,0)</f>
        <v>Q1</v>
      </c>
      <c r="S393" s="5">
        <f>MONTH(SalesDataTable[[#This Row],[Order Date]])</f>
        <v>3</v>
      </c>
      <c r="T393" s="8" t="str">
        <f>TEXT(SalesDataTable[[#This Row],[Order Date]],"mmm")</f>
        <v>mar</v>
      </c>
    </row>
    <row r="394" spans="1:20" ht="16" x14ac:dyDescent="0.4">
      <c r="A394" s="2" t="s">
        <v>465</v>
      </c>
      <c r="B394" s="3">
        <v>46101</v>
      </c>
      <c r="C394" s="4" t="s">
        <v>28</v>
      </c>
      <c r="D394" s="4" t="s">
        <v>29</v>
      </c>
      <c r="E394" s="4" t="s">
        <v>30</v>
      </c>
      <c r="F394" s="4" t="s">
        <v>40</v>
      </c>
      <c r="G394" s="4" t="s">
        <v>25</v>
      </c>
      <c r="H394" s="4" t="s">
        <v>55</v>
      </c>
      <c r="I394" s="5">
        <v>6</v>
      </c>
      <c r="J394" s="6">
        <v>40.89</v>
      </c>
      <c r="K394" s="7">
        <v>0.1</v>
      </c>
      <c r="L394" s="6">
        <v>16.84</v>
      </c>
      <c r="M394" s="6">
        <f t="shared" si="24"/>
        <v>220.80600000000001</v>
      </c>
      <c r="N394" s="6">
        <f t="shared" si="25"/>
        <v>101.03999999999999</v>
      </c>
      <c r="O394" s="6">
        <f t="shared" si="26"/>
        <v>119.76600000000002</v>
      </c>
      <c r="P394" s="8">
        <f t="shared" si="27"/>
        <v>0.54240373902883077</v>
      </c>
      <c r="Q394" s="9">
        <f>YEAR(SalesDataTable[[#This Row],[Order Date]])</f>
        <v>2026</v>
      </c>
      <c r="R394" s="8" t="str">
        <f>"Q"&amp;ROUNDUP(MONTH(SalesDataTable[[#This Row],[Order Date]])/3,0)</f>
        <v>Q1</v>
      </c>
      <c r="S394" s="5">
        <f>MONTH(SalesDataTable[[#This Row],[Order Date]])</f>
        <v>3</v>
      </c>
      <c r="T394" s="8" t="str">
        <f>TEXT(SalesDataTable[[#This Row],[Order Date]],"mmm")</f>
        <v>mar</v>
      </c>
    </row>
    <row r="395" spans="1:20" ht="16" x14ac:dyDescent="0.4">
      <c r="A395" s="2" t="s">
        <v>466</v>
      </c>
      <c r="B395" s="3">
        <v>46101</v>
      </c>
      <c r="C395" s="4" t="s">
        <v>28</v>
      </c>
      <c r="D395" s="4" t="s">
        <v>106</v>
      </c>
      <c r="E395" s="4" t="s">
        <v>23</v>
      </c>
      <c r="F395" s="4" t="s">
        <v>36</v>
      </c>
      <c r="G395" s="4" t="s">
        <v>69</v>
      </c>
      <c r="H395" s="4" t="s">
        <v>75</v>
      </c>
      <c r="I395" s="5">
        <v>1</v>
      </c>
      <c r="J395" s="6">
        <v>120.63</v>
      </c>
      <c r="K395" s="7">
        <v>0</v>
      </c>
      <c r="L395" s="6">
        <v>70.28</v>
      </c>
      <c r="M395" s="6">
        <f t="shared" si="24"/>
        <v>120.63</v>
      </c>
      <c r="N395" s="6">
        <f t="shared" si="25"/>
        <v>70.28</v>
      </c>
      <c r="O395" s="6">
        <f t="shared" si="26"/>
        <v>50.349999999999994</v>
      </c>
      <c r="P395" s="8">
        <f t="shared" si="27"/>
        <v>0.41739202520102792</v>
      </c>
      <c r="Q395" s="9">
        <f>YEAR(SalesDataTable[[#This Row],[Order Date]])</f>
        <v>2026</v>
      </c>
      <c r="R395" s="8" t="str">
        <f>"Q"&amp;ROUNDUP(MONTH(SalesDataTable[[#This Row],[Order Date]])/3,0)</f>
        <v>Q1</v>
      </c>
      <c r="S395" s="5">
        <f>MONTH(SalesDataTable[[#This Row],[Order Date]])</f>
        <v>3</v>
      </c>
      <c r="T395" s="8" t="str">
        <f>TEXT(SalesDataTable[[#This Row],[Order Date]],"mmm")</f>
        <v>mar</v>
      </c>
    </row>
    <row r="396" spans="1:20" ht="16" x14ac:dyDescent="0.4">
      <c r="A396" s="2" t="s">
        <v>467</v>
      </c>
      <c r="B396" s="3">
        <v>46101</v>
      </c>
      <c r="C396" s="4" t="s">
        <v>47</v>
      </c>
      <c r="D396" s="4" t="s">
        <v>102</v>
      </c>
      <c r="E396" s="4" t="s">
        <v>30</v>
      </c>
      <c r="F396" s="4" t="s">
        <v>36</v>
      </c>
      <c r="G396" s="4" t="s">
        <v>25</v>
      </c>
      <c r="H396" s="4" t="s">
        <v>26</v>
      </c>
      <c r="I396" s="5">
        <v>5</v>
      </c>
      <c r="J396" s="6">
        <v>82.64</v>
      </c>
      <c r="K396" s="7">
        <v>0.1</v>
      </c>
      <c r="L396" s="6">
        <v>43.52</v>
      </c>
      <c r="M396" s="6">
        <f t="shared" si="24"/>
        <v>371.88</v>
      </c>
      <c r="N396" s="6">
        <f t="shared" si="25"/>
        <v>217.60000000000002</v>
      </c>
      <c r="O396" s="6">
        <f t="shared" si="26"/>
        <v>154.27999999999997</v>
      </c>
      <c r="P396" s="8">
        <f t="shared" si="27"/>
        <v>0.41486501021834993</v>
      </c>
      <c r="Q396" s="9">
        <f>YEAR(SalesDataTable[[#This Row],[Order Date]])</f>
        <v>2026</v>
      </c>
      <c r="R396" s="8" t="str">
        <f>"Q"&amp;ROUNDUP(MONTH(SalesDataTable[[#This Row],[Order Date]])/3,0)</f>
        <v>Q1</v>
      </c>
      <c r="S396" s="5">
        <f>MONTH(SalesDataTable[[#This Row],[Order Date]])</f>
        <v>3</v>
      </c>
      <c r="T396" s="8" t="str">
        <f>TEXT(SalesDataTable[[#This Row],[Order Date]],"mmm")</f>
        <v>mar</v>
      </c>
    </row>
    <row r="397" spans="1:20" ht="16" x14ac:dyDescent="0.4">
      <c r="A397" s="2" t="s">
        <v>468</v>
      </c>
      <c r="B397" s="3">
        <v>46101</v>
      </c>
      <c r="C397" s="4" t="s">
        <v>28</v>
      </c>
      <c r="D397" s="4" t="s">
        <v>58</v>
      </c>
      <c r="E397" s="4" t="s">
        <v>23</v>
      </c>
      <c r="F397" s="4" t="s">
        <v>40</v>
      </c>
      <c r="G397" s="4" t="s">
        <v>31</v>
      </c>
      <c r="H397" s="4" t="s">
        <v>99</v>
      </c>
      <c r="I397" s="5">
        <v>2</v>
      </c>
      <c r="J397" s="6">
        <v>72.459999999999994</v>
      </c>
      <c r="K397" s="7">
        <v>0</v>
      </c>
      <c r="L397" s="6">
        <v>33.31</v>
      </c>
      <c r="M397" s="6">
        <f t="shared" si="24"/>
        <v>144.91999999999999</v>
      </c>
      <c r="N397" s="6">
        <f t="shared" si="25"/>
        <v>66.62</v>
      </c>
      <c r="O397" s="6">
        <f t="shared" si="26"/>
        <v>78.299999999999983</v>
      </c>
      <c r="P397" s="8">
        <f t="shared" si="27"/>
        <v>0.54029809550096597</v>
      </c>
      <c r="Q397" s="9">
        <f>YEAR(SalesDataTable[[#This Row],[Order Date]])</f>
        <v>2026</v>
      </c>
      <c r="R397" s="8" t="str">
        <f>"Q"&amp;ROUNDUP(MONTH(SalesDataTable[[#This Row],[Order Date]])/3,0)</f>
        <v>Q1</v>
      </c>
      <c r="S397" s="5">
        <f>MONTH(SalesDataTable[[#This Row],[Order Date]])</f>
        <v>3</v>
      </c>
      <c r="T397" s="8" t="str">
        <f>TEXT(SalesDataTable[[#This Row],[Order Date]],"mmm")</f>
        <v>mar</v>
      </c>
    </row>
    <row r="398" spans="1:20" ht="16" x14ac:dyDescent="0.4">
      <c r="A398" s="2" t="s">
        <v>469</v>
      </c>
      <c r="B398" s="3">
        <v>46101</v>
      </c>
      <c r="C398" s="4" t="s">
        <v>28</v>
      </c>
      <c r="D398" s="4" t="s">
        <v>89</v>
      </c>
      <c r="E398" s="4" t="s">
        <v>59</v>
      </c>
      <c r="F398" s="4" t="s">
        <v>36</v>
      </c>
      <c r="G398" s="4" t="s">
        <v>69</v>
      </c>
      <c r="H398" s="4" t="s">
        <v>70</v>
      </c>
      <c r="I398" s="5">
        <v>2</v>
      </c>
      <c r="J398" s="6">
        <v>40.659999999999997</v>
      </c>
      <c r="K398" s="7">
        <v>0.1</v>
      </c>
      <c r="L398" s="6">
        <v>14.63</v>
      </c>
      <c r="M398" s="6">
        <f t="shared" si="24"/>
        <v>73.188000000000002</v>
      </c>
      <c r="N398" s="6">
        <f t="shared" si="25"/>
        <v>29.26</v>
      </c>
      <c r="O398" s="6">
        <f t="shared" si="26"/>
        <v>43.927999999999997</v>
      </c>
      <c r="P398" s="8">
        <f t="shared" si="27"/>
        <v>0.60020768431983385</v>
      </c>
      <c r="Q398" s="9">
        <f>YEAR(SalesDataTable[[#This Row],[Order Date]])</f>
        <v>2026</v>
      </c>
      <c r="R398" s="8" t="str">
        <f>"Q"&amp;ROUNDUP(MONTH(SalesDataTable[[#This Row],[Order Date]])/3,0)</f>
        <v>Q1</v>
      </c>
      <c r="S398" s="5">
        <f>MONTH(SalesDataTable[[#This Row],[Order Date]])</f>
        <v>3</v>
      </c>
      <c r="T398" s="8" t="str">
        <f>TEXT(SalesDataTable[[#This Row],[Order Date]],"mmm")</f>
        <v>mar</v>
      </c>
    </row>
    <row r="399" spans="1:20" ht="16" x14ac:dyDescent="0.4">
      <c r="A399" s="2" t="s">
        <v>470</v>
      </c>
      <c r="B399" s="3">
        <v>46102</v>
      </c>
      <c r="C399" s="4" t="s">
        <v>28</v>
      </c>
      <c r="D399" s="4" t="s">
        <v>89</v>
      </c>
      <c r="E399" s="4" t="s">
        <v>59</v>
      </c>
      <c r="F399" s="4" t="s">
        <v>36</v>
      </c>
      <c r="G399" s="4" t="s">
        <v>25</v>
      </c>
      <c r="H399" s="4" t="s">
        <v>55</v>
      </c>
      <c r="I399" s="5">
        <v>1</v>
      </c>
      <c r="J399" s="6">
        <v>40.5</v>
      </c>
      <c r="K399" s="7">
        <v>0.05</v>
      </c>
      <c r="L399" s="6">
        <v>17.16</v>
      </c>
      <c r="M399" s="6">
        <f t="shared" si="24"/>
        <v>38.475000000000001</v>
      </c>
      <c r="N399" s="6">
        <f t="shared" si="25"/>
        <v>17.16</v>
      </c>
      <c r="O399" s="6">
        <f t="shared" si="26"/>
        <v>21.315000000000001</v>
      </c>
      <c r="P399" s="8">
        <f t="shared" si="27"/>
        <v>0.55399610136452238</v>
      </c>
      <c r="Q399" s="9">
        <f>YEAR(SalesDataTable[[#This Row],[Order Date]])</f>
        <v>2026</v>
      </c>
      <c r="R399" s="8" t="str">
        <f>"Q"&amp;ROUNDUP(MONTH(SalesDataTable[[#This Row],[Order Date]])/3,0)</f>
        <v>Q1</v>
      </c>
      <c r="S399" s="5">
        <f>MONTH(SalesDataTable[[#This Row],[Order Date]])</f>
        <v>3</v>
      </c>
      <c r="T399" s="8" t="str">
        <f>TEXT(SalesDataTable[[#This Row],[Order Date]],"mmm")</f>
        <v>mar</v>
      </c>
    </row>
    <row r="400" spans="1:20" ht="16" x14ac:dyDescent="0.4">
      <c r="A400" s="2" t="s">
        <v>471</v>
      </c>
      <c r="B400" s="3">
        <v>46102</v>
      </c>
      <c r="C400" s="4" t="s">
        <v>34</v>
      </c>
      <c r="D400" s="4" t="s">
        <v>35</v>
      </c>
      <c r="E400" s="4" t="s">
        <v>23</v>
      </c>
      <c r="F400" s="4" t="s">
        <v>40</v>
      </c>
      <c r="G400" s="4" t="s">
        <v>31</v>
      </c>
      <c r="H400" s="4" t="s">
        <v>99</v>
      </c>
      <c r="I400" s="5">
        <v>1</v>
      </c>
      <c r="J400" s="6">
        <v>72.16</v>
      </c>
      <c r="K400" s="7">
        <v>0</v>
      </c>
      <c r="L400" s="6">
        <v>33.11</v>
      </c>
      <c r="M400" s="6">
        <f t="shared" si="24"/>
        <v>72.16</v>
      </c>
      <c r="N400" s="6">
        <f t="shared" si="25"/>
        <v>33.11</v>
      </c>
      <c r="O400" s="6">
        <f t="shared" si="26"/>
        <v>39.049999999999997</v>
      </c>
      <c r="P400" s="8">
        <f t="shared" si="27"/>
        <v>0.54115853658536583</v>
      </c>
      <c r="Q400" s="9">
        <f>YEAR(SalesDataTable[[#This Row],[Order Date]])</f>
        <v>2026</v>
      </c>
      <c r="R400" s="8" t="str">
        <f>"Q"&amp;ROUNDUP(MONTH(SalesDataTable[[#This Row],[Order Date]])/3,0)</f>
        <v>Q1</v>
      </c>
      <c r="S400" s="5">
        <f>MONTH(SalesDataTable[[#This Row],[Order Date]])</f>
        <v>3</v>
      </c>
      <c r="T400" s="8" t="str">
        <f>TEXT(SalesDataTable[[#This Row],[Order Date]],"mmm")</f>
        <v>mar</v>
      </c>
    </row>
    <row r="401" spans="1:20" ht="16" x14ac:dyDescent="0.4">
      <c r="A401" s="2" t="s">
        <v>472</v>
      </c>
      <c r="B401" s="3">
        <v>46102</v>
      </c>
      <c r="C401" s="4" t="s">
        <v>34</v>
      </c>
      <c r="D401" s="4" t="s">
        <v>54</v>
      </c>
      <c r="E401" s="4" t="s">
        <v>59</v>
      </c>
      <c r="F401" s="4" t="s">
        <v>40</v>
      </c>
      <c r="G401" s="4" t="s">
        <v>37</v>
      </c>
      <c r="H401" s="4" t="s">
        <v>103</v>
      </c>
      <c r="I401" s="5">
        <v>1</v>
      </c>
      <c r="J401" s="6">
        <v>161.93</v>
      </c>
      <c r="K401" s="7">
        <v>0.15</v>
      </c>
      <c r="L401" s="6">
        <v>87.5</v>
      </c>
      <c r="M401" s="6">
        <f t="shared" si="24"/>
        <v>137.6405</v>
      </c>
      <c r="N401" s="6">
        <f t="shared" si="25"/>
        <v>87.5</v>
      </c>
      <c r="O401" s="6">
        <f t="shared" si="26"/>
        <v>50.140500000000003</v>
      </c>
      <c r="P401" s="8">
        <f t="shared" si="27"/>
        <v>0.36428594781332529</v>
      </c>
      <c r="Q401" s="9">
        <f>YEAR(SalesDataTable[[#This Row],[Order Date]])</f>
        <v>2026</v>
      </c>
      <c r="R401" s="8" t="str">
        <f>"Q"&amp;ROUNDUP(MONTH(SalesDataTable[[#This Row],[Order Date]])/3,0)</f>
        <v>Q1</v>
      </c>
      <c r="S401" s="5">
        <f>MONTH(SalesDataTable[[#This Row],[Order Date]])</f>
        <v>3</v>
      </c>
      <c r="T401" s="8" t="str">
        <f>TEXT(SalesDataTable[[#This Row],[Order Date]],"mmm")</f>
        <v>mar</v>
      </c>
    </row>
    <row r="402" spans="1:20" ht="16" x14ac:dyDescent="0.4">
      <c r="A402" s="2" t="s">
        <v>473</v>
      </c>
      <c r="B402" s="3">
        <v>46102</v>
      </c>
      <c r="C402" s="4" t="s">
        <v>21</v>
      </c>
      <c r="D402" s="4" t="s">
        <v>72</v>
      </c>
      <c r="E402" s="4" t="s">
        <v>23</v>
      </c>
      <c r="F402" s="4" t="s">
        <v>24</v>
      </c>
      <c r="G402" s="4" t="s">
        <v>51</v>
      </c>
      <c r="H402" s="4" t="s">
        <v>52</v>
      </c>
      <c r="I402" s="5">
        <v>3</v>
      </c>
      <c r="J402" s="6">
        <v>348.54</v>
      </c>
      <c r="K402" s="7">
        <v>0.1</v>
      </c>
      <c r="L402" s="6">
        <v>200.3</v>
      </c>
      <c r="M402" s="6">
        <f t="shared" si="24"/>
        <v>941.05800000000011</v>
      </c>
      <c r="N402" s="6">
        <f t="shared" si="25"/>
        <v>600.90000000000009</v>
      </c>
      <c r="O402" s="6">
        <f t="shared" si="26"/>
        <v>340.15800000000002</v>
      </c>
      <c r="P402" s="8">
        <f t="shared" si="27"/>
        <v>0.36146337420222768</v>
      </c>
      <c r="Q402" s="9">
        <f>YEAR(SalesDataTable[[#This Row],[Order Date]])</f>
        <v>2026</v>
      </c>
      <c r="R402" s="8" t="str">
        <f>"Q"&amp;ROUNDUP(MONTH(SalesDataTable[[#This Row],[Order Date]])/3,0)</f>
        <v>Q1</v>
      </c>
      <c r="S402" s="5">
        <f>MONTH(SalesDataTable[[#This Row],[Order Date]])</f>
        <v>3</v>
      </c>
      <c r="T402" s="8" t="str">
        <f>TEXT(SalesDataTable[[#This Row],[Order Date]],"mmm")</f>
        <v>mar</v>
      </c>
    </row>
    <row r="403" spans="1:20" ht="16" x14ac:dyDescent="0.4">
      <c r="A403" s="2" t="s">
        <v>474</v>
      </c>
      <c r="B403" s="3">
        <v>46102</v>
      </c>
      <c r="C403" s="4" t="s">
        <v>34</v>
      </c>
      <c r="D403" s="4" t="s">
        <v>146</v>
      </c>
      <c r="E403" s="4" t="s">
        <v>23</v>
      </c>
      <c r="F403" s="4" t="s">
        <v>24</v>
      </c>
      <c r="G403" s="4" t="s">
        <v>69</v>
      </c>
      <c r="H403" s="4" t="s">
        <v>94</v>
      </c>
      <c r="I403" s="5">
        <v>3</v>
      </c>
      <c r="J403" s="6">
        <v>50.46</v>
      </c>
      <c r="K403" s="7">
        <v>0.1</v>
      </c>
      <c r="L403" s="6">
        <v>21.9</v>
      </c>
      <c r="M403" s="6">
        <f t="shared" si="24"/>
        <v>136.24199999999999</v>
      </c>
      <c r="N403" s="6">
        <f t="shared" si="25"/>
        <v>65.699999999999989</v>
      </c>
      <c r="O403" s="6">
        <f t="shared" si="26"/>
        <v>70.542000000000002</v>
      </c>
      <c r="P403" s="8">
        <f t="shared" si="27"/>
        <v>0.51776985070683057</v>
      </c>
      <c r="Q403" s="9">
        <f>YEAR(SalesDataTable[[#This Row],[Order Date]])</f>
        <v>2026</v>
      </c>
      <c r="R403" s="8" t="str">
        <f>"Q"&amp;ROUNDUP(MONTH(SalesDataTable[[#This Row],[Order Date]])/3,0)</f>
        <v>Q1</v>
      </c>
      <c r="S403" s="5">
        <f>MONTH(SalesDataTable[[#This Row],[Order Date]])</f>
        <v>3</v>
      </c>
      <c r="T403" s="8" t="str">
        <f>TEXT(SalesDataTable[[#This Row],[Order Date]],"mmm")</f>
        <v>mar</v>
      </c>
    </row>
    <row r="404" spans="1:20" ht="16" x14ac:dyDescent="0.4">
      <c r="A404" s="2" t="s">
        <v>475</v>
      </c>
      <c r="B404" s="3">
        <v>46102</v>
      </c>
      <c r="C404" s="4" t="s">
        <v>47</v>
      </c>
      <c r="D404" s="4" t="s">
        <v>102</v>
      </c>
      <c r="E404" s="4" t="s">
        <v>59</v>
      </c>
      <c r="F404" s="4" t="s">
        <v>36</v>
      </c>
      <c r="G404" s="4" t="s">
        <v>51</v>
      </c>
      <c r="H404" s="4" t="s">
        <v>84</v>
      </c>
      <c r="I404" s="5">
        <v>1</v>
      </c>
      <c r="J404" s="6">
        <v>83.62</v>
      </c>
      <c r="K404" s="7">
        <v>0</v>
      </c>
      <c r="L404" s="6">
        <v>39.15</v>
      </c>
      <c r="M404" s="6">
        <f t="shared" si="24"/>
        <v>83.62</v>
      </c>
      <c r="N404" s="6">
        <f t="shared" si="25"/>
        <v>39.15</v>
      </c>
      <c r="O404" s="6">
        <f t="shared" si="26"/>
        <v>44.470000000000006</v>
      </c>
      <c r="P404" s="8">
        <f t="shared" si="27"/>
        <v>0.53181057163358048</v>
      </c>
      <c r="Q404" s="9">
        <f>YEAR(SalesDataTable[[#This Row],[Order Date]])</f>
        <v>2026</v>
      </c>
      <c r="R404" s="8" t="str">
        <f>"Q"&amp;ROUNDUP(MONTH(SalesDataTable[[#This Row],[Order Date]])/3,0)</f>
        <v>Q1</v>
      </c>
      <c r="S404" s="5">
        <f>MONTH(SalesDataTable[[#This Row],[Order Date]])</f>
        <v>3</v>
      </c>
      <c r="T404" s="8" t="str">
        <f>TEXT(SalesDataTable[[#This Row],[Order Date]],"mmm")</f>
        <v>mar</v>
      </c>
    </row>
    <row r="405" spans="1:20" ht="16" x14ac:dyDescent="0.4">
      <c r="A405" s="2" t="s">
        <v>476</v>
      </c>
      <c r="B405" s="3">
        <v>46102</v>
      </c>
      <c r="C405" s="4" t="s">
        <v>28</v>
      </c>
      <c r="D405" s="4" t="s">
        <v>89</v>
      </c>
      <c r="E405" s="4" t="s">
        <v>30</v>
      </c>
      <c r="F405" s="4" t="s">
        <v>40</v>
      </c>
      <c r="G405" s="4" t="s">
        <v>25</v>
      </c>
      <c r="H405" s="4" t="s">
        <v>49</v>
      </c>
      <c r="I405" s="5">
        <v>6</v>
      </c>
      <c r="J405" s="6">
        <v>51.07</v>
      </c>
      <c r="K405" s="7">
        <v>0.1</v>
      </c>
      <c r="L405" s="6">
        <v>22.68</v>
      </c>
      <c r="M405" s="6">
        <f t="shared" si="24"/>
        <v>275.77800000000002</v>
      </c>
      <c r="N405" s="6">
        <f t="shared" si="25"/>
        <v>136.07999999999998</v>
      </c>
      <c r="O405" s="6">
        <f t="shared" si="26"/>
        <v>139.69800000000004</v>
      </c>
      <c r="P405" s="8">
        <f t="shared" si="27"/>
        <v>0.50655962404542798</v>
      </c>
      <c r="Q405" s="9">
        <f>YEAR(SalesDataTable[[#This Row],[Order Date]])</f>
        <v>2026</v>
      </c>
      <c r="R405" s="8" t="str">
        <f>"Q"&amp;ROUNDUP(MONTH(SalesDataTable[[#This Row],[Order Date]])/3,0)</f>
        <v>Q1</v>
      </c>
      <c r="S405" s="5">
        <f>MONTH(SalesDataTable[[#This Row],[Order Date]])</f>
        <v>3</v>
      </c>
      <c r="T405" s="8" t="str">
        <f>TEXT(SalesDataTable[[#This Row],[Order Date]],"mmm")</f>
        <v>mar</v>
      </c>
    </row>
    <row r="406" spans="1:20" ht="16" x14ac:dyDescent="0.4">
      <c r="A406" s="2" t="s">
        <v>477</v>
      </c>
      <c r="B406" s="3">
        <v>46103</v>
      </c>
      <c r="C406" s="4" t="s">
        <v>28</v>
      </c>
      <c r="D406" s="4" t="s">
        <v>86</v>
      </c>
      <c r="E406" s="4" t="s">
        <v>23</v>
      </c>
      <c r="F406" s="4" t="s">
        <v>36</v>
      </c>
      <c r="G406" s="4" t="s">
        <v>37</v>
      </c>
      <c r="H406" s="4" t="s">
        <v>66</v>
      </c>
      <c r="I406" s="5">
        <v>3</v>
      </c>
      <c r="J406" s="6">
        <v>47.02</v>
      </c>
      <c r="K406" s="7">
        <v>0.1</v>
      </c>
      <c r="L406" s="6">
        <v>17.989999999999998</v>
      </c>
      <c r="M406" s="6">
        <f t="shared" si="24"/>
        <v>126.95400000000001</v>
      </c>
      <c r="N406" s="6">
        <f t="shared" si="25"/>
        <v>53.97</v>
      </c>
      <c r="O406" s="6">
        <f t="shared" si="26"/>
        <v>72.984000000000009</v>
      </c>
      <c r="P406" s="8">
        <f t="shared" si="27"/>
        <v>0.57488539155914742</v>
      </c>
      <c r="Q406" s="9">
        <f>YEAR(SalesDataTable[[#This Row],[Order Date]])</f>
        <v>2026</v>
      </c>
      <c r="R406" s="8" t="str">
        <f>"Q"&amp;ROUNDUP(MONTH(SalesDataTable[[#This Row],[Order Date]])/3,0)</f>
        <v>Q1</v>
      </c>
      <c r="S406" s="5">
        <f>MONTH(SalesDataTable[[#This Row],[Order Date]])</f>
        <v>3</v>
      </c>
      <c r="T406" s="8" t="str">
        <f>TEXT(SalesDataTable[[#This Row],[Order Date]],"mmm")</f>
        <v>mar</v>
      </c>
    </row>
    <row r="407" spans="1:20" ht="16" x14ac:dyDescent="0.4">
      <c r="A407" s="2" t="s">
        <v>478</v>
      </c>
      <c r="B407" s="3">
        <v>46103</v>
      </c>
      <c r="C407" s="4" t="s">
        <v>34</v>
      </c>
      <c r="D407" s="4" t="s">
        <v>54</v>
      </c>
      <c r="E407" s="4" t="s">
        <v>59</v>
      </c>
      <c r="F407" s="4" t="s">
        <v>24</v>
      </c>
      <c r="G407" s="4" t="s">
        <v>37</v>
      </c>
      <c r="H407" s="4" t="s">
        <v>66</v>
      </c>
      <c r="I407" s="5">
        <v>1</v>
      </c>
      <c r="J407" s="6">
        <v>47.1</v>
      </c>
      <c r="K407" s="7">
        <v>0.05</v>
      </c>
      <c r="L407" s="6">
        <v>18.48</v>
      </c>
      <c r="M407" s="6">
        <f t="shared" si="24"/>
        <v>44.744999999999997</v>
      </c>
      <c r="N407" s="6">
        <f t="shared" si="25"/>
        <v>18.48</v>
      </c>
      <c r="O407" s="6">
        <f t="shared" si="26"/>
        <v>26.264999999999997</v>
      </c>
      <c r="P407" s="8">
        <f t="shared" si="27"/>
        <v>0.58699296010727453</v>
      </c>
      <c r="Q407" s="9">
        <f>YEAR(SalesDataTable[[#This Row],[Order Date]])</f>
        <v>2026</v>
      </c>
      <c r="R407" s="8" t="str">
        <f>"Q"&amp;ROUNDUP(MONTH(SalesDataTable[[#This Row],[Order Date]])/3,0)</f>
        <v>Q1</v>
      </c>
      <c r="S407" s="5">
        <f>MONTH(SalesDataTable[[#This Row],[Order Date]])</f>
        <v>3</v>
      </c>
      <c r="T407" s="8" t="str">
        <f>TEXT(SalesDataTable[[#This Row],[Order Date]],"mmm")</f>
        <v>mar</v>
      </c>
    </row>
    <row r="408" spans="1:20" ht="16" x14ac:dyDescent="0.4">
      <c r="A408" s="2" t="s">
        <v>479</v>
      </c>
      <c r="B408" s="3">
        <v>46103</v>
      </c>
      <c r="C408" s="4" t="s">
        <v>47</v>
      </c>
      <c r="D408" s="4" t="s">
        <v>102</v>
      </c>
      <c r="E408" s="4" t="s">
        <v>23</v>
      </c>
      <c r="F408" s="4" t="s">
        <v>24</v>
      </c>
      <c r="G408" s="4" t="s">
        <v>37</v>
      </c>
      <c r="H408" s="4" t="s">
        <v>91</v>
      </c>
      <c r="I408" s="5">
        <v>2</v>
      </c>
      <c r="J408" s="6">
        <v>131.38999999999999</v>
      </c>
      <c r="K408" s="7">
        <v>0</v>
      </c>
      <c r="L408" s="6">
        <v>66.91</v>
      </c>
      <c r="M408" s="6">
        <f t="shared" si="24"/>
        <v>262.77999999999997</v>
      </c>
      <c r="N408" s="6">
        <f t="shared" si="25"/>
        <v>133.82</v>
      </c>
      <c r="O408" s="6">
        <f t="shared" si="26"/>
        <v>128.95999999999998</v>
      </c>
      <c r="P408" s="8">
        <f t="shared" si="27"/>
        <v>0.49075272090722277</v>
      </c>
      <c r="Q408" s="9">
        <f>YEAR(SalesDataTable[[#This Row],[Order Date]])</f>
        <v>2026</v>
      </c>
      <c r="R408" s="8" t="str">
        <f>"Q"&amp;ROUNDUP(MONTH(SalesDataTable[[#This Row],[Order Date]])/3,0)</f>
        <v>Q1</v>
      </c>
      <c r="S408" s="5">
        <f>MONTH(SalesDataTable[[#This Row],[Order Date]])</f>
        <v>3</v>
      </c>
      <c r="T408" s="8" t="str">
        <f>TEXT(SalesDataTable[[#This Row],[Order Date]],"mmm")</f>
        <v>mar</v>
      </c>
    </row>
    <row r="409" spans="1:20" ht="16" x14ac:dyDescent="0.4">
      <c r="A409" s="2" t="s">
        <v>480</v>
      </c>
      <c r="B409" s="3">
        <v>46103</v>
      </c>
      <c r="C409" s="4" t="s">
        <v>28</v>
      </c>
      <c r="D409" s="4" t="s">
        <v>29</v>
      </c>
      <c r="E409" s="4" t="s">
        <v>59</v>
      </c>
      <c r="F409" s="4" t="s">
        <v>36</v>
      </c>
      <c r="G409" s="4" t="s">
        <v>69</v>
      </c>
      <c r="H409" s="4" t="s">
        <v>75</v>
      </c>
      <c r="I409" s="5">
        <v>1</v>
      </c>
      <c r="J409" s="6">
        <v>120.16</v>
      </c>
      <c r="K409" s="7">
        <v>0.15</v>
      </c>
      <c r="L409" s="6">
        <v>68.33</v>
      </c>
      <c r="M409" s="6">
        <f t="shared" si="24"/>
        <v>102.136</v>
      </c>
      <c r="N409" s="6">
        <f t="shared" si="25"/>
        <v>68.33</v>
      </c>
      <c r="O409" s="6">
        <f t="shared" si="26"/>
        <v>33.805999999999997</v>
      </c>
      <c r="P409" s="8">
        <f t="shared" si="27"/>
        <v>0.33099005247904756</v>
      </c>
      <c r="Q409" s="9">
        <f>YEAR(SalesDataTable[[#This Row],[Order Date]])</f>
        <v>2026</v>
      </c>
      <c r="R409" s="8" t="str">
        <f>"Q"&amp;ROUNDUP(MONTH(SalesDataTable[[#This Row],[Order Date]])/3,0)</f>
        <v>Q1</v>
      </c>
      <c r="S409" s="5">
        <f>MONTH(SalesDataTable[[#This Row],[Order Date]])</f>
        <v>3</v>
      </c>
      <c r="T409" s="8" t="str">
        <f>TEXT(SalesDataTable[[#This Row],[Order Date]],"mmm")</f>
        <v>mar</v>
      </c>
    </row>
    <row r="410" spans="1:20" ht="16" x14ac:dyDescent="0.4">
      <c r="A410" s="2" t="s">
        <v>481</v>
      </c>
      <c r="B410" s="3">
        <v>46103</v>
      </c>
      <c r="C410" s="4" t="s">
        <v>47</v>
      </c>
      <c r="D410" s="4" t="s">
        <v>68</v>
      </c>
      <c r="E410" s="4" t="s">
        <v>45</v>
      </c>
      <c r="F410" s="4" t="s">
        <v>24</v>
      </c>
      <c r="G410" s="4" t="s">
        <v>51</v>
      </c>
      <c r="H410" s="4" t="s">
        <v>61</v>
      </c>
      <c r="I410" s="5">
        <v>1</v>
      </c>
      <c r="J410" s="6">
        <v>196.48</v>
      </c>
      <c r="K410" s="7">
        <v>0</v>
      </c>
      <c r="L410" s="6">
        <v>101.29</v>
      </c>
      <c r="M410" s="6">
        <f t="shared" si="24"/>
        <v>196.48</v>
      </c>
      <c r="N410" s="6">
        <f t="shared" si="25"/>
        <v>101.29</v>
      </c>
      <c r="O410" s="6">
        <f t="shared" si="26"/>
        <v>95.189999999999984</v>
      </c>
      <c r="P410" s="8">
        <f t="shared" si="27"/>
        <v>0.48447679153094458</v>
      </c>
      <c r="Q410" s="9">
        <f>YEAR(SalesDataTable[[#This Row],[Order Date]])</f>
        <v>2026</v>
      </c>
      <c r="R410" s="8" t="str">
        <f>"Q"&amp;ROUNDUP(MONTH(SalesDataTable[[#This Row],[Order Date]])/3,0)</f>
        <v>Q1</v>
      </c>
      <c r="S410" s="5">
        <f>MONTH(SalesDataTable[[#This Row],[Order Date]])</f>
        <v>3</v>
      </c>
      <c r="T410" s="8" t="str">
        <f>TEXT(SalesDataTable[[#This Row],[Order Date]],"mmm")</f>
        <v>mar</v>
      </c>
    </row>
    <row r="411" spans="1:20" ht="16" x14ac:dyDescent="0.4">
      <c r="A411" s="2" t="s">
        <v>482</v>
      </c>
      <c r="B411" s="3">
        <v>46103</v>
      </c>
      <c r="C411" s="4" t="s">
        <v>28</v>
      </c>
      <c r="D411" s="4" t="s">
        <v>86</v>
      </c>
      <c r="E411" s="4" t="s">
        <v>59</v>
      </c>
      <c r="F411" s="4" t="s">
        <v>40</v>
      </c>
      <c r="G411" s="4" t="s">
        <v>37</v>
      </c>
      <c r="H411" s="4" t="s">
        <v>38</v>
      </c>
      <c r="I411" s="5">
        <v>1</v>
      </c>
      <c r="J411" s="6">
        <v>36.520000000000003</v>
      </c>
      <c r="K411" s="7">
        <v>0</v>
      </c>
      <c r="L411" s="6">
        <v>13.96</v>
      </c>
      <c r="M411" s="6">
        <f t="shared" si="24"/>
        <v>36.520000000000003</v>
      </c>
      <c r="N411" s="6">
        <f t="shared" si="25"/>
        <v>13.96</v>
      </c>
      <c r="O411" s="6">
        <f t="shared" si="26"/>
        <v>22.560000000000002</v>
      </c>
      <c r="P411" s="8">
        <f t="shared" si="27"/>
        <v>0.61774370208105145</v>
      </c>
      <c r="Q411" s="9">
        <f>YEAR(SalesDataTable[[#This Row],[Order Date]])</f>
        <v>2026</v>
      </c>
      <c r="R411" s="8" t="str">
        <f>"Q"&amp;ROUNDUP(MONTH(SalesDataTable[[#This Row],[Order Date]])/3,0)</f>
        <v>Q1</v>
      </c>
      <c r="S411" s="5">
        <f>MONTH(SalesDataTable[[#This Row],[Order Date]])</f>
        <v>3</v>
      </c>
      <c r="T411" s="8" t="str">
        <f>TEXT(SalesDataTable[[#This Row],[Order Date]],"mmm")</f>
        <v>mar</v>
      </c>
    </row>
    <row r="412" spans="1:20" ht="16" x14ac:dyDescent="0.4">
      <c r="A412" s="2" t="s">
        <v>483</v>
      </c>
      <c r="B412" s="3">
        <v>46103</v>
      </c>
      <c r="C412" s="4" t="s">
        <v>28</v>
      </c>
      <c r="D412" s="4" t="s">
        <v>89</v>
      </c>
      <c r="E412" s="4" t="s">
        <v>45</v>
      </c>
      <c r="F412" s="4" t="s">
        <v>40</v>
      </c>
      <c r="G412" s="4" t="s">
        <v>69</v>
      </c>
      <c r="H412" s="4" t="s">
        <v>94</v>
      </c>
      <c r="I412" s="5">
        <v>4</v>
      </c>
      <c r="J412" s="6">
        <v>49.71</v>
      </c>
      <c r="K412" s="7">
        <v>0.1</v>
      </c>
      <c r="L412" s="6">
        <v>22.46</v>
      </c>
      <c r="M412" s="6">
        <f t="shared" si="24"/>
        <v>178.95600000000002</v>
      </c>
      <c r="N412" s="6">
        <f t="shared" si="25"/>
        <v>89.84</v>
      </c>
      <c r="O412" s="6">
        <f t="shared" si="26"/>
        <v>89.116000000000014</v>
      </c>
      <c r="P412" s="8">
        <f t="shared" si="27"/>
        <v>0.49797715639598561</v>
      </c>
      <c r="Q412" s="9">
        <f>YEAR(SalesDataTable[[#This Row],[Order Date]])</f>
        <v>2026</v>
      </c>
      <c r="R412" s="8" t="str">
        <f>"Q"&amp;ROUNDUP(MONTH(SalesDataTable[[#This Row],[Order Date]])/3,0)</f>
        <v>Q1</v>
      </c>
      <c r="S412" s="5">
        <f>MONTH(SalesDataTable[[#This Row],[Order Date]])</f>
        <v>3</v>
      </c>
      <c r="T412" s="8" t="str">
        <f>TEXT(SalesDataTable[[#This Row],[Order Date]],"mmm")</f>
        <v>mar</v>
      </c>
    </row>
    <row r="413" spans="1:20" ht="16" x14ac:dyDescent="0.4">
      <c r="A413" s="2" t="s">
        <v>484</v>
      </c>
      <c r="B413" s="3">
        <v>46103</v>
      </c>
      <c r="C413" s="4" t="s">
        <v>21</v>
      </c>
      <c r="D413" s="4" t="s">
        <v>22</v>
      </c>
      <c r="E413" s="4" t="s">
        <v>23</v>
      </c>
      <c r="F413" s="4" t="s">
        <v>24</v>
      </c>
      <c r="G413" s="4" t="s">
        <v>51</v>
      </c>
      <c r="H413" s="4" t="s">
        <v>84</v>
      </c>
      <c r="I413" s="5">
        <v>1</v>
      </c>
      <c r="J413" s="6">
        <v>81.209999999999994</v>
      </c>
      <c r="K413" s="7">
        <v>0.05</v>
      </c>
      <c r="L413" s="6">
        <v>40.44</v>
      </c>
      <c r="M413" s="6">
        <f t="shared" si="24"/>
        <v>77.149499999999989</v>
      </c>
      <c r="N413" s="6">
        <f t="shared" si="25"/>
        <v>40.44</v>
      </c>
      <c r="O413" s="6">
        <f t="shared" si="26"/>
        <v>36.709499999999991</v>
      </c>
      <c r="P413" s="8">
        <f t="shared" si="27"/>
        <v>0.47582291524896464</v>
      </c>
      <c r="Q413" s="9">
        <f>YEAR(SalesDataTable[[#This Row],[Order Date]])</f>
        <v>2026</v>
      </c>
      <c r="R413" s="8" t="str">
        <f>"Q"&amp;ROUNDUP(MONTH(SalesDataTable[[#This Row],[Order Date]])/3,0)</f>
        <v>Q1</v>
      </c>
      <c r="S413" s="5">
        <f>MONTH(SalesDataTable[[#This Row],[Order Date]])</f>
        <v>3</v>
      </c>
      <c r="T413" s="8" t="str">
        <f>TEXT(SalesDataTable[[#This Row],[Order Date]],"mmm")</f>
        <v>mar</v>
      </c>
    </row>
    <row r="414" spans="1:20" ht="16" x14ac:dyDescent="0.4">
      <c r="A414" s="2" t="s">
        <v>485</v>
      </c>
      <c r="B414" s="3">
        <v>46104</v>
      </c>
      <c r="C414" s="4" t="s">
        <v>47</v>
      </c>
      <c r="D414" s="4" t="s">
        <v>102</v>
      </c>
      <c r="E414" s="4" t="s">
        <v>23</v>
      </c>
      <c r="F414" s="4" t="s">
        <v>36</v>
      </c>
      <c r="G414" s="4" t="s">
        <v>25</v>
      </c>
      <c r="H414" s="4" t="s">
        <v>63</v>
      </c>
      <c r="I414" s="5">
        <v>2</v>
      </c>
      <c r="J414" s="6">
        <v>103.22</v>
      </c>
      <c r="K414" s="7">
        <v>0</v>
      </c>
      <c r="L414" s="6">
        <v>51.33</v>
      </c>
      <c r="M414" s="6">
        <f t="shared" si="24"/>
        <v>206.44</v>
      </c>
      <c r="N414" s="6">
        <f t="shared" si="25"/>
        <v>102.66</v>
      </c>
      <c r="O414" s="6">
        <f t="shared" si="26"/>
        <v>103.78</v>
      </c>
      <c r="P414" s="8">
        <f t="shared" si="27"/>
        <v>0.50271265258670805</v>
      </c>
      <c r="Q414" s="9">
        <f>YEAR(SalesDataTable[[#This Row],[Order Date]])</f>
        <v>2026</v>
      </c>
      <c r="R414" s="8" t="str">
        <f>"Q"&amp;ROUNDUP(MONTH(SalesDataTable[[#This Row],[Order Date]])/3,0)</f>
        <v>Q1</v>
      </c>
      <c r="S414" s="5">
        <f>MONTH(SalesDataTable[[#This Row],[Order Date]])</f>
        <v>3</v>
      </c>
      <c r="T414" s="8" t="str">
        <f>TEXT(SalesDataTable[[#This Row],[Order Date]],"mmm")</f>
        <v>mar</v>
      </c>
    </row>
    <row r="415" spans="1:20" ht="16" x14ac:dyDescent="0.4">
      <c r="A415" s="2" t="s">
        <v>486</v>
      </c>
      <c r="B415" s="3">
        <v>46104</v>
      </c>
      <c r="C415" s="4" t="s">
        <v>21</v>
      </c>
      <c r="D415" s="4" t="s">
        <v>108</v>
      </c>
      <c r="E415" s="4" t="s">
        <v>59</v>
      </c>
      <c r="F415" s="4" t="s">
        <v>36</v>
      </c>
      <c r="G415" s="4" t="s">
        <v>31</v>
      </c>
      <c r="H415" s="4" t="s">
        <v>73</v>
      </c>
      <c r="I415" s="5">
        <v>1</v>
      </c>
      <c r="J415" s="6">
        <v>153.47</v>
      </c>
      <c r="K415" s="7">
        <v>0</v>
      </c>
      <c r="L415" s="6">
        <v>78.19</v>
      </c>
      <c r="M415" s="6">
        <f t="shared" si="24"/>
        <v>153.47</v>
      </c>
      <c r="N415" s="6">
        <f t="shared" si="25"/>
        <v>78.19</v>
      </c>
      <c r="O415" s="6">
        <f t="shared" si="26"/>
        <v>75.28</v>
      </c>
      <c r="P415" s="8">
        <f t="shared" si="27"/>
        <v>0.49051931973675639</v>
      </c>
      <c r="Q415" s="9">
        <f>YEAR(SalesDataTable[[#This Row],[Order Date]])</f>
        <v>2026</v>
      </c>
      <c r="R415" s="8" t="str">
        <f>"Q"&amp;ROUNDUP(MONTH(SalesDataTable[[#This Row],[Order Date]])/3,0)</f>
        <v>Q1</v>
      </c>
      <c r="S415" s="5">
        <f>MONTH(SalesDataTable[[#This Row],[Order Date]])</f>
        <v>3</v>
      </c>
      <c r="T415" s="8" t="str">
        <f>TEXT(SalesDataTable[[#This Row],[Order Date]],"mmm")</f>
        <v>mar</v>
      </c>
    </row>
    <row r="416" spans="1:20" ht="16" x14ac:dyDescent="0.4">
      <c r="A416" s="2" t="s">
        <v>487</v>
      </c>
      <c r="B416" s="3">
        <v>46104</v>
      </c>
      <c r="C416" s="4" t="s">
        <v>47</v>
      </c>
      <c r="D416" s="4" t="s">
        <v>65</v>
      </c>
      <c r="E416" s="4" t="s">
        <v>23</v>
      </c>
      <c r="F416" s="4" t="s">
        <v>24</v>
      </c>
      <c r="G416" s="4" t="s">
        <v>51</v>
      </c>
      <c r="H416" s="4" t="s">
        <v>61</v>
      </c>
      <c r="I416" s="5">
        <v>6</v>
      </c>
      <c r="J416" s="6">
        <v>199.75</v>
      </c>
      <c r="K416" s="7">
        <v>0</v>
      </c>
      <c r="L416" s="6">
        <v>105.84</v>
      </c>
      <c r="M416" s="6">
        <f t="shared" si="24"/>
        <v>1198.5</v>
      </c>
      <c r="N416" s="6">
        <f t="shared" si="25"/>
        <v>635.04</v>
      </c>
      <c r="O416" s="6">
        <f t="shared" si="26"/>
        <v>563.46</v>
      </c>
      <c r="P416" s="8">
        <f t="shared" si="27"/>
        <v>0.47013767209011265</v>
      </c>
      <c r="Q416" s="9">
        <f>YEAR(SalesDataTable[[#This Row],[Order Date]])</f>
        <v>2026</v>
      </c>
      <c r="R416" s="8" t="str">
        <f>"Q"&amp;ROUNDUP(MONTH(SalesDataTable[[#This Row],[Order Date]])/3,0)</f>
        <v>Q1</v>
      </c>
      <c r="S416" s="5">
        <f>MONTH(SalesDataTable[[#This Row],[Order Date]])</f>
        <v>3</v>
      </c>
      <c r="T416" s="8" t="str">
        <f>TEXT(SalesDataTable[[#This Row],[Order Date]],"mmm")</f>
        <v>mar</v>
      </c>
    </row>
    <row r="417" spans="1:20" ht="16" x14ac:dyDescent="0.4">
      <c r="A417" s="2" t="s">
        <v>488</v>
      </c>
      <c r="B417" s="3">
        <v>46104</v>
      </c>
      <c r="C417" s="4" t="s">
        <v>28</v>
      </c>
      <c r="D417" s="4" t="s">
        <v>89</v>
      </c>
      <c r="E417" s="4" t="s">
        <v>59</v>
      </c>
      <c r="F417" s="4" t="s">
        <v>36</v>
      </c>
      <c r="G417" s="4" t="s">
        <v>37</v>
      </c>
      <c r="H417" s="4" t="s">
        <v>66</v>
      </c>
      <c r="I417" s="5">
        <v>1</v>
      </c>
      <c r="J417" s="6">
        <v>45.84</v>
      </c>
      <c r="K417" s="7">
        <v>0</v>
      </c>
      <c r="L417" s="6">
        <v>18.079999999999998</v>
      </c>
      <c r="M417" s="6">
        <f t="shared" si="24"/>
        <v>45.84</v>
      </c>
      <c r="N417" s="6">
        <f t="shared" si="25"/>
        <v>18.079999999999998</v>
      </c>
      <c r="O417" s="6">
        <f t="shared" si="26"/>
        <v>27.760000000000005</v>
      </c>
      <c r="P417" s="8">
        <f t="shared" si="27"/>
        <v>0.605584642233857</v>
      </c>
      <c r="Q417" s="9">
        <f>YEAR(SalesDataTable[[#This Row],[Order Date]])</f>
        <v>2026</v>
      </c>
      <c r="R417" s="8" t="str">
        <f>"Q"&amp;ROUNDUP(MONTH(SalesDataTable[[#This Row],[Order Date]])/3,0)</f>
        <v>Q1</v>
      </c>
      <c r="S417" s="5">
        <f>MONTH(SalesDataTable[[#This Row],[Order Date]])</f>
        <v>3</v>
      </c>
      <c r="T417" s="8" t="str">
        <f>TEXT(SalesDataTable[[#This Row],[Order Date]],"mmm")</f>
        <v>mar</v>
      </c>
    </row>
    <row r="418" spans="1:20" ht="16" x14ac:dyDescent="0.4">
      <c r="A418" s="2" t="s">
        <v>489</v>
      </c>
      <c r="B418" s="3">
        <v>46104</v>
      </c>
      <c r="C418" s="4" t="s">
        <v>28</v>
      </c>
      <c r="D418" s="4" t="s">
        <v>89</v>
      </c>
      <c r="E418" s="4" t="s">
        <v>59</v>
      </c>
      <c r="F418" s="4" t="s">
        <v>36</v>
      </c>
      <c r="G418" s="4" t="s">
        <v>51</v>
      </c>
      <c r="H418" s="4" t="s">
        <v>110</v>
      </c>
      <c r="I418" s="5">
        <v>2</v>
      </c>
      <c r="J418" s="6">
        <v>122.07</v>
      </c>
      <c r="K418" s="7">
        <v>0.05</v>
      </c>
      <c r="L418" s="6">
        <v>59.16</v>
      </c>
      <c r="M418" s="6">
        <f t="shared" si="24"/>
        <v>231.93299999999996</v>
      </c>
      <c r="N418" s="6">
        <f t="shared" si="25"/>
        <v>118.32</v>
      </c>
      <c r="O418" s="6">
        <f t="shared" si="26"/>
        <v>113.61299999999997</v>
      </c>
      <c r="P418" s="8">
        <f t="shared" si="27"/>
        <v>0.48985267297021118</v>
      </c>
      <c r="Q418" s="9">
        <f>YEAR(SalesDataTable[[#This Row],[Order Date]])</f>
        <v>2026</v>
      </c>
      <c r="R418" s="8" t="str">
        <f>"Q"&amp;ROUNDUP(MONTH(SalesDataTable[[#This Row],[Order Date]])/3,0)</f>
        <v>Q1</v>
      </c>
      <c r="S418" s="5">
        <f>MONTH(SalesDataTable[[#This Row],[Order Date]])</f>
        <v>3</v>
      </c>
      <c r="T418" s="8" t="str">
        <f>TEXT(SalesDataTable[[#This Row],[Order Date]],"mmm")</f>
        <v>mar</v>
      </c>
    </row>
    <row r="419" spans="1:20" ht="16" x14ac:dyDescent="0.4">
      <c r="A419" s="2" t="s">
        <v>490</v>
      </c>
      <c r="B419" s="3">
        <v>46104</v>
      </c>
      <c r="C419" s="4" t="s">
        <v>28</v>
      </c>
      <c r="D419" s="4" t="s">
        <v>106</v>
      </c>
      <c r="E419" s="4" t="s">
        <v>59</v>
      </c>
      <c r="F419" s="4" t="s">
        <v>36</v>
      </c>
      <c r="G419" s="4" t="s">
        <v>69</v>
      </c>
      <c r="H419" s="4" t="s">
        <v>75</v>
      </c>
      <c r="I419" s="5">
        <v>3</v>
      </c>
      <c r="J419" s="6">
        <v>122.4</v>
      </c>
      <c r="K419" s="7">
        <v>0.15</v>
      </c>
      <c r="L419" s="6">
        <v>71.150000000000006</v>
      </c>
      <c r="M419" s="6">
        <f t="shared" si="24"/>
        <v>312.12</v>
      </c>
      <c r="N419" s="6">
        <f t="shared" si="25"/>
        <v>213.45000000000002</v>
      </c>
      <c r="O419" s="6">
        <f t="shared" si="26"/>
        <v>98.669999999999987</v>
      </c>
      <c r="P419" s="8">
        <f t="shared" si="27"/>
        <v>0.31612841214917337</v>
      </c>
      <c r="Q419" s="9">
        <f>YEAR(SalesDataTable[[#This Row],[Order Date]])</f>
        <v>2026</v>
      </c>
      <c r="R419" s="8" t="str">
        <f>"Q"&amp;ROUNDUP(MONTH(SalesDataTable[[#This Row],[Order Date]])/3,0)</f>
        <v>Q1</v>
      </c>
      <c r="S419" s="5">
        <f>MONTH(SalesDataTable[[#This Row],[Order Date]])</f>
        <v>3</v>
      </c>
      <c r="T419" s="8" t="str">
        <f>TEXT(SalesDataTable[[#This Row],[Order Date]],"mmm")</f>
        <v>mar</v>
      </c>
    </row>
    <row r="420" spans="1:20" ht="16" x14ac:dyDescent="0.4">
      <c r="A420" s="2" t="s">
        <v>491</v>
      </c>
      <c r="B420" s="3">
        <v>46104</v>
      </c>
      <c r="C420" s="4" t="s">
        <v>21</v>
      </c>
      <c r="D420" s="4" t="s">
        <v>108</v>
      </c>
      <c r="E420" s="4" t="s">
        <v>23</v>
      </c>
      <c r="F420" s="4" t="s">
        <v>36</v>
      </c>
      <c r="G420" s="4" t="s">
        <v>25</v>
      </c>
      <c r="H420" s="4" t="s">
        <v>63</v>
      </c>
      <c r="I420" s="5">
        <v>1</v>
      </c>
      <c r="J420" s="6">
        <v>101.43</v>
      </c>
      <c r="K420" s="7">
        <v>0</v>
      </c>
      <c r="L420" s="6">
        <v>51.78</v>
      </c>
      <c r="M420" s="6">
        <f t="shared" si="24"/>
        <v>101.43</v>
      </c>
      <c r="N420" s="6">
        <f t="shared" si="25"/>
        <v>51.78</v>
      </c>
      <c r="O420" s="6">
        <f t="shared" si="26"/>
        <v>49.650000000000006</v>
      </c>
      <c r="P420" s="8">
        <f t="shared" si="27"/>
        <v>0.4895001478852411</v>
      </c>
      <c r="Q420" s="9">
        <f>YEAR(SalesDataTable[[#This Row],[Order Date]])</f>
        <v>2026</v>
      </c>
      <c r="R420" s="8" t="str">
        <f>"Q"&amp;ROUNDUP(MONTH(SalesDataTable[[#This Row],[Order Date]])/3,0)</f>
        <v>Q1</v>
      </c>
      <c r="S420" s="5">
        <f>MONTH(SalesDataTable[[#This Row],[Order Date]])</f>
        <v>3</v>
      </c>
      <c r="T420" s="8" t="str">
        <f>TEXT(SalesDataTable[[#This Row],[Order Date]],"mmm")</f>
        <v>mar</v>
      </c>
    </row>
    <row r="421" spans="1:20" ht="16" x14ac:dyDescent="0.4">
      <c r="A421" s="2" t="s">
        <v>492</v>
      </c>
      <c r="B421" s="3">
        <v>46105</v>
      </c>
      <c r="C421" s="4" t="s">
        <v>28</v>
      </c>
      <c r="D421" s="4" t="s">
        <v>89</v>
      </c>
      <c r="E421" s="4" t="s">
        <v>30</v>
      </c>
      <c r="F421" s="4" t="s">
        <v>40</v>
      </c>
      <c r="G421" s="4" t="s">
        <v>25</v>
      </c>
      <c r="H421" s="4" t="s">
        <v>63</v>
      </c>
      <c r="I421" s="5">
        <v>8</v>
      </c>
      <c r="J421" s="6">
        <v>104.7</v>
      </c>
      <c r="K421" s="7">
        <v>0.05</v>
      </c>
      <c r="L421" s="6">
        <v>49.91</v>
      </c>
      <c r="M421" s="6">
        <f t="shared" si="24"/>
        <v>795.72</v>
      </c>
      <c r="N421" s="6">
        <f t="shared" si="25"/>
        <v>399.28</v>
      </c>
      <c r="O421" s="6">
        <f t="shared" si="26"/>
        <v>396.44000000000005</v>
      </c>
      <c r="P421" s="8">
        <f t="shared" si="27"/>
        <v>0.49821545267179412</v>
      </c>
      <c r="Q421" s="9">
        <f>YEAR(SalesDataTable[[#This Row],[Order Date]])</f>
        <v>2026</v>
      </c>
      <c r="R421" s="8" t="str">
        <f>"Q"&amp;ROUNDUP(MONTH(SalesDataTable[[#This Row],[Order Date]])/3,0)</f>
        <v>Q1</v>
      </c>
      <c r="S421" s="5">
        <f>MONTH(SalesDataTable[[#This Row],[Order Date]])</f>
        <v>3</v>
      </c>
      <c r="T421" s="8" t="str">
        <f>TEXT(SalesDataTable[[#This Row],[Order Date]],"mmm")</f>
        <v>mar</v>
      </c>
    </row>
    <row r="422" spans="1:20" ht="16" x14ac:dyDescent="0.4">
      <c r="A422" s="2" t="s">
        <v>493</v>
      </c>
      <c r="B422" s="3">
        <v>46105</v>
      </c>
      <c r="C422" s="4" t="s">
        <v>21</v>
      </c>
      <c r="D422" s="4" t="s">
        <v>22</v>
      </c>
      <c r="E422" s="4" t="s">
        <v>45</v>
      </c>
      <c r="F422" s="4" t="s">
        <v>24</v>
      </c>
      <c r="G422" s="4" t="s">
        <v>31</v>
      </c>
      <c r="H422" s="4" t="s">
        <v>41</v>
      </c>
      <c r="I422" s="5">
        <v>4</v>
      </c>
      <c r="J422" s="6">
        <v>146.34</v>
      </c>
      <c r="K422" s="7">
        <v>0</v>
      </c>
      <c r="L422" s="6">
        <v>79.37</v>
      </c>
      <c r="M422" s="6">
        <f t="shared" si="24"/>
        <v>585.36</v>
      </c>
      <c r="N422" s="6">
        <f t="shared" si="25"/>
        <v>317.48</v>
      </c>
      <c r="O422" s="6">
        <f t="shared" si="26"/>
        <v>267.88</v>
      </c>
      <c r="P422" s="8">
        <f t="shared" si="27"/>
        <v>0.45763290966242992</v>
      </c>
      <c r="Q422" s="9">
        <f>YEAR(SalesDataTable[[#This Row],[Order Date]])</f>
        <v>2026</v>
      </c>
      <c r="R422" s="8" t="str">
        <f>"Q"&amp;ROUNDUP(MONTH(SalesDataTable[[#This Row],[Order Date]])/3,0)</f>
        <v>Q1</v>
      </c>
      <c r="S422" s="5">
        <f>MONTH(SalesDataTable[[#This Row],[Order Date]])</f>
        <v>3</v>
      </c>
      <c r="T422" s="8" t="str">
        <f>TEXT(SalesDataTable[[#This Row],[Order Date]],"mmm")</f>
        <v>mar</v>
      </c>
    </row>
    <row r="423" spans="1:20" ht="16" x14ac:dyDescent="0.4">
      <c r="A423" s="2" t="s">
        <v>494</v>
      </c>
      <c r="B423" s="3">
        <v>46105</v>
      </c>
      <c r="C423" s="4" t="s">
        <v>28</v>
      </c>
      <c r="D423" s="4" t="s">
        <v>58</v>
      </c>
      <c r="E423" s="4" t="s">
        <v>23</v>
      </c>
      <c r="F423" s="4" t="s">
        <v>24</v>
      </c>
      <c r="G423" s="4" t="s">
        <v>69</v>
      </c>
      <c r="H423" s="4" t="s">
        <v>75</v>
      </c>
      <c r="I423" s="5">
        <v>2</v>
      </c>
      <c r="J423" s="6">
        <v>122.92</v>
      </c>
      <c r="K423" s="7">
        <v>0.05</v>
      </c>
      <c r="L423" s="6">
        <v>70.31</v>
      </c>
      <c r="M423" s="6">
        <f t="shared" si="24"/>
        <v>233.548</v>
      </c>
      <c r="N423" s="6">
        <f t="shared" si="25"/>
        <v>140.62</v>
      </c>
      <c r="O423" s="6">
        <f t="shared" si="26"/>
        <v>92.927999999999997</v>
      </c>
      <c r="P423" s="8">
        <f t="shared" si="27"/>
        <v>0.39789679209413054</v>
      </c>
      <c r="Q423" s="9">
        <f>YEAR(SalesDataTable[[#This Row],[Order Date]])</f>
        <v>2026</v>
      </c>
      <c r="R423" s="8" t="str">
        <f>"Q"&amp;ROUNDUP(MONTH(SalesDataTable[[#This Row],[Order Date]])/3,0)</f>
        <v>Q1</v>
      </c>
      <c r="S423" s="5">
        <f>MONTH(SalesDataTable[[#This Row],[Order Date]])</f>
        <v>3</v>
      </c>
      <c r="T423" s="8" t="str">
        <f>TEXT(SalesDataTable[[#This Row],[Order Date]],"mmm")</f>
        <v>mar</v>
      </c>
    </row>
    <row r="424" spans="1:20" ht="16" x14ac:dyDescent="0.4">
      <c r="A424" s="2" t="s">
        <v>495</v>
      </c>
      <c r="B424" s="3">
        <v>46105</v>
      </c>
      <c r="C424" s="4" t="s">
        <v>34</v>
      </c>
      <c r="D424" s="4" t="s">
        <v>35</v>
      </c>
      <c r="E424" s="4" t="s">
        <v>23</v>
      </c>
      <c r="F424" s="4" t="s">
        <v>36</v>
      </c>
      <c r="G424" s="4" t="s">
        <v>31</v>
      </c>
      <c r="H424" s="4" t="s">
        <v>32</v>
      </c>
      <c r="I424" s="5">
        <v>1</v>
      </c>
      <c r="J424" s="6">
        <v>91.35</v>
      </c>
      <c r="K424" s="7">
        <v>0.05</v>
      </c>
      <c r="L424" s="6">
        <v>45.24</v>
      </c>
      <c r="M424" s="6">
        <f t="shared" si="24"/>
        <v>86.782499999999985</v>
      </c>
      <c r="N424" s="6">
        <f t="shared" si="25"/>
        <v>45.24</v>
      </c>
      <c r="O424" s="6">
        <f t="shared" si="26"/>
        <v>41.542499999999983</v>
      </c>
      <c r="P424" s="8">
        <f t="shared" si="27"/>
        <v>0.47869674185463645</v>
      </c>
      <c r="Q424" s="9">
        <f>YEAR(SalesDataTable[[#This Row],[Order Date]])</f>
        <v>2026</v>
      </c>
      <c r="R424" s="8" t="str">
        <f>"Q"&amp;ROUNDUP(MONTH(SalesDataTable[[#This Row],[Order Date]])/3,0)</f>
        <v>Q1</v>
      </c>
      <c r="S424" s="5">
        <f>MONTH(SalesDataTable[[#This Row],[Order Date]])</f>
        <v>3</v>
      </c>
      <c r="T424" s="8" t="str">
        <f>TEXT(SalesDataTable[[#This Row],[Order Date]],"mmm")</f>
        <v>mar</v>
      </c>
    </row>
    <row r="425" spans="1:20" ht="16" x14ac:dyDescent="0.4">
      <c r="A425" s="2" t="s">
        <v>496</v>
      </c>
      <c r="B425" s="3">
        <v>46105</v>
      </c>
      <c r="C425" s="4" t="s">
        <v>28</v>
      </c>
      <c r="D425" s="4" t="s">
        <v>89</v>
      </c>
      <c r="E425" s="4" t="s">
        <v>23</v>
      </c>
      <c r="F425" s="4" t="s">
        <v>36</v>
      </c>
      <c r="G425" s="4" t="s">
        <v>25</v>
      </c>
      <c r="H425" s="4" t="s">
        <v>49</v>
      </c>
      <c r="I425" s="5">
        <v>3</v>
      </c>
      <c r="J425" s="6">
        <v>51.01</v>
      </c>
      <c r="K425" s="7">
        <v>0.15</v>
      </c>
      <c r="L425" s="6">
        <v>22.84</v>
      </c>
      <c r="M425" s="6">
        <f t="shared" si="24"/>
        <v>130.07550000000001</v>
      </c>
      <c r="N425" s="6">
        <f t="shared" si="25"/>
        <v>68.52</v>
      </c>
      <c r="O425" s="6">
        <f t="shared" si="26"/>
        <v>61.555500000000009</v>
      </c>
      <c r="P425" s="8">
        <f t="shared" si="27"/>
        <v>0.47322900930613382</v>
      </c>
      <c r="Q425" s="9">
        <f>YEAR(SalesDataTable[[#This Row],[Order Date]])</f>
        <v>2026</v>
      </c>
      <c r="R425" s="8" t="str">
        <f>"Q"&amp;ROUNDUP(MONTH(SalesDataTable[[#This Row],[Order Date]])/3,0)</f>
        <v>Q1</v>
      </c>
      <c r="S425" s="5">
        <f>MONTH(SalesDataTable[[#This Row],[Order Date]])</f>
        <v>3</v>
      </c>
      <c r="T425" s="8" t="str">
        <f>TEXT(SalesDataTable[[#This Row],[Order Date]],"mmm")</f>
        <v>mar</v>
      </c>
    </row>
    <row r="426" spans="1:20" ht="16" x14ac:dyDescent="0.4">
      <c r="A426" s="2" t="s">
        <v>497</v>
      </c>
      <c r="B426" s="3">
        <v>46106</v>
      </c>
      <c r="C426" s="4" t="s">
        <v>47</v>
      </c>
      <c r="D426" s="4" t="s">
        <v>68</v>
      </c>
      <c r="E426" s="4" t="s">
        <v>23</v>
      </c>
      <c r="F426" s="4" t="s">
        <v>36</v>
      </c>
      <c r="G426" s="4" t="s">
        <v>69</v>
      </c>
      <c r="H426" s="4" t="s">
        <v>75</v>
      </c>
      <c r="I426" s="5">
        <v>2</v>
      </c>
      <c r="J426" s="6">
        <v>125.04</v>
      </c>
      <c r="K426" s="7">
        <v>0.05</v>
      </c>
      <c r="L426" s="6">
        <v>67.680000000000007</v>
      </c>
      <c r="M426" s="6">
        <f t="shared" si="24"/>
        <v>237.57599999999999</v>
      </c>
      <c r="N426" s="6">
        <f t="shared" si="25"/>
        <v>135.36000000000001</v>
      </c>
      <c r="O426" s="6">
        <f t="shared" si="26"/>
        <v>102.21599999999998</v>
      </c>
      <c r="P426" s="8">
        <f t="shared" si="27"/>
        <v>0.43024547934134755</v>
      </c>
      <c r="Q426" s="9">
        <f>YEAR(SalesDataTable[[#This Row],[Order Date]])</f>
        <v>2026</v>
      </c>
      <c r="R426" s="8" t="str">
        <f>"Q"&amp;ROUNDUP(MONTH(SalesDataTable[[#This Row],[Order Date]])/3,0)</f>
        <v>Q1</v>
      </c>
      <c r="S426" s="5">
        <f>MONTH(SalesDataTable[[#This Row],[Order Date]])</f>
        <v>3</v>
      </c>
      <c r="T426" s="8" t="str">
        <f>TEXT(SalesDataTable[[#This Row],[Order Date]],"mmm")</f>
        <v>mar</v>
      </c>
    </row>
    <row r="427" spans="1:20" ht="16" x14ac:dyDescent="0.4">
      <c r="A427" s="2" t="s">
        <v>498</v>
      </c>
      <c r="B427" s="3">
        <v>46106</v>
      </c>
      <c r="C427" s="4" t="s">
        <v>34</v>
      </c>
      <c r="D427" s="4" t="s">
        <v>54</v>
      </c>
      <c r="E427" s="4" t="s">
        <v>59</v>
      </c>
      <c r="F427" s="4" t="s">
        <v>24</v>
      </c>
      <c r="G427" s="4" t="s">
        <v>25</v>
      </c>
      <c r="H427" s="4" t="s">
        <v>49</v>
      </c>
      <c r="I427" s="5">
        <v>2</v>
      </c>
      <c r="J427" s="6">
        <v>50.22</v>
      </c>
      <c r="K427" s="7">
        <v>0.05</v>
      </c>
      <c r="L427" s="6">
        <v>23.16</v>
      </c>
      <c r="M427" s="6">
        <f t="shared" si="24"/>
        <v>95.417999999999992</v>
      </c>
      <c r="N427" s="6">
        <f t="shared" si="25"/>
        <v>46.32</v>
      </c>
      <c r="O427" s="6">
        <f t="shared" si="26"/>
        <v>49.097999999999992</v>
      </c>
      <c r="P427" s="8">
        <f t="shared" si="27"/>
        <v>0.51455700182355524</v>
      </c>
      <c r="Q427" s="9">
        <f>YEAR(SalesDataTable[[#This Row],[Order Date]])</f>
        <v>2026</v>
      </c>
      <c r="R427" s="8" t="str">
        <f>"Q"&amp;ROUNDUP(MONTH(SalesDataTable[[#This Row],[Order Date]])/3,0)</f>
        <v>Q1</v>
      </c>
      <c r="S427" s="5">
        <f>MONTH(SalesDataTable[[#This Row],[Order Date]])</f>
        <v>3</v>
      </c>
      <c r="T427" s="8" t="str">
        <f>TEXT(SalesDataTable[[#This Row],[Order Date]],"mmm")</f>
        <v>mar</v>
      </c>
    </row>
    <row r="428" spans="1:20" ht="16" x14ac:dyDescent="0.4">
      <c r="A428" s="2" t="s">
        <v>499</v>
      </c>
      <c r="B428" s="3">
        <v>46106</v>
      </c>
      <c r="C428" s="4" t="s">
        <v>28</v>
      </c>
      <c r="D428" s="4" t="s">
        <v>29</v>
      </c>
      <c r="E428" s="4" t="s">
        <v>23</v>
      </c>
      <c r="F428" s="4" t="s">
        <v>40</v>
      </c>
      <c r="G428" s="4" t="s">
        <v>69</v>
      </c>
      <c r="H428" s="4" t="s">
        <v>87</v>
      </c>
      <c r="I428" s="5">
        <v>5</v>
      </c>
      <c r="J428" s="6">
        <v>36.369999999999997</v>
      </c>
      <c r="K428" s="7">
        <v>0.05</v>
      </c>
      <c r="L428" s="6">
        <v>13.81</v>
      </c>
      <c r="M428" s="6">
        <f t="shared" si="24"/>
        <v>172.75749999999999</v>
      </c>
      <c r="N428" s="6">
        <f t="shared" si="25"/>
        <v>69.05</v>
      </c>
      <c r="O428" s="6">
        <f t="shared" si="26"/>
        <v>103.7075</v>
      </c>
      <c r="P428" s="8">
        <f t="shared" si="27"/>
        <v>0.60030678841729013</v>
      </c>
      <c r="Q428" s="9">
        <f>YEAR(SalesDataTable[[#This Row],[Order Date]])</f>
        <v>2026</v>
      </c>
      <c r="R428" s="8" t="str">
        <f>"Q"&amp;ROUNDUP(MONTH(SalesDataTable[[#This Row],[Order Date]])/3,0)</f>
        <v>Q1</v>
      </c>
      <c r="S428" s="5">
        <f>MONTH(SalesDataTable[[#This Row],[Order Date]])</f>
        <v>3</v>
      </c>
      <c r="T428" s="8" t="str">
        <f>TEXT(SalesDataTable[[#This Row],[Order Date]],"mmm")</f>
        <v>mar</v>
      </c>
    </row>
    <row r="429" spans="1:20" ht="16" x14ac:dyDescent="0.4">
      <c r="A429" s="2" t="s">
        <v>500</v>
      </c>
      <c r="B429" s="3">
        <v>46106</v>
      </c>
      <c r="C429" s="4" t="s">
        <v>47</v>
      </c>
      <c r="D429" s="4" t="s">
        <v>65</v>
      </c>
      <c r="E429" s="4" t="s">
        <v>30</v>
      </c>
      <c r="F429" s="4" t="s">
        <v>36</v>
      </c>
      <c r="G429" s="4" t="s">
        <v>37</v>
      </c>
      <c r="H429" s="4" t="s">
        <v>38</v>
      </c>
      <c r="I429" s="5">
        <v>3</v>
      </c>
      <c r="J429" s="6">
        <v>36.43</v>
      </c>
      <c r="K429" s="7">
        <v>0.1</v>
      </c>
      <c r="L429" s="6">
        <v>13.23</v>
      </c>
      <c r="M429" s="6">
        <f t="shared" si="24"/>
        <v>98.36099999999999</v>
      </c>
      <c r="N429" s="6">
        <f t="shared" si="25"/>
        <v>39.69</v>
      </c>
      <c r="O429" s="6">
        <f t="shared" si="26"/>
        <v>58.670999999999992</v>
      </c>
      <c r="P429" s="8">
        <f t="shared" si="27"/>
        <v>0.59648641229755694</v>
      </c>
      <c r="Q429" s="9">
        <f>YEAR(SalesDataTable[[#This Row],[Order Date]])</f>
        <v>2026</v>
      </c>
      <c r="R429" s="8" t="str">
        <f>"Q"&amp;ROUNDUP(MONTH(SalesDataTable[[#This Row],[Order Date]])/3,0)</f>
        <v>Q1</v>
      </c>
      <c r="S429" s="5">
        <f>MONTH(SalesDataTable[[#This Row],[Order Date]])</f>
        <v>3</v>
      </c>
      <c r="T429" s="8" t="str">
        <f>TEXT(SalesDataTable[[#This Row],[Order Date]],"mmm")</f>
        <v>mar</v>
      </c>
    </row>
    <row r="430" spans="1:20" ht="16" x14ac:dyDescent="0.4">
      <c r="A430" s="2" t="s">
        <v>501</v>
      </c>
      <c r="B430" s="3">
        <v>46106</v>
      </c>
      <c r="C430" s="4" t="s">
        <v>28</v>
      </c>
      <c r="D430" s="4" t="s">
        <v>89</v>
      </c>
      <c r="E430" s="4" t="s">
        <v>30</v>
      </c>
      <c r="F430" s="4" t="s">
        <v>40</v>
      </c>
      <c r="G430" s="4" t="s">
        <v>25</v>
      </c>
      <c r="H430" s="4" t="s">
        <v>49</v>
      </c>
      <c r="I430" s="5">
        <v>10</v>
      </c>
      <c r="J430" s="6">
        <v>49.7</v>
      </c>
      <c r="K430" s="7">
        <v>0.1</v>
      </c>
      <c r="L430" s="6">
        <v>21.96</v>
      </c>
      <c r="M430" s="6">
        <f t="shared" si="24"/>
        <v>447.3</v>
      </c>
      <c r="N430" s="6">
        <f t="shared" si="25"/>
        <v>219.60000000000002</v>
      </c>
      <c r="O430" s="6">
        <f t="shared" si="26"/>
        <v>227.7</v>
      </c>
      <c r="P430" s="8">
        <f t="shared" si="27"/>
        <v>0.50905432595573441</v>
      </c>
      <c r="Q430" s="9">
        <f>YEAR(SalesDataTable[[#This Row],[Order Date]])</f>
        <v>2026</v>
      </c>
      <c r="R430" s="8" t="str">
        <f>"Q"&amp;ROUNDUP(MONTH(SalesDataTable[[#This Row],[Order Date]])/3,0)</f>
        <v>Q1</v>
      </c>
      <c r="S430" s="5">
        <f>MONTH(SalesDataTable[[#This Row],[Order Date]])</f>
        <v>3</v>
      </c>
      <c r="T430" s="8" t="str">
        <f>TEXT(SalesDataTable[[#This Row],[Order Date]],"mmm")</f>
        <v>mar</v>
      </c>
    </row>
    <row r="431" spans="1:20" ht="16" x14ac:dyDescent="0.4">
      <c r="A431" s="2" t="s">
        <v>502</v>
      </c>
      <c r="B431" s="3">
        <v>46106</v>
      </c>
      <c r="C431" s="4" t="s">
        <v>28</v>
      </c>
      <c r="D431" s="4" t="s">
        <v>89</v>
      </c>
      <c r="E431" s="4" t="s">
        <v>23</v>
      </c>
      <c r="F431" s="4" t="s">
        <v>24</v>
      </c>
      <c r="G431" s="4" t="s">
        <v>37</v>
      </c>
      <c r="H431" s="4" t="s">
        <v>66</v>
      </c>
      <c r="I431" s="5">
        <v>2</v>
      </c>
      <c r="J431" s="6">
        <v>46.61</v>
      </c>
      <c r="K431" s="7">
        <v>0</v>
      </c>
      <c r="L431" s="6">
        <v>17.97</v>
      </c>
      <c r="M431" s="6">
        <f t="shared" si="24"/>
        <v>93.22</v>
      </c>
      <c r="N431" s="6">
        <f t="shared" si="25"/>
        <v>35.94</v>
      </c>
      <c r="O431" s="6">
        <f t="shared" si="26"/>
        <v>57.28</v>
      </c>
      <c r="P431" s="8">
        <f t="shared" si="27"/>
        <v>0.61446041621969538</v>
      </c>
      <c r="Q431" s="9">
        <f>YEAR(SalesDataTable[[#This Row],[Order Date]])</f>
        <v>2026</v>
      </c>
      <c r="R431" s="8" t="str">
        <f>"Q"&amp;ROUNDUP(MONTH(SalesDataTable[[#This Row],[Order Date]])/3,0)</f>
        <v>Q1</v>
      </c>
      <c r="S431" s="5">
        <f>MONTH(SalesDataTable[[#This Row],[Order Date]])</f>
        <v>3</v>
      </c>
      <c r="T431" s="8" t="str">
        <f>TEXT(SalesDataTable[[#This Row],[Order Date]],"mmm")</f>
        <v>mar</v>
      </c>
    </row>
    <row r="432" spans="1:20" ht="16" x14ac:dyDescent="0.4">
      <c r="A432" s="2" t="s">
        <v>503</v>
      </c>
      <c r="B432" s="3">
        <v>46106</v>
      </c>
      <c r="C432" s="4" t="s">
        <v>34</v>
      </c>
      <c r="D432" s="4" t="s">
        <v>54</v>
      </c>
      <c r="E432" s="4" t="s">
        <v>23</v>
      </c>
      <c r="F432" s="4" t="s">
        <v>36</v>
      </c>
      <c r="G432" s="4" t="s">
        <v>37</v>
      </c>
      <c r="H432" s="4" t="s">
        <v>66</v>
      </c>
      <c r="I432" s="5">
        <v>1</v>
      </c>
      <c r="J432" s="6">
        <v>47.61</v>
      </c>
      <c r="K432" s="7">
        <v>0</v>
      </c>
      <c r="L432" s="6">
        <v>18.89</v>
      </c>
      <c r="M432" s="6">
        <f t="shared" si="24"/>
        <v>47.61</v>
      </c>
      <c r="N432" s="6">
        <f t="shared" si="25"/>
        <v>18.89</v>
      </c>
      <c r="O432" s="6">
        <f t="shared" si="26"/>
        <v>28.72</v>
      </c>
      <c r="P432" s="8">
        <f t="shared" si="27"/>
        <v>0.60323461457676952</v>
      </c>
      <c r="Q432" s="9">
        <f>YEAR(SalesDataTable[[#This Row],[Order Date]])</f>
        <v>2026</v>
      </c>
      <c r="R432" s="8" t="str">
        <f>"Q"&amp;ROUNDUP(MONTH(SalesDataTable[[#This Row],[Order Date]])/3,0)</f>
        <v>Q1</v>
      </c>
      <c r="S432" s="5">
        <f>MONTH(SalesDataTable[[#This Row],[Order Date]])</f>
        <v>3</v>
      </c>
      <c r="T432" s="8" t="str">
        <f>TEXT(SalesDataTable[[#This Row],[Order Date]],"mmm")</f>
        <v>mar</v>
      </c>
    </row>
    <row r="433" spans="1:20" ht="16" x14ac:dyDescent="0.4">
      <c r="A433" s="2" t="s">
        <v>504</v>
      </c>
      <c r="B433" s="3">
        <v>46106</v>
      </c>
      <c r="C433" s="4" t="s">
        <v>34</v>
      </c>
      <c r="D433" s="4" t="s">
        <v>35</v>
      </c>
      <c r="E433" s="4" t="s">
        <v>23</v>
      </c>
      <c r="F433" s="4" t="s">
        <v>36</v>
      </c>
      <c r="G433" s="4" t="s">
        <v>25</v>
      </c>
      <c r="H433" s="4" t="s">
        <v>55</v>
      </c>
      <c r="I433" s="5">
        <v>2</v>
      </c>
      <c r="J433" s="6">
        <v>40.880000000000003</v>
      </c>
      <c r="K433" s="7">
        <v>0.05</v>
      </c>
      <c r="L433" s="6">
        <v>16.39</v>
      </c>
      <c r="M433" s="6">
        <f t="shared" si="24"/>
        <v>77.671999999999997</v>
      </c>
      <c r="N433" s="6">
        <f t="shared" si="25"/>
        <v>32.78</v>
      </c>
      <c r="O433" s="6">
        <f t="shared" si="26"/>
        <v>44.891999999999996</v>
      </c>
      <c r="P433" s="8">
        <f t="shared" si="27"/>
        <v>0.57796889483983926</v>
      </c>
      <c r="Q433" s="9">
        <f>YEAR(SalesDataTable[[#This Row],[Order Date]])</f>
        <v>2026</v>
      </c>
      <c r="R433" s="8" t="str">
        <f>"Q"&amp;ROUNDUP(MONTH(SalesDataTable[[#This Row],[Order Date]])/3,0)</f>
        <v>Q1</v>
      </c>
      <c r="S433" s="5">
        <f>MONTH(SalesDataTable[[#This Row],[Order Date]])</f>
        <v>3</v>
      </c>
      <c r="T433" s="8" t="str">
        <f>TEXT(SalesDataTable[[#This Row],[Order Date]],"mmm")</f>
        <v>mar</v>
      </c>
    </row>
    <row r="434" spans="1:20" ht="16" x14ac:dyDescent="0.4">
      <c r="A434" s="2" t="s">
        <v>505</v>
      </c>
      <c r="B434" s="3">
        <v>46106</v>
      </c>
      <c r="C434" s="4" t="s">
        <v>28</v>
      </c>
      <c r="D434" s="4" t="s">
        <v>89</v>
      </c>
      <c r="E434" s="4" t="s">
        <v>23</v>
      </c>
      <c r="F434" s="4" t="s">
        <v>36</v>
      </c>
      <c r="G434" s="4" t="s">
        <v>69</v>
      </c>
      <c r="H434" s="4" t="s">
        <v>70</v>
      </c>
      <c r="I434" s="5">
        <v>2</v>
      </c>
      <c r="J434" s="6">
        <v>39.409999999999997</v>
      </c>
      <c r="K434" s="7">
        <v>0.15</v>
      </c>
      <c r="L434" s="6">
        <v>14.91</v>
      </c>
      <c r="M434" s="6">
        <f t="shared" si="24"/>
        <v>66.996999999999986</v>
      </c>
      <c r="N434" s="6">
        <f t="shared" si="25"/>
        <v>29.82</v>
      </c>
      <c r="O434" s="6">
        <f t="shared" si="26"/>
        <v>37.176999999999985</v>
      </c>
      <c r="P434" s="8">
        <f t="shared" si="27"/>
        <v>0.55490544352732207</v>
      </c>
      <c r="Q434" s="9">
        <f>YEAR(SalesDataTable[[#This Row],[Order Date]])</f>
        <v>2026</v>
      </c>
      <c r="R434" s="8" t="str">
        <f>"Q"&amp;ROUNDUP(MONTH(SalesDataTable[[#This Row],[Order Date]])/3,0)</f>
        <v>Q1</v>
      </c>
      <c r="S434" s="5">
        <f>MONTH(SalesDataTable[[#This Row],[Order Date]])</f>
        <v>3</v>
      </c>
      <c r="T434" s="8" t="str">
        <f>TEXT(SalesDataTable[[#This Row],[Order Date]],"mmm")</f>
        <v>mar</v>
      </c>
    </row>
    <row r="435" spans="1:20" ht="16" x14ac:dyDescent="0.4">
      <c r="A435" s="2" t="s">
        <v>506</v>
      </c>
      <c r="B435" s="3">
        <v>46107</v>
      </c>
      <c r="C435" s="4" t="s">
        <v>34</v>
      </c>
      <c r="D435" s="4" t="s">
        <v>81</v>
      </c>
      <c r="E435" s="4" t="s">
        <v>23</v>
      </c>
      <c r="F435" s="4" t="s">
        <v>24</v>
      </c>
      <c r="G435" s="4" t="s">
        <v>25</v>
      </c>
      <c r="H435" s="4" t="s">
        <v>55</v>
      </c>
      <c r="I435" s="5">
        <v>1</v>
      </c>
      <c r="J435" s="6">
        <v>40.82</v>
      </c>
      <c r="K435" s="7">
        <v>0.05</v>
      </c>
      <c r="L435" s="6">
        <v>16.940000000000001</v>
      </c>
      <c r="M435" s="6">
        <f t="shared" si="24"/>
        <v>38.778999999999996</v>
      </c>
      <c r="N435" s="6">
        <f t="shared" si="25"/>
        <v>16.940000000000001</v>
      </c>
      <c r="O435" s="6">
        <f t="shared" si="26"/>
        <v>21.838999999999995</v>
      </c>
      <c r="P435" s="8">
        <f t="shared" si="27"/>
        <v>0.56316563088269411</v>
      </c>
      <c r="Q435" s="9">
        <f>YEAR(SalesDataTable[[#This Row],[Order Date]])</f>
        <v>2026</v>
      </c>
      <c r="R435" s="8" t="str">
        <f>"Q"&amp;ROUNDUP(MONTH(SalesDataTable[[#This Row],[Order Date]])/3,0)</f>
        <v>Q1</v>
      </c>
      <c r="S435" s="5">
        <f>MONTH(SalesDataTable[[#This Row],[Order Date]])</f>
        <v>3</v>
      </c>
      <c r="T435" s="8" t="str">
        <f>TEXT(SalesDataTable[[#This Row],[Order Date]],"mmm")</f>
        <v>mar</v>
      </c>
    </row>
    <row r="436" spans="1:20" ht="16" x14ac:dyDescent="0.4">
      <c r="A436" s="2" t="s">
        <v>507</v>
      </c>
      <c r="B436" s="3">
        <v>46107</v>
      </c>
      <c r="C436" s="4" t="s">
        <v>47</v>
      </c>
      <c r="D436" s="4" t="s">
        <v>68</v>
      </c>
      <c r="E436" s="4" t="s">
        <v>45</v>
      </c>
      <c r="F436" s="4" t="s">
        <v>40</v>
      </c>
      <c r="G436" s="4" t="s">
        <v>37</v>
      </c>
      <c r="H436" s="4" t="s">
        <v>38</v>
      </c>
      <c r="I436" s="5">
        <v>3</v>
      </c>
      <c r="J436" s="6">
        <v>36.979999999999997</v>
      </c>
      <c r="K436" s="7">
        <v>0.1</v>
      </c>
      <c r="L436" s="6">
        <v>13.65</v>
      </c>
      <c r="M436" s="6">
        <f t="shared" si="24"/>
        <v>99.846000000000004</v>
      </c>
      <c r="N436" s="6">
        <f t="shared" si="25"/>
        <v>40.950000000000003</v>
      </c>
      <c r="O436" s="6">
        <f t="shared" si="26"/>
        <v>58.896000000000001</v>
      </c>
      <c r="P436" s="8">
        <f t="shared" si="27"/>
        <v>0.58986839733189111</v>
      </c>
      <c r="Q436" s="9">
        <f>YEAR(SalesDataTable[[#This Row],[Order Date]])</f>
        <v>2026</v>
      </c>
      <c r="R436" s="8" t="str">
        <f>"Q"&amp;ROUNDUP(MONTH(SalesDataTable[[#This Row],[Order Date]])/3,0)</f>
        <v>Q1</v>
      </c>
      <c r="S436" s="5">
        <f>MONTH(SalesDataTable[[#This Row],[Order Date]])</f>
        <v>3</v>
      </c>
      <c r="T436" s="8" t="str">
        <f>TEXT(SalesDataTable[[#This Row],[Order Date]],"mmm")</f>
        <v>mar</v>
      </c>
    </row>
    <row r="437" spans="1:20" ht="16" x14ac:dyDescent="0.4">
      <c r="A437" s="2" t="s">
        <v>508</v>
      </c>
      <c r="B437" s="3">
        <v>46107</v>
      </c>
      <c r="C437" s="4" t="s">
        <v>28</v>
      </c>
      <c r="D437" s="4" t="s">
        <v>89</v>
      </c>
      <c r="E437" s="4" t="s">
        <v>59</v>
      </c>
      <c r="F437" s="4" t="s">
        <v>36</v>
      </c>
      <c r="G437" s="4" t="s">
        <v>37</v>
      </c>
      <c r="H437" s="4" t="s">
        <v>38</v>
      </c>
      <c r="I437" s="5">
        <v>1</v>
      </c>
      <c r="J437" s="6">
        <v>35.700000000000003</v>
      </c>
      <c r="K437" s="7">
        <v>0.05</v>
      </c>
      <c r="L437" s="6">
        <v>13.91</v>
      </c>
      <c r="M437" s="6">
        <f t="shared" si="24"/>
        <v>33.914999999999999</v>
      </c>
      <c r="N437" s="6">
        <f t="shared" si="25"/>
        <v>13.91</v>
      </c>
      <c r="O437" s="6">
        <f t="shared" si="26"/>
        <v>20.004999999999999</v>
      </c>
      <c r="P437" s="8">
        <f t="shared" si="27"/>
        <v>0.58985699542975079</v>
      </c>
      <c r="Q437" s="9">
        <f>YEAR(SalesDataTable[[#This Row],[Order Date]])</f>
        <v>2026</v>
      </c>
      <c r="R437" s="8" t="str">
        <f>"Q"&amp;ROUNDUP(MONTH(SalesDataTable[[#This Row],[Order Date]])/3,0)</f>
        <v>Q1</v>
      </c>
      <c r="S437" s="5">
        <f>MONTH(SalesDataTable[[#This Row],[Order Date]])</f>
        <v>3</v>
      </c>
      <c r="T437" s="8" t="str">
        <f>TEXT(SalesDataTable[[#This Row],[Order Date]],"mmm")</f>
        <v>mar</v>
      </c>
    </row>
    <row r="438" spans="1:20" ht="16" x14ac:dyDescent="0.4">
      <c r="A438" s="2" t="s">
        <v>509</v>
      </c>
      <c r="B438" s="3">
        <v>46107</v>
      </c>
      <c r="C438" s="4" t="s">
        <v>47</v>
      </c>
      <c r="D438" s="4" t="s">
        <v>68</v>
      </c>
      <c r="E438" s="4" t="s">
        <v>45</v>
      </c>
      <c r="F438" s="4" t="s">
        <v>24</v>
      </c>
      <c r="G438" s="4" t="s">
        <v>25</v>
      </c>
      <c r="H438" s="4" t="s">
        <v>55</v>
      </c>
      <c r="I438" s="5">
        <v>1</v>
      </c>
      <c r="J438" s="6">
        <v>39.53</v>
      </c>
      <c r="K438" s="7">
        <v>0.05</v>
      </c>
      <c r="L438" s="6">
        <v>17.170000000000002</v>
      </c>
      <c r="M438" s="6">
        <f t="shared" si="24"/>
        <v>37.5535</v>
      </c>
      <c r="N438" s="6">
        <f t="shared" si="25"/>
        <v>17.170000000000002</v>
      </c>
      <c r="O438" s="6">
        <f t="shared" si="26"/>
        <v>20.383499999999998</v>
      </c>
      <c r="P438" s="8">
        <f t="shared" si="27"/>
        <v>0.54278562584046752</v>
      </c>
      <c r="Q438" s="9">
        <f>YEAR(SalesDataTable[[#This Row],[Order Date]])</f>
        <v>2026</v>
      </c>
      <c r="R438" s="8" t="str">
        <f>"Q"&amp;ROUNDUP(MONTH(SalesDataTable[[#This Row],[Order Date]])/3,0)</f>
        <v>Q1</v>
      </c>
      <c r="S438" s="5">
        <f>MONTH(SalesDataTable[[#This Row],[Order Date]])</f>
        <v>3</v>
      </c>
      <c r="T438" s="8" t="str">
        <f>TEXT(SalesDataTable[[#This Row],[Order Date]],"mmm")</f>
        <v>mar</v>
      </c>
    </row>
    <row r="439" spans="1:20" ht="16" x14ac:dyDescent="0.4">
      <c r="A439" s="2" t="s">
        <v>510</v>
      </c>
      <c r="B439" s="3">
        <v>46107</v>
      </c>
      <c r="C439" s="4" t="s">
        <v>34</v>
      </c>
      <c r="D439" s="4" t="s">
        <v>44</v>
      </c>
      <c r="E439" s="4" t="s">
        <v>45</v>
      </c>
      <c r="F439" s="4" t="s">
        <v>24</v>
      </c>
      <c r="G439" s="4" t="s">
        <v>37</v>
      </c>
      <c r="H439" s="4" t="s">
        <v>38</v>
      </c>
      <c r="I439" s="5">
        <v>2</v>
      </c>
      <c r="J439" s="6">
        <v>35.75</v>
      </c>
      <c r="K439" s="7">
        <v>0</v>
      </c>
      <c r="L439" s="6">
        <v>13.28</v>
      </c>
      <c r="M439" s="6">
        <f t="shared" si="24"/>
        <v>71.5</v>
      </c>
      <c r="N439" s="6">
        <f t="shared" si="25"/>
        <v>26.56</v>
      </c>
      <c r="O439" s="6">
        <f t="shared" si="26"/>
        <v>44.94</v>
      </c>
      <c r="P439" s="8">
        <f t="shared" si="27"/>
        <v>0.62853146853146846</v>
      </c>
      <c r="Q439" s="9">
        <f>YEAR(SalesDataTable[[#This Row],[Order Date]])</f>
        <v>2026</v>
      </c>
      <c r="R439" s="8" t="str">
        <f>"Q"&amp;ROUNDUP(MONTH(SalesDataTable[[#This Row],[Order Date]])/3,0)</f>
        <v>Q1</v>
      </c>
      <c r="S439" s="5">
        <f>MONTH(SalesDataTable[[#This Row],[Order Date]])</f>
        <v>3</v>
      </c>
      <c r="T439" s="8" t="str">
        <f>TEXT(SalesDataTable[[#This Row],[Order Date]],"mmm")</f>
        <v>mar</v>
      </c>
    </row>
    <row r="440" spans="1:20" ht="16" x14ac:dyDescent="0.4">
      <c r="A440" s="2" t="s">
        <v>511</v>
      </c>
      <c r="B440" s="3">
        <v>46107</v>
      </c>
      <c r="C440" s="4" t="s">
        <v>34</v>
      </c>
      <c r="D440" s="4" t="s">
        <v>35</v>
      </c>
      <c r="E440" s="4" t="s">
        <v>23</v>
      </c>
      <c r="F440" s="4" t="s">
        <v>40</v>
      </c>
      <c r="G440" s="4" t="s">
        <v>69</v>
      </c>
      <c r="H440" s="4" t="s">
        <v>94</v>
      </c>
      <c r="I440" s="5">
        <v>2</v>
      </c>
      <c r="J440" s="6">
        <v>50.17</v>
      </c>
      <c r="K440" s="7">
        <v>0</v>
      </c>
      <c r="L440" s="6">
        <v>22.37</v>
      </c>
      <c r="M440" s="6">
        <f t="shared" si="24"/>
        <v>100.34</v>
      </c>
      <c r="N440" s="6">
        <f t="shared" si="25"/>
        <v>44.74</v>
      </c>
      <c r="O440" s="6">
        <f t="shared" si="26"/>
        <v>55.6</v>
      </c>
      <c r="P440" s="8">
        <f t="shared" si="27"/>
        <v>0.55411600558102447</v>
      </c>
      <c r="Q440" s="9">
        <f>YEAR(SalesDataTable[[#This Row],[Order Date]])</f>
        <v>2026</v>
      </c>
      <c r="R440" s="8" t="str">
        <f>"Q"&amp;ROUNDUP(MONTH(SalesDataTable[[#This Row],[Order Date]])/3,0)</f>
        <v>Q1</v>
      </c>
      <c r="S440" s="5">
        <f>MONTH(SalesDataTable[[#This Row],[Order Date]])</f>
        <v>3</v>
      </c>
      <c r="T440" s="8" t="str">
        <f>TEXT(SalesDataTable[[#This Row],[Order Date]],"mmm")</f>
        <v>mar</v>
      </c>
    </row>
    <row r="441" spans="1:20" ht="16" x14ac:dyDescent="0.4">
      <c r="A441" s="2" t="s">
        <v>512</v>
      </c>
      <c r="B441" s="3">
        <v>46107</v>
      </c>
      <c r="C441" s="4" t="s">
        <v>21</v>
      </c>
      <c r="D441" s="4" t="s">
        <v>72</v>
      </c>
      <c r="E441" s="4" t="s">
        <v>23</v>
      </c>
      <c r="F441" s="4" t="s">
        <v>36</v>
      </c>
      <c r="G441" s="4" t="s">
        <v>69</v>
      </c>
      <c r="H441" s="4" t="s">
        <v>70</v>
      </c>
      <c r="I441" s="5">
        <v>5</v>
      </c>
      <c r="J441" s="6">
        <v>41.32</v>
      </c>
      <c r="K441" s="7">
        <v>0</v>
      </c>
      <c r="L441" s="6">
        <v>15.09</v>
      </c>
      <c r="M441" s="6">
        <f t="shared" si="24"/>
        <v>206.6</v>
      </c>
      <c r="N441" s="6">
        <f t="shared" si="25"/>
        <v>75.45</v>
      </c>
      <c r="O441" s="6">
        <f t="shared" si="26"/>
        <v>131.14999999999998</v>
      </c>
      <c r="P441" s="8">
        <f t="shared" si="27"/>
        <v>0.63480154888673757</v>
      </c>
      <c r="Q441" s="9">
        <f>YEAR(SalesDataTable[[#This Row],[Order Date]])</f>
        <v>2026</v>
      </c>
      <c r="R441" s="8" t="str">
        <f>"Q"&amp;ROUNDUP(MONTH(SalesDataTable[[#This Row],[Order Date]])/3,0)</f>
        <v>Q1</v>
      </c>
      <c r="S441" s="5">
        <f>MONTH(SalesDataTable[[#This Row],[Order Date]])</f>
        <v>3</v>
      </c>
      <c r="T441" s="8" t="str">
        <f>TEXT(SalesDataTable[[#This Row],[Order Date]],"mmm")</f>
        <v>mar</v>
      </c>
    </row>
    <row r="442" spans="1:20" ht="16" x14ac:dyDescent="0.4">
      <c r="A442" s="2" t="s">
        <v>513</v>
      </c>
      <c r="B442" s="3">
        <v>46108</v>
      </c>
      <c r="C442" s="4" t="s">
        <v>47</v>
      </c>
      <c r="D442" s="4" t="s">
        <v>65</v>
      </c>
      <c r="E442" s="4" t="s">
        <v>59</v>
      </c>
      <c r="F442" s="4" t="s">
        <v>36</v>
      </c>
      <c r="G442" s="4" t="s">
        <v>31</v>
      </c>
      <c r="H442" s="4" t="s">
        <v>73</v>
      </c>
      <c r="I442" s="5">
        <v>3</v>
      </c>
      <c r="J442" s="6">
        <v>152.4</v>
      </c>
      <c r="K442" s="7">
        <v>0.05</v>
      </c>
      <c r="L442" s="6">
        <v>79.97</v>
      </c>
      <c r="M442" s="6">
        <f t="shared" si="24"/>
        <v>434.34000000000003</v>
      </c>
      <c r="N442" s="6">
        <f t="shared" si="25"/>
        <v>239.91</v>
      </c>
      <c r="O442" s="6">
        <f t="shared" si="26"/>
        <v>194.43000000000004</v>
      </c>
      <c r="P442" s="8">
        <f t="shared" si="27"/>
        <v>0.44764470230694853</v>
      </c>
      <c r="Q442" s="9">
        <f>YEAR(SalesDataTable[[#This Row],[Order Date]])</f>
        <v>2026</v>
      </c>
      <c r="R442" s="8" t="str">
        <f>"Q"&amp;ROUNDUP(MONTH(SalesDataTable[[#This Row],[Order Date]])/3,0)</f>
        <v>Q1</v>
      </c>
      <c r="S442" s="5">
        <f>MONTH(SalesDataTable[[#This Row],[Order Date]])</f>
        <v>3</v>
      </c>
      <c r="T442" s="8" t="str">
        <f>TEXT(SalesDataTable[[#This Row],[Order Date]],"mmm")</f>
        <v>mar</v>
      </c>
    </row>
    <row r="443" spans="1:20" ht="16" x14ac:dyDescent="0.4">
      <c r="A443" s="2" t="s">
        <v>514</v>
      </c>
      <c r="B443" s="3">
        <v>46108</v>
      </c>
      <c r="C443" s="4" t="s">
        <v>21</v>
      </c>
      <c r="D443" s="4" t="s">
        <v>22</v>
      </c>
      <c r="E443" s="4" t="s">
        <v>23</v>
      </c>
      <c r="F443" s="4" t="s">
        <v>36</v>
      </c>
      <c r="G443" s="4" t="s">
        <v>69</v>
      </c>
      <c r="H443" s="4" t="s">
        <v>87</v>
      </c>
      <c r="I443" s="5">
        <v>1</v>
      </c>
      <c r="J443" s="6">
        <v>36.299999999999997</v>
      </c>
      <c r="K443" s="7">
        <v>0</v>
      </c>
      <c r="L443" s="6">
        <v>14.1</v>
      </c>
      <c r="M443" s="6">
        <f t="shared" si="24"/>
        <v>36.299999999999997</v>
      </c>
      <c r="N443" s="6">
        <f t="shared" si="25"/>
        <v>14.1</v>
      </c>
      <c r="O443" s="6">
        <f t="shared" si="26"/>
        <v>22.199999999999996</v>
      </c>
      <c r="P443" s="8">
        <f t="shared" si="27"/>
        <v>0.61157024793388426</v>
      </c>
      <c r="Q443" s="9">
        <f>YEAR(SalesDataTable[[#This Row],[Order Date]])</f>
        <v>2026</v>
      </c>
      <c r="R443" s="8" t="str">
        <f>"Q"&amp;ROUNDUP(MONTH(SalesDataTable[[#This Row],[Order Date]])/3,0)</f>
        <v>Q1</v>
      </c>
      <c r="S443" s="5">
        <f>MONTH(SalesDataTable[[#This Row],[Order Date]])</f>
        <v>3</v>
      </c>
      <c r="T443" s="8" t="str">
        <f>TEXT(SalesDataTable[[#This Row],[Order Date]],"mmm")</f>
        <v>mar</v>
      </c>
    </row>
    <row r="444" spans="1:20" ht="16" x14ac:dyDescent="0.4">
      <c r="A444" s="2" t="s">
        <v>515</v>
      </c>
      <c r="B444" s="3">
        <v>46108</v>
      </c>
      <c r="C444" s="4" t="s">
        <v>34</v>
      </c>
      <c r="D444" s="4" t="s">
        <v>54</v>
      </c>
      <c r="E444" s="4" t="s">
        <v>23</v>
      </c>
      <c r="F444" s="4" t="s">
        <v>24</v>
      </c>
      <c r="G444" s="4" t="s">
        <v>37</v>
      </c>
      <c r="H444" s="4" t="s">
        <v>66</v>
      </c>
      <c r="I444" s="5">
        <v>3</v>
      </c>
      <c r="J444" s="6">
        <v>46.24</v>
      </c>
      <c r="K444" s="7">
        <v>0.1</v>
      </c>
      <c r="L444" s="6">
        <v>18.2</v>
      </c>
      <c r="M444" s="6">
        <f t="shared" si="24"/>
        <v>124.848</v>
      </c>
      <c r="N444" s="6">
        <f t="shared" si="25"/>
        <v>54.599999999999994</v>
      </c>
      <c r="O444" s="6">
        <f t="shared" si="26"/>
        <v>70.248000000000005</v>
      </c>
      <c r="P444" s="8">
        <f t="shared" si="27"/>
        <v>0.56266820453671673</v>
      </c>
      <c r="Q444" s="9">
        <f>YEAR(SalesDataTable[[#This Row],[Order Date]])</f>
        <v>2026</v>
      </c>
      <c r="R444" s="8" t="str">
        <f>"Q"&amp;ROUNDUP(MONTH(SalesDataTable[[#This Row],[Order Date]])/3,0)</f>
        <v>Q1</v>
      </c>
      <c r="S444" s="5">
        <f>MONTH(SalesDataTable[[#This Row],[Order Date]])</f>
        <v>3</v>
      </c>
      <c r="T444" s="8" t="str">
        <f>TEXT(SalesDataTable[[#This Row],[Order Date]],"mmm")</f>
        <v>mar</v>
      </c>
    </row>
    <row r="445" spans="1:20" ht="16" x14ac:dyDescent="0.4">
      <c r="A445" s="2" t="s">
        <v>516</v>
      </c>
      <c r="B445" s="3">
        <v>46108</v>
      </c>
      <c r="C445" s="4" t="s">
        <v>21</v>
      </c>
      <c r="D445" s="4" t="s">
        <v>22</v>
      </c>
      <c r="E445" s="4" t="s">
        <v>45</v>
      </c>
      <c r="F445" s="4" t="s">
        <v>24</v>
      </c>
      <c r="G445" s="4" t="s">
        <v>37</v>
      </c>
      <c r="H445" s="4" t="s">
        <v>103</v>
      </c>
      <c r="I445" s="5">
        <v>2</v>
      </c>
      <c r="J445" s="6">
        <v>165.58</v>
      </c>
      <c r="K445" s="7">
        <v>0</v>
      </c>
      <c r="L445" s="6">
        <v>86.16</v>
      </c>
      <c r="M445" s="6">
        <f t="shared" si="24"/>
        <v>331.16</v>
      </c>
      <c r="N445" s="6">
        <f t="shared" si="25"/>
        <v>172.32</v>
      </c>
      <c r="O445" s="6">
        <f t="shared" si="26"/>
        <v>158.84000000000003</v>
      </c>
      <c r="P445" s="8">
        <f t="shared" si="27"/>
        <v>0.47964730039859893</v>
      </c>
      <c r="Q445" s="9">
        <f>YEAR(SalesDataTable[[#This Row],[Order Date]])</f>
        <v>2026</v>
      </c>
      <c r="R445" s="8" t="str">
        <f>"Q"&amp;ROUNDUP(MONTH(SalesDataTable[[#This Row],[Order Date]])/3,0)</f>
        <v>Q1</v>
      </c>
      <c r="S445" s="5">
        <f>MONTH(SalesDataTable[[#This Row],[Order Date]])</f>
        <v>3</v>
      </c>
      <c r="T445" s="8" t="str">
        <f>TEXT(SalesDataTable[[#This Row],[Order Date]],"mmm")</f>
        <v>mar</v>
      </c>
    </row>
    <row r="446" spans="1:20" ht="16" x14ac:dyDescent="0.4">
      <c r="A446" s="2" t="s">
        <v>517</v>
      </c>
      <c r="B446" s="3">
        <v>46108</v>
      </c>
      <c r="C446" s="4" t="s">
        <v>21</v>
      </c>
      <c r="D446" s="4" t="s">
        <v>72</v>
      </c>
      <c r="E446" s="4" t="s">
        <v>23</v>
      </c>
      <c r="F446" s="4" t="s">
        <v>24</v>
      </c>
      <c r="G446" s="4" t="s">
        <v>51</v>
      </c>
      <c r="H446" s="4" t="s">
        <v>110</v>
      </c>
      <c r="I446" s="5">
        <v>4</v>
      </c>
      <c r="J446" s="6">
        <v>121.49</v>
      </c>
      <c r="K446" s="7">
        <v>0</v>
      </c>
      <c r="L446" s="6">
        <v>62.01</v>
      </c>
      <c r="M446" s="6">
        <f t="shared" si="24"/>
        <v>485.96</v>
      </c>
      <c r="N446" s="6">
        <f t="shared" si="25"/>
        <v>248.04</v>
      </c>
      <c r="O446" s="6">
        <f t="shared" si="26"/>
        <v>237.92</v>
      </c>
      <c r="P446" s="8">
        <f t="shared" si="27"/>
        <v>0.4895876203802782</v>
      </c>
      <c r="Q446" s="9">
        <f>YEAR(SalesDataTable[[#This Row],[Order Date]])</f>
        <v>2026</v>
      </c>
      <c r="R446" s="8" t="str">
        <f>"Q"&amp;ROUNDUP(MONTH(SalesDataTable[[#This Row],[Order Date]])/3,0)</f>
        <v>Q1</v>
      </c>
      <c r="S446" s="5">
        <f>MONTH(SalesDataTable[[#This Row],[Order Date]])</f>
        <v>3</v>
      </c>
      <c r="T446" s="8" t="str">
        <f>TEXT(SalesDataTable[[#This Row],[Order Date]],"mmm")</f>
        <v>mar</v>
      </c>
    </row>
    <row r="447" spans="1:20" ht="16" x14ac:dyDescent="0.4">
      <c r="A447" s="2" t="s">
        <v>518</v>
      </c>
      <c r="B447" s="3">
        <v>46108</v>
      </c>
      <c r="C447" s="4" t="s">
        <v>28</v>
      </c>
      <c r="D447" s="4" t="s">
        <v>89</v>
      </c>
      <c r="E447" s="4" t="s">
        <v>45</v>
      </c>
      <c r="F447" s="4" t="s">
        <v>36</v>
      </c>
      <c r="G447" s="4" t="s">
        <v>25</v>
      </c>
      <c r="H447" s="4" t="s">
        <v>26</v>
      </c>
      <c r="I447" s="5">
        <v>5</v>
      </c>
      <c r="J447" s="6">
        <v>81.84</v>
      </c>
      <c r="K447" s="7">
        <v>0.1</v>
      </c>
      <c r="L447" s="6">
        <v>42.7</v>
      </c>
      <c r="M447" s="6">
        <f t="shared" si="24"/>
        <v>368.28000000000003</v>
      </c>
      <c r="N447" s="6">
        <f t="shared" si="25"/>
        <v>213.5</v>
      </c>
      <c r="O447" s="6">
        <f t="shared" si="26"/>
        <v>154.78000000000003</v>
      </c>
      <c r="P447" s="8">
        <f t="shared" si="27"/>
        <v>0.42027804931030743</v>
      </c>
      <c r="Q447" s="9">
        <f>YEAR(SalesDataTable[[#This Row],[Order Date]])</f>
        <v>2026</v>
      </c>
      <c r="R447" s="8" t="str">
        <f>"Q"&amp;ROUNDUP(MONTH(SalesDataTable[[#This Row],[Order Date]])/3,0)</f>
        <v>Q1</v>
      </c>
      <c r="S447" s="5">
        <f>MONTH(SalesDataTable[[#This Row],[Order Date]])</f>
        <v>3</v>
      </c>
      <c r="T447" s="8" t="str">
        <f>TEXT(SalesDataTable[[#This Row],[Order Date]],"mmm")</f>
        <v>mar</v>
      </c>
    </row>
    <row r="448" spans="1:20" ht="16" x14ac:dyDescent="0.4">
      <c r="A448" s="2" t="s">
        <v>519</v>
      </c>
      <c r="B448" s="3">
        <v>46108</v>
      </c>
      <c r="C448" s="4" t="s">
        <v>28</v>
      </c>
      <c r="D448" s="4" t="s">
        <v>86</v>
      </c>
      <c r="E448" s="4" t="s">
        <v>23</v>
      </c>
      <c r="F448" s="4" t="s">
        <v>36</v>
      </c>
      <c r="G448" s="4" t="s">
        <v>31</v>
      </c>
      <c r="H448" s="4" t="s">
        <v>73</v>
      </c>
      <c r="I448" s="5">
        <v>1</v>
      </c>
      <c r="J448" s="6">
        <v>151.47999999999999</v>
      </c>
      <c r="K448" s="7">
        <v>0</v>
      </c>
      <c r="L448" s="6">
        <v>79.41</v>
      </c>
      <c r="M448" s="6">
        <f t="shared" si="24"/>
        <v>151.47999999999999</v>
      </c>
      <c r="N448" s="6">
        <f t="shared" si="25"/>
        <v>79.41</v>
      </c>
      <c r="O448" s="6">
        <f t="shared" si="26"/>
        <v>72.069999999999993</v>
      </c>
      <c r="P448" s="8">
        <f t="shared" si="27"/>
        <v>0.47577237919197252</v>
      </c>
      <c r="Q448" s="9">
        <f>YEAR(SalesDataTable[[#This Row],[Order Date]])</f>
        <v>2026</v>
      </c>
      <c r="R448" s="8" t="str">
        <f>"Q"&amp;ROUNDUP(MONTH(SalesDataTable[[#This Row],[Order Date]])/3,0)</f>
        <v>Q1</v>
      </c>
      <c r="S448" s="5">
        <f>MONTH(SalesDataTable[[#This Row],[Order Date]])</f>
        <v>3</v>
      </c>
      <c r="T448" s="8" t="str">
        <f>TEXT(SalesDataTable[[#This Row],[Order Date]],"mmm")</f>
        <v>mar</v>
      </c>
    </row>
    <row r="449" spans="1:20" ht="16" x14ac:dyDescent="0.4">
      <c r="A449" s="2" t="s">
        <v>520</v>
      </c>
      <c r="B449" s="3">
        <v>46109</v>
      </c>
      <c r="C449" s="4" t="s">
        <v>21</v>
      </c>
      <c r="D449" s="4" t="s">
        <v>108</v>
      </c>
      <c r="E449" s="4" t="s">
        <v>45</v>
      </c>
      <c r="F449" s="4" t="s">
        <v>36</v>
      </c>
      <c r="G449" s="4" t="s">
        <v>69</v>
      </c>
      <c r="H449" s="4" t="s">
        <v>94</v>
      </c>
      <c r="I449" s="5">
        <v>1</v>
      </c>
      <c r="J449" s="6">
        <v>51.02</v>
      </c>
      <c r="K449" s="7">
        <v>0.05</v>
      </c>
      <c r="L449" s="6">
        <v>21.94</v>
      </c>
      <c r="M449" s="6">
        <f t="shared" si="24"/>
        <v>48.469000000000001</v>
      </c>
      <c r="N449" s="6">
        <f t="shared" si="25"/>
        <v>21.94</v>
      </c>
      <c r="O449" s="6">
        <f t="shared" si="26"/>
        <v>26.529</v>
      </c>
      <c r="P449" s="8">
        <f t="shared" si="27"/>
        <v>0.54733953661102974</v>
      </c>
      <c r="Q449" s="9">
        <f>YEAR(SalesDataTable[[#This Row],[Order Date]])</f>
        <v>2026</v>
      </c>
      <c r="R449" s="8" t="str">
        <f>"Q"&amp;ROUNDUP(MONTH(SalesDataTable[[#This Row],[Order Date]])/3,0)</f>
        <v>Q1</v>
      </c>
      <c r="S449" s="5">
        <f>MONTH(SalesDataTable[[#This Row],[Order Date]])</f>
        <v>3</v>
      </c>
      <c r="T449" s="8" t="str">
        <f>TEXT(SalesDataTable[[#This Row],[Order Date]],"mmm")</f>
        <v>mar</v>
      </c>
    </row>
    <row r="450" spans="1:20" ht="16" x14ac:dyDescent="0.4">
      <c r="A450" s="2" t="s">
        <v>521</v>
      </c>
      <c r="B450" s="3">
        <v>46109</v>
      </c>
      <c r="C450" s="4" t="s">
        <v>34</v>
      </c>
      <c r="D450" s="4" t="s">
        <v>35</v>
      </c>
      <c r="E450" s="4" t="s">
        <v>30</v>
      </c>
      <c r="F450" s="4" t="s">
        <v>40</v>
      </c>
      <c r="G450" s="4" t="s">
        <v>25</v>
      </c>
      <c r="H450" s="4" t="s">
        <v>55</v>
      </c>
      <c r="I450" s="5">
        <v>8</v>
      </c>
      <c r="J450" s="6">
        <v>40.86</v>
      </c>
      <c r="K450" s="7">
        <v>0.1</v>
      </c>
      <c r="L450" s="6">
        <v>16.34</v>
      </c>
      <c r="M450" s="6">
        <f t="shared" ref="M450:M513" si="28">I450*J450*(1-K450)</f>
        <v>294.19200000000001</v>
      </c>
      <c r="N450" s="6">
        <f t="shared" ref="N450:N513" si="29">I450*L450</f>
        <v>130.72</v>
      </c>
      <c r="O450" s="6">
        <f t="shared" ref="O450:O513" si="30">M450-N450</f>
        <v>163.47200000000001</v>
      </c>
      <c r="P450" s="8">
        <f t="shared" ref="P450:P513" si="31">IFERROR(O450/M450,0)</f>
        <v>0.55566432805786703</v>
      </c>
      <c r="Q450" s="9">
        <f>YEAR(SalesDataTable[[#This Row],[Order Date]])</f>
        <v>2026</v>
      </c>
      <c r="R450" s="8" t="str">
        <f>"Q"&amp;ROUNDUP(MONTH(SalesDataTable[[#This Row],[Order Date]])/3,0)</f>
        <v>Q1</v>
      </c>
      <c r="S450" s="5">
        <f>MONTH(SalesDataTable[[#This Row],[Order Date]])</f>
        <v>3</v>
      </c>
      <c r="T450" s="8" t="str">
        <f>TEXT(SalesDataTable[[#This Row],[Order Date]],"mmm")</f>
        <v>mar</v>
      </c>
    </row>
    <row r="451" spans="1:20" ht="16" x14ac:dyDescent="0.4">
      <c r="A451" s="2" t="s">
        <v>522</v>
      </c>
      <c r="B451" s="3">
        <v>46109</v>
      </c>
      <c r="C451" s="4" t="s">
        <v>21</v>
      </c>
      <c r="D451" s="4" t="s">
        <v>72</v>
      </c>
      <c r="E451" s="4" t="s">
        <v>23</v>
      </c>
      <c r="F451" s="4" t="s">
        <v>36</v>
      </c>
      <c r="G451" s="4" t="s">
        <v>37</v>
      </c>
      <c r="H451" s="4" t="s">
        <v>103</v>
      </c>
      <c r="I451" s="5">
        <v>5</v>
      </c>
      <c r="J451" s="6">
        <v>163.33000000000001</v>
      </c>
      <c r="K451" s="7">
        <v>0</v>
      </c>
      <c r="L451" s="6">
        <v>87.05</v>
      </c>
      <c r="M451" s="6">
        <f t="shared" si="28"/>
        <v>816.65000000000009</v>
      </c>
      <c r="N451" s="6">
        <f t="shared" si="29"/>
        <v>435.25</v>
      </c>
      <c r="O451" s="6">
        <f t="shared" si="30"/>
        <v>381.40000000000009</v>
      </c>
      <c r="P451" s="8">
        <f t="shared" si="31"/>
        <v>0.46702993938651816</v>
      </c>
      <c r="Q451" s="9">
        <f>YEAR(SalesDataTable[[#This Row],[Order Date]])</f>
        <v>2026</v>
      </c>
      <c r="R451" s="8" t="str">
        <f>"Q"&amp;ROUNDUP(MONTH(SalesDataTable[[#This Row],[Order Date]])/3,0)</f>
        <v>Q1</v>
      </c>
      <c r="S451" s="5">
        <f>MONTH(SalesDataTable[[#This Row],[Order Date]])</f>
        <v>3</v>
      </c>
      <c r="T451" s="8" t="str">
        <f>TEXT(SalesDataTable[[#This Row],[Order Date]],"mmm")</f>
        <v>mar</v>
      </c>
    </row>
    <row r="452" spans="1:20" ht="16" x14ac:dyDescent="0.4">
      <c r="A452" s="2" t="s">
        <v>523</v>
      </c>
      <c r="B452" s="3">
        <v>46110</v>
      </c>
      <c r="C452" s="4" t="s">
        <v>28</v>
      </c>
      <c r="D452" s="4" t="s">
        <v>106</v>
      </c>
      <c r="E452" s="4" t="s">
        <v>59</v>
      </c>
      <c r="F452" s="4" t="s">
        <v>36</v>
      </c>
      <c r="G452" s="4" t="s">
        <v>31</v>
      </c>
      <c r="H452" s="4" t="s">
        <v>32</v>
      </c>
      <c r="I452" s="5">
        <v>1</v>
      </c>
      <c r="J452" s="6">
        <v>90.27</v>
      </c>
      <c r="K452" s="7">
        <v>0</v>
      </c>
      <c r="L452" s="6">
        <v>46.38</v>
      </c>
      <c r="M452" s="6">
        <f t="shared" si="28"/>
        <v>90.27</v>
      </c>
      <c r="N452" s="6">
        <f t="shared" si="29"/>
        <v>46.38</v>
      </c>
      <c r="O452" s="6">
        <f t="shared" si="30"/>
        <v>43.889999999999993</v>
      </c>
      <c r="P452" s="8">
        <f t="shared" si="31"/>
        <v>0.48620804253904948</v>
      </c>
      <c r="Q452" s="9">
        <f>YEAR(SalesDataTable[[#This Row],[Order Date]])</f>
        <v>2026</v>
      </c>
      <c r="R452" s="8" t="str">
        <f>"Q"&amp;ROUNDUP(MONTH(SalesDataTable[[#This Row],[Order Date]])/3,0)</f>
        <v>Q1</v>
      </c>
      <c r="S452" s="5">
        <f>MONTH(SalesDataTable[[#This Row],[Order Date]])</f>
        <v>3</v>
      </c>
      <c r="T452" s="8" t="str">
        <f>TEXT(SalesDataTable[[#This Row],[Order Date]],"mmm")</f>
        <v>mar</v>
      </c>
    </row>
    <row r="453" spans="1:20" ht="16" x14ac:dyDescent="0.4">
      <c r="A453" s="2" t="s">
        <v>524</v>
      </c>
      <c r="B453" s="3">
        <v>46110</v>
      </c>
      <c r="C453" s="4" t="s">
        <v>21</v>
      </c>
      <c r="D453" s="4" t="s">
        <v>72</v>
      </c>
      <c r="E453" s="4" t="s">
        <v>30</v>
      </c>
      <c r="F453" s="4" t="s">
        <v>40</v>
      </c>
      <c r="G453" s="4" t="s">
        <v>37</v>
      </c>
      <c r="H453" s="4" t="s">
        <v>91</v>
      </c>
      <c r="I453" s="5">
        <v>12</v>
      </c>
      <c r="J453" s="6">
        <v>131.31</v>
      </c>
      <c r="K453" s="7">
        <v>0.05</v>
      </c>
      <c r="L453" s="6">
        <v>68.459999999999994</v>
      </c>
      <c r="M453" s="6">
        <f t="shared" si="28"/>
        <v>1496.934</v>
      </c>
      <c r="N453" s="6">
        <f t="shared" si="29"/>
        <v>821.52</v>
      </c>
      <c r="O453" s="6">
        <f t="shared" si="30"/>
        <v>675.41399999999999</v>
      </c>
      <c r="P453" s="8">
        <f t="shared" si="31"/>
        <v>0.45119824922140855</v>
      </c>
      <c r="Q453" s="9">
        <f>YEAR(SalesDataTable[[#This Row],[Order Date]])</f>
        <v>2026</v>
      </c>
      <c r="R453" s="8" t="str">
        <f>"Q"&amp;ROUNDUP(MONTH(SalesDataTable[[#This Row],[Order Date]])/3,0)</f>
        <v>Q1</v>
      </c>
      <c r="S453" s="5">
        <f>MONTH(SalesDataTable[[#This Row],[Order Date]])</f>
        <v>3</v>
      </c>
      <c r="T453" s="8" t="str">
        <f>TEXT(SalesDataTable[[#This Row],[Order Date]],"mmm")</f>
        <v>mar</v>
      </c>
    </row>
    <row r="454" spans="1:20" ht="16" x14ac:dyDescent="0.4">
      <c r="A454" s="2" t="s">
        <v>525</v>
      </c>
      <c r="B454" s="3">
        <v>46110</v>
      </c>
      <c r="C454" s="4" t="s">
        <v>28</v>
      </c>
      <c r="D454" s="4" t="s">
        <v>89</v>
      </c>
      <c r="E454" s="4" t="s">
        <v>59</v>
      </c>
      <c r="F454" s="4" t="s">
        <v>36</v>
      </c>
      <c r="G454" s="4" t="s">
        <v>37</v>
      </c>
      <c r="H454" s="4" t="s">
        <v>103</v>
      </c>
      <c r="I454" s="5">
        <v>1</v>
      </c>
      <c r="J454" s="6">
        <v>167.27</v>
      </c>
      <c r="K454" s="7">
        <v>0.05</v>
      </c>
      <c r="L454" s="6">
        <v>88.19</v>
      </c>
      <c r="M454" s="6">
        <f t="shared" si="28"/>
        <v>158.90649999999999</v>
      </c>
      <c r="N454" s="6">
        <f t="shared" si="29"/>
        <v>88.19</v>
      </c>
      <c r="O454" s="6">
        <f t="shared" si="30"/>
        <v>70.716499999999996</v>
      </c>
      <c r="P454" s="8">
        <f t="shared" si="31"/>
        <v>0.44501955552478972</v>
      </c>
      <c r="Q454" s="9">
        <f>YEAR(SalesDataTable[[#This Row],[Order Date]])</f>
        <v>2026</v>
      </c>
      <c r="R454" s="8" t="str">
        <f>"Q"&amp;ROUNDUP(MONTH(SalesDataTable[[#This Row],[Order Date]])/3,0)</f>
        <v>Q1</v>
      </c>
      <c r="S454" s="5">
        <f>MONTH(SalesDataTable[[#This Row],[Order Date]])</f>
        <v>3</v>
      </c>
      <c r="T454" s="8" t="str">
        <f>TEXT(SalesDataTable[[#This Row],[Order Date]],"mmm")</f>
        <v>mar</v>
      </c>
    </row>
    <row r="455" spans="1:20" ht="16" x14ac:dyDescent="0.4">
      <c r="A455" s="2" t="s">
        <v>526</v>
      </c>
      <c r="B455" s="3">
        <v>46110</v>
      </c>
      <c r="C455" s="4" t="s">
        <v>28</v>
      </c>
      <c r="D455" s="4" t="s">
        <v>89</v>
      </c>
      <c r="E455" s="4" t="s">
        <v>59</v>
      </c>
      <c r="F455" s="4" t="s">
        <v>24</v>
      </c>
      <c r="G455" s="4" t="s">
        <v>31</v>
      </c>
      <c r="H455" s="4" t="s">
        <v>99</v>
      </c>
      <c r="I455" s="5">
        <v>4</v>
      </c>
      <c r="J455" s="6">
        <v>70.510000000000005</v>
      </c>
      <c r="K455" s="7">
        <v>0</v>
      </c>
      <c r="L455" s="6">
        <v>31.93</v>
      </c>
      <c r="M455" s="6">
        <f t="shared" si="28"/>
        <v>282.04000000000002</v>
      </c>
      <c r="N455" s="6">
        <f t="shared" si="29"/>
        <v>127.72</v>
      </c>
      <c r="O455" s="6">
        <f t="shared" si="30"/>
        <v>154.32000000000002</v>
      </c>
      <c r="P455" s="8">
        <f t="shared" si="31"/>
        <v>0.54715643171181394</v>
      </c>
      <c r="Q455" s="9">
        <f>YEAR(SalesDataTable[[#This Row],[Order Date]])</f>
        <v>2026</v>
      </c>
      <c r="R455" s="8" t="str">
        <f>"Q"&amp;ROUNDUP(MONTH(SalesDataTable[[#This Row],[Order Date]])/3,0)</f>
        <v>Q1</v>
      </c>
      <c r="S455" s="5">
        <f>MONTH(SalesDataTable[[#This Row],[Order Date]])</f>
        <v>3</v>
      </c>
      <c r="T455" s="8" t="str">
        <f>TEXT(SalesDataTable[[#This Row],[Order Date]],"mmm")</f>
        <v>mar</v>
      </c>
    </row>
    <row r="456" spans="1:20" ht="16" x14ac:dyDescent="0.4">
      <c r="A456" s="2" t="s">
        <v>527</v>
      </c>
      <c r="B456" s="3">
        <v>46110</v>
      </c>
      <c r="C456" s="4" t="s">
        <v>28</v>
      </c>
      <c r="D456" s="4" t="s">
        <v>58</v>
      </c>
      <c r="E456" s="4" t="s">
        <v>30</v>
      </c>
      <c r="F456" s="4" t="s">
        <v>36</v>
      </c>
      <c r="G456" s="4" t="s">
        <v>25</v>
      </c>
      <c r="H456" s="4" t="s">
        <v>63</v>
      </c>
      <c r="I456" s="5">
        <v>12</v>
      </c>
      <c r="J456" s="6">
        <v>101.06</v>
      </c>
      <c r="K456" s="7">
        <v>0.1</v>
      </c>
      <c r="L456" s="6">
        <v>50.59</v>
      </c>
      <c r="M456" s="6">
        <f t="shared" si="28"/>
        <v>1091.4480000000001</v>
      </c>
      <c r="N456" s="6">
        <f t="shared" si="29"/>
        <v>607.08000000000004</v>
      </c>
      <c r="O456" s="6">
        <f t="shared" si="30"/>
        <v>484.36800000000005</v>
      </c>
      <c r="P456" s="8">
        <f t="shared" si="31"/>
        <v>0.4437847703234602</v>
      </c>
      <c r="Q456" s="9">
        <f>YEAR(SalesDataTable[[#This Row],[Order Date]])</f>
        <v>2026</v>
      </c>
      <c r="R456" s="8" t="str">
        <f>"Q"&amp;ROUNDUP(MONTH(SalesDataTable[[#This Row],[Order Date]])/3,0)</f>
        <v>Q1</v>
      </c>
      <c r="S456" s="5">
        <f>MONTH(SalesDataTable[[#This Row],[Order Date]])</f>
        <v>3</v>
      </c>
      <c r="T456" s="8" t="str">
        <f>TEXT(SalesDataTable[[#This Row],[Order Date]],"mmm")</f>
        <v>mar</v>
      </c>
    </row>
    <row r="457" spans="1:20" ht="16" x14ac:dyDescent="0.4">
      <c r="A457" s="2" t="s">
        <v>528</v>
      </c>
      <c r="B457" s="3">
        <v>46110</v>
      </c>
      <c r="C457" s="4" t="s">
        <v>47</v>
      </c>
      <c r="D457" s="4" t="s">
        <v>68</v>
      </c>
      <c r="E457" s="4" t="s">
        <v>23</v>
      </c>
      <c r="F457" s="4" t="s">
        <v>40</v>
      </c>
      <c r="G457" s="4" t="s">
        <v>25</v>
      </c>
      <c r="H457" s="4" t="s">
        <v>26</v>
      </c>
      <c r="I457" s="5">
        <v>2</v>
      </c>
      <c r="J457" s="6">
        <v>79.849999999999994</v>
      </c>
      <c r="K457" s="7">
        <v>0.05</v>
      </c>
      <c r="L457" s="6">
        <v>43.78</v>
      </c>
      <c r="M457" s="6">
        <f t="shared" si="28"/>
        <v>151.71499999999997</v>
      </c>
      <c r="N457" s="6">
        <f t="shared" si="29"/>
        <v>87.56</v>
      </c>
      <c r="O457" s="6">
        <f t="shared" si="30"/>
        <v>64.154999999999973</v>
      </c>
      <c r="P457" s="8">
        <f t="shared" si="31"/>
        <v>0.42286524074745402</v>
      </c>
      <c r="Q457" s="9">
        <f>YEAR(SalesDataTable[[#This Row],[Order Date]])</f>
        <v>2026</v>
      </c>
      <c r="R457" s="8" t="str">
        <f>"Q"&amp;ROUNDUP(MONTH(SalesDataTable[[#This Row],[Order Date]])/3,0)</f>
        <v>Q1</v>
      </c>
      <c r="S457" s="5">
        <f>MONTH(SalesDataTable[[#This Row],[Order Date]])</f>
        <v>3</v>
      </c>
      <c r="T457" s="8" t="str">
        <f>TEXT(SalesDataTable[[#This Row],[Order Date]],"mmm")</f>
        <v>mar</v>
      </c>
    </row>
    <row r="458" spans="1:20" ht="16" x14ac:dyDescent="0.4">
      <c r="A458" s="2" t="s">
        <v>529</v>
      </c>
      <c r="B458" s="3">
        <v>46110</v>
      </c>
      <c r="C458" s="4" t="s">
        <v>34</v>
      </c>
      <c r="D458" s="4" t="s">
        <v>54</v>
      </c>
      <c r="E458" s="4" t="s">
        <v>45</v>
      </c>
      <c r="F458" s="4" t="s">
        <v>36</v>
      </c>
      <c r="G458" s="4" t="s">
        <v>51</v>
      </c>
      <c r="H458" s="4" t="s">
        <v>61</v>
      </c>
      <c r="I458" s="5">
        <v>4</v>
      </c>
      <c r="J458" s="6">
        <v>191.99</v>
      </c>
      <c r="K458" s="7">
        <v>0</v>
      </c>
      <c r="L458" s="6">
        <v>104.44</v>
      </c>
      <c r="M458" s="6">
        <f t="shared" si="28"/>
        <v>767.96</v>
      </c>
      <c r="N458" s="6">
        <f t="shared" si="29"/>
        <v>417.76</v>
      </c>
      <c r="O458" s="6">
        <f t="shared" si="30"/>
        <v>350.20000000000005</v>
      </c>
      <c r="P458" s="8">
        <f t="shared" si="31"/>
        <v>0.45601333402781397</v>
      </c>
      <c r="Q458" s="9">
        <f>YEAR(SalesDataTable[[#This Row],[Order Date]])</f>
        <v>2026</v>
      </c>
      <c r="R458" s="8" t="str">
        <f>"Q"&amp;ROUNDUP(MONTH(SalesDataTable[[#This Row],[Order Date]])/3,0)</f>
        <v>Q1</v>
      </c>
      <c r="S458" s="5">
        <f>MONTH(SalesDataTable[[#This Row],[Order Date]])</f>
        <v>3</v>
      </c>
      <c r="T458" s="8" t="str">
        <f>TEXT(SalesDataTable[[#This Row],[Order Date]],"mmm")</f>
        <v>mar</v>
      </c>
    </row>
    <row r="459" spans="1:20" ht="16" x14ac:dyDescent="0.4">
      <c r="A459" s="2" t="s">
        <v>530</v>
      </c>
      <c r="B459" s="3">
        <v>46110</v>
      </c>
      <c r="C459" s="4" t="s">
        <v>28</v>
      </c>
      <c r="D459" s="4" t="s">
        <v>86</v>
      </c>
      <c r="E459" s="4" t="s">
        <v>23</v>
      </c>
      <c r="F459" s="4" t="s">
        <v>36</v>
      </c>
      <c r="G459" s="4" t="s">
        <v>25</v>
      </c>
      <c r="H459" s="4" t="s">
        <v>49</v>
      </c>
      <c r="I459" s="5">
        <v>1</v>
      </c>
      <c r="J459" s="6">
        <v>49.81</v>
      </c>
      <c r="K459" s="7">
        <v>0.05</v>
      </c>
      <c r="L459" s="6">
        <v>23.12</v>
      </c>
      <c r="M459" s="6">
        <f t="shared" si="28"/>
        <v>47.319499999999998</v>
      </c>
      <c r="N459" s="6">
        <f t="shared" si="29"/>
        <v>23.12</v>
      </c>
      <c r="O459" s="6">
        <f t="shared" si="30"/>
        <v>24.199499999999997</v>
      </c>
      <c r="P459" s="8">
        <f t="shared" si="31"/>
        <v>0.51140650260463438</v>
      </c>
      <c r="Q459" s="9">
        <f>YEAR(SalesDataTable[[#This Row],[Order Date]])</f>
        <v>2026</v>
      </c>
      <c r="R459" s="8" t="str">
        <f>"Q"&amp;ROUNDUP(MONTH(SalesDataTable[[#This Row],[Order Date]])/3,0)</f>
        <v>Q1</v>
      </c>
      <c r="S459" s="5">
        <f>MONTH(SalesDataTable[[#This Row],[Order Date]])</f>
        <v>3</v>
      </c>
      <c r="T459" s="8" t="str">
        <f>TEXT(SalesDataTable[[#This Row],[Order Date]],"mmm")</f>
        <v>mar</v>
      </c>
    </row>
    <row r="460" spans="1:20" ht="16" x14ac:dyDescent="0.4">
      <c r="A460" s="2" t="s">
        <v>531</v>
      </c>
      <c r="B460" s="3">
        <v>46110</v>
      </c>
      <c r="C460" s="4" t="s">
        <v>21</v>
      </c>
      <c r="D460" s="4" t="s">
        <v>108</v>
      </c>
      <c r="E460" s="4" t="s">
        <v>45</v>
      </c>
      <c r="F460" s="4" t="s">
        <v>36</v>
      </c>
      <c r="G460" s="4" t="s">
        <v>69</v>
      </c>
      <c r="H460" s="4" t="s">
        <v>70</v>
      </c>
      <c r="I460" s="5">
        <v>1</v>
      </c>
      <c r="J460" s="6">
        <v>40.39</v>
      </c>
      <c r="K460" s="7">
        <v>0.1</v>
      </c>
      <c r="L460" s="6">
        <v>14.97</v>
      </c>
      <c r="M460" s="6">
        <f t="shared" si="28"/>
        <v>36.350999999999999</v>
      </c>
      <c r="N460" s="6">
        <f t="shared" si="29"/>
        <v>14.97</v>
      </c>
      <c r="O460" s="6">
        <f t="shared" si="30"/>
        <v>21.381</v>
      </c>
      <c r="P460" s="8">
        <f t="shared" si="31"/>
        <v>0.58818189320788972</v>
      </c>
      <c r="Q460" s="9">
        <f>YEAR(SalesDataTable[[#This Row],[Order Date]])</f>
        <v>2026</v>
      </c>
      <c r="R460" s="8" t="str">
        <f>"Q"&amp;ROUNDUP(MONTH(SalesDataTable[[#This Row],[Order Date]])/3,0)</f>
        <v>Q1</v>
      </c>
      <c r="S460" s="5">
        <f>MONTH(SalesDataTable[[#This Row],[Order Date]])</f>
        <v>3</v>
      </c>
      <c r="T460" s="8" t="str">
        <f>TEXT(SalesDataTable[[#This Row],[Order Date]],"mmm")</f>
        <v>mar</v>
      </c>
    </row>
    <row r="461" spans="1:20" ht="16" x14ac:dyDescent="0.4">
      <c r="A461" s="2" t="s">
        <v>532</v>
      </c>
      <c r="B461" s="3">
        <v>46110</v>
      </c>
      <c r="C461" s="4" t="s">
        <v>21</v>
      </c>
      <c r="D461" s="4" t="s">
        <v>22</v>
      </c>
      <c r="E461" s="4" t="s">
        <v>23</v>
      </c>
      <c r="F461" s="4" t="s">
        <v>24</v>
      </c>
      <c r="G461" s="4" t="s">
        <v>37</v>
      </c>
      <c r="H461" s="4" t="s">
        <v>38</v>
      </c>
      <c r="I461" s="5">
        <v>1</v>
      </c>
      <c r="J461" s="6">
        <v>35.700000000000003</v>
      </c>
      <c r="K461" s="7">
        <v>0.05</v>
      </c>
      <c r="L461" s="6">
        <v>13.85</v>
      </c>
      <c r="M461" s="6">
        <f t="shared" si="28"/>
        <v>33.914999999999999</v>
      </c>
      <c r="N461" s="6">
        <f t="shared" si="29"/>
        <v>13.85</v>
      </c>
      <c r="O461" s="6">
        <f t="shared" si="30"/>
        <v>20.064999999999998</v>
      </c>
      <c r="P461" s="8">
        <f t="shared" si="31"/>
        <v>0.59162612413386406</v>
      </c>
      <c r="Q461" s="9">
        <f>YEAR(SalesDataTable[[#This Row],[Order Date]])</f>
        <v>2026</v>
      </c>
      <c r="R461" s="8" t="str">
        <f>"Q"&amp;ROUNDUP(MONTH(SalesDataTable[[#This Row],[Order Date]])/3,0)</f>
        <v>Q1</v>
      </c>
      <c r="S461" s="5">
        <f>MONTH(SalesDataTable[[#This Row],[Order Date]])</f>
        <v>3</v>
      </c>
      <c r="T461" s="8" t="str">
        <f>TEXT(SalesDataTable[[#This Row],[Order Date]],"mmm")</f>
        <v>mar</v>
      </c>
    </row>
    <row r="462" spans="1:20" ht="16" x14ac:dyDescent="0.4">
      <c r="A462" s="2" t="s">
        <v>533</v>
      </c>
      <c r="B462" s="3">
        <v>46110</v>
      </c>
      <c r="C462" s="4" t="s">
        <v>34</v>
      </c>
      <c r="D462" s="4" t="s">
        <v>81</v>
      </c>
      <c r="E462" s="4" t="s">
        <v>59</v>
      </c>
      <c r="F462" s="4" t="s">
        <v>24</v>
      </c>
      <c r="G462" s="4" t="s">
        <v>51</v>
      </c>
      <c r="H462" s="4" t="s">
        <v>84</v>
      </c>
      <c r="I462" s="5">
        <v>1</v>
      </c>
      <c r="J462" s="6">
        <v>80.09</v>
      </c>
      <c r="K462" s="7">
        <v>0</v>
      </c>
      <c r="L462" s="6">
        <v>40.61</v>
      </c>
      <c r="M462" s="6">
        <f t="shared" si="28"/>
        <v>80.09</v>
      </c>
      <c r="N462" s="6">
        <f t="shared" si="29"/>
        <v>40.61</v>
      </c>
      <c r="O462" s="6">
        <f t="shared" si="30"/>
        <v>39.480000000000004</v>
      </c>
      <c r="P462" s="8">
        <f t="shared" si="31"/>
        <v>0.49294543638406796</v>
      </c>
      <c r="Q462" s="9">
        <f>YEAR(SalesDataTable[[#This Row],[Order Date]])</f>
        <v>2026</v>
      </c>
      <c r="R462" s="8" t="str">
        <f>"Q"&amp;ROUNDUP(MONTH(SalesDataTable[[#This Row],[Order Date]])/3,0)</f>
        <v>Q1</v>
      </c>
      <c r="S462" s="5">
        <f>MONTH(SalesDataTable[[#This Row],[Order Date]])</f>
        <v>3</v>
      </c>
      <c r="T462" s="8" t="str">
        <f>TEXT(SalesDataTable[[#This Row],[Order Date]],"mmm")</f>
        <v>mar</v>
      </c>
    </row>
    <row r="463" spans="1:20" ht="16" x14ac:dyDescent="0.4">
      <c r="A463" s="2" t="s">
        <v>534</v>
      </c>
      <c r="B463" s="3">
        <v>46110</v>
      </c>
      <c r="C463" s="4" t="s">
        <v>47</v>
      </c>
      <c r="D463" s="4" t="s">
        <v>102</v>
      </c>
      <c r="E463" s="4" t="s">
        <v>59</v>
      </c>
      <c r="F463" s="4" t="s">
        <v>36</v>
      </c>
      <c r="G463" s="4" t="s">
        <v>31</v>
      </c>
      <c r="H463" s="4" t="s">
        <v>41</v>
      </c>
      <c r="I463" s="5">
        <v>1</v>
      </c>
      <c r="J463" s="6">
        <v>142.87</v>
      </c>
      <c r="K463" s="7">
        <v>0.1</v>
      </c>
      <c r="L463" s="6">
        <v>77.33</v>
      </c>
      <c r="M463" s="6">
        <f t="shared" si="28"/>
        <v>128.583</v>
      </c>
      <c r="N463" s="6">
        <f t="shared" si="29"/>
        <v>77.33</v>
      </c>
      <c r="O463" s="6">
        <f t="shared" si="30"/>
        <v>51.253</v>
      </c>
      <c r="P463" s="8">
        <f t="shared" si="31"/>
        <v>0.39859857057309289</v>
      </c>
      <c r="Q463" s="9">
        <f>YEAR(SalesDataTable[[#This Row],[Order Date]])</f>
        <v>2026</v>
      </c>
      <c r="R463" s="8" t="str">
        <f>"Q"&amp;ROUNDUP(MONTH(SalesDataTable[[#This Row],[Order Date]])/3,0)</f>
        <v>Q1</v>
      </c>
      <c r="S463" s="5">
        <f>MONTH(SalesDataTable[[#This Row],[Order Date]])</f>
        <v>3</v>
      </c>
      <c r="T463" s="8" t="str">
        <f>TEXT(SalesDataTable[[#This Row],[Order Date]],"mmm")</f>
        <v>mar</v>
      </c>
    </row>
    <row r="464" spans="1:20" ht="16" x14ac:dyDescent="0.4">
      <c r="A464" s="2" t="s">
        <v>535</v>
      </c>
      <c r="B464" s="3">
        <v>46111</v>
      </c>
      <c r="C464" s="4" t="s">
        <v>47</v>
      </c>
      <c r="D464" s="4" t="s">
        <v>68</v>
      </c>
      <c r="E464" s="4" t="s">
        <v>23</v>
      </c>
      <c r="F464" s="4" t="s">
        <v>24</v>
      </c>
      <c r="G464" s="4" t="s">
        <v>69</v>
      </c>
      <c r="H464" s="4" t="s">
        <v>70</v>
      </c>
      <c r="I464" s="5">
        <v>1</v>
      </c>
      <c r="J464" s="6">
        <v>40.53</v>
      </c>
      <c r="K464" s="7">
        <v>0</v>
      </c>
      <c r="L464" s="6">
        <v>14.32</v>
      </c>
      <c r="M464" s="6">
        <f t="shared" si="28"/>
        <v>40.53</v>
      </c>
      <c r="N464" s="6">
        <f t="shared" si="29"/>
        <v>14.32</v>
      </c>
      <c r="O464" s="6">
        <f t="shared" si="30"/>
        <v>26.21</v>
      </c>
      <c r="P464" s="8">
        <f t="shared" si="31"/>
        <v>0.64668147051566738</v>
      </c>
      <c r="Q464" s="9">
        <f>YEAR(SalesDataTable[[#This Row],[Order Date]])</f>
        <v>2026</v>
      </c>
      <c r="R464" s="8" t="str">
        <f>"Q"&amp;ROUNDUP(MONTH(SalesDataTable[[#This Row],[Order Date]])/3,0)</f>
        <v>Q1</v>
      </c>
      <c r="S464" s="5">
        <f>MONTH(SalesDataTable[[#This Row],[Order Date]])</f>
        <v>3</v>
      </c>
      <c r="T464" s="8" t="str">
        <f>TEXT(SalesDataTable[[#This Row],[Order Date]],"mmm")</f>
        <v>mar</v>
      </c>
    </row>
    <row r="465" spans="1:20" ht="16" x14ac:dyDescent="0.4">
      <c r="A465" s="2" t="s">
        <v>536</v>
      </c>
      <c r="B465" s="3">
        <v>46111</v>
      </c>
      <c r="C465" s="4" t="s">
        <v>47</v>
      </c>
      <c r="D465" s="4" t="s">
        <v>68</v>
      </c>
      <c r="E465" s="4" t="s">
        <v>23</v>
      </c>
      <c r="F465" s="4" t="s">
        <v>24</v>
      </c>
      <c r="G465" s="4" t="s">
        <v>25</v>
      </c>
      <c r="H465" s="4" t="s">
        <v>49</v>
      </c>
      <c r="I465" s="5">
        <v>1</v>
      </c>
      <c r="J465" s="6">
        <v>49.46</v>
      </c>
      <c r="K465" s="7">
        <v>0</v>
      </c>
      <c r="L465" s="6">
        <v>23.04</v>
      </c>
      <c r="M465" s="6">
        <f t="shared" si="28"/>
        <v>49.46</v>
      </c>
      <c r="N465" s="6">
        <f t="shared" si="29"/>
        <v>23.04</v>
      </c>
      <c r="O465" s="6">
        <f t="shared" si="30"/>
        <v>26.42</v>
      </c>
      <c r="P465" s="8">
        <f t="shared" si="31"/>
        <v>0.53416902547513145</v>
      </c>
      <c r="Q465" s="9">
        <f>YEAR(SalesDataTable[[#This Row],[Order Date]])</f>
        <v>2026</v>
      </c>
      <c r="R465" s="8" t="str">
        <f>"Q"&amp;ROUNDUP(MONTH(SalesDataTable[[#This Row],[Order Date]])/3,0)</f>
        <v>Q1</v>
      </c>
      <c r="S465" s="5">
        <f>MONTH(SalesDataTable[[#This Row],[Order Date]])</f>
        <v>3</v>
      </c>
      <c r="T465" s="8" t="str">
        <f>TEXT(SalesDataTable[[#This Row],[Order Date]],"mmm")</f>
        <v>mar</v>
      </c>
    </row>
    <row r="466" spans="1:20" ht="16" x14ac:dyDescent="0.4">
      <c r="A466" s="2" t="s">
        <v>537</v>
      </c>
      <c r="B466" s="3">
        <v>46111</v>
      </c>
      <c r="C466" s="4" t="s">
        <v>28</v>
      </c>
      <c r="D466" s="4" t="s">
        <v>106</v>
      </c>
      <c r="E466" s="4" t="s">
        <v>59</v>
      </c>
      <c r="F466" s="4" t="s">
        <v>40</v>
      </c>
      <c r="G466" s="4" t="s">
        <v>31</v>
      </c>
      <c r="H466" s="4" t="s">
        <v>41</v>
      </c>
      <c r="I466" s="5">
        <v>3</v>
      </c>
      <c r="J466" s="6">
        <v>142.46</v>
      </c>
      <c r="K466" s="7">
        <v>0</v>
      </c>
      <c r="L466" s="6">
        <v>79.650000000000006</v>
      </c>
      <c r="M466" s="6">
        <f t="shared" si="28"/>
        <v>427.38</v>
      </c>
      <c r="N466" s="6">
        <f t="shared" si="29"/>
        <v>238.95000000000002</v>
      </c>
      <c r="O466" s="6">
        <f t="shared" si="30"/>
        <v>188.42999999999998</v>
      </c>
      <c r="P466" s="8">
        <f t="shared" si="31"/>
        <v>0.44089569001825069</v>
      </c>
      <c r="Q466" s="9">
        <f>YEAR(SalesDataTable[[#This Row],[Order Date]])</f>
        <v>2026</v>
      </c>
      <c r="R466" s="8" t="str">
        <f>"Q"&amp;ROUNDUP(MONTH(SalesDataTable[[#This Row],[Order Date]])/3,0)</f>
        <v>Q1</v>
      </c>
      <c r="S466" s="5">
        <f>MONTH(SalesDataTable[[#This Row],[Order Date]])</f>
        <v>3</v>
      </c>
      <c r="T466" s="8" t="str">
        <f>TEXT(SalesDataTable[[#This Row],[Order Date]],"mmm")</f>
        <v>mar</v>
      </c>
    </row>
    <row r="467" spans="1:20" ht="16" x14ac:dyDescent="0.4">
      <c r="A467" s="2" t="s">
        <v>538</v>
      </c>
      <c r="B467" s="3">
        <v>46111</v>
      </c>
      <c r="C467" s="4" t="s">
        <v>47</v>
      </c>
      <c r="D467" s="4" t="s">
        <v>102</v>
      </c>
      <c r="E467" s="4" t="s">
        <v>30</v>
      </c>
      <c r="F467" s="4" t="s">
        <v>40</v>
      </c>
      <c r="G467" s="4" t="s">
        <v>31</v>
      </c>
      <c r="H467" s="4" t="s">
        <v>41</v>
      </c>
      <c r="I467" s="5">
        <v>6</v>
      </c>
      <c r="J467" s="6">
        <v>142.18</v>
      </c>
      <c r="K467" s="7">
        <v>0.05</v>
      </c>
      <c r="L467" s="6">
        <v>80.94</v>
      </c>
      <c r="M467" s="6">
        <f t="shared" si="28"/>
        <v>810.42600000000004</v>
      </c>
      <c r="N467" s="6">
        <f t="shared" si="29"/>
        <v>485.64</v>
      </c>
      <c r="O467" s="6">
        <f t="shared" si="30"/>
        <v>324.78600000000006</v>
      </c>
      <c r="P467" s="8">
        <f t="shared" si="31"/>
        <v>0.40075960050640036</v>
      </c>
      <c r="Q467" s="9">
        <f>YEAR(SalesDataTable[[#This Row],[Order Date]])</f>
        <v>2026</v>
      </c>
      <c r="R467" s="8" t="str">
        <f>"Q"&amp;ROUNDUP(MONTH(SalesDataTable[[#This Row],[Order Date]])/3,0)</f>
        <v>Q1</v>
      </c>
      <c r="S467" s="5">
        <f>MONTH(SalesDataTable[[#This Row],[Order Date]])</f>
        <v>3</v>
      </c>
      <c r="T467" s="8" t="str">
        <f>TEXT(SalesDataTable[[#This Row],[Order Date]],"mmm")</f>
        <v>mar</v>
      </c>
    </row>
    <row r="468" spans="1:20" ht="16" x14ac:dyDescent="0.4">
      <c r="A468" s="2" t="s">
        <v>539</v>
      </c>
      <c r="B468" s="3">
        <v>46111</v>
      </c>
      <c r="C468" s="4" t="s">
        <v>28</v>
      </c>
      <c r="D468" s="4" t="s">
        <v>106</v>
      </c>
      <c r="E468" s="4" t="s">
        <v>23</v>
      </c>
      <c r="F468" s="4" t="s">
        <v>36</v>
      </c>
      <c r="G468" s="4" t="s">
        <v>69</v>
      </c>
      <c r="H468" s="4" t="s">
        <v>70</v>
      </c>
      <c r="I468" s="5">
        <v>2</v>
      </c>
      <c r="J468" s="6">
        <v>41.04</v>
      </c>
      <c r="K468" s="7">
        <v>0</v>
      </c>
      <c r="L468" s="6">
        <v>15.03</v>
      </c>
      <c r="M468" s="6">
        <f t="shared" si="28"/>
        <v>82.08</v>
      </c>
      <c r="N468" s="6">
        <f t="shared" si="29"/>
        <v>30.06</v>
      </c>
      <c r="O468" s="6">
        <f t="shared" si="30"/>
        <v>52.019999999999996</v>
      </c>
      <c r="P468" s="8">
        <f t="shared" si="31"/>
        <v>0.63377192982456132</v>
      </c>
      <c r="Q468" s="9">
        <f>YEAR(SalesDataTable[[#This Row],[Order Date]])</f>
        <v>2026</v>
      </c>
      <c r="R468" s="8" t="str">
        <f>"Q"&amp;ROUNDUP(MONTH(SalesDataTable[[#This Row],[Order Date]])/3,0)</f>
        <v>Q1</v>
      </c>
      <c r="S468" s="5">
        <f>MONTH(SalesDataTable[[#This Row],[Order Date]])</f>
        <v>3</v>
      </c>
      <c r="T468" s="8" t="str">
        <f>TEXT(SalesDataTable[[#This Row],[Order Date]],"mmm")</f>
        <v>mar</v>
      </c>
    </row>
    <row r="469" spans="1:20" ht="16" x14ac:dyDescent="0.4">
      <c r="A469" s="2" t="s">
        <v>540</v>
      </c>
      <c r="B469" s="3">
        <v>46111</v>
      </c>
      <c r="C469" s="4" t="s">
        <v>28</v>
      </c>
      <c r="D469" s="4" t="s">
        <v>89</v>
      </c>
      <c r="E469" s="4" t="s">
        <v>23</v>
      </c>
      <c r="F469" s="4" t="s">
        <v>24</v>
      </c>
      <c r="G469" s="4" t="s">
        <v>31</v>
      </c>
      <c r="H469" s="4" t="s">
        <v>41</v>
      </c>
      <c r="I469" s="5">
        <v>2</v>
      </c>
      <c r="J469" s="6">
        <v>145.06</v>
      </c>
      <c r="K469" s="7">
        <v>0.15</v>
      </c>
      <c r="L469" s="6">
        <v>77.08</v>
      </c>
      <c r="M469" s="6">
        <f t="shared" si="28"/>
        <v>246.602</v>
      </c>
      <c r="N469" s="6">
        <f t="shared" si="29"/>
        <v>154.16</v>
      </c>
      <c r="O469" s="6">
        <f t="shared" si="30"/>
        <v>92.442000000000007</v>
      </c>
      <c r="P469" s="8">
        <f t="shared" si="31"/>
        <v>0.37486313979610875</v>
      </c>
      <c r="Q469" s="9">
        <f>YEAR(SalesDataTable[[#This Row],[Order Date]])</f>
        <v>2026</v>
      </c>
      <c r="R469" s="8" t="str">
        <f>"Q"&amp;ROUNDUP(MONTH(SalesDataTable[[#This Row],[Order Date]])/3,0)</f>
        <v>Q1</v>
      </c>
      <c r="S469" s="5">
        <f>MONTH(SalesDataTable[[#This Row],[Order Date]])</f>
        <v>3</v>
      </c>
      <c r="T469" s="8" t="str">
        <f>TEXT(SalesDataTable[[#This Row],[Order Date]],"mmm")</f>
        <v>mar</v>
      </c>
    </row>
    <row r="470" spans="1:20" ht="16" x14ac:dyDescent="0.4">
      <c r="A470" s="2" t="s">
        <v>541</v>
      </c>
      <c r="B470" s="3">
        <v>46111</v>
      </c>
      <c r="C470" s="4" t="s">
        <v>28</v>
      </c>
      <c r="D470" s="4" t="s">
        <v>86</v>
      </c>
      <c r="E470" s="4" t="s">
        <v>23</v>
      </c>
      <c r="F470" s="4" t="s">
        <v>24</v>
      </c>
      <c r="G470" s="4" t="s">
        <v>37</v>
      </c>
      <c r="H470" s="4" t="s">
        <v>91</v>
      </c>
      <c r="I470" s="5">
        <v>1</v>
      </c>
      <c r="J470" s="6">
        <v>130.72999999999999</v>
      </c>
      <c r="K470" s="7">
        <v>0</v>
      </c>
      <c r="L470" s="6">
        <v>66.17</v>
      </c>
      <c r="M470" s="6">
        <f t="shared" si="28"/>
        <v>130.72999999999999</v>
      </c>
      <c r="N470" s="6">
        <f t="shared" si="29"/>
        <v>66.17</v>
      </c>
      <c r="O470" s="6">
        <f t="shared" si="30"/>
        <v>64.559999999999988</v>
      </c>
      <c r="P470" s="8">
        <f t="shared" si="31"/>
        <v>0.4938422703281572</v>
      </c>
      <c r="Q470" s="9">
        <f>YEAR(SalesDataTable[[#This Row],[Order Date]])</f>
        <v>2026</v>
      </c>
      <c r="R470" s="8" t="str">
        <f>"Q"&amp;ROUNDUP(MONTH(SalesDataTable[[#This Row],[Order Date]])/3,0)</f>
        <v>Q1</v>
      </c>
      <c r="S470" s="5">
        <f>MONTH(SalesDataTable[[#This Row],[Order Date]])</f>
        <v>3</v>
      </c>
      <c r="T470" s="8" t="str">
        <f>TEXT(SalesDataTable[[#This Row],[Order Date]],"mmm")</f>
        <v>mar</v>
      </c>
    </row>
    <row r="471" spans="1:20" ht="16" x14ac:dyDescent="0.4">
      <c r="A471" s="2" t="s">
        <v>542</v>
      </c>
      <c r="B471" s="3">
        <v>46111</v>
      </c>
      <c r="C471" s="4" t="s">
        <v>47</v>
      </c>
      <c r="D471" s="4" t="s">
        <v>102</v>
      </c>
      <c r="E471" s="4" t="s">
        <v>23</v>
      </c>
      <c r="F471" s="4" t="s">
        <v>40</v>
      </c>
      <c r="G471" s="4" t="s">
        <v>69</v>
      </c>
      <c r="H471" s="4" t="s">
        <v>87</v>
      </c>
      <c r="I471" s="5">
        <v>2</v>
      </c>
      <c r="J471" s="6">
        <v>36.630000000000003</v>
      </c>
      <c r="K471" s="7">
        <v>0</v>
      </c>
      <c r="L471" s="6">
        <v>14.31</v>
      </c>
      <c r="M471" s="6">
        <f t="shared" si="28"/>
        <v>73.260000000000005</v>
      </c>
      <c r="N471" s="6">
        <f t="shared" si="29"/>
        <v>28.62</v>
      </c>
      <c r="O471" s="6">
        <f t="shared" si="30"/>
        <v>44.64</v>
      </c>
      <c r="P471" s="8">
        <f t="shared" si="31"/>
        <v>0.60933660933660927</v>
      </c>
      <c r="Q471" s="9">
        <f>YEAR(SalesDataTable[[#This Row],[Order Date]])</f>
        <v>2026</v>
      </c>
      <c r="R471" s="8" t="str">
        <f>"Q"&amp;ROUNDUP(MONTH(SalesDataTable[[#This Row],[Order Date]])/3,0)</f>
        <v>Q1</v>
      </c>
      <c r="S471" s="5">
        <f>MONTH(SalesDataTable[[#This Row],[Order Date]])</f>
        <v>3</v>
      </c>
      <c r="T471" s="8" t="str">
        <f>TEXT(SalesDataTable[[#This Row],[Order Date]],"mmm")</f>
        <v>mar</v>
      </c>
    </row>
    <row r="472" spans="1:20" ht="16" x14ac:dyDescent="0.4">
      <c r="A472" s="2" t="s">
        <v>543</v>
      </c>
      <c r="B472" s="3">
        <v>46112</v>
      </c>
      <c r="C472" s="4" t="s">
        <v>47</v>
      </c>
      <c r="D472" s="4" t="s">
        <v>102</v>
      </c>
      <c r="E472" s="4" t="s">
        <v>59</v>
      </c>
      <c r="F472" s="4" t="s">
        <v>36</v>
      </c>
      <c r="G472" s="4" t="s">
        <v>25</v>
      </c>
      <c r="H472" s="4" t="s">
        <v>49</v>
      </c>
      <c r="I472" s="5">
        <v>1</v>
      </c>
      <c r="J472" s="6">
        <v>50.99</v>
      </c>
      <c r="K472" s="7">
        <v>0.1</v>
      </c>
      <c r="L472" s="6">
        <v>21.86</v>
      </c>
      <c r="M472" s="6">
        <f t="shared" si="28"/>
        <v>45.891000000000005</v>
      </c>
      <c r="N472" s="6">
        <f t="shared" si="29"/>
        <v>21.86</v>
      </c>
      <c r="O472" s="6">
        <f t="shared" si="30"/>
        <v>24.031000000000006</v>
      </c>
      <c r="P472" s="8">
        <f t="shared" si="31"/>
        <v>0.52365387548756848</v>
      </c>
      <c r="Q472" s="9">
        <f>YEAR(SalesDataTable[[#This Row],[Order Date]])</f>
        <v>2026</v>
      </c>
      <c r="R472" s="8" t="str">
        <f>"Q"&amp;ROUNDUP(MONTH(SalesDataTable[[#This Row],[Order Date]])/3,0)</f>
        <v>Q1</v>
      </c>
      <c r="S472" s="5">
        <f>MONTH(SalesDataTable[[#This Row],[Order Date]])</f>
        <v>3</v>
      </c>
      <c r="T472" s="8" t="str">
        <f>TEXT(SalesDataTable[[#This Row],[Order Date]],"mmm")</f>
        <v>mar</v>
      </c>
    </row>
    <row r="473" spans="1:20" ht="16" x14ac:dyDescent="0.4">
      <c r="A473" s="2" t="s">
        <v>544</v>
      </c>
      <c r="B473" s="3">
        <v>46112</v>
      </c>
      <c r="C473" s="4" t="s">
        <v>28</v>
      </c>
      <c r="D473" s="4" t="s">
        <v>58</v>
      </c>
      <c r="E473" s="4" t="s">
        <v>23</v>
      </c>
      <c r="F473" s="4" t="s">
        <v>24</v>
      </c>
      <c r="G473" s="4" t="s">
        <v>37</v>
      </c>
      <c r="H473" s="4" t="s">
        <v>91</v>
      </c>
      <c r="I473" s="5">
        <v>4</v>
      </c>
      <c r="J473" s="6">
        <v>134.18</v>
      </c>
      <c r="K473" s="7">
        <v>0</v>
      </c>
      <c r="L473" s="6">
        <v>66.430000000000007</v>
      </c>
      <c r="M473" s="6">
        <f t="shared" si="28"/>
        <v>536.72</v>
      </c>
      <c r="N473" s="6">
        <f t="shared" si="29"/>
        <v>265.72000000000003</v>
      </c>
      <c r="O473" s="6">
        <f t="shared" si="30"/>
        <v>271</v>
      </c>
      <c r="P473" s="8">
        <f t="shared" si="31"/>
        <v>0.5049187658369354</v>
      </c>
      <c r="Q473" s="9">
        <f>YEAR(SalesDataTable[[#This Row],[Order Date]])</f>
        <v>2026</v>
      </c>
      <c r="R473" s="8" t="str">
        <f>"Q"&amp;ROUNDUP(MONTH(SalesDataTable[[#This Row],[Order Date]])/3,0)</f>
        <v>Q1</v>
      </c>
      <c r="S473" s="5">
        <f>MONTH(SalesDataTable[[#This Row],[Order Date]])</f>
        <v>3</v>
      </c>
      <c r="T473" s="8" t="str">
        <f>TEXT(SalesDataTable[[#This Row],[Order Date]],"mmm")</f>
        <v>mar</v>
      </c>
    </row>
    <row r="474" spans="1:20" ht="16" x14ac:dyDescent="0.4">
      <c r="A474" s="2" t="s">
        <v>545</v>
      </c>
      <c r="B474" s="3">
        <v>46112</v>
      </c>
      <c r="C474" s="4" t="s">
        <v>28</v>
      </c>
      <c r="D474" s="4" t="s">
        <v>89</v>
      </c>
      <c r="E474" s="4" t="s">
        <v>45</v>
      </c>
      <c r="F474" s="4" t="s">
        <v>40</v>
      </c>
      <c r="G474" s="4" t="s">
        <v>69</v>
      </c>
      <c r="H474" s="4" t="s">
        <v>94</v>
      </c>
      <c r="I474" s="5">
        <v>2</v>
      </c>
      <c r="J474" s="6">
        <v>50.86</v>
      </c>
      <c r="K474" s="7">
        <v>0.1</v>
      </c>
      <c r="L474" s="6">
        <v>21.76</v>
      </c>
      <c r="M474" s="6">
        <f t="shared" si="28"/>
        <v>91.548000000000002</v>
      </c>
      <c r="N474" s="6">
        <f t="shared" si="29"/>
        <v>43.52</v>
      </c>
      <c r="O474" s="6">
        <f t="shared" si="30"/>
        <v>48.027999999999999</v>
      </c>
      <c r="P474" s="8">
        <f t="shared" si="31"/>
        <v>0.52462096386595003</v>
      </c>
      <c r="Q474" s="9">
        <f>YEAR(SalesDataTable[[#This Row],[Order Date]])</f>
        <v>2026</v>
      </c>
      <c r="R474" s="8" t="str">
        <f>"Q"&amp;ROUNDUP(MONTH(SalesDataTable[[#This Row],[Order Date]])/3,0)</f>
        <v>Q1</v>
      </c>
      <c r="S474" s="5">
        <f>MONTH(SalesDataTable[[#This Row],[Order Date]])</f>
        <v>3</v>
      </c>
      <c r="T474" s="8" t="str">
        <f>TEXT(SalesDataTable[[#This Row],[Order Date]],"mmm")</f>
        <v>mar</v>
      </c>
    </row>
    <row r="475" spans="1:20" ht="16" x14ac:dyDescent="0.4">
      <c r="A475" s="2" t="s">
        <v>546</v>
      </c>
      <c r="B475" s="3">
        <v>46112</v>
      </c>
      <c r="C475" s="4" t="s">
        <v>28</v>
      </c>
      <c r="D475" s="4" t="s">
        <v>89</v>
      </c>
      <c r="E475" s="4" t="s">
        <v>30</v>
      </c>
      <c r="F475" s="4" t="s">
        <v>40</v>
      </c>
      <c r="G475" s="4" t="s">
        <v>51</v>
      </c>
      <c r="H475" s="4" t="s">
        <v>110</v>
      </c>
      <c r="I475" s="5">
        <v>12</v>
      </c>
      <c r="J475" s="6">
        <v>124.86</v>
      </c>
      <c r="K475" s="7">
        <v>0.1</v>
      </c>
      <c r="L475" s="6">
        <v>60.82</v>
      </c>
      <c r="M475" s="6">
        <f t="shared" si="28"/>
        <v>1348.4880000000001</v>
      </c>
      <c r="N475" s="6">
        <f t="shared" si="29"/>
        <v>729.84</v>
      </c>
      <c r="O475" s="6">
        <f t="shared" si="30"/>
        <v>618.64800000000002</v>
      </c>
      <c r="P475" s="8">
        <f t="shared" si="31"/>
        <v>0.45877160197198641</v>
      </c>
      <c r="Q475" s="9">
        <f>YEAR(SalesDataTable[[#This Row],[Order Date]])</f>
        <v>2026</v>
      </c>
      <c r="R475" s="8" t="str">
        <f>"Q"&amp;ROUNDUP(MONTH(SalesDataTable[[#This Row],[Order Date]])/3,0)</f>
        <v>Q1</v>
      </c>
      <c r="S475" s="5">
        <f>MONTH(SalesDataTable[[#This Row],[Order Date]])</f>
        <v>3</v>
      </c>
      <c r="T475" s="8" t="str">
        <f>TEXT(SalesDataTable[[#This Row],[Order Date]],"mmm")</f>
        <v>mar</v>
      </c>
    </row>
    <row r="476" spans="1:20" ht="16" x14ac:dyDescent="0.4">
      <c r="A476" s="2" t="s">
        <v>547</v>
      </c>
      <c r="B476" s="3">
        <v>46113</v>
      </c>
      <c r="C476" s="4" t="s">
        <v>47</v>
      </c>
      <c r="D476" s="4" t="s">
        <v>48</v>
      </c>
      <c r="E476" s="4" t="s">
        <v>23</v>
      </c>
      <c r="F476" s="4" t="s">
        <v>40</v>
      </c>
      <c r="G476" s="4" t="s">
        <v>25</v>
      </c>
      <c r="H476" s="4" t="s">
        <v>26</v>
      </c>
      <c r="I476" s="5">
        <v>1</v>
      </c>
      <c r="J476" s="6">
        <v>81.760000000000005</v>
      </c>
      <c r="K476" s="7">
        <v>0.1</v>
      </c>
      <c r="L476" s="6">
        <v>42.78</v>
      </c>
      <c r="M476" s="6">
        <f t="shared" si="28"/>
        <v>73.584000000000003</v>
      </c>
      <c r="N476" s="6">
        <f t="shared" si="29"/>
        <v>42.78</v>
      </c>
      <c r="O476" s="6">
        <f t="shared" si="30"/>
        <v>30.804000000000002</v>
      </c>
      <c r="P476" s="8">
        <f t="shared" si="31"/>
        <v>0.4186236138290933</v>
      </c>
      <c r="Q476" s="9">
        <f>YEAR(SalesDataTable[[#This Row],[Order Date]])</f>
        <v>2026</v>
      </c>
      <c r="R476" s="8" t="str">
        <f>"Q"&amp;ROUNDUP(MONTH(SalesDataTable[[#This Row],[Order Date]])/3,0)</f>
        <v>Q2</v>
      </c>
      <c r="S476" s="5">
        <f>MONTH(SalesDataTable[[#This Row],[Order Date]])</f>
        <v>4</v>
      </c>
      <c r="T476" s="8" t="str">
        <f>TEXT(SalesDataTable[[#This Row],[Order Date]],"mmm")</f>
        <v>kwi</v>
      </c>
    </row>
    <row r="477" spans="1:20" ht="16" x14ac:dyDescent="0.4">
      <c r="A477" s="2" t="s">
        <v>548</v>
      </c>
      <c r="B477" s="3">
        <v>46113</v>
      </c>
      <c r="C477" s="4" t="s">
        <v>28</v>
      </c>
      <c r="D477" s="4" t="s">
        <v>106</v>
      </c>
      <c r="E477" s="4" t="s">
        <v>45</v>
      </c>
      <c r="F477" s="4" t="s">
        <v>40</v>
      </c>
      <c r="G477" s="4" t="s">
        <v>37</v>
      </c>
      <c r="H477" s="4" t="s">
        <v>91</v>
      </c>
      <c r="I477" s="5">
        <v>1</v>
      </c>
      <c r="J477" s="6">
        <v>134.65</v>
      </c>
      <c r="K477" s="7">
        <v>0</v>
      </c>
      <c r="L477" s="6">
        <v>68.19</v>
      </c>
      <c r="M477" s="6">
        <f t="shared" si="28"/>
        <v>134.65</v>
      </c>
      <c r="N477" s="6">
        <f t="shared" si="29"/>
        <v>68.19</v>
      </c>
      <c r="O477" s="6">
        <f t="shared" si="30"/>
        <v>66.460000000000008</v>
      </c>
      <c r="P477" s="8">
        <f t="shared" si="31"/>
        <v>0.49357593761604163</v>
      </c>
      <c r="Q477" s="9">
        <f>YEAR(SalesDataTable[[#This Row],[Order Date]])</f>
        <v>2026</v>
      </c>
      <c r="R477" s="8" t="str">
        <f>"Q"&amp;ROUNDUP(MONTH(SalesDataTable[[#This Row],[Order Date]])/3,0)</f>
        <v>Q2</v>
      </c>
      <c r="S477" s="5">
        <f>MONTH(SalesDataTable[[#This Row],[Order Date]])</f>
        <v>4</v>
      </c>
      <c r="T477" s="8" t="str">
        <f>TEXT(SalesDataTable[[#This Row],[Order Date]],"mmm")</f>
        <v>kwi</v>
      </c>
    </row>
    <row r="478" spans="1:20" ht="16" x14ac:dyDescent="0.4">
      <c r="A478" s="2" t="s">
        <v>549</v>
      </c>
      <c r="B478" s="3">
        <v>46113</v>
      </c>
      <c r="C478" s="4" t="s">
        <v>34</v>
      </c>
      <c r="D478" s="4" t="s">
        <v>146</v>
      </c>
      <c r="E478" s="4" t="s">
        <v>23</v>
      </c>
      <c r="F478" s="4" t="s">
        <v>40</v>
      </c>
      <c r="G478" s="4" t="s">
        <v>25</v>
      </c>
      <c r="H478" s="4" t="s">
        <v>55</v>
      </c>
      <c r="I478" s="5">
        <v>1</v>
      </c>
      <c r="J478" s="6">
        <v>41.21</v>
      </c>
      <c r="K478" s="7">
        <v>0</v>
      </c>
      <c r="L478" s="6">
        <v>16.34</v>
      </c>
      <c r="M478" s="6">
        <f t="shared" si="28"/>
        <v>41.21</v>
      </c>
      <c r="N478" s="6">
        <f t="shared" si="29"/>
        <v>16.34</v>
      </c>
      <c r="O478" s="6">
        <f t="shared" si="30"/>
        <v>24.87</v>
      </c>
      <c r="P478" s="8">
        <f t="shared" si="31"/>
        <v>0.60349429750060668</v>
      </c>
      <c r="Q478" s="9">
        <f>YEAR(SalesDataTable[[#This Row],[Order Date]])</f>
        <v>2026</v>
      </c>
      <c r="R478" s="8" t="str">
        <f>"Q"&amp;ROUNDUP(MONTH(SalesDataTable[[#This Row],[Order Date]])/3,0)</f>
        <v>Q2</v>
      </c>
      <c r="S478" s="5">
        <f>MONTH(SalesDataTable[[#This Row],[Order Date]])</f>
        <v>4</v>
      </c>
      <c r="T478" s="8" t="str">
        <f>TEXT(SalesDataTable[[#This Row],[Order Date]],"mmm")</f>
        <v>kwi</v>
      </c>
    </row>
    <row r="479" spans="1:20" ht="16" x14ac:dyDescent="0.4">
      <c r="A479" s="2" t="s">
        <v>550</v>
      </c>
      <c r="B479" s="3">
        <v>46113</v>
      </c>
      <c r="C479" s="4" t="s">
        <v>28</v>
      </c>
      <c r="D479" s="4" t="s">
        <v>89</v>
      </c>
      <c r="E479" s="4" t="s">
        <v>23</v>
      </c>
      <c r="F479" s="4" t="s">
        <v>24</v>
      </c>
      <c r="G479" s="4" t="s">
        <v>69</v>
      </c>
      <c r="H479" s="4" t="s">
        <v>70</v>
      </c>
      <c r="I479" s="5">
        <v>2</v>
      </c>
      <c r="J479" s="6">
        <v>40.590000000000003</v>
      </c>
      <c r="K479" s="7">
        <v>0</v>
      </c>
      <c r="L479" s="6">
        <v>15.01</v>
      </c>
      <c r="M479" s="6">
        <f t="shared" si="28"/>
        <v>81.180000000000007</v>
      </c>
      <c r="N479" s="6">
        <f t="shared" si="29"/>
        <v>30.02</v>
      </c>
      <c r="O479" s="6">
        <f t="shared" si="30"/>
        <v>51.160000000000011</v>
      </c>
      <c r="P479" s="8">
        <f t="shared" si="31"/>
        <v>0.63020448386302053</v>
      </c>
      <c r="Q479" s="9">
        <f>YEAR(SalesDataTable[[#This Row],[Order Date]])</f>
        <v>2026</v>
      </c>
      <c r="R479" s="8" t="str">
        <f>"Q"&amp;ROUNDUP(MONTH(SalesDataTable[[#This Row],[Order Date]])/3,0)</f>
        <v>Q2</v>
      </c>
      <c r="S479" s="5">
        <f>MONTH(SalesDataTable[[#This Row],[Order Date]])</f>
        <v>4</v>
      </c>
      <c r="T479" s="8" t="str">
        <f>TEXT(SalesDataTable[[#This Row],[Order Date]],"mmm")</f>
        <v>kwi</v>
      </c>
    </row>
    <row r="480" spans="1:20" ht="16" x14ac:dyDescent="0.4">
      <c r="A480" s="2" t="s">
        <v>551</v>
      </c>
      <c r="B480" s="3">
        <v>46113</v>
      </c>
      <c r="C480" s="4" t="s">
        <v>21</v>
      </c>
      <c r="D480" s="4" t="s">
        <v>108</v>
      </c>
      <c r="E480" s="4" t="s">
        <v>23</v>
      </c>
      <c r="F480" s="4" t="s">
        <v>36</v>
      </c>
      <c r="G480" s="4" t="s">
        <v>51</v>
      </c>
      <c r="H480" s="4" t="s">
        <v>110</v>
      </c>
      <c r="I480" s="5">
        <v>3</v>
      </c>
      <c r="J480" s="6">
        <v>124.08</v>
      </c>
      <c r="K480" s="7">
        <v>0.05</v>
      </c>
      <c r="L480" s="6">
        <v>62.41</v>
      </c>
      <c r="M480" s="6">
        <f t="shared" si="28"/>
        <v>353.62799999999999</v>
      </c>
      <c r="N480" s="6">
        <f t="shared" si="29"/>
        <v>187.23</v>
      </c>
      <c r="O480" s="6">
        <f t="shared" si="30"/>
        <v>166.398</v>
      </c>
      <c r="P480" s="8">
        <f t="shared" si="31"/>
        <v>0.47054531880959655</v>
      </c>
      <c r="Q480" s="9">
        <f>YEAR(SalesDataTable[[#This Row],[Order Date]])</f>
        <v>2026</v>
      </c>
      <c r="R480" s="8" t="str">
        <f>"Q"&amp;ROUNDUP(MONTH(SalesDataTable[[#This Row],[Order Date]])/3,0)</f>
        <v>Q2</v>
      </c>
      <c r="S480" s="5">
        <f>MONTH(SalesDataTable[[#This Row],[Order Date]])</f>
        <v>4</v>
      </c>
      <c r="T480" s="8" t="str">
        <f>TEXT(SalesDataTable[[#This Row],[Order Date]],"mmm")</f>
        <v>kwi</v>
      </c>
    </row>
    <row r="481" spans="1:20" ht="16" x14ac:dyDescent="0.4">
      <c r="A481" s="2" t="s">
        <v>552</v>
      </c>
      <c r="B481" s="3">
        <v>46113</v>
      </c>
      <c r="C481" s="4" t="s">
        <v>28</v>
      </c>
      <c r="D481" s="4" t="s">
        <v>29</v>
      </c>
      <c r="E481" s="4" t="s">
        <v>23</v>
      </c>
      <c r="F481" s="4" t="s">
        <v>24</v>
      </c>
      <c r="G481" s="4" t="s">
        <v>51</v>
      </c>
      <c r="H481" s="4" t="s">
        <v>110</v>
      </c>
      <c r="I481" s="5">
        <v>2</v>
      </c>
      <c r="J481" s="6">
        <v>125.35</v>
      </c>
      <c r="K481" s="7">
        <v>0.15</v>
      </c>
      <c r="L481" s="6">
        <v>60.73</v>
      </c>
      <c r="M481" s="6">
        <f t="shared" si="28"/>
        <v>213.095</v>
      </c>
      <c r="N481" s="6">
        <f t="shared" si="29"/>
        <v>121.46</v>
      </c>
      <c r="O481" s="6">
        <f t="shared" si="30"/>
        <v>91.635000000000005</v>
      </c>
      <c r="P481" s="8">
        <f t="shared" si="31"/>
        <v>0.43001947488209485</v>
      </c>
      <c r="Q481" s="9">
        <f>YEAR(SalesDataTable[[#This Row],[Order Date]])</f>
        <v>2026</v>
      </c>
      <c r="R481" s="8" t="str">
        <f>"Q"&amp;ROUNDUP(MONTH(SalesDataTable[[#This Row],[Order Date]])/3,0)</f>
        <v>Q2</v>
      </c>
      <c r="S481" s="5">
        <f>MONTH(SalesDataTable[[#This Row],[Order Date]])</f>
        <v>4</v>
      </c>
      <c r="T481" s="8" t="str">
        <f>TEXT(SalesDataTable[[#This Row],[Order Date]],"mmm")</f>
        <v>kwi</v>
      </c>
    </row>
    <row r="482" spans="1:20" ht="16" x14ac:dyDescent="0.4">
      <c r="A482" s="2" t="s">
        <v>553</v>
      </c>
      <c r="B482" s="3">
        <v>46113</v>
      </c>
      <c r="C482" s="4" t="s">
        <v>28</v>
      </c>
      <c r="D482" s="4" t="s">
        <v>106</v>
      </c>
      <c r="E482" s="4" t="s">
        <v>59</v>
      </c>
      <c r="F482" s="4" t="s">
        <v>36</v>
      </c>
      <c r="G482" s="4" t="s">
        <v>69</v>
      </c>
      <c r="H482" s="4" t="s">
        <v>87</v>
      </c>
      <c r="I482" s="5">
        <v>3</v>
      </c>
      <c r="J482" s="6">
        <v>36.090000000000003</v>
      </c>
      <c r="K482" s="7">
        <v>0</v>
      </c>
      <c r="L482" s="6">
        <v>14.03</v>
      </c>
      <c r="M482" s="6">
        <f t="shared" si="28"/>
        <v>108.27000000000001</v>
      </c>
      <c r="N482" s="6">
        <f t="shared" si="29"/>
        <v>42.089999999999996</v>
      </c>
      <c r="O482" s="6">
        <f t="shared" si="30"/>
        <v>66.180000000000007</v>
      </c>
      <c r="P482" s="8">
        <f t="shared" si="31"/>
        <v>0.61124965364366857</v>
      </c>
      <c r="Q482" s="9">
        <f>YEAR(SalesDataTable[[#This Row],[Order Date]])</f>
        <v>2026</v>
      </c>
      <c r="R482" s="8" t="str">
        <f>"Q"&amp;ROUNDUP(MONTH(SalesDataTable[[#This Row],[Order Date]])/3,0)</f>
        <v>Q2</v>
      </c>
      <c r="S482" s="5">
        <f>MONTH(SalesDataTable[[#This Row],[Order Date]])</f>
        <v>4</v>
      </c>
      <c r="T482" s="8" t="str">
        <f>TEXT(SalesDataTable[[#This Row],[Order Date]],"mmm")</f>
        <v>kwi</v>
      </c>
    </row>
    <row r="483" spans="1:20" ht="16" x14ac:dyDescent="0.4">
      <c r="A483" s="2" t="s">
        <v>554</v>
      </c>
      <c r="B483" s="3">
        <v>46113</v>
      </c>
      <c r="C483" s="4" t="s">
        <v>28</v>
      </c>
      <c r="D483" s="4" t="s">
        <v>89</v>
      </c>
      <c r="E483" s="4" t="s">
        <v>30</v>
      </c>
      <c r="F483" s="4" t="s">
        <v>40</v>
      </c>
      <c r="G483" s="4" t="s">
        <v>31</v>
      </c>
      <c r="H483" s="4" t="s">
        <v>32</v>
      </c>
      <c r="I483" s="5">
        <v>15</v>
      </c>
      <c r="J483" s="6">
        <v>94.33</v>
      </c>
      <c r="K483" s="7">
        <v>0.1</v>
      </c>
      <c r="L483" s="6">
        <v>44.38</v>
      </c>
      <c r="M483" s="6">
        <f t="shared" si="28"/>
        <v>1273.4550000000002</v>
      </c>
      <c r="N483" s="6">
        <f t="shared" si="29"/>
        <v>665.7</v>
      </c>
      <c r="O483" s="6">
        <f t="shared" si="30"/>
        <v>607.75500000000011</v>
      </c>
      <c r="P483" s="8">
        <f t="shared" si="31"/>
        <v>0.47724890161018652</v>
      </c>
      <c r="Q483" s="9">
        <f>YEAR(SalesDataTable[[#This Row],[Order Date]])</f>
        <v>2026</v>
      </c>
      <c r="R483" s="8" t="str">
        <f>"Q"&amp;ROUNDUP(MONTH(SalesDataTable[[#This Row],[Order Date]])/3,0)</f>
        <v>Q2</v>
      </c>
      <c r="S483" s="5">
        <f>MONTH(SalesDataTable[[#This Row],[Order Date]])</f>
        <v>4</v>
      </c>
      <c r="T483" s="8" t="str">
        <f>TEXT(SalesDataTable[[#This Row],[Order Date]],"mmm")</f>
        <v>kwi</v>
      </c>
    </row>
    <row r="484" spans="1:20" ht="16" x14ac:dyDescent="0.4">
      <c r="A484" s="2" t="s">
        <v>555</v>
      </c>
      <c r="B484" s="3">
        <v>46114</v>
      </c>
      <c r="C484" s="4" t="s">
        <v>47</v>
      </c>
      <c r="D484" s="4" t="s">
        <v>48</v>
      </c>
      <c r="E484" s="4" t="s">
        <v>45</v>
      </c>
      <c r="F484" s="4" t="s">
        <v>24</v>
      </c>
      <c r="G484" s="4" t="s">
        <v>37</v>
      </c>
      <c r="H484" s="4" t="s">
        <v>38</v>
      </c>
      <c r="I484" s="5">
        <v>1</v>
      </c>
      <c r="J484" s="6">
        <v>35.6</v>
      </c>
      <c r="K484" s="7">
        <v>0.1</v>
      </c>
      <c r="L484" s="6">
        <v>13.39</v>
      </c>
      <c r="M484" s="6">
        <f t="shared" si="28"/>
        <v>32.04</v>
      </c>
      <c r="N484" s="6">
        <f t="shared" si="29"/>
        <v>13.39</v>
      </c>
      <c r="O484" s="6">
        <f t="shared" si="30"/>
        <v>18.649999999999999</v>
      </c>
      <c r="P484" s="8">
        <f t="shared" si="31"/>
        <v>0.58208489388264661</v>
      </c>
      <c r="Q484" s="9">
        <f>YEAR(SalesDataTable[[#This Row],[Order Date]])</f>
        <v>2026</v>
      </c>
      <c r="R484" s="8" t="str">
        <f>"Q"&amp;ROUNDUP(MONTH(SalesDataTable[[#This Row],[Order Date]])/3,0)</f>
        <v>Q2</v>
      </c>
      <c r="S484" s="5">
        <f>MONTH(SalesDataTable[[#This Row],[Order Date]])</f>
        <v>4</v>
      </c>
      <c r="T484" s="8" t="str">
        <f>TEXT(SalesDataTable[[#This Row],[Order Date]],"mmm")</f>
        <v>kwi</v>
      </c>
    </row>
    <row r="485" spans="1:20" ht="16" x14ac:dyDescent="0.4">
      <c r="A485" s="2" t="s">
        <v>556</v>
      </c>
      <c r="B485" s="3">
        <v>46114</v>
      </c>
      <c r="C485" s="4" t="s">
        <v>28</v>
      </c>
      <c r="D485" s="4" t="s">
        <v>89</v>
      </c>
      <c r="E485" s="4" t="s">
        <v>59</v>
      </c>
      <c r="F485" s="4" t="s">
        <v>24</v>
      </c>
      <c r="G485" s="4" t="s">
        <v>25</v>
      </c>
      <c r="H485" s="4" t="s">
        <v>49</v>
      </c>
      <c r="I485" s="5">
        <v>1</v>
      </c>
      <c r="J485" s="6">
        <v>50.17</v>
      </c>
      <c r="K485" s="7">
        <v>0</v>
      </c>
      <c r="L485" s="6">
        <v>21.95</v>
      </c>
      <c r="M485" s="6">
        <f t="shared" si="28"/>
        <v>50.17</v>
      </c>
      <c r="N485" s="6">
        <f t="shared" si="29"/>
        <v>21.95</v>
      </c>
      <c r="O485" s="6">
        <f t="shared" si="30"/>
        <v>28.220000000000002</v>
      </c>
      <c r="P485" s="8">
        <f t="shared" si="31"/>
        <v>0.56248754235598963</v>
      </c>
      <c r="Q485" s="9">
        <f>YEAR(SalesDataTable[[#This Row],[Order Date]])</f>
        <v>2026</v>
      </c>
      <c r="R485" s="8" t="str">
        <f>"Q"&amp;ROUNDUP(MONTH(SalesDataTable[[#This Row],[Order Date]])/3,0)</f>
        <v>Q2</v>
      </c>
      <c r="S485" s="5">
        <f>MONTH(SalesDataTable[[#This Row],[Order Date]])</f>
        <v>4</v>
      </c>
      <c r="T485" s="8" t="str">
        <f>TEXT(SalesDataTable[[#This Row],[Order Date]],"mmm")</f>
        <v>kwi</v>
      </c>
    </row>
    <row r="486" spans="1:20" ht="16" x14ac:dyDescent="0.4">
      <c r="A486" s="2" t="s">
        <v>557</v>
      </c>
      <c r="B486" s="3">
        <v>46114</v>
      </c>
      <c r="C486" s="4" t="s">
        <v>47</v>
      </c>
      <c r="D486" s="4" t="s">
        <v>68</v>
      </c>
      <c r="E486" s="4" t="s">
        <v>23</v>
      </c>
      <c r="F486" s="4" t="s">
        <v>24</v>
      </c>
      <c r="G486" s="4" t="s">
        <v>31</v>
      </c>
      <c r="H486" s="4" t="s">
        <v>99</v>
      </c>
      <c r="I486" s="5">
        <v>2</v>
      </c>
      <c r="J486" s="6">
        <v>72.900000000000006</v>
      </c>
      <c r="K486" s="7">
        <v>0</v>
      </c>
      <c r="L486" s="6">
        <v>31.52</v>
      </c>
      <c r="M486" s="6">
        <f t="shared" si="28"/>
        <v>145.80000000000001</v>
      </c>
      <c r="N486" s="6">
        <f t="shared" si="29"/>
        <v>63.04</v>
      </c>
      <c r="O486" s="6">
        <f t="shared" si="30"/>
        <v>82.760000000000019</v>
      </c>
      <c r="P486" s="8">
        <f t="shared" si="31"/>
        <v>0.5676268861454048</v>
      </c>
      <c r="Q486" s="9">
        <f>YEAR(SalesDataTable[[#This Row],[Order Date]])</f>
        <v>2026</v>
      </c>
      <c r="R486" s="8" t="str">
        <f>"Q"&amp;ROUNDUP(MONTH(SalesDataTable[[#This Row],[Order Date]])/3,0)</f>
        <v>Q2</v>
      </c>
      <c r="S486" s="5">
        <f>MONTH(SalesDataTable[[#This Row],[Order Date]])</f>
        <v>4</v>
      </c>
      <c r="T486" s="8" t="str">
        <f>TEXT(SalesDataTable[[#This Row],[Order Date]],"mmm")</f>
        <v>kwi</v>
      </c>
    </row>
    <row r="487" spans="1:20" ht="16" x14ac:dyDescent="0.4">
      <c r="A487" s="2" t="s">
        <v>558</v>
      </c>
      <c r="B487" s="3">
        <v>46115</v>
      </c>
      <c r="C487" s="4" t="s">
        <v>34</v>
      </c>
      <c r="D487" s="4" t="s">
        <v>146</v>
      </c>
      <c r="E487" s="4" t="s">
        <v>23</v>
      </c>
      <c r="F487" s="4" t="s">
        <v>36</v>
      </c>
      <c r="G487" s="4" t="s">
        <v>31</v>
      </c>
      <c r="H487" s="4" t="s">
        <v>32</v>
      </c>
      <c r="I487" s="5">
        <v>2</v>
      </c>
      <c r="J487" s="6">
        <v>93.48</v>
      </c>
      <c r="K487" s="7">
        <v>0</v>
      </c>
      <c r="L487" s="6">
        <v>45.15</v>
      </c>
      <c r="M487" s="6">
        <f t="shared" si="28"/>
        <v>186.96</v>
      </c>
      <c r="N487" s="6">
        <f t="shared" si="29"/>
        <v>90.3</v>
      </c>
      <c r="O487" s="6">
        <f t="shared" si="30"/>
        <v>96.660000000000011</v>
      </c>
      <c r="P487" s="8">
        <f t="shared" si="31"/>
        <v>0.51700898587933253</v>
      </c>
      <c r="Q487" s="9">
        <f>YEAR(SalesDataTable[[#This Row],[Order Date]])</f>
        <v>2026</v>
      </c>
      <c r="R487" s="8" t="str">
        <f>"Q"&amp;ROUNDUP(MONTH(SalesDataTable[[#This Row],[Order Date]])/3,0)</f>
        <v>Q2</v>
      </c>
      <c r="S487" s="5">
        <f>MONTH(SalesDataTable[[#This Row],[Order Date]])</f>
        <v>4</v>
      </c>
      <c r="T487" s="8" t="str">
        <f>TEXT(SalesDataTable[[#This Row],[Order Date]],"mmm")</f>
        <v>kwi</v>
      </c>
    </row>
    <row r="488" spans="1:20" ht="16" x14ac:dyDescent="0.4">
      <c r="A488" s="2" t="s">
        <v>559</v>
      </c>
      <c r="B488" s="3">
        <v>46115</v>
      </c>
      <c r="C488" s="4" t="s">
        <v>28</v>
      </c>
      <c r="D488" s="4" t="s">
        <v>89</v>
      </c>
      <c r="E488" s="4" t="s">
        <v>23</v>
      </c>
      <c r="F488" s="4" t="s">
        <v>36</v>
      </c>
      <c r="G488" s="4" t="s">
        <v>51</v>
      </c>
      <c r="H488" s="4" t="s">
        <v>110</v>
      </c>
      <c r="I488" s="5">
        <v>1</v>
      </c>
      <c r="J488" s="6">
        <v>123.63</v>
      </c>
      <c r="K488" s="7">
        <v>0</v>
      </c>
      <c r="L488" s="6">
        <v>58.88</v>
      </c>
      <c r="M488" s="6">
        <f t="shared" si="28"/>
        <v>123.63</v>
      </c>
      <c r="N488" s="6">
        <f t="shared" si="29"/>
        <v>58.88</v>
      </c>
      <c r="O488" s="6">
        <f t="shared" si="30"/>
        <v>64.75</v>
      </c>
      <c r="P488" s="8">
        <f t="shared" si="31"/>
        <v>0.52374019250990866</v>
      </c>
      <c r="Q488" s="9">
        <f>YEAR(SalesDataTable[[#This Row],[Order Date]])</f>
        <v>2026</v>
      </c>
      <c r="R488" s="8" t="str">
        <f>"Q"&amp;ROUNDUP(MONTH(SalesDataTable[[#This Row],[Order Date]])/3,0)</f>
        <v>Q2</v>
      </c>
      <c r="S488" s="5">
        <f>MONTH(SalesDataTable[[#This Row],[Order Date]])</f>
        <v>4</v>
      </c>
      <c r="T488" s="8" t="str">
        <f>TEXT(SalesDataTable[[#This Row],[Order Date]],"mmm")</f>
        <v>kwi</v>
      </c>
    </row>
    <row r="489" spans="1:20" ht="16" x14ac:dyDescent="0.4">
      <c r="A489" s="2" t="s">
        <v>560</v>
      </c>
      <c r="B489" s="3">
        <v>46115</v>
      </c>
      <c r="C489" s="4" t="s">
        <v>28</v>
      </c>
      <c r="D489" s="4" t="s">
        <v>89</v>
      </c>
      <c r="E489" s="4" t="s">
        <v>23</v>
      </c>
      <c r="F489" s="4" t="s">
        <v>36</v>
      </c>
      <c r="G489" s="4" t="s">
        <v>37</v>
      </c>
      <c r="H489" s="4" t="s">
        <v>103</v>
      </c>
      <c r="I489" s="5">
        <v>3</v>
      </c>
      <c r="J489" s="6">
        <v>168.37</v>
      </c>
      <c r="K489" s="7">
        <v>0</v>
      </c>
      <c r="L489" s="6">
        <v>87.15</v>
      </c>
      <c r="M489" s="6">
        <f t="shared" si="28"/>
        <v>505.11</v>
      </c>
      <c r="N489" s="6">
        <f t="shared" si="29"/>
        <v>261.45000000000005</v>
      </c>
      <c r="O489" s="6">
        <f t="shared" si="30"/>
        <v>243.65999999999997</v>
      </c>
      <c r="P489" s="8">
        <f t="shared" si="31"/>
        <v>0.4823899744610084</v>
      </c>
      <c r="Q489" s="9">
        <f>YEAR(SalesDataTable[[#This Row],[Order Date]])</f>
        <v>2026</v>
      </c>
      <c r="R489" s="8" t="str">
        <f>"Q"&amp;ROUNDUP(MONTH(SalesDataTable[[#This Row],[Order Date]])/3,0)</f>
        <v>Q2</v>
      </c>
      <c r="S489" s="5">
        <f>MONTH(SalesDataTable[[#This Row],[Order Date]])</f>
        <v>4</v>
      </c>
      <c r="T489" s="8" t="str">
        <f>TEXT(SalesDataTable[[#This Row],[Order Date]],"mmm")</f>
        <v>kwi</v>
      </c>
    </row>
    <row r="490" spans="1:20" ht="16" x14ac:dyDescent="0.4">
      <c r="A490" s="2" t="s">
        <v>561</v>
      </c>
      <c r="B490" s="3">
        <v>46115</v>
      </c>
      <c r="C490" s="4" t="s">
        <v>21</v>
      </c>
      <c r="D490" s="4" t="s">
        <v>72</v>
      </c>
      <c r="E490" s="4" t="s">
        <v>59</v>
      </c>
      <c r="F490" s="4" t="s">
        <v>36</v>
      </c>
      <c r="G490" s="4" t="s">
        <v>25</v>
      </c>
      <c r="H490" s="4" t="s">
        <v>49</v>
      </c>
      <c r="I490" s="5">
        <v>4</v>
      </c>
      <c r="J490" s="6">
        <v>51.68</v>
      </c>
      <c r="K490" s="7">
        <v>0.05</v>
      </c>
      <c r="L490" s="6">
        <v>23.09</v>
      </c>
      <c r="M490" s="6">
        <f t="shared" si="28"/>
        <v>196.38399999999999</v>
      </c>
      <c r="N490" s="6">
        <f t="shared" si="29"/>
        <v>92.36</v>
      </c>
      <c r="O490" s="6">
        <f t="shared" si="30"/>
        <v>104.02399999999999</v>
      </c>
      <c r="P490" s="8">
        <f t="shared" si="31"/>
        <v>0.52969692031937421</v>
      </c>
      <c r="Q490" s="9">
        <f>YEAR(SalesDataTable[[#This Row],[Order Date]])</f>
        <v>2026</v>
      </c>
      <c r="R490" s="8" t="str">
        <f>"Q"&amp;ROUNDUP(MONTH(SalesDataTable[[#This Row],[Order Date]])/3,0)</f>
        <v>Q2</v>
      </c>
      <c r="S490" s="5">
        <f>MONTH(SalesDataTable[[#This Row],[Order Date]])</f>
        <v>4</v>
      </c>
      <c r="T490" s="8" t="str">
        <f>TEXT(SalesDataTable[[#This Row],[Order Date]],"mmm")</f>
        <v>kwi</v>
      </c>
    </row>
    <row r="491" spans="1:20" ht="16" x14ac:dyDescent="0.4">
      <c r="A491" s="2" t="s">
        <v>562</v>
      </c>
      <c r="B491" s="3">
        <v>46115</v>
      </c>
      <c r="C491" s="4" t="s">
        <v>28</v>
      </c>
      <c r="D491" s="4" t="s">
        <v>89</v>
      </c>
      <c r="E491" s="4" t="s">
        <v>59</v>
      </c>
      <c r="F491" s="4" t="s">
        <v>36</v>
      </c>
      <c r="G491" s="4" t="s">
        <v>25</v>
      </c>
      <c r="H491" s="4" t="s">
        <v>55</v>
      </c>
      <c r="I491" s="5">
        <v>1</v>
      </c>
      <c r="J491" s="6">
        <v>40.159999999999997</v>
      </c>
      <c r="K491" s="7">
        <v>0</v>
      </c>
      <c r="L491" s="6">
        <v>16.77</v>
      </c>
      <c r="M491" s="6">
        <f t="shared" si="28"/>
        <v>40.159999999999997</v>
      </c>
      <c r="N491" s="6">
        <f t="shared" si="29"/>
        <v>16.77</v>
      </c>
      <c r="O491" s="6">
        <f t="shared" si="30"/>
        <v>23.389999999999997</v>
      </c>
      <c r="P491" s="8">
        <f t="shared" si="31"/>
        <v>0.58242031872509958</v>
      </c>
      <c r="Q491" s="9">
        <f>YEAR(SalesDataTable[[#This Row],[Order Date]])</f>
        <v>2026</v>
      </c>
      <c r="R491" s="8" t="str">
        <f>"Q"&amp;ROUNDUP(MONTH(SalesDataTable[[#This Row],[Order Date]])/3,0)</f>
        <v>Q2</v>
      </c>
      <c r="S491" s="5">
        <f>MONTH(SalesDataTable[[#This Row],[Order Date]])</f>
        <v>4</v>
      </c>
      <c r="T491" s="8" t="str">
        <f>TEXT(SalesDataTable[[#This Row],[Order Date]],"mmm")</f>
        <v>kwi</v>
      </c>
    </row>
    <row r="492" spans="1:20" ht="16" x14ac:dyDescent="0.4">
      <c r="A492" s="2" t="s">
        <v>563</v>
      </c>
      <c r="B492" s="3">
        <v>46115</v>
      </c>
      <c r="C492" s="4" t="s">
        <v>47</v>
      </c>
      <c r="D492" s="4" t="s">
        <v>102</v>
      </c>
      <c r="E492" s="4" t="s">
        <v>45</v>
      </c>
      <c r="F492" s="4" t="s">
        <v>24</v>
      </c>
      <c r="G492" s="4" t="s">
        <v>37</v>
      </c>
      <c r="H492" s="4" t="s">
        <v>38</v>
      </c>
      <c r="I492" s="5">
        <v>3</v>
      </c>
      <c r="J492" s="6">
        <v>36.17</v>
      </c>
      <c r="K492" s="7">
        <v>0.1</v>
      </c>
      <c r="L492" s="6">
        <v>13.65</v>
      </c>
      <c r="M492" s="6">
        <f t="shared" si="28"/>
        <v>97.659000000000006</v>
      </c>
      <c r="N492" s="6">
        <f t="shared" si="29"/>
        <v>40.950000000000003</v>
      </c>
      <c r="O492" s="6">
        <f t="shared" si="30"/>
        <v>56.709000000000003</v>
      </c>
      <c r="P492" s="8">
        <f t="shared" si="31"/>
        <v>0.58068380794396834</v>
      </c>
      <c r="Q492" s="9">
        <f>YEAR(SalesDataTable[[#This Row],[Order Date]])</f>
        <v>2026</v>
      </c>
      <c r="R492" s="8" t="str">
        <f>"Q"&amp;ROUNDUP(MONTH(SalesDataTable[[#This Row],[Order Date]])/3,0)</f>
        <v>Q2</v>
      </c>
      <c r="S492" s="5">
        <f>MONTH(SalesDataTable[[#This Row],[Order Date]])</f>
        <v>4</v>
      </c>
      <c r="T492" s="8" t="str">
        <f>TEXT(SalesDataTable[[#This Row],[Order Date]],"mmm")</f>
        <v>kwi</v>
      </c>
    </row>
    <row r="493" spans="1:20" ht="16" x14ac:dyDescent="0.4">
      <c r="A493" s="2" t="s">
        <v>564</v>
      </c>
      <c r="B493" s="3">
        <v>46115</v>
      </c>
      <c r="C493" s="4" t="s">
        <v>34</v>
      </c>
      <c r="D493" s="4" t="s">
        <v>81</v>
      </c>
      <c r="E493" s="4" t="s">
        <v>23</v>
      </c>
      <c r="F493" s="4" t="s">
        <v>36</v>
      </c>
      <c r="G493" s="4" t="s">
        <v>37</v>
      </c>
      <c r="H493" s="4" t="s">
        <v>91</v>
      </c>
      <c r="I493" s="5">
        <v>4</v>
      </c>
      <c r="J493" s="6">
        <v>130.55000000000001</v>
      </c>
      <c r="K493" s="7">
        <v>0</v>
      </c>
      <c r="L493" s="6">
        <v>67.66</v>
      </c>
      <c r="M493" s="6">
        <f t="shared" si="28"/>
        <v>522.20000000000005</v>
      </c>
      <c r="N493" s="6">
        <f t="shared" si="29"/>
        <v>270.64</v>
      </c>
      <c r="O493" s="6">
        <f t="shared" si="30"/>
        <v>251.56000000000006</v>
      </c>
      <c r="P493" s="8">
        <f t="shared" si="31"/>
        <v>0.48173113749521262</v>
      </c>
      <c r="Q493" s="9">
        <f>YEAR(SalesDataTable[[#This Row],[Order Date]])</f>
        <v>2026</v>
      </c>
      <c r="R493" s="8" t="str">
        <f>"Q"&amp;ROUNDUP(MONTH(SalesDataTable[[#This Row],[Order Date]])/3,0)</f>
        <v>Q2</v>
      </c>
      <c r="S493" s="5">
        <f>MONTH(SalesDataTable[[#This Row],[Order Date]])</f>
        <v>4</v>
      </c>
      <c r="T493" s="8" t="str">
        <f>TEXT(SalesDataTable[[#This Row],[Order Date]],"mmm")</f>
        <v>kwi</v>
      </c>
    </row>
    <row r="494" spans="1:20" ht="16" x14ac:dyDescent="0.4">
      <c r="A494" s="2" t="s">
        <v>565</v>
      </c>
      <c r="B494" s="3">
        <v>46115</v>
      </c>
      <c r="C494" s="4" t="s">
        <v>47</v>
      </c>
      <c r="D494" s="4" t="s">
        <v>68</v>
      </c>
      <c r="E494" s="4" t="s">
        <v>23</v>
      </c>
      <c r="F494" s="4" t="s">
        <v>36</v>
      </c>
      <c r="G494" s="4" t="s">
        <v>25</v>
      </c>
      <c r="H494" s="4" t="s">
        <v>63</v>
      </c>
      <c r="I494" s="5">
        <v>2</v>
      </c>
      <c r="J494" s="6">
        <v>102.63</v>
      </c>
      <c r="K494" s="7">
        <v>0</v>
      </c>
      <c r="L494" s="6">
        <v>50.19</v>
      </c>
      <c r="M494" s="6">
        <f t="shared" si="28"/>
        <v>205.26</v>
      </c>
      <c r="N494" s="6">
        <f t="shared" si="29"/>
        <v>100.38</v>
      </c>
      <c r="O494" s="6">
        <f t="shared" si="30"/>
        <v>104.88</v>
      </c>
      <c r="P494" s="8">
        <f t="shared" si="31"/>
        <v>0.51096170710318622</v>
      </c>
      <c r="Q494" s="9">
        <f>YEAR(SalesDataTable[[#This Row],[Order Date]])</f>
        <v>2026</v>
      </c>
      <c r="R494" s="8" t="str">
        <f>"Q"&amp;ROUNDUP(MONTH(SalesDataTable[[#This Row],[Order Date]])/3,0)</f>
        <v>Q2</v>
      </c>
      <c r="S494" s="5">
        <f>MONTH(SalesDataTable[[#This Row],[Order Date]])</f>
        <v>4</v>
      </c>
      <c r="T494" s="8" t="str">
        <f>TEXT(SalesDataTable[[#This Row],[Order Date]],"mmm")</f>
        <v>kwi</v>
      </c>
    </row>
    <row r="495" spans="1:20" ht="16" x14ac:dyDescent="0.4">
      <c r="A495" s="2" t="s">
        <v>566</v>
      </c>
      <c r="B495" s="3">
        <v>46115</v>
      </c>
      <c r="C495" s="4" t="s">
        <v>47</v>
      </c>
      <c r="D495" s="4" t="s">
        <v>102</v>
      </c>
      <c r="E495" s="4" t="s">
        <v>59</v>
      </c>
      <c r="F495" s="4" t="s">
        <v>24</v>
      </c>
      <c r="G495" s="4" t="s">
        <v>25</v>
      </c>
      <c r="H495" s="4" t="s">
        <v>26</v>
      </c>
      <c r="I495" s="5">
        <v>6</v>
      </c>
      <c r="J495" s="6">
        <v>81.239999999999995</v>
      </c>
      <c r="K495" s="7">
        <v>0</v>
      </c>
      <c r="L495" s="6">
        <v>43.28</v>
      </c>
      <c r="M495" s="6">
        <f t="shared" si="28"/>
        <v>487.43999999999994</v>
      </c>
      <c r="N495" s="6">
        <f t="shared" si="29"/>
        <v>259.68</v>
      </c>
      <c r="O495" s="6">
        <f t="shared" si="30"/>
        <v>227.75999999999993</v>
      </c>
      <c r="P495" s="8">
        <f t="shared" si="31"/>
        <v>0.46725750861644505</v>
      </c>
      <c r="Q495" s="9">
        <f>YEAR(SalesDataTable[[#This Row],[Order Date]])</f>
        <v>2026</v>
      </c>
      <c r="R495" s="8" t="str">
        <f>"Q"&amp;ROUNDUP(MONTH(SalesDataTable[[#This Row],[Order Date]])/3,0)</f>
        <v>Q2</v>
      </c>
      <c r="S495" s="5">
        <f>MONTH(SalesDataTable[[#This Row],[Order Date]])</f>
        <v>4</v>
      </c>
      <c r="T495" s="8" t="str">
        <f>TEXT(SalesDataTable[[#This Row],[Order Date]],"mmm")</f>
        <v>kwi</v>
      </c>
    </row>
    <row r="496" spans="1:20" ht="16" x14ac:dyDescent="0.4">
      <c r="A496" s="2" t="s">
        <v>567</v>
      </c>
      <c r="B496" s="3">
        <v>46115</v>
      </c>
      <c r="C496" s="4" t="s">
        <v>47</v>
      </c>
      <c r="D496" s="4" t="s">
        <v>68</v>
      </c>
      <c r="E496" s="4" t="s">
        <v>23</v>
      </c>
      <c r="F496" s="4" t="s">
        <v>36</v>
      </c>
      <c r="G496" s="4" t="s">
        <v>31</v>
      </c>
      <c r="H496" s="4" t="s">
        <v>99</v>
      </c>
      <c r="I496" s="5">
        <v>3</v>
      </c>
      <c r="J496" s="6">
        <v>72.11</v>
      </c>
      <c r="K496" s="7">
        <v>0.05</v>
      </c>
      <c r="L496" s="6">
        <v>31.63</v>
      </c>
      <c r="M496" s="6">
        <f t="shared" si="28"/>
        <v>205.51349999999996</v>
      </c>
      <c r="N496" s="6">
        <f t="shared" si="29"/>
        <v>94.89</v>
      </c>
      <c r="O496" s="6">
        <f t="shared" si="30"/>
        <v>110.62349999999996</v>
      </c>
      <c r="P496" s="8">
        <f t="shared" si="31"/>
        <v>0.5382785072513484</v>
      </c>
      <c r="Q496" s="9">
        <f>YEAR(SalesDataTable[[#This Row],[Order Date]])</f>
        <v>2026</v>
      </c>
      <c r="R496" s="8" t="str">
        <f>"Q"&amp;ROUNDUP(MONTH(SalesDataTable[[#This Row],[Order Date]])/3,0)</f>
        <v>Q2</v>
      </c>
      <c r="S496" s="5">
        <f>MONTH(SalesDataTable[[#This Row],[Order Date]])</f>
        <v>4</v>
      </c>
      <c r="T496" s="8" t="str">
        <f>TEXT(SalesDataTable[[#This Row],[Order Date]],"mmm")</f>
        <v>kwi</v>
      </c>
    </row>
    <row r="497" spans="1:20" ht="16" x14ac:dyDescent="0.4">
      <c r="A497" s="2" t="s">
        <v>568</v>
      </c>
      <c r="B497" s="3">
        <v>46116</v>
      </c>
      <c r="C497" s="4" t="s">
        <v>34</v>
      </c>
      <c r="D497" s="4" t="s">
        <v>146</v>
      </c>
      <c r="E497" s="4" t="s">
        <v>45</v>
      </c>
      <c r="F497" s="4" t="s">
        <v>36</v>
      </c>
      <c r="G497" s="4" t="s">
        <v>31</v>
      </c>
      <c r="H497" s="4" t="s">
        <v>32</v>
      </c>
      <c r="I497" s="5">
        <v>4</v>
      </c>
      <c r="J497" s="6">
        <v>90.15</v>
      </c>
      <c r="K497" s="7">
        <v>0</v>
      </c>
      <c r="L497" s="6">
        <v>44.9</v>
      </c>
      <c r="M497" s="6">
        <f t="shared" si="28"/>
        <v>360.6</v>
      </c>
      <c r="N497" s="6">
        <f t="shared" si="29"/>
        <v>179.6</v>
      </c>
      <c r="O497" s="6">
        <f t="shared" si="30"/>
        <v>181.00000000000003</v>
      </c>
      <c r="P497" s="8">
        <f t="shared" si="31"/>
        <v>0.50194120909595119</v>
      </c>
      <c r="Q497" s="9">
        <f>YEAR(SalesDataTable[[#This Row],[Order Date]])</f>
        <v>2026</v>
      </c>
      <c r="R497" s="8" t="str">
        <f>"Q"&amp;ROUNDUP(MONTH(SalesDataTable[[#This Row],[Order Date]])/3,0)</f>
        <v>Q2</v>
      </c>
      <c r="S497" s="5">
        <f>MONTH(SalesDataTable[[#This Row],[Order Date]])</f>
        <v>4</v>
      </c>
      <c r="T497" s="8" t="str">
        <f>TEXT(SalesDataTable[[#This Row],[Order Date]],"mmm")</f>
        <v>kwi</v>
      </c>
    </row>
    <row r="498" spans="1:20" ht="16" x14ac:dyDescent="0.4">
      <c r="A498" s="2" t="s">
        <v>569</v>
      </c>
      <c r="B498" s="3">
        <v>46116</v>
      </c>
      <c r="C498" s="4" t="s">
        <v>47</v>
      </c>
      <c r="D498" s="4" t="s">
        <v>48</v>
      </c>
      <c r="E498" s="4" t="s">
        <v>45</v>
      </c>
      <c r="F498" s="4" t="s">
        <v>24</v>
      </c>
      <c r="G498" s="4" t="s">
        <v>25</v>
      </c>
      <c r="H498" s="4" t="s">
        <v>49</v>
      </c>
      <c r="I498" s="5">
        <v>1</v>
      </c>
      <c r="J498" s="6">
        <v>50.7</v>
      </c>
      <c r="K498" s="7">
        <v>0.05</v>
      </c>
      <c r="L498" s="6">
        <v>21.85</v>
      </c>
      <c r="M498" s="6">
        <f t="shared" si="28"/>
        <v>48.164999999999999</v>
      </c>
      <c r="N498" s="6">
        <f t="shared" si="29"/>
        <v>21.85</v>
      </c>
      <c r="O498" s="6">
        <f t="shared" si="30"/>
        <v>26.314999999999998</v>
      </c>
      <c r="P498" s="8">
        <f t="shared" si="31"/>
        <v>0.54635108481262329</v>
      </c>
      <c r="Q498" s="9">
        <f>YEAR(SalesDataTable[[#This Row],[Order Date]])</f>
        <v>2026</v>
      </c>
      <c r="R498" s="8" t="str">
        <f>"Q"&amp;ROUNDUP(MONTH(SalesDataTable[[#This Row],[Order Date]])/3,0)</f>
        <v>Q2</v>
      </c>
      <c r="S498" s="5">
        <f>MONTH(SalesDataTable[[#This Row],[Order Date]])</f>
        <v>4</v>
      </c>
      <c r="T498" s="8" t="str">
        <f>TEXT(SalesDataTable[[#This Row],[Order Date]],"mmm")</f>
        <v>kwi</v>
      </c>
    </row>
    <row r="499" spans="1:20" ht="16" x14ac:dyDescent="0.4">
      <c r="A499" s="2" t="s">
        <v>570</v>
      </c>
      <c r="B499" s="3">
        <v>46116</v>
      </c>
      <c r="C499" s="4" t="s">
        <v>21</v>
      </c>
      <c r="D499" s="4" t="s">
        <v>22</v>
      </c>
      <c r="E499" s="4" t="s">
        <v>23</v>
      </c>
      <c r="F499" s="4" t="s">
        <v>24</v>
      </c>
      <c r="G499" s="4" t="s">
        <v>69</v>
      </c>
      <c r="H499" s="4" t="s">
        <v>70</v>
      </c>
      <c r="I499" s="5">
        <v>1</v>
      </c>
      <c r="J499" s="6">
        <v>41.13</v>
      </c>
      <c r="K499" s="7">
        <v>0</v>
      </c>
      <c r="L499" s="6">
        <v>15.04</v>
      </c>
      <c r="M499" s="6">
        <f t="shared" si="28"/>
        <v>41.13</v>
      </c>
      <c r="N499" s="6">
        <f t="shared" si="29"/>
        <v>15.04</v>
      </c>
      <c r="O499" s="6">
        <f t="shared" si="30"/>
        <v>26.090000000000003</v>
      </c>
      <c r="P499" s="8">
        <f t="shared" si="31"/>
        <v>0.63433017262338931</v>
      </c>
      <c r="Q499" s="9">
        <f>YEAR(SalesDataTable[[#This Row],[Order Date]])</f>
        <v>2026</v>
      </c>
      <c r="R499" s="8" t="str">
        <f>"Q"&amp;ROUNDUP(MONTH(SalesDataTable[[#This Row],[Order Date]])/3,0)</f>
        <v>Q2</v>
      </c>
      <c r="S499" s="5">
        <f>MONTH(SalesDataTable[[#This Row],[Order Date]])</f>
        <v>4</v>
      </c>
      <c r="T499" s="8" t="str">
        <f>TEXT(SalesDataTable[[#This Row],[Order Date]],"mmm")</f>
        <v>kwi</v>
      </c>
    </row>
    <row r="500" spans="1:20" ht="16" x14ac:dyDescent="0.4">
      <c r="A500" s="2" t="s">
        <v>571</v>
      </c>
      <c r="B500" s="3">
        <v>46116</v>
      </c>
      <c r="C500" s="4" t="s">
        <v>28</v>
      </c>
      <c r="D500" s="4" t="s">
        <v>29</v>
      </c>
      <c r="E500" s="4" t="s">
        <v>45</v>
      </c>
      <c r="F500" s="4" t="s">
        <v>24</v>
      </c>
      <c r="G500" s="4" t="s">
        <v>51</v>
      </c>
      <c r="H500" s="4" t="s">
        <v>110</v>
      </c>
      <c r="I500" s="5">
        <v>1</v>
      </c>
      <c r="J500" s="6">
        <v>121.66</v>
      </c>
      <c r="K500" s="7">
        <v>0</v>
      </c>
      <c r="L500" s="6">
        <v>61.37</v>
      </c>
      <c r="M500" s="6">
        <f t="shared" si="28"/>
        <v>121.66</v>
      </c>
      <c r="N500" s="6">
        <f t="shared" si="29"/>
        <v>61.37</v>
      </c>
      <c r="O500" s="6">
        <f t="shared" si="30"/>
        <v>60.29</v>
      </c>
      <c r="P500" s="8">
        <f t="shared" si="31"/>
        <v>0.49556140062469178</v>
      </c>
      <c r="Q500" s="9">
        <f>YEAR(SalesDataTable[[#This Row],[Order Date]])</f>
        <v>2026</v>
      </c>
      <c r="R500" s="8" t="str">
        <f>"Q"&amp;ROUNDUP(MONTH(SalesDataTable[[#This Row],[Order Date]])/3,0)</f>
        <v>Q2</v>
      </c>
      <c r="S500" s="5">
        <f>MONTH(SalesDataTable[[#This Row],[Order Date]])</f>
        <v>4</v>
      </c>
      <c r="T500" s="8" t="str">
        <f>TEXT(SalesDataTable[[#This Row],[Order Date]],"mmm")</f>
        <v>kwi</v>
      </c>
    </row>
    <row r="501" spans="1:20" ht="16" x14ac:dyDescent="0.4">
      <c r="A501" s="2" t="s">
        <v>572</v>
      </c>
      <c r="B501" s="3">
        <v>46116</v>
      </c>
      <c r="C501" s="4" t="s">
        <v>34</v>
      </c>
      <c r="D501" s="4" t="s">
        <v>146</v>
      </c>
      <c r="E501" s="4" t="s">
        <v>45</v>
      </c>
      <c r="F501" s="4" t="s">
        <v>36</v>
      </c>
      <c r="G501" s="4" t="s">
        <v>69</v>
      </c>
      <c r="H501" s="4" t="s">
        <v>75</v>
      </c>
      <c r="I501" s="5">
        <v>1</v>
      </c>
      <c r="J501" s="6">
        <v>122.77</v>
      </c>
      <c r="K501" s="7">
        <v>0.1</v>
      </c>
      <c r="L501" s="6">
        <v>70.59</v>
      </c>
      <c r="M501" s="6">
        <f t="shared" si="28"/>
        <v>110.49299999999999</v>
      </c>
      <c r="N501" s="6">
        <f t="shared" si="29"/>
        <v>70.59</v>
      </c>
      <c r="O501" s="6">
        <f t="shared" si="30"/>
        <v>39.902999999999992</v>
      </c>
      <c r="P501" s="8">
        <f t="shared" si="31"/>
        <v>0.36113599956558329</v>
      </c>
      <c r="Q501" s="9">
        <f>YEAR(SalesDataTable[[#This Row],[Order Date]])</f>
        <v>2026</v>
      </c>
      <c r="R501" s="8" t="str">
        <f>"Q"&amp;ROUNDUP(MONTH(SalesDataTable[[#This Row],[Order Date]])/3,0)</f>
        <v>Q2</v>
      </c>
      <c r="S501" s="5">
        <f>MONTH(SalesDataTable[[#This Row],[Order Date]])</f>
        <v>4</v>
      </c>
      <c r="T501" s="8" t="str">
        <f>TEXT(SalesDataTable[[#This Row],[Order Date]],"mmm")</f>
        <v>kwi</v>
      </c>
    </row>
    <row r="502" spans="1:20" ht="16" x14ac:dyDescent="0.4">
      <c r="A502" s="2" t="s">
        <v>573</v>
      </c>
      <c r="B502" s="3">
        <v>46116</v>
      </c>
      <c r="C502" s="4" t="s">
        <v>47</v>
      </c>
      <c r="D502" s="4" t="s">
        <v>102</v>
      </c>
      <c r="E502" s="4" t="s">
        <v>23</v>
      </c>
      <c r="F502" s="4" t="s">
        <v>24</v>
      </c>
      <c r="G502" s="4" t="s">
        <v>25</v>
      </c>
      <c r="H502" s="4" t="s">
        <v>49</v>
      </c>
      <c r="I502" s="5">
        <v>1</v>
      </c>
      <c r="J502" s="6">
        <v>49.96</v>
      </c>
      <c r="K502" s="7">
        <v>0</v>
      </c>
      <c r="L502" s="6">
        <v>22.13</v>
      </c>
      <c r="M502" s="6">
        <f t="shared" si="28"/>
        <v>49.96</v>
      </c>
      <c r="N502" s="6">
        <f t="shared" si="29"/>
        <v>22.13</v>
      </c>
      <c r="O502" s="6">
        <f t="shared" si="30"/>
        <v>27.830000000000002</v>
      </c>
      <c r="P502" s="8">
        <f t="shared" si="31"/>
        <v>0.55704563650920735</v>
      </c>
      <c r="Q502" s="9">
        <f>YEAR(SalesDataTable[[#This Row],[Order Date]])</f>
        <v>2026</v>
      </c>
      <c r="R502" s="8" t="str">
        <f>"Q"&amp;ROUNDUP(MONTH(SalesDataTable[[#This Row],[Order Date]])/3,0)</f>
        <v>Q2</v>
      </c>
      <c r="S502" s="5">
        <f>MONTH(SalesDataTable[[#This Row],[Order Date]])</f>
        <v>4</v>
      </c>
      <c r="T502" s="8" t="str">
        <f>TEXT(SalesDataTable[[#This Row],[Order Date]],"mmm")</f>
        <v>kwi</v>
      </c>
    </row>
    <row r="503" spans="1:20" ht="16" x14ac:dyDescent="0.4">
      <c r="A503" s="2" t="s">
        <v>574</v>
      </c>
      <c r="B503" s="3">
        <v>46117</v>
      </c>
      <c r="C503" s="4" t="s">
        <v>47</v>
      </c>
      <c r="D503" s="4" t="s">
        <v>68</v>
      </c>
      <c r="E503" s="4" t="s">
        <v>59</v>
      </c>
      <c r="F503" s="4" t="s">
        <v>24</v>
      </c>
      <c r="G503" s="4" t="s">
        <v>31</v>
      </c>
      <c r="H503" s="4" t="s">
        <v>73</v>
      </c>
      <c r="I503" s="5">
        <v>2</v>
      </c>
      <c r="J503" s="6">
        <v>155.13</v>
      </c>
      <c r="K503" s="7">
        <v>0.15</v>
      </c>
      <c r="L503" s="6">
        <v>80.959999999999994</v>
      </c>
      <c r="M503" s="6">
        <f t="shared" si="28"/>
        <v>263.721</v>
      </c>
      <c r="N503" s="6">
        <f t="shared" si="29"/>
        <v>161.91999999999999</v>
      </c>
      <c r="O503" s="6">
        <f t="shared" si="30"/>
        <v>101.80100000000002</v>
      </c>
      <c r="P503" s="8">
        <f t="shared" si="31"/>
        <v>0.38601779911345707</v>
      </c>
      <c r="Q503" s="9">
        <f>YEAR(SalesDataTable[[#This Row],[Order Date]])</f>
        <v>2026</v>
      </c>
      <c r="R503" s="8" t="str">
        <f>"Q"&amp;ROUNDUP(MONTH(SalesDataTable[[#This Row],[Order Date]])/3,0)</f>
        <v>Q2</v>
      </c>
      <c r="S503" s="5">
        <f>MONTH(SalesDataTable[[#This Row],[Order Date]])</f>
        <v>4</v>
      </c>
      <c r="T503" s="8" t="str">
        <f>TEXT(SalesDataTable[[#This Row],[Order Date]],"mmm")</f>
        <v>kwi</v>
      </c>
    </row>
    <row r="504" spans="1:20" ht="16" x14ac:dyDescent="0.4">
      <c r="A504" s="2" t="s">
        <v>575</v>
      </c>
      <c r="B504" s="3">
        <v>46117</v>
      </c>
      <c r="C504" s="4" t="s">
        <v>47</v>
      </c>
      <c r="D504" s="4" t="s">
        <v>102</v>
      </c>
      <c r="E504" s="4" t="s">
        <v>23</v>
      </c>
      <c r="F504" s="4" t="s">
        <v>36</v>
      </c>
      <c r="G504" s="4" t="s">
        <v>31</v>
      </c>
      <c r="H504" s="4" t="s">
        <v>99</v>
      </c>
      <c r="I504" s="5">
        <v>3</v>
      </c>
      <c r="J504" s="6">
        <v>69.83</v>
      </c>
      <c r="K504" s="7">
        <v>0.05</v>
      </c>
      <c r="L504" s="6">
        <v>31.53</v>
      </c>
      <c r="M504" s="6">
        <f t="shared" si="28"/>
        <v>199.0155</v>
      </c>
      <c r="N504" s="6">
        <f t="shared" si="29"/>
        <v>94.59</v>
      </c>
      <c r="O504" s="6">
        <f t="shared" si="30"/>
        <v>104.4255</v>
      </c>
      <c r="P504" s="8">
        <f t="shared" si="31"/>
        <v>0.52471038687941396</v>
      </c>
      <c r="Q504" s="9">
        <f>YEAR(SalesDataTable[[#This Row],[Order Date]])</f>
        <v>2026</v>
      </c>
      <c r="R504" s="8" t="str">
        <f>"Q"&amp;ROUNDUP(MONTH(SalesDataTable[[#This Row],[Order Date]])/3,0)</f>
        <v>Q2</v>
      </c>
      <c r="S504" s="5">
        <f>MONTH(SalesDataTable[[#This Row],[Order Date]])</f>
        <v>4</v>
      </c>
      <c r="T504" s="8" t="str">
        <f>TEXT(SalesDataTable[[#This Row],[Order Date]],"mmm")</f>
        <v>kwi</v>
      </c>
    </row>
    <row r="505" spans="1:20" ht="16" x14ac:dyDescent="0.4">
      <c r="A505" s="2" t="s">
        <v>576</v>
      </c>
      <c r="B505" s="3">
        <v>46117</v>
      </c>
      <c r="C505" s="4" t="s">
        <v>28</v>
      </c>
      <c r="D505" s="4" t="s">
        <v>58</v>
      </c>
      <c r="E505" s="4" t="s">
        <v>45</v>
      </c>
      <c r="F505" s="4" t="s">
        <v>24</v>
      </c>
      <c r="G505" s="4" t="s">
        <v>37</v>
      </c>
      <c r="H505" s="4" t="s">
        <v>38</v>
      </c>
      <c r="I505" s="5">
        <v>1</v>
      </c>
      <c r="J505" s="6">
        <v>35.4</v>
      </c>
      <c r="K505" s="7">
        <v>0</v>
      </c>
      <c r="L505" s="6">
        <v>13.37</v>
      </c>
      <c r="M505" s="6">
        <f t="shared" si="28"/>
        <v>35.4</v>
      </c>
      <c r="N505" s="6">
        <f t="shared" si="29"/>
        <v>13.37</v>
      </c>
      <c r="O505" s="6">
        <f t="shared" si="30"/>
        <v>22.03</v>
      </c>
      <c r="P505" s="8">
        <f t="shared" si="31"/>
        <v>0.62231638418079105</v>
      </c>
      <c r="Q505" s="9">
        <f>YEAR(SalesDataTable[[#This Row],[Order Date]])</f>
        <v>2026</v>
      </c>
      <c r="R505" s="8" t="str">
        <f>"Q"&amp;ROUNDUP(MONTH(SalesDataTable[[#This Row],[Order Date]])/3,0)</f>
        <v>Q2</v>
      </c>
      <c r="S505" s="5">
        <f>MONTH(SalesDataTable[[#This Row],[Order Date]])</f>
        <v>4</v>
      </c>
      <c r="T505" s="8" t="str">
        <f>TEXT(SalesDataTable[[#This Row],[Order Date]],"mmm")</f>
        <v>kwi</v>
      </c>
    </row>
    <row r="506" spans="1:20" ht="16" x14ac:dyDescent="0.4">
      <c r="A506" s="2" t="s">
        <v>577</v>
      </c>
      <c r="B506" s="3">
        <v>46117</v>
      </c>
      <c r="C506" s="4" t="s">
        <v>47</v>
      </c>
      <c r="D506" s="4" t="s">
        <v>65</v>
      </c>
      <c r="E506" s="4" t="s">
        <v>23</v>
      </c>
      <c r="F506" s="4" t="s">
        <v>36</v>
      </c>
      <c r="G506" s="4" t="s">
        <v>69</v>
      </c>
      <c r="H506" s="4" t="s">
        <v>94</v>
      </c>
      <c r="I506" s="5">
        <v>1</v>
      </c>
      <c r="J506" s="6">
        <v>51.75</v>
      </c>
      <c r="K506" s="7">
        <v>0.1</v>
      </c>
      <c r="L506" s="6">
        <v>22.1</v>
      </c>
      <c r="M506" s="6">
        <f t="shared" si="28"/>
        <v>46.575000000000003</v>
      </c>
      <c r="N506" s="6">
        <f t="shared" si="29"/>
        <v>22.1</v>
      </c>
      <c r="O506" s="6">
        <f t="shared" si="30"/>
        <v>24.475000000000001</v>
      </c>
      <c r="P506" s="8">
        <f t="shared" si="31"/>
        <v>0.52549651100375738</v>
      </c>
      <c r="Q506" s="9">
        <f>YEAR(SalesDataTable[[#This Row],[Order Date]])</f>
        <v>2026</v>
      </c>
      <c r="R506" s="8" t="str">
        <f>"Q"&amp;ROUNDUP(MONTH(SalesDataTable[[#This Row],[Order Date]])/3,0)</f>
        <v>Q2</v>
      </c>
      <c r="S506" s="5">
        <f>MONTH(SalesDataTable[[#This Row],[Order Date]])</f>
        <v>4</v>
      </c>
      <c r="T506" s="8" t="str">
        <f>TEXT(SalesDataTable[[#This Row],[Order Date]],"mmm")</f>
        <v>kwi</v>
      </c>
    </row>
    <row r="507" spans="1:20" ht="16" x14ac:dyDescent="0.4">
      <c r="A507" s="2" t="s">
        <v>578</v>
      </c>
      <c r="B507" s="3">
        <v>46117</v>
      </c>
      <c r="C507" s="4" t="s">
        <v>47</v>
      </c>
      <c r="D507" s="4" t="s">
        <v>102</v>
      </c>
      <c r="E507" s="4" t="s">
        <v>59</v>
      </c>
      <c r="F507" s="4" t="s">
        <v>36</v>
      </c>
      <c r="G507" s="4" t="s">
        <v>25</v>
      </c>
      <c r="H507" s="4" t="s">
        <v>55</v>
      </c>
      <c r="I507" s="5">
        <v>6</v>
      </c>
      <c r="J507" s="6">
        <v>39.6</v>
      </c>
      <c r="K507" s="7">
        <v>0.15</v>
      </c>
      <c r="L507" s="6">
        <v>17.010000000000002</v>
      </c>
      <c r="M507" s="6">
        <f t="shared" si="28"/>
        <v>201.96</v>
      </c>
      <c r="N507" s="6">
        <f t="shared" si="29"/>
        <v>102.06</v>
      </c>
      <c r="O507" s="6">
        <f t="shared" si="30"/>
        <v>99.9</v>
      </c>
      <c r="P507" s="8">
        <f t="shared" si="31"/>
        <v>0.49465240641711233</v>
      </c>
      <c r="Q507" s="9">
        <f>YEAR(SalesDataTable[[#This Row],[Order Date]])</f>
        <v>2026</v>
      </c>
      <c r="R507" s="8" t="str">
        <f>"Q"&amp;ROUNDUP(MONTH(SalesDataTable[[#This Row],[Order Date]])/3,0)</f>
        <v>Q2</v>
      </c>
      <c r="S507" s="5">
        <f>MONTH(SalesDataTable[[#This Row],[Order Date]])</f>
        <v>4</v>
      </c>
      <c r="T507" s="8" t="str">
        <f>TEXT(SalesDataTable[[#This Row],[Order Date]],"mmm")</f>
        <v>kwi</v>
      </c>
    </row>
    <row r="508" spans="1:20" ht="16" x14ac:dyDescent="0.4">
      <c r="A508" s="2" t="s">
        <v>579</v>
      </c>
      <c r="B508" s="3">
        <v>46118</v>
      </c>
      <c r="C508" s="4" t="s">
        <v>28</v>
      </c>
      <c r="D508" s="4" t="s">
        <v>58</v>
      </c>
      <c r="E508" s="4" t="s">
        <v>45</v>
      </c>
      <c r="F508" s="4" t="s">
        <v>36</v>
      </c>
      <c r="G508" s="4" t="s">
        <v>69</v>
      </c>
      <c r="H508" s="4" t="s">
        <v>75</v>
      </c>
      <c r="I508" s="5">
        <v>2</v>
      </c>
      <c r="J508" s="6">
        <v>125.94</v>
      </c>
      <c r="K508" s="7">
        <v>0.05</v>
      </c>
      <c r="L508" s="6">
        <v>70.94</v>
      </c>
      <c r="M508" s="6">
        <f t="shared" si="28"/>
        <v>239.28599999999997</v>
      </c>
      <c r="N508" s="6">
        <f t="shared" si="29"/>
        <v>141.88</v>
      </c>
      <c r="O508" s="6">
        <f t="shared" si="30"/>
        <v>97.405999999999977</v>
      </c>
      <c r="P508" s="8">
        <f t="shared" si="31"/>
        <v>0.40706936469329585</v>
      </c>
      <c r="Q508" s="9">
        <f>YEAR(SalesDataTable[[#This Row],[Order Date]])</f>
        <v>2026</v>
      </c>
      <c r="R508" s="8" t="str">
        <f>"Q"&amp;ROUNDUP(MONTH(SalesDataTable[[#This Row],[Order Date]])/3,0)</f>
        <v>Q2</v>
      </c>
      <c r="S508" s="5">
        <f>MONTH(SalesDataTable[[#This Row],[Order Date]])</f>
        <v>4</v>
      </c>
      <c r="T508" s="8" t="str">
        <f>TEXT(SalesDataTable[[#This Row],[Order Date]],"mmm")</f>
        <v>kwi</v>
      </c>
    </row>
    <row r="509" spans="1:20" ht="16" x14ac:dyDescent="0.4">
      <c r="A509" s="2" t="s">
        <v>580</v>
      </c>
      <c r="B509" s="3">
        <v>46118</v>
      </c>
      <c r="C509" s="4" t="s">
        <v>28</v>
      </c>
      <c r="D509" s="4" t="s">
        <v>29</v>
      </c>
      <c r="E509" s="4" t="s">
        <v>23</v>
      </c>
      <c r="F509" s="4" t="s">
        <v>24</v>
      </c>
      <c r="G509" s="4" t="s">
        <v>51</v>
      </c>
      <c r="H509" s="4" t="s">
        <v>110</v>
      </c>
      <c r="I509" s="5">
        <v>3</v>
      </c>
      <c r="J509" s="6">
        <v>124.67</v>
      </c>
      <c r="K509" s="7">
        <v>0</v>
      </c>
      <c r="L509" s="6">
        <v>61.46</v>
      </c>
      <c r="M509" s="6">
        <f t="shared" si="28"/>
        <v>374.01</v>
      </c>
      <c r="N509" s="6">
        <f t="shared" si="29"/>
        <v>184.38</v>
      </c>
      <c r="O509" s="6">
        <f t="shared" si="30"/>
        <v>189.63</v>
      </c>
      <c r="P509" s="8">
        <f t="shared" si="31"/>
        <v>0.50701852891633914</v>
      </c>
      <c r="Q509" s="9">
        <f>YEAR(SalesDataTable[[#This Row],[Order Date]])</f>
        <v>2026</v>
      </c>
      <c r="R509" s="8" t="str">
        <f>"Q"&amp;ROUNDUP(MONTH(SalesDataTable[[#This Row],[Order Date]])/3,0)</f>
        <v>Q2</v>
      </c>
      <c r="S509" s="5">
        <f>MONTH(SalesDataTable[[#This Row],[Order Date]])</f>
        <v>4</v>
      </c>
      <c r="T509" s="8" t="str">
        <f>TEXT(SalesDataTable[[#This Row],[Order Date]],"mmm")</f>
        <v>kwi</v>
      </c>
    </row>
    <row r="510" spans="1:20" ht="16" x14ac:dyDescent="0.4">
      <c r="A510" s="2" t="s">
        <v>581</v>
      </c>
      <c r="B510" s="3">
        <v>46118</v>
      </c>
      <c r="C510" s="4" t="s">
        <v>47</v>
      </c>
      <c r="D510" s="4" t="s">
        <v>68</v>
      </c>
      <c r="E510" s="4" t="s">
        <v>23</v>
      </c>
      <c r="F510" s="4" t="s">
        <v>24</v>
      </c>
      <c r="G510" s="4" t="s">
        <v>31</v>
      </c>
      <c r="H510" s="4" t="s">
        <v>99</v>
      </c>
      <c r="I510" s="5">
        <v>2</v>
      </c>
      <c r="J510" s="6">
        <v>72.260000000000005</v>
      </c>
      <c r="K510" s="7">
        <v>0</v>
      </c>
      <c r="L510" s="6">
        <v>33.21</v>
      </c>
      <c r="M510" s="6">
        <f t="shared" si="28"/>
        <v>144.52000000000001</v>
      </c>
      <c r="N510" s="6">
        <f t="shared" si="29"/>
        <v>66.42</v>
      </c>
      <c r="O510" s="6">
        <f t="shared" si="30"/>
        <v>78.100000000000009</v>
      </c>
      <c r="P510" s="8">
        <f t="shared" si="31"/>
        <v>0.54040963188486024</v>
      </c>
      <c r="Q510" s="9">
        <f>YEAR(SalesDataTable[[#This Row],[Order Date]])</f>
        <v>2026</v>
      </c>
      <c r="R510" s="8" t="str">
        <f>"Q"&amp;ROUNDUP(MONTH(SalesDataTable[[#This Row],[Order Date]])/3,0)</f>
        <v>Q2</v>
      </c>
      <c r="S510" s="5">
        <f>MONTH(SalesDataTable[[#This Row],[Order Date]])</f>
        <v>4</v>
      </c>
      <c r="T510" s="8" t="str">
        <f>TEXT(SalesDataTable[[#This Row],[Order Date]],"mmm")</f>
        <v>kwi</v>
      </c>
    </row>
    <row r="511" spans="1:20" ht="16" x14ac:dyDescent="0.4">
      <c r="A511" s="2" t="s">
        <v>582</v>
      </c>
      <c r="B511" s="3">
        <v>46118</v>
      </c>
      <c r="C511" s="4" t="s">
        <v>28</v>
      </c>
      <c r="D511" s="4" t="s">
        <v>89</v>
      </c>
      <c r="E511" s="4" t="s">
        <v>30</v>
      </c>
      <c r="F511" s="4" t="s">
        <v>40</v>
      </c>
      <c r="G511" s="4" t="s">
        <v>25</v>
      </c>
      <c r="H511" s="4" t="s">
        <v>49</v>
      </c>
      <c r="I511" s="5">
        <v>10</v>
      </c>
      <c r="J511" s="6">
        <v>50.64</v>
      </c>
      <c r="K511" s="7">
        <v>0.2</v>
      </c>
      <c r="L511" s="6">
        <v>22.99</v>
      </c>
      <c r="M511" s="6">
        <f t="shared" si="28"/>
        <v>405.12</v>
      </c>
      <c r="N511" s="6">
        <f t="shared" si="29"/>
        <v>229.89999999999998</v>
      </c>
      <c r="O511" s="6">
        <f t="shared" si="30"/>
        <v>175.22000000000003</v>
      </c>
      <c r="P511" s="8">
        <f t="shared" si="31"/>
        <v>0.43251382306477099</v>
      </c>
      <c r="Q511" s="9">
        <f>YEAR(SalesDataTable[[#This Row],[Order Date]])</f>
        <v>2026</v>
      </c>
      <c r="R511" s="8" t="str">
        <f>"Q"&amp;ROUNDUP(MONTH(SalesDataTable[[#This Row],[Order Date]])/3,0)</f>
        <v>Q2</v>
      </c>
      <c r="S511" s="5">
        <f>MONTH(SalesDataTable[[#This Row],[Order Date]])</f>
        <v>4</v>
      </c>
      <c r="T511" s="8" t="str">
        <f>TEXT(SalesDataTable[[#This Row],[Order Date]],"mmm")</f>
        <v>kwi</v>
      </c>
    </row>
    <row r="512" spans="1:20" ht="16" x14ac:dyDescent="0.4">
      <c r="A512" s="2" t="s">
        <v>583</v>
      </c>
      <c r="B512" s="3">
        <v>46118</v>
      </c>
      <c r="C512" s="4" t="s">
        <v>21</v>
      </c>
      <c r="D512" s="4" t="s">
        <v>72</v>
      </c>
      <c r="E512" s="4" t="s">
        <v>23</v>
      </c>
      <c r="F512" s="4" t="s">
        <v>36</v>
      </c>
      <c r="G512" s="4" t="s">
        <v>31</v>
      </c>
      <c r="H512" s="4" t="s">
        <v>99</v>
      </c>
      <c r="I512" s="5">
        <v>1</v>
      </c>
      <c r="J512" s="6">
        <v>73</v>
      </c>
      <c r="K512" s="7">
        <v>0</v>
      </c>
      <c r="L512" s="6">
        <v>32.4</v>
      </c>
      <c r="M512" s="6">
        <f t="shared" si="28"/>
        <v>73</v>
      </c>
      <c r="N512" s="6">
        <f t="shared" si="29"/>
        <v>32.4</v>
      </c>
      <c r="O512" s="6">
        <f t="shared" si="30"/>
        <v>40.6</v>
      </c>
      <c r="P512" s="8">
        <f t="shared" si="31"/>
        <v>0.55616438356164388</v>
      </c>
      <c r="Q512" s="9">
        <f>YEAR(SalesDataTable[[#This Row],[Order Date]])</f>
        <v>2026</v>
      </c>
      <c r="R512" s="8" t="str">
        <f>"Q"&amp;ROUNDUP(MONTH(SalesDataTable[[#This Row],[Order Date]])/3,0)</f>
        <v>Q2</v>
      </c>
      <c r="S512" s="5">
        <f>MONTH(SalesDataTable[[#This Row],[Order Date]])</f>
        <v>4</v>
      </c>
      <c r="T512" s="8" t="str">
        <f>TEXT(SalesDataTable[[#This Row],[Order Date]],"mmm")</f>
        <v>kwi</v>
      </c>
    </row>
    <row r="513" spans="1:20" ht="16" x14ac:dyDescent="0.4">
      <c r="A513" s="2" t="s">
        <v>584</v>
      </c>
      <c r="B513" s="3">
        <v>46118</v>
      </c>
      <c r="C513" s="4" t="s">
        <v>21</v>
      </c>
      <c r="D513" s="4" t="s">
        <v>108</v>
      </c>
      <c r="E513" s="4" t="s">
        <v>23</v>
      </c>
      <c r="F513" s="4" t="s">
        <v>24</v>
      </c>
      <c r="G513" s="4" t="s">
        <v>37</v>
      </c>
      <c r="H513" s="4" t="s">
        <v>38</v>
      </c>
      <c r="I513" s="5">
        <v>1</v>
      </c>
      <c r="J513" s="6">
        <v>35.700000000000003</v>
      </c>
      <c r="K513" s="7">
        <v>0</v>
      </c>
      <c r="L513" s="6">
        <v>13.8</v>
      </c>
      <c r="M513" s="6">
        <f t="shared" si="28"/>
        <v>35.700000000000003</v>
      </c>
      <c r="N513" s="6">
        <f t="shared" si="29"/>
        <v>13.8</v>
      </c>
      <c r="O513" s="6">
        <f t="shared" si="30"/>
        <v>21.900000000000002</v>
      </c>
      <c r="P513" s="8">
        <f t="shared" si="31"/>
        <v>0.61344537815126055</v>
      </c>
      <c r="Q513" s="9">
        <f>YEAR(SalesDataTable[[#This Row],[Order Date]])</f>
        <v>2026</v>
      </c>
      <c r="R513" s="8" t="str">
        <f>"Q"&amp;ROUNDUP(MONTH(SalesDataTable[[#This Row],[Order Date]])/3,0)</f>
        <v>Q2</v>
      </c>
      <c r="S513" s="5">
        <f>MONTH(SalesDataTable[[#This Row],[Order Date]])</f>
        <v>4</v>
      </c>
      <c r="T513" s="8" t="str">
        <f>TEXT(SalesDataTable[[#This Row],[Order Date]],"mmm")</f>
        <v>kwi</v>
      </c>
    </row>
    <row r="514" spans="1:20" ht="16" x14ac:dyDescent="0.4">
      <c r="A514" s="2" t="s">
        <v>585</v>
      </c>
      <c r="B514" s="3">
        <v>46118</v>
      </c>
      <c r="C514" s="4" t="s">
        <v>34</v>
      </c>
      <c r="D514" s="4" t="s">
        <v>146</v>
      </c>
      <c r="E514" s="4" t="s">
        <v>30</v>
      </c>
      <c r="F514" s="4" t="s">
        <v>36</v>
      </c>
      <c r="G514" s="4" t="s">
        <v>31</v>
      </c>
      <c r="H514" s="4" t="s">
        <v>73</v>
      </c>
      <c r="I514" s="5">
        <v>8</v>
      </c>
      <c r="J514" s="6">
        <v>152.41999999999999</v>
      </c>
      <c r="K514" s="7">
        <v>0.05</v>
      </c>
      <c r="L514" s="6">
        <v>80.11</v>
      </c>
      <c r="M514" s="6">
        <f t="shared" ref="M514:M577" si="32">I514*J514*(1-K514)</f>
        <v>1158.3919999999998</v>
      </c>
      <c r="N514" s="6">
        <f t="shared" ref="N514:N577" si="33">I514*L514</f>
        <v>640.88</v>
      </c>
      <c r="O514" s="6">
        <f t="shared" ref="O514:O577" si="34">M514-N514</f>
        <v>517.51199999999983</v>
      </c>
      <c r="P514" s="8">
        <f t="shared" ref="P514:P577" si="35">IFERROR(O514/M514,0)</f>
        <v>0.44675032286134564</v>
      </c>
      <c r="Q514" s="9">
        <f>YEAR(SalesDataTable[[#This Row],[Order Date]])</f>
        <v>2026</v>
      </c>
      <c r="R514" s="8" t="str">
        <f>"Q"&amp;ROUNDUP(MONTH(SalesDataTable[[#This Row],[Order Date]])/3,0)</f>
        <v>Q2</v>
      </c>
      <c r="S514" s="5">
        <f>MONTH(SalesDataTable[[#This Row],[Order Date]])</f>
        <v>4</v>
      </c>
      <c r="T514" s="8" t="str">
        <f>TEXT(SalesDataTable[[#This Row],[Order Date]],"mmm")</f>
        <v>kwi</v>
      </c>
    </row>
    <row r="515" spans="1:20" ht="16" x14ac:dyDescent="0.4">
      <c r="A515" s="2" t="s">
        <v>586</v>
      </c>
      <c r="B515" s="3">
        <v>46118</v>
      </c>
      <c r="C515" s="4" t="s">
        <v>47</v>
      </c>
      <c r="D515" s="4" t="s">
        <v>68</v>
      </c>
      <c r="E515" s="4" t="s">
        <v>23</v>
      </c>
      <c r="F515" s="4" t="s">
        <v>24</v>
      </c>
      <c r="G515" s="4" t="s">
        <v>25</v>
      </c>
      <c r="H515" s="4" t="s">
        <v>26</v>
      </c>
      <c r="I515" s="5">
        <v>1</v>
      </c>
      <c r="J515" s="6">
        <v>81.78</v>
      </c>
      <c r="K515" s="7">
        <v>0</v>
      </c>
      <c r="L515" s="6">
        <v>42.82</v>
      </c>
      <c r="M515" s="6">
        <f t="shared" si="32"/>
        <v>81.78</v>
      </c>
      <c r="N515" s="6">
        <f t="shared" si="33"/>
        <v>42.82</v>
      </c>
      <c r="O515" s="6">
        <f t="shared" si="34"/>
        <v>38.96</v>
      </c>
      <c r="P515" s="8">
        <f t="shared" si="35"/>
        <v>0.47640009782342874</v>
      </c>
      <c r="Q515" s="9">
        <f>YEAR(SalesDataTable[[#This Row],[Order Date]])</f>
        <v>2026</v>
      </c>
      <c r="R515" s="8" t="str">
        <f>"Q"&amp;ROUNDUP(MONTH(SalesDataTable[[#This Row],[Order Date]])/3,0)</f>
        <v>Q2</v>
      </c>
      <c r="S515" s="5">
        <f>MONTH(SalesDataTable[[#This Row],[Order Date]])</f>
        <v>4</v>
      </c>
      <c r="T515" s="8" t="str">
        <f>TEXT(SalesDataTable[[#This Row],[Order Date]],"mmm")</f>
        <v>kwi</v>
      </c>
    </row>
    <row r="516" spans="1:20" ht="16" x14ac:dyDescent="0.4">
      <c r="A516" s="2" t="s">
        <v>587</v>
      </c>
      <c r="B516" s="3">
        <v>46118</v>
      </c>
      <c r="C516" s="4" t="s">
        <v>28</v>
      </c>
      <c r="D516" s="4" t="s">
        <v>58</v>
      </c>
      <c r="E516" s="4" t="s">
        <v>23</v>
      </c>
      <c r="F516" s="4" t="s">
        <v>40</v>
      </c>
      <c r="G516" s="4" t="s">
        <v>25</v>
      </c>
      <c r="H516" s="4" t="s">
        <v>63</v>
      </c>
      <c r="I516" s="5">
        <v>6</v>
      </c>
      <c r="J516" s="6">
        <v>102.59</v>
      </c>
      <c r="K516" s="7">
        <v>0.1</v>
      </c>
      <c r="L516" s="6">
        <v>49.6</v>
      </c>
      <c r="M516" s="6">
        <f t="shared" si="32"/>
        <v>553.98599999999999</v>
      </c>
      <c r="N516" s="6">
        <f t="shared" si="33"/>
        <v>297.60000000000002</v>
      </c>
      <c r="O516" s="6">
        <f t="shared" si="34"/>
        <v>256.38599999999997</v>
      </c>
      <c r="P516" s="8">
        <f t="shared" si="35"/>
        <v>0.46280230908362302</v>
      </c>
      <c r="Q516" s="9">
        <f>YEAR(SalesDataTable[[#This Row],[Order Date]])</f>
        <v>2026</v>
      </c>
      <c r="R516" s="8" t="str">
        <f>"Q"&amp;ROUNDUP(MONTH(SalesDataTable[[#This Row],[Order Date]])/3,0)</f>
        <v>Q2</v>
      </c>
      <c r="S516" s="5">
        <f>MONTH(SalesDataTable[[#This Row],[Order Date]])</f>
        <v>4</v>
      </c>
      <c r="T516" s="8" t="str">
        <f>TEXT(SalesDataTable[[#This Row],[Order Date]],"mmm")</f>
        <v>kwi</v>
      </c>
    </row>
    <row r="517" spans="1:20" ht="16" x14ac:dyDescent="0.4">
      <c r="A517" s="2" t="s">
        <v>588</v>
      </c>
      <c r="B517" s="3">
        <v>46118</v>
      </c>
      <c r="C517" s="4" t="s">
        <v>47</v>
      </c>
      <c r="D517" s="4" t="s">
        <v>68</v>
      </c>
      <c r="E517" s="4" t="s">
        <v>45</v>
      </c>
      <c r="F517" s="4" t="s">
        <v>24</v>
      </c>
      <c r="G517" s="4" t="s">
        <v>31</v>
      </c>
      <c r="H517" s="4" t="s">
        <v>73</v>
      </c>
      <c r="I517" s="5">
        <v>2</v>
      </c>
      <c r="J517" s="6">
        <v>152.44</v>
      </c>
      <c r="K517" s="7">
        <v>0.15</v>
      </c>
      <c r="L517" s="6">
        <v>76.680000000000007</v>
      </c>
      <c r="M517" s="6">
        <f t="shared" si="32"/>
        <v>259.14799999999997</v>
      </c>
      <c r="N517" s="6">
        <f t="shared" si="33"/>
        <v>153.36000000000001</v>
      </c>
      <c r="O517" s="6">
        <f t="shared" si="34"/>
        <v>105.78799999999995</v>
      </c>
      <c r="P517" s="8">
        <f t="shared" si="35"/>
        <v>0.4082146109559015</v>
      </c>
      <c r="Q517" s="9">
        <f>YEAR(SalesDataTable[[#This Row],[Order Date]])</f>
        <v>2026</v>
      </c>
      <c r="R517" s="8" t="str">
        <f>"Q"&amp;ROUNDUP(MONTH(SalesDataTable[[#This Row],[Order Date]])/3,0)</f>
        <v>Q2</v>
      </c>
      <c r="S517" s="5">
        <f>MONTH(SalesDataTable[[#This Row],[Order Date]])</f>
        <v>4</v>
      </c>
      <c r="T517" s="8" t="str">
        <f>TEXT(SalesDataTable[[#This Row],[Order Date]],"mmm")</f>
        <v>kwi</v>
      </c>
    </row>
    <row r="518" spans="1:20" ht="16" x14ac:dyDescent="0.4">
      <c r="A518" s="2" t="s">
        <v>589</v>
      </c>
      <c r="B518" s="3">
        <v>46118</v>
      </c>
      <c r="C518" s="4" t="s">
        <v>28</v>
      </c>
      <c r="D518" s="4" t="s">
        <v>29</v>
      </c>
      <c r="E518" s="4" t="s">
        <v>23</v>
      </c>
      <c r="F518" s="4" t="s">
        <v>36</v>
      </c>
      <c r="G518" s="4" t="s">
        <v>37</v>
      </c>
      <c r="H518" s="4" t="s">
        <v>91</v>
      </c>
      <c r="I518" s="5">
        <v>6</v>
      </c>
      <c r="J518" s="6">
        <v>136.29</v>
      </c>
      <c r="K518" s="7">
        <v>0</v>
      </c>
      <c r="L518" s="6">
        <v>68.209999999999994</v>
      </c>
      <c r="M518" s="6">
        <f t="shared" si="32"/>
        <v>817.74</v>
      </c>
      <c r="N518" s="6">
        <f t="shared" si="33"/>
        <v>409.26</v>
      </c>
      <c r="O518" s="6">
        <f t="shared" si="34"/>
        <v>408.48</v>
      </c>
      <c r="P518" s="8">
        <f t="shared" si="35"/>
        <v>0.49952307579426225</v>
      </c>
      <c r="Q518" s="9">
        <f>YEAR(SalesDataTable[[#This Row],[Order Date]])</f>
        <v>2026</v>
      </c>
      <c r="R518" s="8" t="str">
        <f>"Q"&amp;ROUNDUP(MONTH(SalesDataTable[[#This Row],[Order Date]])/3,0)</f>
        <v>Q2</v>
      </c>
      <c r="S518" s="5">
        <f>MONTH(SalesDataTable[[#This Row],[Order Date]])</f>
        <v>4</v>
      </c>
      <c r="T518" s="8" t="str">
        <f>TEXT(SalesDataTable[[#This Row],[Order Date]],"mmm")</f>
        <v>kwi</v>
      </c>
    </row>
    <row r="519" spans="1:20" ht="16" x14ac:dyDescent="0.4">
      <c r="A519" s="2" t="s">
        <v>590</v>
      </c>
      <c r="B519" s="3">
        <v>46118</v>
      </c>
      <c r="C519" s="4" t="s">
        <v>21</v>
      </c>
      <c r="D519" s="4" t="s">
        <v>72</v>
      </c>
      <c r="E519" s="4" t="s">
        <v>30</v>
      </c>
      <c r="F519" s="4" t="s">
        <v>40</v>
      </c>
      <c r="G519" s="4" t="s">
        <v>31</v>
      </c>
      <c r="H519" s="4" t="s">
        <v>73</v>
      </c>
      <c r="I519" s="5">
        <v>4</v>
      </c>
      <c r="J519" s="6">
        <v>157.51</v>
      </c>
      <c r="K519" s="7">
        <v>0.2</v>
      </c>
      <c r="L519" s="6">
        <v>79.209999999999994</v>
      </c>
      <c r="M519" s="6">
        <f t="shared" si="32"/>
        <v>504.03199999999998</v>
      </c>
      <c r="N519" s="6">
        <f t="shared" si="33"/>
        <v>316.83999999999997</v>
      </c>
      <c r="O519" s="6">
        <f t="shared" si="34"/>
        <v>187.19200000000001</v>
      </c>
      <c r="P519" s="8">
        <f t="shared" si="35"/>
        <v>0.37138911815122855</v>
      </c>
      <c r="Q519" s="9">
        <f>YEAR(SalesDataTable[[#This Row],[Order Date]])</f>
        <v>2026</v>
      </c>
      <c r="R519" s="8" t="str">
        <f>"Q"&amp;ROUNDUP(MONTH(SalesDataTable[[#This Row],[Order Date]])/3,0)</f>
        <v>Q2</v>
      </c>
      <c r="S519" s="5">
        <f>MONTH(SalesDataTable[[#This Row],[Order Date]])</f>
        <v>4</v>
      </c>
      <c r="T519" s="8" t="str">
        <f>TEXT(SalesDataTable[[#This Row],[Order Date]],"mmm")</f>
        <v>kwi</v>
      </c>
    </row>
    <row r="520" spans="1:20" ht="16" x14ac:dyDescent="0.4">
      <c r="A520" s="2" t="s">
        <v>591</v>
      </c>
      <c r="B520" s="3">
        <v>46119</v>
      </c>
      <c r="C520" s="4" t="s">
        <v>34</v>
      </c>
      <c r="D520" s="4" t="s">
        <v>44</v>
      </c>
      <c r="E520" s="4" t="s">
        <v>23</v>
      </c>
      <c r="F520" s="4" t="s">
        <v>36</v>
      </c>
      <c r="G520" s="4" t="s">
        <v>51</v>
      </c>
      <c r="H520" s="4" t="s">
        <v>110</v>
      </c>
      <c r="I520" s="5">
        <v>2</v>
      </c>
      <c r="J520" s="6">
        <v>120.5</v>
      </c>
      <c r="K520" s="7">
        <v>0</v>
      </c>
      <c r="L520" s="6">
        <v>61.42</v>
      </c>
      <c r="M520" s="6">
        <f t="shared" si="32"/>
        <v>241</v>
      </c>
      <c r="N520" s="6">
        <f t="shared" si="33"/>
        <v>122.84</v>
      </c>
      <c r="O520" s="6">
        <f t="shared" si="34"/>
        <v>118.16</v>
      </c>
      <c r="P520" s="8">
        <f t="shared" si="35"/>
        <v>0.49029045643153524</v>
      </c>
      <c r="Q520" s="9">
        <f>YEAR(SalesDataTable[[#This Row],[Order Date]])</f>
        <v>2026</v>
      </c>
      <c r="R520" s="8" t="str">
        <f>"Q"&amp;ROUNDUP(MONTH(SalesDataTable[[#This Row],[Order Date]])/3,0)</f>
        <v>Q2</v>
      </c>
      <c r="S520" s="5">
        <f>MONTH(SalesDataTable[[#This Row],[Order Date]])</f>
        <v>4</v>
      </c>
      <c r="T520" s="8" t="str">
        <f>TEXT(SalesDataTable[[#This Row],[Order Date]],"mmm")</f>
        <v>kwi</v>
      </c>
    </row>
    <row r="521" spans="1:20" ht="16" x14ac:dyDescent="0.4">
      <c r="A521" s="2" t="s">
        <v>592</v>
      </c>
      <c r="B521" s="3">
        <v>46119</v>
      </c>
      <c r="C521" s="4" t="s">
        <v>21</v>
      </c>
      <c r="D521" s="4" t="s">
        <v>22</v>
      </c>
      <c r="E521" s="4" t="s">
        <v>23</v>
      </c>
      <c r="F521" s="4" t="s">
        <v>24</v>
      </c>
      <c r="G521" s="4" t="s">
        <v>31</v>
      </c>
      <c r="H521" s="4" t="s">
        <v>73</v>
      </c>
      <c r="I521" s="5">
        <v>3</v>
      </c>
      <c r="J521" s="6">
        <v>152.62</v>
      </c>
      <c r="K521" s="7">
        <v>0.05</v>
      </c>
      <c r="L521" s="6">
        <v>77.75</v>
      </c>
      <c r="M521" s="6">
        <f t="shared" si="32"/>
        <v>434.96699999999998</v>
      </c>
      <c r="N521" s="6">
        <f t="shared" si="33"/>
        <v>233.25</v>
      </c>
      <c r="O521" s="6">
        <f t="shared" si="34"/>
        <v>201.71699999999998</v>
      </c>
      <c r="P521" s="8">
        <f t="shared" si="35"/>
        <v>0.46375242259757637</v>
      </c>
      <c r="Q521" s="9">
        <f>YEAR(SalesDataTable[[#This Row],[Order Date]])</f>
        <v>2026</v>
      </c>
      <c r="R521" s="8" t="str">
        <f>"Q"&amp;ROUNDUP(MONTH(SalesDataTable[[#This Row],[Order Date]])/3,0)</f>
        <v>Q2</v>
      </c>
      <c r="S521" s="5">
        <f>MONTH(SalesDataTable[[#This Row],[Order Date]])</f>
        <v>4</v>
      </c>
      <c r="T521" s="8" t="str">
        <f>TEXT(SalesDataTable[[#This Row],[Order Date]],"mmm")</f>
        <v>kwi</v>
      </c>
    </row>
    <row r="522" spans="1:20" ht="16" x14ac:dyDescent="0.4">
      <c r="A522" s="2" t="s">
        <v>593</v>
      </c>
      <c r="B522" s="3">
        <v>46119</v>
      </c>
      <c r="C522" s="4" t="s">
        <v>28</v>
      </c>
      <c r="D522" s="4" t="s">
        <v>86</v>
      </c>
      <c r="E522" s="4" t="s">
        <v>23</v>
      </c>
      <c r="F522" s="4" t="s">
        <v>24</v>
      </c>
      <c r="G522" s="4" t="s">
        <v>37</v>
      </c>
      <c r="H522" s="4" t="s">
        <v>91</v>
      </c>
      <c r="I522" s="5">
        <v>2</v>
      </c>
      <c r="J522" s="6">
        <v>134.16</v>
      </c>
      <c r="K522" s="7">
        <v>0.05</v>
      </c>
      <c r="L522" s="6">
        <v>67.08</v>
      </c>
      <c r="M522" s="6">
        <f t="shared" si="32"/>
        <v>254.90399999999997</v>
      </c>
      <c r="N522" s="6">
        <f t="shared" si="33"/>
        <v>134.16</v>
      </c>
      <c r="O522" s="6">
        <f t="shared" si="34"/>
        <v>120.74399999999997</v>
      </c>
      <c r="P522" s="8">
        <f t="shared" si="35"/>
        <v>0.47368421052631576</v>
      </c>
      <c r="Q522" s="9">
        <f>YEAR(SalesDataTable[[#This Row],[Order Date]])</f>
        <v>2026</v>
      </c>
      <c r="R522" s="8" t="str">
        <f>"Q"&amp;ROUNDUP(MONTH(SalesDataTable[[#This Row],[Order Date]])/3,0)</f>
        <v>Q2</v>
      </c>
      <c r="S522" s="5">
        <f>MONTH(SalesDataTable[[#This Row],[Order Date]])</f>
        <v>4</v>
      </c>
      <c r="T522" s="8" t="str">
        <f>TEXT(SalesDataTable[[#This Row],[Order Date]],"mmm")</f>
        <v>kwi</v>
      </c>
    </row>
    <row r="523" spans="1:20" ht="16" x14ac:dyDescent="0.4">
      <c r="A523" s="2" t="s">
        <v>594</v>
      </c>
      <c r="B523" s="3">
        <v>46119</v>
      </c>
      <c r="C523" s="4" t="s">
        <v>47</v>
      </c>
      <c r="D523" s="4" t="s">
        <v>102</v>
      </c>
      <c r="E523" s="4" t="s">
        <v>45</v>
      </c>
      <c r="F523" s="4" t="s">
        <v>40</v>
      </c>
      <c r="G523" s="4" t="s">
        <v>25</v>
      </c>
      <c r="H523" s="4" t="s">
        <v>63</v>
      </c>
      <c r="I523" s="5">
        <v>1</v>
      </c>
      <c r="J523" s="6">
        <v>101.13</v>
      </c>
      <c r="K523" s="7">
        <v>0</v>
      </c>
      <c r="L523" s="6">
        <v>50.8</v>
      </c>
      <c r="M523" s="6">
        <f t="shared" si="32"/>
        <v>101.13</v>
      </c>
      <c r="N523" s="6">
        <f t="shared" si="33"/>
        <v>50.8</v>
      </c>
      <c r="O523" s="6">
        <f t="shared" si="34"/>
        <v>50.33</v>
      </c>
      <c r="P523" s="8">
        <f t="shared" si="35"/>
        <v>0.49767625828141998</v>
      </c>
      <c r="Q523" s="9">
        <f>YEAR(SalesDataTable[[#This Row],[Order Date]])</f>
        <v>2026</v>
      </c>
      <c r="R523" s="8" t="str">
        <f>"Q"&amp;ROUNDUP(MONTH(SalesDataTable[[#This Row],[Order Date]])/3,0)</f>
        <v>Q2</v>
      </c>
      <c r="S523" s="5">
        <f>MONTH(SalesDataTable[[#This Row],[Order Date]])</f>
        <v>4</v>
      </c>
      <c r="T523" s="8" t="str">
        <f>TEXT(SalesDataTable[[#This Row],[Order Date]],"mmm")</f>
        <v>kwi</v>
      </c>
    </row>
    <row r="524" spans="1:20" ht="16" x14ac:dyDescent="0.4">
      <c r="A524" s="2" t="s">
        <v>595</v>
      </c>
      <c r="B524" s="3">
        <v>46119</v>
      </c>
      <c r="C524" s="4" t="s">
        <v>28</v>
      </c>
      <c r="D524" s="4" t="s">
        <v>106</v>
      </c>
      <c r="E524" s="4" t="s">
        <v>45</v>
      </c>
      <c r="F524" s="4" t="s">
        <v>36</v>
      </c>
      <c r="G524" s="4" t="s">
        <v>69</v>
      </c>
      <c r="H524" s="4" t="s">
        <v>94</v>
      </c>
      <c r="I524" s="5">
        <v>1</v>
      </c>
      <c r="J524" s="6">
        <v>51.36</v>
      </c>
      <c r="K524" s="7">
        <v>0</v>
      </c>
      <c r="L524" s="6">
        <v>22.21</v>
      </c>
      <c r="M524" s="6">
        <f t="shared" si="32"/>
        <v>51.36</v>
      </c>
      <c r="N524" s="6">
        <f t="shared" si="33"/>
        <v>22.21</v>
      </c>
      <c r="O524" s="6">
        <f t="shared" si="34"/>
        <v>29.15</v>
      </c>
      <c r="P524" s="8">
        <f t="shared" si="35"/>
        <v>0.56756230529595009</v>
      </c>
      <c r="Q524" s="9">
        <f>YEAR(SalesDataTable[[#This Row],[Order Date]])</f>
        <v>2026</v>
      </c>
      <c r="R524" s="8" t="str">
        <f>"Q"&amp;ROUNDUP(MONTH(SalesDataTable[[#This Row],[Order Date]])/3,0)</f>
        <v>Q2</v>
      </c>
      <c r="S524" s="5">
        <f>MONTH(SalesDataTable[[#This Row],[Order Date]])</f>
        <v>4</v>
      </c>
      <c r="T524" s="8" t="str">
        <f>TEXT(SalesDataTable[[#This Row],[Order Date]],"mmm")</f>
        <v>kwi</v>
      </c>
    </row>
    <row r="525" spans="1:20" ht="16" x14ac:dyDescent="0.4">
      <c r="A525" s="2" t="s">
        <v>596</v>
      </c>
      <c r="B525" s="3">
        <v>46119</v>
      </c>
      <c r="C525" s="4" t="s">
        <v>34</v>
      </c>
      <c r="D525" s="4" t="s">
        <v>146</v>
      </c>
      <c r="E525" s="4" t="s">
        <v>23</v>
      </c>
      <c r="F525" s="4" t="s">
        <v>40</v>
      </c>
      <c r="G525" s="4" t="s">
        <v>31</v>
      </c>
      <c r="H525" s="4" t="s">
        <v>73</v>
      </c>
      <c r="I525" s="5">
        <v>5</v>
      </c>
      <c r="J525" s="6">
        <v>151.88</v>
      </c>
      <c r="K525" s="7">
        <v>0</v>
      </c>
      <c r="L525" s="6">
        <v>80.56</v>
      </c>
      <c r="M525" s="6">
        <f t="shared" si="32"/>
        <v>759.4</v>
      </c>
      <c r="N525" s="6">
        <f t="shared" si="33"/>
        <v>402.8</v>
      </c>
      <c r="O525" s="6">
        <f t="shared" si="34"/>
        <v>356.59999999999997</v>
      </c>
      <c r="P525" s="8">
        <f t="shared" si="35"/>
        <v>0.46958124835396364</v>
      </c>
      <c r="Q525" s="9">
        <f>YEAR(SalesDataTable[[#This Row],[Order Date]])</f>
        <v>2026</v>
      </c>
      <c r="R525" s="8" t="str">
        <f>"Q"&amp;ROUNDUP(MONTH(SalesDataTable[[#This Row],[Order Date]])/3,0)</f>
        <v>Q2</v>
      </c>
      <c r="S525" s="5">
        <f>MONTH(SalesDataTable[[#This Row],[Order Date]])</f>
        <v>4</v>
      </c>
      <c r="T525" s="8" t="str">
        <f>TEXT(SalesDataTable[[#This Row],[Order Date]],"mmm")</f>
        <v>kwi</v>
      </c>
    </row>
    <row r="526" spans="1:20" ht="16" x14ac:dyDescent="0.4">
      <c r="A526" s="2" t="s">
        <v>597</v>
      </c>
      <c r="B526" s="3">
        <v>46120</v>
      </c>
      <c r="C526" s="4" t="s">
        <v>28</v>
      </c>
      <c r="D526" s="4" t="s">
        <v>89</v>
      </c>
      <c r="E526" s="4" t="s">
        <v>23</v>
      </c>
      <c r="F526" s="4" t="s">
        <v>36</v>
      </c>
      <c r="G526" s="4" t="s">
        <v>37</v>
      </c>
      <c r="H526" s="4" t="s">
        <v>91</v>
      </c>
      <c r="I526" s="5">
        <v>2</v>
      </c>
      <c r="J526" s="6">
        <v>133.59</v>
      </c>
      <c r="K526" s="7">
        <v>0</v>
      </c>
      <c r="L526" s="6">
        <v>66.83</v>
      </c>
      <c r="M526" s="6">
        <f t="shared" si="32"/>
        <v>267.18</v>
      </c>
      <c r="N526" s="6">
        <f t="shared" si="33"/>
        <v>133.66</v>
      </c>
      <c r="O526" s="6">
        <f t="shared" si="34"/>
        <v>133.52000000000001</v>
      </c>
      <c r="P526" s="8">
        <f t="shared" si="35"/>
        <v>0.49973800434164234</v>
      </c>
      <c r="Q526" s="9">
        <f>YEAR(SalesDataTable[[#This Row],[Order Date]])</f>
        <v>2026</v>
      </c>
      <c r="R526" s="8" t="str">
        <f>"Q"&amp;ROUNDUP(MONTH(SalesDataTable[[#This Row],[Order Date]])/3,0)</f>
        <v>Q2</v>
      </c>
      <c r="S526" s="5">
        <f>MONTH(SalesDataTable[[#This Row],[Order Date]])</f>
        <v>4</v>
      </c>
      <c r="T526" s="8" t="str">
        <f>TEXT(SalesDataTable[[#This Row],[Order Date]],"mmm")</f>
        <v>kwi</v>
      </c>
    </row>
    <row r="527" spans="1:20" ht="16" x14ac:dyDescent="0.4">
      <c r="A527" s="2" t="s">
        <v>598</v>
      </c>
      <c r="B527" s="3">
        <v>46120</v>
      </c>
      <c r="C527" s="4" t="s">
        <v>47</v>
      </c>
      <c r="D527" s="4" t="s">
        <v>68</v>
      </c>
      <c r="E527" s="4" t="s">
        <v>23</v>
      </c>
      <c r="F527" s="4" t="s">
        <v>36</v>
      </c>
      <c r="G527" s="4" t="s">
        <v>51</v>
      </c>
      <c r="H527" s="4" t="s">
        <v>110</v>
      </c>
      <c r="I527" s="5">
        <v>2</v>
      </c>
      <c r="J527" s="6">
        <v>124.39</v>
      </c>
      <c r="K527" s="7">
        <v>0</v>
      </c>
      <c r="L527" s="6">
        <v>61.27</v>
      </c>
      <c r="M527" s="6">
        <f t="shared" si="32"/>
        <v>248.78</v>
      </c>
      <c r="N527" s="6">
        <f t="shared" si="33"/>
        <v>122.54</v>
      </c>
      <c r="O527" s="6">
        <f t="shared" si="34"/>
        <v>126.24</v>
      </c>
      <c r="P527" s="8">
        <f t="shared" si="35"/>
        <v>0.50743628909076288</v>
      </c>
      <c r="Q527" s="9">
        <f>YEAR(SalesDataTable[[#This Row],[Order Date]])</f>
        <v>2026</v>
      </c>
      <c r="R527" s="8" t="str">
        <f>"Q"&amp;ROUNDUP(MONTH(SalesDataTable[[#This Row],[Order Date]])/3,0)</f>
        <v>Q2</v>
      </c>
      <c r="S527" s="5">
        <f>MONTH(SalesDataTable[[#This Row],[Order Date]])</f>
        <v>4</v>
      </c>
      <c r="T527" s="8" t="str">
        <f>TEXT(SalesDataTable[[#This Row],[Order Date]],"mmm")</f>
        <v>kwi</v>
      </c>
    </row>
    <row r="528" spans="1:20" ht="16" x14ac:dyDescent="0.4">
      <c r="A528" s="2" t="s">
        <v>599</v>
      </c>
      <c r="B528" s="3">
        <v>46120</v>
      </c>
      <c r="C528" s="4" t="s">
        <v>21</v>
      </c>
      <c r="D528" s="4" t="s">
        <v>108</v>
      </c>
      <c r="E528" s="4" t="s">
        <v>23</v>
      </c>
      <c r="F528" s="4" t="s">
        <v>36</v>
      </c>
      <c r="G528" s="4" t="s">
        <v>25</v>
      </c>
      <c r="H528" s="4" t="s">
        <v>49</v>
      </c>
      <c r="I528" s="5">
        <v>5</v>
      </c>
      <c r="J528" s="6">
        <v>50.22</v>
      </c>
      <c r="K528" s="7">
        <v>0.1</v>
      </c>
      <c r="L528" s="6">
        <v>22.31</v>
      </c>
      <c r="M528" s="6">
        <f t="shared" si="32"/>
        <v>225.99</v>
      </c>
      <c r="N528" s="6">
        <f t="shared" si="33"/>
        <v>111.55</v>
      </c>
      <c r="O528" s="6">
        <f t="shared" si="34"/>
        <v>114.44000000000001</v>
      </c>
      <c r="P528" s="8">
        <f t="shared" si="35"/>
        <v>0.50639408823399268</v>
      </c>
      <c r="Q528" s="9">
        <f>YEAR(SalesDataTable[[#This Row],[Order Date]])</f>
        <v>2026</v>
      </c>
      <c r="R528" s="8" t="str">
        <f>"Q"&amp;ROUNDUP(MONTH(SalesDataTable[[#This Row],[Order Date]])/3,0)</f>
        <v>Q2</v>
      </c>
      <c r="S528" s="5">
        <f>MONTH(SalesDataTable[[#This Row],[Order Date]])</f>
        <v>4</v>
      </c>
      <c r="T528" s="8" t="str">
        <f>TEXT(SalesDataTable[[#This Row],[Order Date]],"mmm")</f>
        <v>kwi</v>
      </c>
    </row>
    <row r="529" spans="1:20" ht="16" x14ac:dyDescent="0.4">
      <c r="A529" s="2" t="s">
        <v>600</v>
      </c>
      <c r="B529" s="3">
        <v>46120</v>
      </c>
      <c r="C529" s="4" t="s">
        <v>28</v>
      </c>
      <c r="D529" s="4" t="s">
        <v>106</v>
      </c>
      <c r="E529" s="4" t="s">
        <v>23</v>
      </c>
      <c r="F529" s="4" t="s">
        <v>24</v>
      </c>
      <c r="G529" s="4" t="s">
        <v>25</v>
      </c>
      <c r="H529" s="4" t="s">
        <v>55</v>
      </c>
      <c r="I529" s="5">
        <v>2</v>
      </c>
      <c r="J529" s="6">
        <v>41.08</v>
      </c>
      <c r="K529" s="7">
        <v>0</v>
      </c>
      <c r="L529" s="6">
        <v>16.79</v>
      </c>
      <c r="M529" s="6">
        <f t="shared" si="32"/>
        <v>82.16</v>
      </c>
      <c r="N529" s="6">
        <f t="shared" si="33"/>
        <v>33.58</v>
      </c>
      <c r="O529" s="6">
        <f t="shared" si="34"/>
        <v>48.58</v>
      </c>
      <c r="P529" s="8">
        <f t="shared" si="35"/>
        <v>0.59128529698149956</v>
      </c>
      <c r="Q529" s="9">
        <f>YEAR(SalesDataTable[[#This Row],[Order Date]])</f>
        <v>2026</v>
      </c>
      <c r="R529" s="8" t="str">
        <f>"Q"&amp;ROUNDUP(MONTH(SalesDataTable[[#This Row],[Order Date]])/3,0)</f>
        <v>Q2</v>
      </c>
      <c r="S529" s="5">
        <f>MONTH(SalesDataTable[[#This Row],[Order Date]])</f>
        <v>4</v>
      </c>
      <c r="T529" s="8" t="str">
        <f>TEXT(SalesDataTable[[#This Row],[Order Date]],"mmm")</f>
        <v>kwi</v>
      </c>
    </row>
    <row r="530" spans="1:20" ht="16" x14ac:dyDescent="0.4">
      <c r="A530" s="2" t="s">
        <v>601</v>
      </c>
      <c r="B530" s="3">
        <v>46120</v>
      </c>
      <c r="C530" s="4" t="s">
        <v>47</v>
      </c>
      <c r="D530" s="4" t="s">
        <v>68</v>
      </c>
      <c r="E530" s="4" t="s">
        <v>45</v>
      </c>
      <c r="F530" s="4" t="s">
        <v>36</v>
      </c>
      <c r="G530" s="4" t="s">
        <v>37</v>
      </c>
      <c r="H530" s="4" t="s">
        <v>66</v>
      </c>
      <c r="I530" s="5">
        <v>5</v>
      </c>
      <c r="J530" s="6">
        <v>46.11</v>
      </c>
      <c r="K530" s="7">
        <v>0</v>
      </c>
      <c r="L530" s="6">
        <v>18.88</v>
      </c>
      <c r="M530" s="6">
        <f t="shared" si="32"/>
        <v>230.55</v>
      </c>
      <c r="N530" s="6">
        <f t="shared" si="33"/>
        <v>94.399999999999991</v>
      </c>
      <c r="O530" s="6">
        <f t="shared" si="34"/>
        <v>136.15000000000003</v>
      </c>
      <c r="P530" s="8">
        <f t="shared" si="35"/>
        <v>0.5905443504662764</v>
      </c>
      <c r="Q530" s="9">
        <f>YEAR(SalesDataTable[[#This Row],[Order Date]])</f>
        <v>2026</v>
      </c>
      <c r="R530" s="8" t="str">
        <f>"Q"&amp;ROUNDUP(MONTH(SalesDataTable[[#This Row],[Order Date]])/3,0)</f>
        <v>Q2</v>
      </c>
      <c r="S530" s="5">
        <f>MONTH(SalesDataTable[[#This Row],[Order Date]])</f>
        <v>4</v>
      </c>
      <c r="T530" s="8" t="str">
        <f>TEXT(SalesDataTable[[#This Row],[Order Date]],"mmm")</f>
        <v>kwi</v>
      </c>
    </row>
    <row r="531" spans="1:20" ht="16" x14ac:dyDescent="0.4">
      <c r="A531" s="2" t="s">
        <v>602</v>
      </c>
      <c r="B531" s="3">
        <v>46120</v>
      </c>
      <c r="C531" s="4" t="s">
        <v>47</v>
      </c>
      <c r="D531" s="4" t="s">
        <v>68</v>
      </c>
      <c r="E531" s="4" t="s">
        <v>23</v>
      </c>
      <c r="F531" s="4" t="s">
        <v>24</v>
      </c>
      <c r="G531" s="4" t="s">
        <v>37</v>
      </c>
      <c r="H531" s="4" t="s">
        <v>66</v>
      </c>
      <c r="I531" s="5">
        <v>1</v>
      </c>
      <c r="J531" s="6">
        <v>45.54</v>
      </c>
      <c r="K531" s="7">
        <v>0</v>
      </c>
      <c r="L531" s="6">
        <v>18.36</v>
      </c>
      <c r="M531" s="6">
        <f t="shared" si="32"/>
        <v>45.54</v>
      </c>
      <c r="N531" s="6">
        <f t="shared" si="33"/>
        <v>18.36</v>
      </c>
      <c r="O531" s="6">
        <f t="shared" si="34"/>
        <v>27.18</v>
      </c>
      <c r="P531" s="8">
        <f t="shared" si="35"/>
        <v>0.59683794466403162</v>
      </c>
      <c r="Q531" s="9">
        <f>YEAR(SalesDataTable[[#This Row],[Order Date]])</f>
        <v>2026</v>
      </c>
      <c r="R531" s="8" t="str">
        <f>"Q"&amp;ROUNDUP(MONTH(SalesDataTable[[#This Row],[Order Date]])/3,0)</f>
        <v>Q2</v>
      </c>
      <c r="S531" s="5">
        <f>MONTH(SalesDataTable[[#This Row],[Order Date]])</f>
        <v>4</v>
      </c>
      <c r="T531" s="8" t="str">
        <f>TEXT(SalesDataTable[[#This Row],[Order Date]],"mmm")</f>
        <v>kwi</v>
      </c>
    </row>
    <row r="532" spans="1:20" ht="16" x14ac:dyDescent="0.4">
      <c r="A532" s="2" t="s">
        <v>603</v>
      </c>
      <c r="B532" s="3">
        <v>46120</v>
      </c>
      <c r="C532" s="4" t="s">
        <v>28</v>
      </c>
      <c r="D532" s="4" t="s">
        <v>106</v>
      </c>
      <c r="E532" s="4" t="s">
        <v>45</v>
      </c>
      <c r="F532" s="4" t="s">
        <v>36</v>
      </c>
      <c r="G532" s="4" t="s">
        <v>69</v>
      </c>
      <c r="H532" s="4" t="s">
        <v>87</v>
      </c>
      <c r="I532" s="5">
        <v>2</v>
      </c>
      <c r="J532" s="6">
        <v>37.1</v>
      </c>
      <c r="K532" s="7">
        <v>0.1</v>
      </c>
      <c r="L532" s="6">
        <v>14.17</v>
      </c>
      <c r="M532" s="6">
        <f t="shared" si="32"/>
        <v>66.78</v>
      </c>
      <c r="N532" s="6">
        <f t="shared" si="33"/>
        <v>28.34</v>
      </c>
      <c r="O532" s="6">
        <f t="shared" si="34"/>
        <v>38.44</v>
      </c>
      <c r="P532" s="8">
        <f t="shared" si="35"/>
        <v>0.57562144354597178</v>
      </c>
      <c r="Q532" s="9">
        <f>YEAR(SalesDataTable[[#This Row],[Order Date]])</f>
        <v>2026</v>
      </c>
      <c r="R532" s="8" t="str">
        <f>"Q"&amp;ROUNDUP(MONTH(SalesDataTable[[#This Row],[Order Date]])/3,0)</f>
        <v>Q2</v>
      </c>
      <c r="S532" s="5">
        <f>MONTH(SalesDataTable[[#This Row],[Order Date]])</f>
        <v>4</v>
      </c>
      <c r="T532" s="8" t="str">
        <f>TEXT(SalesDataTable[[#This Row],[Order Date]],"mmm")</f>
        <v>kwi</v>
      </c>
    </row>
    <row r="533" spans="1:20" ht="16" x14ac:dyDescent="0.4">
      <c r="A533" s="2" t="s">
        <v>604</v>
      </c>
      <c r="B533" s="3">
        <v>46120</v>
      </c>
      <c r="C533" s="4" t="s">
        <v>47</v>
      </c>
      <c r="D533" s="4" t="s">
        <v>68</v>
      </c>
      <c r="E533" s="4" t="s">
        <v>30</v>
      </c>
      <c r="F533" s="4" t="s">
        <v>40</v>
      </c>
      <c r="G533" s="4" t="s">
        <v>31</v>
      </c>
      <c r="H533" s="4" t="s">
        <v>73</v>
      </c>
      <c r="I533" s="5">
        <v>5</v>
      </c>
      <c r="J533" s="6">
        <v>156.57</v>
      </c>
      <c r="K533" s="7">
        <v>0.15</v>
      </c>
      <c r="L533" s="6">
        <v>80.849999999999994</v>
      </c>
      <c r="M533" s="6">
        <f t="shared" si="32"/>
        <v>665.4224999999999</v>
      </c>
      <c r="N533" s="6">
        <f t="shared" si="33"/>
        <v>404.25</v>
      </c>
      <c r="O533" s="6">
        <f t="shared" si="34"/>
        <v>261.1724999999999</v>
      </c>
      <c r="P533" s="8">
        <f t="shared" si="35"/>
        <v>0.39249123677062309</v>
      </c>
      <c r="Q533" s="9">
        <f>YEAR(SalesDataTable[[#This Row],[Order Date]])</f>
        <v>2026</v>
      </c>
      <c r="R533" s="8" t="str">
        <f>"Q"&amp;ROUNDUP(MONTH(SalesDataTable[[#This Row],[Order Date]])/3,0)</f>
        <v>Q2</v>
      </c>
      <c r="S533" s="5">
        <f>MONTH(SalesDataTable[[#This Row],[Order Date]])</f>
        <v>4</v>
      </c>
      <c r="T533" s="8" t="str">
        <f>TEXT(SalesDataTable[[#This Row],[Order Date]],"mmm")</f>
        <v>kwi</v>
      </c>
    </row>
    <row r="534" spans="1:20" ht="16" x14ac:dyDescent="0.4">
      <c r="A534" s="2" t="s">
        <v>605</v>
      </c>
      <c r="B534" s="3">
        <v>46120</v>
      </c>
      <c r="C534" s="4" t="s">
        <v>21</v>
      </c>
      <c r="D534" s="4" t="s">
        <v>108</v>
      </c>
      <c r="E534" s="4" t="s">
        <v>23</v>
      </c>
      <c r="F534" s="4" t="s">
        <v>24</v>
      </c>
      <c r="G534" s="4" t="s">
        <v>69</v>
      </c>
      <c r="H534" s="4" t="s">
        <v>94</v>
      </c>
      <c r="I534" s="5">
        <v>2</v>
      </c>
      <c r="J534" s="6">
        <v>51.4</v>
      </c>
      <c r="K534" s="7">
        <v>0</v>
      </c>
      <c r="L534" s="6">
        <v>21.99</v>
      </c>
      <c r="M534" s="6">
        <f t="shared" si="32"/>
        <v>102.8</v>
      </c>
      <c r="N534" s="6">
        <f t="shared" si="33"/>
        <v>43.98</v>
      </c>
      <c r="O534" s="6">
        <f t="shared" si="34"/>
        <v>58.82</v>
      </c>
      <c r="P534" s="8">
        <f t="shared" si="35"/>
        <v>0.57217898832684821</v>
      </c>
      <c r="Q534" s="9">
        <f>YEAR(SalesDataTable[[#This Row],[Order Date]])</f>
        <v>2026</v>
      </c>
      <c r="R534" s="8" t="str">
        <f>"Q"&amp;ROUNDUP(MONTH(SalesDataTable[[#This Row],[Order Date]])/3,0)</f>
        <v>Q2</v>
      </c>
      <c r="S534" s="5">
        <f>MONTH(SalesDataTable[[#This Row],[Order Date]])</f>
        <v>4</v>
      </c>
      <c r="T534" s="8" t="str">
        <f>TEXT(SalesDataTable[[#This Row],[Order Date]],"mmm")</f>
        <v>kwi</v>
      </c>
    </row>
    <row r="535" spans="1:20" ht="16" x14ac:dyDescent="0.4">
      <c r="A535" s="2" t="s">
        <v>606</v>
      </c>
      <c r="B535" s="3">
        <v>46121</v>
      </c>
      <c r="C535" s="4" t="s">
        <v>21</v>
      </c>
      <c r="D535" s="4" t="s">
        <v>22</v>
      </c>
      <c r="E535" s="4" t="s">
        <v>23</v>
      </c>
      <c r="F535" s="4" t="s">
        <v>36</v>
      </c>
      <c r="G535" s="4" t="s">
        <v>37</v>
      </c>
      <c r="H535" s="4" t="s">
        <v>66</v>
      </c>
      <c r="I535" s="5">
        <v>2</v>
      </c>
      <c r="J535" s="6">
        <v>46.42</v>
      </c>
      <c r="K535" s="7">
        <v>0.1</v>
      </c>
      <c r="L535" s="6">
        <v>18.73</v>
      </c>
      <c r="M535" s="6">
        <f t="shared" si="32"/>
        <v>83.556000000000012</v>
      </c>
      <c r="N535" s="6">
        <f t="shared" si="33"/>
        <v>37.46</v>
      </c>
      <c r="O535" s="6">
        <f t="shared" si="34"/>
        <v>46.096000000000011</v>
      </c>
      <c r="P535" s="8">
        <f t="shared" si="35"/>
        <v>0.55167791660682663</v>
      </c>
      <c r="Q535" s="9">
        <f>YEAR(SalesDataTable[[#This Row],[Order Date]])</f>
        <v>2026</v>
      </c>
      <c r="R535" s="8" t="str">
        <f>"Q"&amp;ROUNDUP(MONTH(SalesDataTable[[#This Row],[Order Date]])/3,0)</f>
        <v>Q2</v>
      </c>
      <c r="S535" s="5">
        <f>MONTH(SalesDataTable[[#This Row],[Order Date]])</f>
        <v>4</v>
      </c>
      <c r="T535" s="8" t="str">
        <f>TEXT(SalesDataTable[[#This Row],[Order Date]],"mmm")</f>
        <v>kwi</v>
      </c>
    </row>
    <row r="536" spans="1:20" ht="16" x14ac:dyDescent="0.4">
      <c r="A536" s="2" t="s">
        <v>607</v>
      </c>
      <c r="B536" s="3">
        <v>46121</v>
      </c>
      <c r="C536" s="4" t="s">
        <v>47</v>
      </c>
      <c r="D536" s="4" t="s">
        <v>48</v>
      </c>
      <c r="E536" s="4" t="s">
        <v>59</v>
      </c>
      <c r="F536" s="4" t="s">
        <v>24</v>
      </c>
      <c r="G536" s="4" t="s">
        <v>51</v>
      </c>
      <c r="H536" s="4" t="s">
        <v>110</v>
      </c>
      <c r="I536" s="5">
        <v>2</v>
      </c>
      <c r="J536" s="6">
        <v>120.75</v>
      </c>
      <c r="K536" s="7">
        <v>0.05</v>
      </c>
      <c r="L536" s="6">
        <v>60.31</v>
      </c>
      <c r="M536" s="6">
        <f t="shared" si="32"/>
        <v>229.42499999999998</v>
      </c>
      <c r="N536" s="6">
        <f t="shared" si="33"/>
        <v>120.62</v>
      </c>
      <c r="O536" s="6">
        <f t="shared" si="34"/>
        <v>108.80499999999998</v>
      </c>
      <c r="P536" s="8">
        <f t="shared" si="35"/>
        <v>0.47425084450256066</v>
      </c>
      <c r="Q536" s="9">
        <f>YEAR(SalesDataTable[[#This Row],[Order Date]])</f>
        <v>2026</v>
      </c>
      <c r="R536" s="8" t="str">
        <f>"Q"&amp;ROUNDUP(MONTH(SalesDataTable[[#This Row],[Order Date]])/3,0)</f>
        <v>Q2</v>
      </c>
      <c r="S536" s="5">
        <f>MONTH(SalesDataTable[[#This Row],[Order Date]])</f>
        <v>4</v>
      </c>
      <c r="T536" s="8" t="str">
        <f>TEXT(SalesDataTable[[#This Row],[Order Date]],"mmm")</f>
        <v>kwi</v>
      </c>
    </row>
    <row r="537" spans="1:20" ht="16" x14ac:dyDescent="0.4">
      <c r="A537" s="2" t="s">
        <v>608</v>
      </c>
      <c r="B537" s="3">
        <v>46121</v>
      </c>
      <c r="C537" s="4" t="s">
        <v>28</v>
      </c>
      <c r="D537" s="4" t="s">
        <v>86</v>
      </c>
      <c r="E537" s="4" t="s">
        <v>30</v>
      </c>
      <c r="F537" s="4" t="s">
        <v>40</v>
      </c>
      <c r="G537" s="4" t="s">
        <v>31</v>
      </c>
      <c r="H537" s="4" t="s">
        <v>73</v>
      </c>
      <c r="I537" s="5">
        <v>6</v>
      </c>
      <c r="J537" s="6">
        <v>157.38999999999999</v>
      </c>
      <c r="K537" s="7">
        <v>0.05</v>
      </c>
      <c r="L537" s="6">
        <v>79.239999999999995</v>
      </c>
      <c r="M537" s="6">
        <f t="shared" si="32"/>
        <v>897.12299999999993</v>
      </c>
      <c r="N537" s="6">
        <f t="shared" si="33"/>
        <v>475.43999999999994</v>
      </c>
      <c r="O537" s="6">
        <f t="shared" si="34"/>
        <v>421.68299999999999</v>
      </c>
      <c r="P537" s="8">
        <f t="shared" si="35"/>
        <v>0.47003922539049831</v>
      </c>
      <c r="Q537" s="9">
        <f>YEAR(SalesDataTable[[#This Row],[Order Date]])</f>
        <v>2026</v>
      </c>
      <c r="R537" s="8" t="str">
        <f>"Q"&amp;ROUNDUP(MONTH(SalesDataTable[[#This Row],[Order Date]])/3,0)</f>
        <v>Q2</v>
      </c>
      <c r="S537" s="5">
        <f>MONTH(SalesDataTable[[#This Row],[Order Date]])</f>
        <v>4</v>
      </c>
      <c r="T537" s="8" t="str">
        <f>TEXT(SalesDataTable[[#This Row],[Order Date]],"mmm")</f>
        <v>kwi</v>
      </c>
    </row>
    <row r="538" spans="1:20" ht="16" x14ac:dyDescent="0.4">
      <c r="A538" s="2" t="s">
        <v>609</v>
      </c>
      <c r="B538" s="3">
        <v>46121</v>
      </c>
      <c r="C538" s="4" t="s">
        <v>47</v>
      </c>
      <c r="D538" s="4" t="s">
        <v>65</v>
      </c>
      <c r="E538" s="4" t="s">
        <v>45</v>
      </c>
      <c r="F538" s="4" t="s">
        <v>24</v>
      </c>
      <c r="G538" s="4" t="s">
        <v>51</v>
      </c>
      <c r="H538" s="4" t="s">
        <v>110</v>
      </c>
      <c r="I538" s="5">
        <v>2</v>
      </c>
      <c r="J538" s="6">
        <v>122.36</v>
      </c>
      <c r="K538" s="7">
        <v>0.05</v>
      </c>
      <c r="L538" s="6">
        <v>59.06</v>
      </c>
      <c r="M538" s="6">
        <f t="shared" si="32"/>
        <v>232.48399999999998</v>
      </c>
      <c r="N538" s="6">
        <f t="shared" si="33"/>
        <v>118.12</v>
      </c>
      <c r="O538" s="6">
        <f t="shared" si="34"/>
        <v>114.36399999999998</v>
      </c>
      <c r="P538" s="8">
        <f t="shared" si="35"/>
        <v>0.49192202474148755</v>
      </c>
      <c r="Q538" s="9">
        <f>YEAR(SalesDataTable[[#This Row],[Order Date]])</f>
        <v>2026</v>
      </c>
      <c r="R538" s="8" t="str">
        <f>"Q"&amp;ROUNDUP(MONTH(SalesDataTable[[#This Row],[Order Date]])/3,0)</f>
        <v>Q2</v>
      </c>
      <c r="S538" s="5">
        <f>MONTH(SalesDataTable[[#This Row],[Order Date]])</f>
        <v>4</v>
      </c>
      <c r="T538" s="8" t="str">
        <f>TEXT(SalesDataTable[[#This Row],[Order Date]],"mmm")</f>
        <v>kwi</v>
      </c>
    </row>
    <row r="539" spans="1:20" ht="16" x14ac:dyDescent="0.4">
      <c r="A539" s="2" t="s">
        <v>610</v>
      </c>
      <c r="B539" s="3">
        <v>46121</v>
      </c>
      <c r="C539" s="4" t="s">
        <v>21</v>
      </c>
      <c r="D539" s="4" t="s">
        <v>22</v>
      </c>
      <c r="E539" s="4" t="s">
        <v>45</v>
      </c>
      <c r="F539" s="4" t="s">
        <v>24</v>
      </c>
      <c r="G539" s="4" t="s">
        <v>69</v>
      </c>
      <c r="H539" s="4" t="s">
        <v>70</v>
      </c>
      <c r="I539" s="5">
        <v>2</v>
      </c>
      <c r="J539" s="6">
        <v>39.68</v>
      </c>
      <c r="K539" s="7">
        <v>0.05</v>
      </c>
      <c r="L539" s="6">
        <v>14.98</v>
      </c>
      <c r="M539" s="6">
        <f t="shared" si="32"/>
        <v>75.391999999999996</v>
      </c>
      <c r="N539" s="6">
        <f t="shared" si="33"/>
        <v>29.96</v>
      </c>
      <c r="O539" s="6">
        <f t="shared" si="34"/>
        <v>45.431999999999995</v>
      </c>
      <c r="P539" s="8">
        <f t="shared" si="35"/>
        <v>0.60261035653650252</v>
      </c>
      <c r="Q539" s="9">
        <f>YEAR(SalesDataTable[[#This Row],[Order Date]])</f>
        <v>2026</v>
      </c>
      <c r="R539" s="8" t="str">
        <f>"Q"&amp;ROUNDUP(MONTH(SalesDataTable[[#This Row],[Order Date]])/3,0)</f>
        <v>Q2</v>
      </c>
      <c r="S539" s="5">
        <f>MONTH(SalesDataTable[[#This Row],[Order Date]])</f>
        <v>4</v>
      </c>
      <c r="T539" s="8" t="str">
        <f>TEXT(SalesDataTable[[#This Row],[Order Date]],"mmm")</f>
        <v>kwi</v>
      </c>
    </row>
    <row r="540" spans="1:20" ht="16" x14ac:dyDescent="0.4">
      <c r="A540" s="2" t="s">
        <v>611</v>
      </c>
      <c r="B540" s="3">
        <v>46121</v>
      </c>
      <c r="C540" s="4" t="s">
        <v>34</v>
      </c>
      <c r="D540" s="4" t="s">
        <v>54</v>
      </c>
      <c r="E540" s="4" t="s">
        <v>45</v>
      </c>
      <c r="F540" s="4" t="s">
        <v>40</v>
      </c>
      <c r="G540" s="4" t="s">
        <v>51</v>
      </c>
      <c r="H540" s="4" t="s">
        <v>110</v>
      </c>
      <c r="I540" s="5">
        <v>3</v>
      </c>
      <c r="J540" s="6">
        <v>121.56</v>
      </c>
      <c r="K540" s="7">
        <v>0.15</v>
      </c>
      <c r="L540" s="6">
        <v>61.31</v>
      </c>
      <c r="M540" s="6">
        <f t="shared" si="32"/>
        <v>309.97800000000001</v>
      </c>
      <c r="N540" s="6">
        <f t="shared" si="33"/>
        <v>183.93</v>
      </c>
      <c r="O540" s="6">
        <f t="shared" si="34"/>
        <v>126.048</v>
      </c>
      <c r="P540" s="8">
        <f t="shared" si="35"/>
        <v>0.40663530960261696</v>
      </c>
      <c r="Q540" s="9">
        <f>YEAR(SalesDataTable[[#This Row],[Order Date]])</f>
        <v>2026</v>
      </c>
      <c r="R540" s="8" t="str">
        <f>"Q"&amp;ROUNDUP(MONTH(SalesDataTable[[#This Row],[Order Date]])/3,0)</f>
        <v>Q2</v>
      </c>
      <c r="S540" s="5">
        <f>MONTH(SalesDataTable[[#This Row],[Order Date]])</f>
        <v>4</v>
      </c>
      <c r="T540" s="8" t="str">
        <f>TEXT(SalesDataTable[[#This Row],[Order Date]],"mmm")</f>
        <v>kwi</v>
      </c>
    </row>
    <row r="541" spans="1:20" ht="16" x14ac:dyDescent="0.4">
      <c r="A541" s="2" t="s">
        <v>612</v>
      </c>
      <c r="B541" s="3">
        <v>46121</v>
      </c>
      <c r="C541" s="4" t="s">
        <v>21</v>
      </c>
      <c r="D541" s="4" t="s">
        <v>22</v>
      </c>
      <c r="E541" s="4" t="s">
        <v>59</v>
      </c>
      <c r="F541" s="4" t="s">
        <v>36</v>
      </c>
      <c r="G541" s="4" t="s">
        <v>25</v>
      </c>
      <c r="H541" s="4" t="s">
        <v>26</v>
      </c>
      <c r="I541" s="5">
        <v>1</v>
      </c>
      <c r="J541" s="6">
        <v>80.19</v>
      </c>
      <c r="K541" s="7">
        <v>0.1</v>
      </c>
      <c r="L541" s="6">
        <v>42.15</v>
      </c>
      <c r="M541" s="6">
        <f t="shared" si="32"/>
        <v>72.171000000000006</v>
      </c>
      <c r="N541" s="6">
        <f t="shared" si="33"/>
        <v>42.15</v>
      </c>
      <c r="O541" s="6">
        <f t="shared" si="34"/>
        <v>30.021000000000008</v>
      </c>
      <c r="P541" s="8">
        <f t="shared" si="35"/>
        <v>0.4159704036247247</v>
      </c>
      <c r="Q541" s="9">
        <f>YEAR(SalesDataTable[[#This Row],[Order Date]])</f>
        <v>2026</v>
      </c>
      <c r="R541" s="8" t="str">
        <f>"Q"&amp;ROUNDUP(MONTH(SalesDataTable[[#This Row],[Order Date]])/3,0)</f>
        <v>Q2</v>
      </c>
      <c r="S541" s="5">
        <f>MONTH(SalesDataTable[[#This Row],[Order Date]])</f>
        <v>4</v>
      </c>
      <c r="T541" s="8" t="str">
        <f>TEXT(SalesDataTable[[#This Row],[Order Date]],"mmm")</f>
        <v>kwi</v>
      </c>
    </row>
    <row r="542" spans="1:20" ht="16" x14ac:dyDescent="0.4">
      <c r="A542" s="2" t="s">
        <v>613</v>
      </c>
      <c r="B542" s="3">
        <v>46121</v>
      </c>
      <c r="C542" s="4" t="s">
        <v>47</v>
      </c>
      <c r="D542" s="4" t="s">
        <v>65</v>
      </c>
      <c r="E542" s="4" t="s">
        <v>59</v>
      </c>
      <c r="F542" s="4" t="s">
        <v>40</v>
      </c>
      <c r="G542" s="4" t="s">
        <v>25</v>
      </c>
      <c r="H542" s="4" t="s">
        <v>26</v>
      </c>
      <c r="I542" s="5">
        <v>2</v>
      </c>
      <c r="J542" s="6">
        <v>81.14</v>
      </c>
      <c r="K542" s="7">
        <v>0</v>
      </c>
      <c r="L542" s="6">
        <v>43.43</v>
      </c>
      <c r="M542" s="6">
        <f t="shared" si="32"/>
        <v>162.28</v>
      </c>
      <c r="N542" s="6">
        <f t="shared" si="33"/>
        <v>86.86</v>
      </c>
      <c r="O542" s="6">
        <f t="shared" si="34"/>
        <v>75.42</v>
      </c>
      <c r="P542" s="8">
        <f t="shared" si="35"/>
        <v>0.46475228000985952</v>
      </c>
      <c r="Q542" s="9">
        <f>YEAR(SalesDataTable[[#This Row],[Order Date]])</f>
        <v>2026</v>
      </c>
      <c r="R542" s="8" t="str">
        <f>"Q"&amp;ROUNDUP(MONTH(SalesDataTable[[#This Row],[Order Date]])/3,0)</f>
        <v>Q2</v>
      </c>
      <c r="S542" s="5">
        <f>MONTH(SalesDataTable[[#This Row],[Order Date]])</f>
        <v>4</v>
      </c>
      <c r="T542" s="8" t="str">
        <f>TEXT(SalesDataTable[[#This Row],[Order Date]],"mmm")</f>
        <v>kwi</v>
      </c>
    </row>
    <row r="543" spans="1:20" ht="16" x14ac:dyDescent="0.4">
      <c r="A543" s="2" t="s">
        <v>614</v>
      </c>
      <c r="B543" s="3">
        <v>46122</v>
      </c>
      <c r="C543" s="4" t="s">
        <v>47</v>
      </c>
      <c r="D543" s="4" t="s">
        <v>68</v>
      </c>
      <c r="E543" s="4" t="s">
        <v>45</v>
      </c>
      <c r="F543" s="4" t="s">
        <v>36</v>
      </c>
      <c r="G543" s="4" t="s">
        <v>51</v>
      </c>
      <c r="H543" s="4" t="s">
        <v>61</v>
      </c>
      <c r="I543" s="5">
        <v>2</v>
      </c>
      <c r="J543" s="6">
        <v>191.11</v>
      </c>
      <c r="K543" s="7">
        <v>0</v>
      </c>
      <c r="L543" s="6">
        <v>103.58</v>
      </c>
      <c r="M543" s="6">
        <f t="shared" si="32"/>
        <v>382.22</v>
      </c>
      <c r="N543" s="6">
        <f t="shared" si="33"/>
        <v>207.16</v>
      </c>
      <c r="O543" s="6">
        <f t="shared" si="34"/>
        <v>175.06000000000003</v>
      </c>
      <c r="P543" s="8">
        <f t="shared" si="35"/>
        <v>0.45800847679346979</v>
      </c>
      <c r="Q543" s="9">
        <f>YEAR(SalesDataTable[[#This Row],[Order Date]])</f>
        <v>2026</v>
      </c>
      <c r="R543" s="8" t="str">
        <f>"Q"&amp;ROUNDUP(MONTH(SalesDataTable[[#This Row],[Order Date]])/3,0)</f>
        <v>Q2</v>
      </c>
      <c r="S543" s="5">
        <f>MONTH(SalesDataTable[[#This Row],[Order Date]])</f>
        <v>4</v>
      </c>
      <c r="T543" s="8" t="str">
        <f>TEXT(SalesDataTable[[#This Row],[Order Date]],"mmm")</f>
        <v>kwi</v>
      </c>
    </row>
    <row r="544" spans="1:20" ht="16" x14ac:dyDescent="0.4">
      <c r="A544" s="2" t="s">
        <v>615</v>
      </c>
      <c r="B544" s="3">
        <v>46122</v>
      </c>
      <c r="C544" s="4" t="s">
        <v>47</v>
      </c>
      <c r="D544" s="4" t="s">
        <v>65</v>
      </c>
      <c r="E544" s="4" t="s">
        <v>45</v>
      </c>
      <c r="F544" s="4" t="s">
        <v>36</v>
      </c>
      <c r="G544" s="4" t="s">
        <v>25</v>
      </c>
      <c r="H544" s="4" t="s">
        <v>55</v>
      </c>
      <c r="I544" s="5">
        <v>2</v>
      </c>
      <c r="J544" s="6">
        <v>40.58</v>
      </c>
      <c r="K544" s="7">
        <v>0.05</v>
      </c>
      <c r="L544" s="6">
        <v>17.149999999999999</v>
      </c>
      <c r="M544" s="6">
        <f t="shared" si="32"/>
        <v>77.10199999999999</v>
      </c>
      <c r="N544" s="6">
        <f t="shared" si="33"/>
        <v>34.299999999999997</v>
      </c>
      <c r="O544" s="6">
        <f t="shared" si="34"/>
        <v>42.801999999999992</v>
      </c>
      <c r="P544" s="8">
        <f t="shared" si="35"/>
        <v>0.55513475655625011</v>
      </c>
      <c r="Q544" s="9">
        <f>YEAR(SalesDataTable[[#This Row],[Order Date]])</f>
        <v>2026</v>
      </c>
      <c r="R544" s="8" t="str">
        <f>"Q"&amp;ROUNDUP(MONTH(SalesDataTable[[#This Row],[Order Date]])/3,0)</f>
        <v>Q2</v>
      </c>
      <c r="S544" s="5">
        <f>MONTH(SalesDataTable[[#This Row],[Order Date]])</f>
        <v>4</v>
      </c>
      <c r="T544" s="8" t="str">
        <f>TEXT(SalesDataTable[[#This Row],[Order Date]],"mmm")</f>
        <v>kwi</v>
      </c>
    </row>
    <row r="545" spans="1:20" ht="16" x14ac:dyDescent="0.4">
      <c r="A545" s="2" t="s">
        <v>616</v>
      </c>
      <c r="B545" s="3">
        <v>46122</v>
      </c>
      <c r="C545" s="4" t="s">
        <v>21</v>
      </c>
      <c r="D545" s="4" t="s">
        <v>108</v>
      </c>
      <c r="E545" s="4" t="s">
        <v>59</v>
      </c>
      <c r="F545" s="4" t="s">
        <v>24</v>
      </c>
      <c r="G545" s="4" t="s">
        <v>51</v>
      </c>
      <c r="H545" s="4" t="s">
        <v>84</v>
      </c>
      <c r="I545" s="5">
        <v>1</v>
      </c>
      <c r="J545" s="6">
        <v>83.44</v>
      </c>
      <c r="K545" s="7">
        <v>0</v>
      </c>
      <c r="L545" s="6">
        <v>40.299999999999997</v>
      </c>
      <c r="M545" s="6">
        <f t="shared" si="32"/>
        <v>83.44</v>
      </c>
      <c r="N545" s="6">
        <f t="shared" si="33"/>
        <v>40.299999999999997</v>
      </c>
      <c r="O545" s="6">
        <f t="shared" si="34"/>
        <v>43.14</v>
      </c>
      <c r="P545" s="8">
        <f t="shared" si="35"/>
        <v>0.51701821668264625</v>
      </c>
      <c r="Q545" s="9">
        <f>YEAR(SalesDataTable[[#This Row],[Order Date]])</f>
        <v>2026</v>
      </c>
      <c r="R545" s="8" t="str">
        <f>"Q"&amp;ROUNDUP(MONTH(SalesDataTable[[#This Row],[Order Date]])/3,0)</f>
        <v>Q2</v>
      </c>
      <c r="S545" s="5">
        <f>MONTH(SalesDataTable[[#This Row],[Order Date]])</f>
        <v>4</v>
      </c>
      <c r="T545" s="8" t="str">
        <f>TEXT(SalesDataTable[[#This Row],[Order Date]],"mmm")</f>
        <v>kwi</v>
      </c>
    </row>
    <row r="546" spans="1:20" ht="16" x14ac:dyDescent="0.4">
      <c r="A546" s="2" t="s">
        <v>617</v>
      </c>
      <c r="B546" s="3">
        <v>46122</v>
      </c>
      <c r="C546" s="4" t="s">
        <v>47</v>
      </c>
      <c r="D546" s="4" t="s">
        <v>65</v>
      </c>
      <c r="E546" s="4" t="s">
        <v>59</v>
      </c>
      <c r="F546" s="4" t="s">
        <v>36</v>
      </c>
      <c r="G546" s="4" t="s">
        <v>69</v>
      </c>
      <c r="H546" s="4" t="s">
        <v>94</v>
      </c>
      <c r="I546" s="5">
        <v>1</v>
      </c>
      <c r="J546" s="6">
        <v>49.61</v>
      </c>
      <c r="K546" s="7">
        <v>0</v>
      </c>
      <c r="L546" s="6">
        <v>21.92</v>
      </c>
      <c r="M546" s="6">
        <f t="shared" si="32"/>
        <v>49.61</v>
      </c>
      <c r="N546" s="6">
        <f t="shared" si="33"/>
        <v>21.92</v>
      </c>
      <c r="O546" s="6">
        <f t="shared" si="34"/>
        <v>27.689999999999998</v>
      </c>
      <c r="P546" s="8">
        <f t="shared" si="35"/>
        <v>0.55815359806490628</v>
      </c>
      <c r="Q546" s="9">
        <f>YEAR(SalesDataTable[[#This Row],[Order Date]])</f>
        <v>2026</v>
      </c>
      <c r="R546" s="8" t="str">
        <f>"Q"&amp;ROUNDUP(MONTH(SalesDataTable[[#This Row],[Order Date]])/3,0)</f>
        <v>Q2</v>
      </c>
      <c r="S546" s="5">
        <f>MONTH(SalesDataTable[[#This Row],[Order Date]])</f>
        <v>4</v>
      </c>
      <c r="T546" s="8" t="str">
        <f>TEXT(SalesDataTable[[#This Row],[Order Date]],"mmm")</f>
        <v>kwi</v>
      </c>
    </row>
    <row r="547" spans="1:20" ht="16" x14ac:dyDescent="0.4">
      <c r="A547" s="2" t="s">
        <v>618</v>
      </c>
      <c r="B547" s="3">
        <v>46122</v>
      </c>
      <c r="C547" s="4" t="s">
        <v>47</v>
      </c>
      <c r="D547" s="4" t="s">
        <v>68</v>
      </c>
      <c r="E547" s="4" t="s">
        <v>23</v>
      </c>
      <c r="F547" s="4" t="s">
        <v>24</v>
      </c>
      <c r="G547" s="4" t="s">
        <v>69</v>
      </c>
      <c r="H547" s="4" t="s">
        <v>75</v>
      </c>
      <c r="I547" s="5">
        <v>2</v>
      </c>
      <c r="J547" s="6">
        <v>123.31</v>
      </c>
      <c r="K547" s="7">
        <v>0</v>
      </c>
      <c r="L547" s="6">
        <v>69.239999999999995</v>
      </c>
      <c r="M547" s="6">
        <f t="shared" si="32"/>
        <v>246.62</v>
      </c>
      <c r="N547" s="6">
        <f t="shared" si="33"/>
        <v>138.47999999999999</v>
      </c>
      <c r="O547" s="6">
        <f t="shared" si="34"/>
        <v>108.14000000000001</v>
      </c>
      <c r="P547" s="8">
        <f t="shared" si="35"/>
        <v>0.43848836266320662</v>
      </c>
      <c r="Q547" s="9">
        <f>YEAR(SalesDataTable[[#This Row],[Order Date]])</f>
        <v>2026</v>
      </c>
      <c r="R547" s="8" t="str">
        <f>"Q"&amp;ROUNDUP(MONTH(SalesDataTable[[#This Row],[Order Date]])/3,0)</f>
        <v>Q2</v>
      </c>
      <c r="S547" s="5">
        <f>MONTH(SalesDataTable[[#This Row],[Order Date]])</f>
        <v>4</v>
      </c>
      <c r="T547" s="8" t="str">
        <f>TEXT(SalesDataTable[[#This Row],[Order Date]],"mmm")</f>
        <v>kwi</v>
      </c>
    </row>
    <row r="548" spans="1:20" ht="16" x14ac:dyDescent="0.4">
      <c r="A548" s="2" t="s">
        <v>619</v>
      </c>
      <c r="B548" s="3">
        <v>46122</v>
      </c>
      <c r="C548" s="4" t="s">
        <v>21</v>
      </c>
      <c r="D548" s="4" t="s">
        <v>108</v>
      </c>
      <c r="E548" s="4" t="s">
        <v>45</v>
      </c>
      <c r="F548" s="4" t="s">
        <v>36</v>
      </c>
      <c r="G548" s="4" t="s">
        <v>31</v>
      </c>
      <c r="H548" s="4" t="s">
        <v>32</v>
      </c>
      <c r="I548" s="5">
        <v>1</v>
      </c>
      <c r="J548" s="6">
        <v>93.35</v>
      </c>
      <c r="K548" s="7">
        <v>0.1</v>
      </c>
      <c r="L548" s="6">
        <v>45.54</v>
      </c>
      <c r="M548" s="6">
        <f t="shared" si="32"/>
        <v>84.015000000000001</v>
      </c>
      <c r="N548" s="6">
        <f t="shared" si="33"/>
        <v>45.54</v>
      </c>
      <c r="O548" s="6">
        <f t="shared" si="34"/>
        <v>38.475000000000001</v>
      </c>
      <c r="P548" s="8">
        <f t="shared" si="35"/>
        <v>0.45795393679700053</v>
      </c>
      <c r="Q548" s="9">
        <f>YEAR(SalesDataTable[[#This Row],[Order Date]])</f>
        <v>2026</v>
      </c>
      <c r="R548" s="8" t="str">
        <f>"Q"&amp;ROUNDUP(MONTH(SalesDataTable[[#This Row],[Order Date]])/3,0)</f>
        <v>Q2</v>
      </c>
      <c r="S548" s="5">
        <f>MONTH(SalesDataTable[[#This Row],[Order Date]])</f>
        <v>4</v>
      </c>
      <c r="T548" s="8" t="str">
        <f>TEXT(SalesDataTable[[#This Row],[Order Date]],"mmm")</f>
        <v>kwi</v>
      </c>
    </row>
    <row r="549" spans="1:20" ht="16" x14ac:dyDescent="0.4">
      <c r="A549" s="2" t="s">
        <v>620</v>
      </c>
      <c r="B549" s="3">
        <v>46122</v>
      </c>
      <c r="C549" s="4" t="s">
        <v>21</v>
      </c>
      <c r="D549" s="4" t="s">
        <v>22</v>
      </c>
      <c r="E549" s="4" t="s">
        <v>30</v>
      </c>
      <c r="F549" s="4" t="s">
        <v>40</v>
      </c>
      <c r="G549" s="4" t="s">
        <v>31</v>
      </c>
      <c r="H549" s="4" t="s">
        <v>32</v>
      </c>
      <c r="I549" s="5">
        <v>5</v>
      </c>
      <c r="J549" s="6">
        <v>92.63</v>
      </c>
      <c r="K549" s="7">
        <v>0.15</v>
      </c>
      <c r="L549" s="6">
        <v>46.33</v>
      </c>
      <c r="M549" s="6">
        <f t="shared" si="32"/>
        <v>393.67749999999995</v>
      </c>
      <c r="N549" s="6">
        <f t="shared" si="33"/>
        <v>231.64999999999998</v>
      </c>
      <c r="O549" s="6">
        <f t="shared" si="34"/>
        <v>162.02749999999997</v>
      </c>
      <c r="P549" s="8">
        <f t="shared" si="35"/>
        <v>0.41157419461361139</v>
      </c>
      <c r="Q549" s="9">
        <f>YEAR(SalesDataTable[[#This Row],[Order Date]])</f>
        <v>2026</v>
      </c>
      <c r="R549" s="8" t="str">
        <f>"Q"&amp;ROUNDUP(MONTH(SalesDataTable[[#This Row],[Order Date]])/3,0)</f>
        <v>Q2</v>
      </c>
      <c r="S549" s="5">
        <f>MONTH(SalesDataTable[[#This Row],[Order Date]])</f>
        <v>4</v>
      </c>
      <c r="T549" s="8" t="str">
        <f>TEXT(SalesDataTable[[#This Row],[Order Date]],"mmm")</f>
        <v>kwi</v>
      </c>
    </row>
    <row r="550" spans="1:20" ht="16" x14ac:dyDescent="0.4">
      <c r="A550" s="2" t="s">
        <v>621</v>
      </c>
      <c r="B550" s="3">
        <v>46123</v>
      </c>
      <c r="C550" s="4" t="s">
        <v>21</v>
      </c>
      <c r="D550" s="4" t="s">
        <v>72</v>
      </c>
      <c r="E550" s="4" t="s">
        <v>23</v>
      </c>
      <c r="F550" s="4" t="s">
        <v>36</v>
      </c>
      <c r="G550" s="4" t="s">
        <v>51</v>
      </c>
      <c r="H550" s="4" t="s">
        <v>110</v>
      </c>
      <c r="I550" s="5">
        <v>4</v>
      </c>
      <c r="J550" s="6">
        <v>124.87</v>
      </c>
      <c r="K550" s="7">
        <v>0.1</v>
      </c>
      <c r="L550" s="6">
        <v>62.03</v>
      </c>
      <c r="M550" s="6">
        <f t="shared" si="32"/>
        <v>449.53200000000004</v>
      </c>
      <c r="N550" s="6">
        <f t="shared" si="33"/>
        <v>248.12</v>
      </c>
      <c r="O550" s="6">
        <f t="shared" si="34"/>
        <v>201.41200000000003</v>
      </c>
      <c r="P550" s="8">
        <f t="shared" si="35"/>
        <v>0.44804819234225823</v>
      </c>
      <c r="Q550" s="9">
        <f>YEAR(SalesDataTable[[#This Row],[Order Date]])</f>
        <v>2026</v>
      </c>
      <c r="R550" s="8" t="str">
        <f>"Q"&amp;ROUNDUP(MONTH(SalesDataTable[[#This Row],[Order Date]])/3,0)</f>
        <v>Q2</v>
      </c>
      <c r="S550" s="5">
        <f>MONTH(SalesDataTable[[#This Row],[Order Date]])</f>
        <v>4</v>
      </c>
      <c r="T550" s="8" t="str">
        <f>TEXT(SalesDataTable[[#This Row],[Order Date]],"mmm")</f>
        <v>kwi</v>
      </c>
    </row>
    <row r="551" spans="1:20" ht="16" x14ac:dyDescent="0.4">
      <c r="A551" s="2" t="s">
        <v>622</v>
      </c>
      <c r="B551" s="3">
        <v>46123</v>
      </c>
      <c r="C551" s="4" t="s">
        <v>47</v>
      </c>
      <c r="D551" s="4" t="s">
        <v>48</v>
      </c>
      <c r="E551" s="4" t="s">
        <v>59</v>
      </c>
      <c r="F551" s="4" t="s">
        <v>36</v>
      </c>
      <c r="G551" s="4" t="s">
        <v>51</v>
      </c>
      <c r="H551" s="4" t="s">
        <v>52</v>
      </c>
      <c r="I551" s="5">
        <v>1</v>
      </c>
      <c r="J551" s="6">
        <v>339.64</v>
      </c>
      <c r="K551" s="7">
        <v>0.1</v>
      </c>
      <c r="L551" s="6">
        <v>195.81</v>
      </c>
      <c r="M551" s="6">
        <f t="shared" si="32"/>
        <v>305.67599999999999</v>
      </c>
      <c r="N551" s="6">
        <f t="shared" si="33"/>
        <v>195.81</v>
      </c>
      <c r="O551" s="6">
        <f t="shared" si="34"/>
        <v>109.86599999999999</v>
      </c>
      <c r="P551" s="8">
        <f t="shared" si="35"/>
        <v>0.35941977780394924</v>
      </c>
      <c r="Q551" s="9">
        <f>YEAR(SalesDataTable[[#This Row],[Order Date]])</f>
        <v>2026</v>
      </c>
      <c r="R551" s="8" t="str">
        <f>"Q"&amp;ROUNDUP(MONTH(SalesDataTable[[#This Row],[Order Date]])/3,0)</f>
        <v>Q2</v>
      </c>
      <c r="S551" s="5">
        <f>MONTH(SalesDataTable[[#This Row],[Order Date]])</f>
        <v>4</v>
      </c>
      <c r="T551" s="8" t="str">
        <f>TEXT(SalesDataTable[[#This Row],[Order Date]],"mmm")</f>
        <v>kwi</v>
      </c>
    </row>
    <row r="552" spans="1:20" ht="16" x14ac:dyDescent="0.4">
      <c r="A552" s="2" t="s">
        <v>623</v>
      </c>
      <c r="B552" s="3">
        <v>46123</v>
      </c>
      <c r="C552" s="4" t="s">
        <v>34</v>
      </c>
      <c r="D552" s="4" t="s">
        <v>35</v>
      </c>
      <c r="E552" s="4" t="s">
        <v>45</v>
      </c>
      <c r="F552" s="4" t="s">
        <v>36</v>
      </c>
      <c r="G552" s="4" t="s">
        <v>25</v>
      </c>
      <c r="H552" s="4" t="s">
        <v>49</v>
      </c>
      <c r="I552" s="5">
        <v>1</v>
      </c>
      <c r="J552" s="6">
        <v>50.86</v>
      </c>
      <c r="K552" s="7">
        <v>0.05</v>
      </c>
      <c r="L552" s="6">
        <v>22.1</v>
      </c>
      <c r="M552" s="6">
        <f t="shared" si="32"/>
        <v>48.317</v>
      </c>
      <c r="N552" s="6">
        <f t="shared" si="33"/>
        <v>22.1</v>
      </c>
      <c r="O552" s="6">
        <f t="shared" si="34"/>
        <v>26.216999999999999</v>
      </c>
      <c r="P552" s="8">
        <f t="shared" si="35"/>
        <v>0.54260405240391574</v>
      </c>
      <c r="Q552" s="9">
        <f>YEAR(SalesDataTable[[#This Row],[Order Date]])</f>
        <v>2026</v>
      </c>
      <c r="R552" s="8" t="str">
        <f>"Q"&amp;ROUNDUP(MONTH(SalesDataTable[[#This Row],[Order Date]])/3,0)</f>
        <v>Q2</v>
      </c>
      <c r="S552" s="5">
        <f>MONTH(SalesDataTable[[#This Row],[Order Date]])</f>
        <v>4</v>
      </c>
      <c r="T552" s="8" t="str">
        <f>TEXT(SalesDataTable[[#This Row],[Order Date]],"mmm")</f>
        <v>kwi</v>
      </c>
    </row>
    <row r="553" spans="1:20" ht="16" x14ac:dyDescent="0.4">
      <c r="A553" s="2" t="s">
        <v>624</v>
      </c>
      <c r="B553" s="3">
        <v>46123</v>
      </c>
      <c r="C553" s="4" t="s">
        <v>47</v>
      </c>
      <c r="D553" s="4" t="s">
        <v>68</v>
      </c>
      <c r="E553" s="4" t="s">
        <v>23</v>
      </c>
      <c r="F553" s="4" t="s">
        <v>36</v>
      </c>
      <c r="G553" s="4" t="s">
        <v>37</v>
      </c>
      <c r="H553" s="4" t="s">
        <v>103</v>
      </c>
      <c r="I553" s="5">
        <v>2</v>
      </c>
      <c r="J553" s="6">
        <v>167.01</v>
      </c>
      <c r="K553" s="7">
        <v>0</v>
      </c>
      <c r="L553" s="6">
        <v>89.8</v>
      </c>
      <c r="M553" s="6">
        <f t="shared" si="32"/>
        <v>334.02</v>
      </c>
      <c r="N553" s="6">
        <f t="shared" si="33"/>
        <v>179.6</v>
      </c>
      <c r="O553" s="6">
        <f t="shared" si="34"/>
        <v>154.41999999999999</v>
      </c>
      <c r="P553" s="8">
        <f t="shared" si="35"/>
        <v>0.46230764624872761</v>
      </c>
      <c r="Q553" s="9">
        <f>YEAR(SalesDataTable[[#This Row],[Order Date]])</f>
        <v>2026</v>
      </c>
      <c r="R553" s="8" t="str">
        <f>"Q"&amp;ROUNDUP(MONTH(SalesDataTable[[#This Row],[Order Date]])/3,0)</f>
        <v>Q2</v>
      </c>
      <c r="S553" s="5">
        <f>MONTH(SalesDataTable[[#This Row],[Order Date]])</f>
        <v>4</v>
      </c>
      <c r="T553" s="8" t="str">
        <f>TEXT(SalesDataTable[[#This Row],[Order Date]],"mmm")</f>
        <v>kwi</v>
      </c>
    </row>
    <row r="554" spans="1:20" ht="16" x14ac:dyDescent="0.4">
      <c r="A554" s="2" t="s">
        <v>625</v>
      </c>
      <c r="B554" s="3">
        <v>46123</v>
      </c>
      <c r="C554" s="4" t="s">
        <v>47</v>
      </c>
      <c r="D554" s="4" t="s">
        <v>68</v>
      </c>
      <c r="E554" s="4" t="s">
        <v>59</v>
      </c>
      <c r="F554" s="4" t="s">
        <v>24</v>
      </c>
      <c r="G554" s="4" t="s">
        <v>31</v>
      </c>
      <c r="H554" s="4" t="s">
        <v>32</v>
      </c>
      <c r="I554" s="5">
        <v>2</v>
      </c>
      <c r="J554" s="6">
        <v>92.63</v>
      </c>
      <c r="K554" s="7">
        <v>0.15</v>
      </c>
      <c r="L554" s="6">
        <v>44.96</v>
      </c>
      <c r="M554" s="6">
        <f t="shared" si="32"/>
        <v>157.47099999999998</v>
      </c>
      <c r="N554" s="6">
        <f t="shared" si="33"/>
        <v>89.92</v>
      </c>
      <c r="O554" s="6">
        <f t="shared" si="34"/>
        <v>67.550999999999974</v>
      </c>
      <c r="P554" s="8">
        <f t="shared" si="35"/>
        <v>0.42897422382533917</v>
      </c>
      <c r="Q554" s="9">
        <f>YEAR(SalesDataTable[[#This Row],[Order Date]])</f>
        <v>2026</v>
      </c>
      <c r="R554" s="8" t="str">
        <f>"Q"&amp;ROUNDUP(MONTH(SalesDataTable[[#This Row],[Order Date]])/3,0)</f>
        <v>Q2</v>
      </c>
      <c r="S554" s="5">
        <f>MONTH(SalesDataTable[[#This Row],[Order Date]])</f>
        <v>4</v>
      </c>
      <c r="T554" s="8" t="str">
        <f>TEXT(SalesDataTable[[#This Row],[Order Date]],"mmm")</f>
        <v>kwi</v>
      </c>
    </row>
    <row r="555" spans="1:20" ht="16" x14ac:dyDescent="0.4">
      <c r="A555" s="2" t="s">
        <v>626</v>
      </c>
      <c r="B555" s="3">
        <v>46124</v>
      </c>
      <c r="C555" s="4" t="s">
        <v>28</v>
      </c>
      <c r="D555" s="4" t="s">
        <v>89</v>
      </c>
      <c r="E555" s="4" t="s">
        <v>59</v>
      </c>
      <c r="F555" s="4" t="s">
        <v>36</v>
      </c>
      <c r="G555" s="4" t="s">
        <v>31</v>
      </c>
      <c r="H555" s="4" t="s">
        <v>73</v>
      </c>
      <c r="I555" s="5">
        <v>2</v>
      </c>
      <c r="J555" s="6">
        <v>151.01</v>
      </c>
      <c r="K555" s="7">
        <v>0</v>
      </c>
      <c r="L555" s="6">
        <v>80.209999999999994</v>
      </c>
      <c r="M555" s="6">
        <f t="shared" si="32"/>
        <v>302.02</v>
      </c>
      <c r="N555" s="6">
        <f t="shared" si="33"/>
        <v>160.41999999999999</v>
      </c>
      <c r="O555" s="6">
        <f t="shared" si="34"/>
        <v>141.6</v>
      </c>
      <c r="P555" s="8">
        <f t="shared" si="35"/>
        <v>0.4688431229719886</v>
      </c>
      <c r="Q555" s="9">
        <f>YEAR(SalesDataTable[[#This Row],[Order Date]])</f>
        <v>2026</v>
      </c>
      <c r="R555" s="8" t="str">
        <f>"Q"&amp;ROUNDUP(MONTH(SalesDataTable[[#This Row],[Order Date]])/3,0)</f>
        <v>Q2</v>
      </c>
      <c r="S555" s="5">
        <f>MONTH(SalesDataTable[[#This Row],[Order Date]])</f>
        <v>4</v>
      </c>
      <c r="T555" s="8" t="str">
        <f>TEXT(SalesDataTable[[#This Row],[Order Date]],"mmm")</f>
        <v>kwi</v>
      </c>
    </row>
    <row r="556" spans="1:20" ht="16" x14ac:dyDescent="0.4">
      <c r="A556" s="2" t="s">
        <v>627</v>
      </c>
      <c r="B556" s="3">
        <v>46124</v>
      </c>
      <c r="C556" s="4" t="s">
        <v>21</v>
      </c>
      <c r="D556" s="4" t="s">
        <v>108</v>
      </c>
      <c r="E556" s="4" t="s">
        <v>23</v>
      </c>
      <c r="F556" s="4" t="s">
        <v>36</v>
      </c>
      <c r="G556" s="4" t="s">
        <v>31</v>
      </c>
      <c r="H556" s="4" t="s">
        <v>32</v>
      </c>
      <c r="I556" s="5">
        <v>2</v>
      </c>
      <c r="J556" s="6">
        <v>92.07</v>
      </c>
      <c r="K556" s="7">
        <v>0</v>
      </c>
      <c r="L556" s="6">
        <v>44.1</v>
      </c>
      <c r="M556" s="6">
        <f t="shared" si="32"/>
        <v>184.14</v>
      </c>
      <c r="N556" s="6">
        <f t="shared" si="33"/>
        <v>88.2</v>
      </c>
      <c r="O556" s="6">
        <f t="shared" si="34"/>
        <v>95.939999999999984</v>
      </c>
      <c r="P556" s="8">
        <f t="shared" si="35"/>
        <v>0.52101661779081132</v>
      </c>
      <c r="Q556" s="9">
        <f>YEAR(SalesDataTable[[#This Row],[Order Date]])</f>
        <v>2026</v>
      </c>
      <c r="R556" s="8" t="str">
        <f>"Q"&amp;ROUNDUP(MONTH(SalesDataTable[[#This Row],[Order Date]])/3,0)</f>
        <v>Q2</v>
      </c>
      <c r="S556" s="5">
        <f>MONTH(SalesDataTable[[#This Row],[Order Date]])</f>
        <v>4</v>
      </c>
      <c r="T556" s="8" t="str">
        <f>TEXT(SalesDataTable[[#This Row],[Order Date]],"mmm")</f>
        <v>kwi</v>
      </c>
    </row>
    <row r="557" spans="1:20" ht="16" x14ac:dyDescent="0.4">
      <c r="A557" s="2" t="s">
        <v>628</v>
      </c>
      <c r="B557" s="3">
        <v>46124</v>
      </c>
      <c r="C557" s="4" t="s">
        <v>21</v>
      </c>
      <c r="D557" s="4" t="s">
        <v>108</v>
      </c>
      <c r="E557" s="4" t="s">
        <v>23</v>
      </c>
      <c r="F557" s="4" t="s">
        <v>24</v>
      </c>
      <c r="G557" s="4" t="s">
        <v>69</v>
      </c>
      <c r="H557" s="4" t="s">
        <v>87</v>
      </c>
      <c r="I557" s="5">
        <v>1</v>
      </c>
      <c r="J557" s="6">
        <v>36.840000000000003</v>
      </c>
      <c r="K557" s="7">
        <v>0.1</v>
      </c>
      <c r="L557" s="6">
        <v>13.86</v>
      </c>
      <c r="M557" s="6">
        <f t="shared" si="32"/>
        <v>33.156000000000006</v>
      </c>
      <c r="N557" s="6">
        <f t="shared" si="33"/>
        <v>13.86</v>
      </c>
      <c r="O557" s="6">
        <f t="shared" si="34"/>
        <v>19.296000000000006</v>
      </c>
      <c r="P557" s="8">
        <f t="shared" si="35"/>
        <v>0.58197611292073836</v>
      </c>
      <c r="Q557" s="9">
        <f>YEAR(SalesDataTable[[#This Row],[Order Date]])</f>
        <v>2026</v>
      </c>
      <c r="R557" s="8" t="str">
        <f>"Q"&amp;ROUNDUP(MONTH(SalesDataTable[[#This Row],[Order Date]])/3,0)</f>
        <v>Q2</v>
      </c>
      <c r="S557" s="5">
        <f>MONTH(SalesDataTable[[#This Row],[Order Date]])</f>
        <v>4</v>
      </c>
      <c r="T557" s="8" t="str">
        <f>TEXT(SalesDataTable[[#This Row],[Order Date]],"mmm")</f>
        <v>kwi</v>
      </c>
    </row>
    <row r="558" spans="1:20" ht="16" x14ac:dyDescent="0.4">
      <c r="A558" s="2" t="s">
        <v>629</v>
      </c>
      <c r="B558" s="3">
        <v>46124</v>
      </c>
      <c r="C558" s="4" t="s">
        <v>28</v>
      </c>
      <c r="D558" s="4" t="s">
        <v>58</v>
      </c>
      <c r="E558" s="4" t="s">
        <v>23</v>
      </c>
      <c r="F558" s="4" t="s">
        <v>36</v>
      </c>
      <c r="G558" s="4" t="s">
        <v>31</v>
      </c>
      <c r="H558" s="4" t="s">
        <v>99</v>
      </c>
      <c r="I558" s="5">
        <v>1</v>
      </c>
      <c r="J558" s="6">
        <v>71.64</v>
      </c>
      <c r="K558" s="7">
        <v>0.05</v>
      </c>
      <c r="L558" s="6">
        <v>32.729999999999997</v>
      </c>
      <c r="M558" s="6">
        <f t="shared" si="32"/>
        <v>68.057999999999993</v>
      </c>
      <c r="N558" s="6">
        <f t="shared" si="33"/>
        <v>32.729999999999997</v>
      </c>
      <c r="O558" s="6">
        <f t="shared" si="34"/>
        <v>35.327999999999996</v>
      </c>
      <c r="P558" s="8">
        <f t="shared" si="35"/>
        <v>0.51908666137706072</v>
      </c>
      <c r="Q558" s="9">
        <f>YEAR(SalesDataTable[[#This Row],[Order Date]])</f>
        <v>2026</v>
      </c>
      <c r="R558" s="8" t="str">
        <f>"Q"&amp;ROUNDUP(MONTH(SalesDataTable[[#This Row],[Order Date]])/3,0)</f>
        <v>Q2</v>
      </c>
      <c r="S558" s="5">
        <f>MONTH(SalesDataTable[[#This Row],[Order Date]])</f>
        <v>4</v>
      </c>
      <c r="T558" s="8" t="str">
        <f>TEXT(SalesDataTable[[#This Row],[Order Date]],"mmm")</f>
        <v>kwi</v>
      </c>
    </row>
    <row r="559" spans="1:20" ht="16" x14ac:dyDescent="0.4">
      <c r="A559" s="2" t="s">
        <v>630</v>
      </c>
      <c r="B559" s="3">
        <v>46124</v>
      </c>
      <c r="C559" s="4" t="s">
        <v>28</v>
      </c>
      <c r="D559" s="4" t="s">
        <v>106</v>
      </c>
      <c r="E559" s="4" t="s">
        <v>23</v>
      </c>
      <c r="F559" s="4" t="s">
        <v>36</v>
      </c>
      <c r="G559" s="4" t="s">
        <v>69</v>
      </c>
      <c r="H559" s="4" t="s">
        <v>75</v>
      </c>
      <c r="I559" s="5">
        <v>1</v>
      </c>
      <c r="J559" s="6">
        <v>124.18</v>
      </c>
      <c r="K559" s="7">
        <v>0</v>
      </c>
      <c r="L559" s="6">
        <v>67.42</v>
      </c>
      <c r="M559" s="6">
        <f t="shared" si="32"/>
        <v>124.18</v>
      </c>
      <c r="N559" s="6">
        <f t="shared" si="33"/>
        <v>67.42</v>
      </c>
      <c r="O559" s="6">
        <f t="shared" si="34"/>
        <v>56.760000000000005</v>
      </c>
      <c r="P559" s="8">
        <f t="shared" si="35"/>
        <v>0.45707843453052022</v>
      </c>
      <c r="Q559" s="9">
        <f>YEAR(SalesDataTable[[#This Row],[Order Date]])</f>
        <v>2026</v>
      </c>
      <c r="R559" s="8" t="str">
        <f>"Q"&amp;ROUNDUP(MONTH(SalesDataTable[[#This Row],[Order Date]])/3,0)</f>
        <v>Q2</v>
      </c>
      <c r="S559" s="5">
        <f>MONTH(SalesDataTable[[#This Row],[Order Date]])</f>
        <v>4</v>
      </c>
      <c r="T559" s="8" t="str">
        <f>TEXT(SalesDataTable[[#This Row],[Order Date]],"mmm")</f>
        <v>kwi</v>
      </c>
    </row>
    <row r="560" spans="1:20" ht="16" x14ac:dyDescent="0.4">
      <c r="A560" s="2" t="s">
        <v>631</v>
      </c>
      <c r="B560" s="3">
        <v>46124</v>
      </c>
      <c r="C560" s="4" t="s">
        <v>28</v>
      </c>
      <c r="D560" s="4" t="s">
        <v>89</v>
      </c>
      <c r="E560" s="4" t="s">
        <v>45</v>
      </c>
      <c r="F560" s="4" t="s">
        <v>36</v>
      </c>
      <c r="G560" s="4" t="s">
        <v>37</v>
      </c>
      <c r="H560" s="4" t="s">
        <v>91</v>
      </c>
      <c r="I560" s="5">
        <v>1</v>
      </c>
      <c r="J560" s="6">
        <v>134.94999999999999</v>
      </c>
      <c r="K560" s="7">
        <v>0</v>
      </c>
      <c r="L560" s="6">
        <v>67.849999999999994</v>
      </c>
      <c r="M560" s="6">
        <f t="shared" si="32"/>
        <v>134.94999999999999</v>
      </c>
      <c r="N560" s="6">
        <f t="shared" si="33"/>
        <v>67.849999999999994</v>
      </c>
      <c r="O560" s="6">
        <f t="shared" si="34"/>
        <v>67.099999999999994</v>
      </c>
      <c r="P560" s="8">
        <f t="shared" si="35"/>
        <v>0.49722119303445722</v>
      </c>
      <c r="Q560" s="9">
        <f>YEAR(SalesDataTable[[#This Row],[Order Date]])</f>
        <v>2026</v>
      </c>
      <c r="R560" s="8" t="str">
        <f>"Q"&amp;ROUNDUP(MONTH(SalesDataTable[[#This Row],[Order Date]])/3,0)</f>
        <v>Q2</v>
      </c>
      <c r="S560" s="5">
        <f>MONTH(SalesDataTable[[#This Row],[Order Date]])</f>
        <v>4</v>
      </c>
      <c r="T560" s="8" t="str">
        <f>TEXT(SalesDataTable[[#This Row],[Order Date]],"mmm")</f>
        <v>kwi</v>
      </c>
    </row>
    <row r="561" spans="1:20" ht="16" x14ac:dyDescent="0.4">
      <c r="A561" s="2" t="s">
        <v>632</v>
      </c>
      <c r="B561" s="3">
        <v>46125</v>
      </c>
      <c r="C561" s="4" t="s">
        <v>21</v>
      </c>
      <c r="D561" s="4" t="s">
        <v>108</v>
      </c>
      <c r="E561" s="4" t="s">
        <v>23</v>
      </c>
      <c r="F561" s="4" t="s">
        <v>36</v>
      </c>
      <c r="G561" s="4" t="s">
        <v>51</v>
      </c>
      <c r="H561" s="4" t="s">
        <v>110</v>
      </c>
      <c r="I561" s="5">
        <v>2</v>
      </c>
      <c r="J561" s="6">
        <v>124</v>
      </c>
      <c r="K561" s="7">
        <v>0</v>
      </c>
      <c r="L561" s="6">
        <v>60.14</v>
      </c>
      <c r="M561" s="6">
        <f t="shared" si="32"/>
        <v>248</v>
      </c>
      <c r="N561" s="6">
        <f t="shared" si="33"/>
        <v>120.28</v>
      </c>
      <c r="O561" s="6">
        <f t="shared" si="34"/>
        <v>127.72</v>
      </c>
      <c r="P561" s="8">
        <f t="shared" si="35"/>
        <v>0.51500000000000001</v>
      </c>
      <c r="Q561" s="9">
        <f>YEAR(SalesDataTable[[#This Row],[Order Date]])</f>
        <v>2026</v>
      </c>
      <c r="R561" s="8" t="str">
        <f>"Q"&amp;ROUNDUP(MONTH(SalesDataTable[[#This Row],[Order Date]])/3,0)</f>
        <v>Q2</v>
      </c>
      <c r="S561" s="5">
        <f>MONTH(SalesDataTable[[#This Row],[Order Date]])</f>
        <v>4</v>
      </c>
      <c r="T561" s="8" t="str">
        <f>TEXT(SalesDataTable[[#This Row],[Order Date]],"mmm")</f>
        <v>kwi</v>
      </c>
    </row>
    <row r="562" spans="1:20" ht="16" x14ac:dyDescent="0.4">
      <c r="A562" s="2" t="s">
        <v>633</v>
      </c>
      <c r="B562" s="3">
        <v>46125</v>
      </c>
      <c r="C562" s="4" t="s">
        <v>47</v>
      </c>
      <c r="D562" s="4" t="s">
        <v>102</v>
      </c>
      <c r="E562" s="4" t="s">
        <v>59</v>
      </c>
      <c r="F562" s="4" t="s">
        <v>24</v>
      </c>
      <c r="G562" s="4" t="s">
        <v>69</v>
      </c>
      <c r="H562" s="4" t="s">
        <v>94</v>
      </c>
      <c r="I562" s="5">
        <v>2</v>
      </c>
      <c r="J562" s="6">
        <v>50.2</v>
      </c>
      <c r="K562" s="7">
        <v>0.1</v>
      </c>
      <c r="L562" s="6">
        <v>21.48</v>
      </c>
      <c r="M562" s="6">
        <f t="shared" si="32"/>
        <v>90.360000000000014</v>
      </c>
      <c r="N562" s="6">
        <f t="shared" si="33"/>
        <v>42.96</v>
      </c>
      <c r="O562" s="6">
        <f t="shared" si="34"/>
        <v>47.400000000000013</v>
      </c>
      <c r="P562" s="8">
        <f t="shared" si="35"/>
        <v>0.5245683930942896</v>
      </c>
      <c r="Q562" s="9">
        <f>YEAR(SalesDataTable[[#This Row],[Order Date]])</f>
        <v>2026</v>
      </c>
      <c r="R562" s="8" t="str">
        <f>"Q"&amp;ROUNDUP(MONTH(SalesDataTable[[#This Row],[Order Date]])/3,0)</f>
        <v>Q2</v>
      </c>
      <c r="S562" s="5">
        <f>MONTH(SalesDataTable[[#This Row],[Order Date]])</f>
        <v>4</v>
      </c>
      <c r="T562" s="8" t="str">
        <f>TEXT(SalesDataTable[[#This Row],[Order Date]],"mmm")</f>
        <v>kwi</v>
      </c>
    </row>
    <row r="563" spans="1:20" ht="16" x14ac:dyDescent="0.4">
      <c r="A563" s="2" t="s">
        <v>634</v>
      </c>
      <c r="B563" s="3">
        <v>46125</v>
      </c>
      <c r="C563" s="4" t="s">
        <v>28</v>
      </c>
      <c r="D563" s="4" t="s">
        <v>86</v>
      </c>
      <c r="E563" s="4" t="s">
        <v>23</v>
      </c>
      <c r="F563" s="4" t="s">
        <v>40</v>
      </c>
      <c r="G563" s="4" t="s">
        <v>31</v>
      </c>
      <c r="H563" s="4" t="s">
        <v>32</v>
      </c>
      <c r="I563" s="5">
        <v>1</v>
      </c>
      <c r="J563" s="6">
        <v>93.65</v>
      </c>
      <c r="K563" s="7">
        <v>0</v>
      </c>
      <c r="L563" s="6">
        <v>44.15</v>
      </c>
      <c r="M563" s="6">
        <f t="shared" si="32"/>
        <v>93.65</v>
      </c>
      <c r="N563" s="6">
        <f t="shared" si="33"/>
        <v>44.15</v>
      </c>
      <c r="O563" s="6">
        <f t="shared" si="34"/>
        <v>49.500000000000007</v>
      </c>
      <c r="P563" s="8">
        <f t="shared" si="35"/>
        <v>0.5285638013881474</v>
      </c>
      <c r="Q563" s="9">
        <f>YEAR(SalesDataTable[[#This Row],[Order Date]])</f>
        <v>2026</v>
      </c>
      <c r="R563" s="8" t="str">
        <f>"Q"&amp;ROUNDUP(MONTH(SalesDataTable[[#This Row],[Order Date]])/3,0)</f>
        <v>Q2</v>
      </c>
      <c r="S563" s="5">
        <f>MONTH(SalesDataTable[[#This Row],[Order Date]])</f>
        <v>4</v>
      </c>
      <c r="T563" s="8" t="str">
        <f>TEXT(SalesDataTable[[#This Row],[Order Date]],"mmm")</f>
        <v>kwi</v>
      </c>
    </row>
    <row r="564" spans="1:20" ht="16" x14ac:dyDescent="0.4">
      <c r="A564" s="2" t="s">
        <v>635</v>
      </c>
      <c r="B564" s="3">
        <v>46125</v>
      </c>
      <c r="C564" s="4" t="s">
        <v>34</v>
      </c>
      <c r="D564" s="4" t="s">
        <v>146</v>
      </c>
      <c r="E564" s="4" t="s">
        <v>59</v>
      </c>
      <c r="F564" s="4" t="s">
        <v>36</v>
      </c>
      <c r="G564" s="4" t="s">
        <v>37</v>
      </c>
      <c r="H564" s="4" t="s">
        <v>66</v>
      </c>
      <c r="I564" s="5">
        <v>5</v>
      </c>
      <c r="J564" s="6">
        <v>47.25</v>
      </c>
      <c r="K564" s="7">
        <v>0.1</v>
      </c>
      <c r="L564" s="6">
        <v>17.93</v>
      </c>
      <c r="M564" s="6">
        <f t="shared" si="32"/>
        <v>212.625</v>
      </c>
      <c r="N564" s="6">
        <f t="shared" si="33"/>
        <v>89.65</v>
      </c>
      <c r="O564" s="6">
        <f t="shared" si="34"/>
        <v>122.97499999999999</v>
      </c>
      <c r="P564" s="8">
        <f t="shared" si="35"/>
        <v>0.57836566725455607</v>
      </c>
      <c r="Q564" s="9">
        <f>YEAR(SalesDataTable[[#This Row],[Order Date]])</f>
        <v>2026</v>
      </c>
      <c r="R564" s="8" t="str">
        <f>"Q"&amp;ROUNDUP(MONTH(SalesDataTable[[#This Row],[Order Date]])/3,0)</f>
        <v>Q2</v>
      </c>
      <c r="S564" s="5">
        <f>MONTH(SalesDataTable[[#This Row],[Order Date]])</f>
        <v>4</v>
      </c>
      <c r="T564" s="8" t="str">
        <f>TEXT(SalesDataTable[[#This Row],[Order Date]],"mmm")</f>
        <v>kwi</v>
      </c>
    </row>
    <row r="565" spans="1:20" ht="16" x14ac:dyDescent="0.4">
      <c r="A565" s="2" t="s">
        <v>636</v>
      </c>
      <c r="B565" s="3">
        <v>46125</v>
      </c>
      <c r="C565" s="4" t="s">
        <v>34</v>
      </c>
      <c r="D565" s="4" t="s">
        <v>54</v>
      </c>
      <c r="E565" s="4" t="s">
        <v>23</v>
      </c>
      <c r="F565" s="4" t="s">
        <v>24</v>
      </c>
      <c r="G565" s="4" t="s">
        <v>69</v>
      </c>
      <c r="H565" s="4" t="s">
        <v>87</v>
      </c>
      <c r="I565" s="5">
        <v>1</v>
      </c>
      <c r="J565" s="6">
        <v>35.69</v>
      </c>
      <c r="K565" s="7">
        <v>0.05</v>
      </c>
      <c r="L565" s="6">
        <v>13.53</v>
      </c>
      <c r="M565" s="6">
        <f t="shared" si="32"/>
        <v>33.905499999999996</v>
      </c>
      <c r="N565" s="6">
        <f t="shared" si="33"/>
        <v>13.53</v>
      </c>
      <c r="O565" s="6">
        <f t="shared" si="34"/>
        <v>20.375499999999995</v>
      </c>
      <c r="P565" s="8">
        <f t="shared" si="35"/>
        <v>0.60094969842650892</v>
      </c>
      <c r="Q565" s="9">
        <f>YEAR(SalesDataTable[[#This Row],[Order Date]])</f>
        <v>2026</v>
      </c>
      <c r="R565" s="8" t="str">
        <f>"Q"&amp;ROUNDUP(MONTH(SalesDataTable[[#This Row],[Order Date]])/3,0)</f>
        <v>Q2</v>
      </c>
      <c r="S565" s="5">
        <f>MONTH(SalesDataTable[[#This Row],[Order Date]])</f>
        <v>4</v>
      </c>
      <c r="T565" s="8" t="str">
        <f>TEXT(SalesDataTable[[#This Row],[Order Date]],"mmm")</f>
        <v>kwi</v>
      </c>
    </row>
    <row r="566" spans="1:20" ht="16" x14ac:dyDescent="0.4">
      <c r="A566" s="2" t="s">
        <v>637</v>
      </c>
      <c r="B566" s="3">
        <v>46125</v>
      </c>
      <c r="C566" s="4" t="s">
        <v>47</v>
      </c>
      <c r="D566" s="4" t="s">
        <v>102</v>
      </c>
      <c r="E566" s="4" t="s">
        <v>23</v>
      </c>
      <c r="F566" s="4" t="s">
        <v>24</v>
      </c>
      <c r="G566" s="4" t="s">
        <v>37</v>
      </c>
      <c r="H566" s="4" t="s">
        <v>91</v>
      </c>
      <c r="I566" s="5">
        <v>3</v>
      </c>
      <c r="J566" s="6">
        <v>136.12</v>
      </c>
      <c r="K566" s="7">
        <v>0</v>
      </c>
      <c r="L566" s="6">
        <v>66.58</v>
      </c>
      <c r="M566" s="6">
        <f t="shared" si="32"/>
        <v>408.36</v>
      </c>
      <c r="N566" s="6">
        <f t="shared" si="33"/>
        <v>199.74</v>
      </c>
      <c r="O566" s="6">
        <f t="shared" si="34"/>
        <v>208.62</v>
      </c>
      <c r="P566" s="8">
        <f t="shared" si="35"/>
        <v>0.51087275933000298</v>
      </c>
      <c r="Q566" s="9">
        <f>YEAR(SalesDataTable[[#This Row],[Order Date]])</f>
        <v>2026</v>
      </c>
      <c r="R566" s="8" t="str">
        <f>"Q"&amp;ROUNDUP(MONTH(SalesDataTable[[#This Row],[Order Date]])/3,0)</f>
        <v>Q2</v>
      </c>
      <c r="S566" s="5">
        <f>MONTH(SalesDataTable[[#This Row],[Order Date]])</f>
        <v>4</v>
      </c>
      <c r="T566" s="8" t="str">
        <f>TEXT(SalesDataTable[[#This Row],[Order Date]],"mmm")</f>
        <v>kwi</v>
      </c>
    </row>
    <row r="567" spans="1:20" ht="16" x14ac:dyDescent="0.4">
      <c r="A567" s="2" t="s">
        <v>638</v>
      </c>
      <c r="B567" s="3">
        <v>46125</v>
      </c>
      <c r="C567" s="4" t="s">
        <v>47</v>
      </c>
      <c r="D567" s="4" t="s">
        <v>65</v>
      </c>
      <c r="E567" s="4" t="s">
        <v>59</v>
      </c>
      <c r="F567" s="4" t="s">
        <v>36</v>
      </c>
      <c r="G567" s="4" t="s">
        <v>31</v>
      </c>
      <c r="H567" s="4" t="s">
        <v>73</v>
      </c>
      <c r="I567" s="5">
        <v>1</v>
      </c>
      <c r="J567" s="6">
        <v>155.88999999999999</v>
      </c>
      <c r="K567" s="7">
        <v>0</v>
      </c>
      <c r="L567" s="6">
        <v>77.260000000000005</v>
      </c>
      <c r="M567" s="6">
        <f t="shared" si="32"/>
        <v>155.88999999999999</v>
      </c>
      <c r="N567" s="6">
        <f t="shared" si="33"/>
        <v>77.260000000000005</v>
      </c>
      <c r="O567" s="6">
        <f t="shared" si="34"/>
        <v>78.629999999999981</v>
      </c>
      <c r="P567" s="8">
        <f t="shared" si="35"/>
        <v>0.50439412406183837</v>
      </c>
      <c r="Q567" s="9">
        <f>YEAR(SalesDataTable[[#This Row],[Order Date]])</f>
        <v>2026</v>
      </c>
      <c r="R567" s="8" t="str">
        <f>"Q"&amp;ROUNDUP(MONTH(SalesDataTable[[#This Row],[Order Date]])/3,0)</f>
        <v>Q2</v>
      </c>
      <c r="S567" s="5">
        <f>MONTH(SalesDataTable[[#This Row],[Order Date]])</f>
        <v>4</v>
      </c>
      <c r="T567" s="8" t="str">
        <f>TEXT(SalesDataTable[[#This Row],[Order Date]],"mmm")</f>
        <v>kwi</v>
      </c>
    </row>
    <row r="568" spans="1:20" ht="16" x14ac:dyDescent="0.4">
      <c r="A568" s="2" t="s">
        <v>639</v>
      </c>
      <c r="B568" s="3">
        <v>46126</v>
      </c>
      <c r="C568" s="4" t="s">
        <v>21</v>
      </c>
      <c r="D568" s="4" t="s">
        <v>108</v>
      </c>
      <c r="E568" s="4" t="s">
        <v>23</v>
      </c>
      <c r="F568" s="4" t="s">
        <v>40</v>
      </c>
      <c r="G568" s="4" t="s">
        <v>37</v>
      </c>
      <c r="H568" s="4" t="s">
        <v>91</v>
      </c>
      <c r="I568" s="5">
        <v>1</v>
      </c>
      <c r="J568" s="6">
        <v>130.81</v>
      </c>
      <c r="K568" s="7">
        <v>0</v>
      </c>
      <c r="L568" s="6">
        <v>67.86</v>
      </c>
      <c r="M568" s="6">
        <f t="shared" si="32"/>
        <v>130.81</v>
      </c>
      <c r="N568" s="6">
        <f t="shared" si="33"/>
        <v>67.86</v>
      </c>
      <c r="O568" s="6">
        <f t="shared" si="34"/>
        <v>62.95</v>
      </c>
      <c r="P568" s="8">
        <f t="shared" si="35"/>
        <v>0.48123232168794439</v>
      </c>
      <c r="Q568" s="9">
        <f>YEAR(SalesDataTable[[#This Row],[Order Date]])</f>
        <v>2026</v>
      </c>
      <c r="R568" s="8" t="str">
        <f>"Q"&amp;ROUNDUP(MONTH(SalesDataTable[[#This Row],[Order Date]])/3,0)</f>
        <v>Q2</v>
      </c>
      <c r="S568" s="5">
        <f>MONTH(SalesDataTable[[#This Row],[Order Date]])</f>
        <v>4</v>
      </c>
      <c r="T568" s="8" t="str">
        <f>TEXT(SalesDataTable[[#This Row],[Order Date]],"mmm")</f>
        <v>kwi</v>
      </c>
    </row>
    <row r="569" spans="1:20" ht="16" x14ac:dyDescent="0.4">
      <c r="A569" s="2" t="s">
        <v>640</v>
      </c>
      <c r="B569" s="3">
        <v>46126</v>
      </c>
      <c r="C569" s="4" t="s">
        <v>21</v>
      </c>
      <c r="D569" s="4" t="s">
        <v>22</v>
      </c>
      <c r="E569" s="4" t="s">
        <v>23</v>
      </c>
      <c r="F569" s="4" t="s">
        <v>24</v>
      </c>
      <c r="G569" s="4" t="s">
        <v>37</v>
      </c>
      <c r="H569" s="4" t="s">
        <v>66</v>
      </c>
      <c r="I569" s="5">
        <v>2</v>
      </c>
      <c r="J569" s="6">
        <v>47.56</v>
      </c>
      <c r="K569" s="7">
        <v>0.05</v>
      </c>
      <c r="L569" s="6">
        <v>18.649999999999999</v>
      </c>
      <c r="M569" s="6">
        <f t="shared" si="32"/>
        <v>90.364000000000004</v>
      </c>
      <c r="N569" s="6">
        <f t="shared" si="33"/>
        <v>37.299999999999997</v>
      </c>
      <c r="O569" s="6">
        <f t="shared" si="34"/>
        <v>53.064000000000007</v>
      </c>
      <c r="P569" s="8">
        <f t="shared" si="35"/>
        <v>0.58722500110663545</v>
      </c>
      <c r="Q569" s="9">
        <f>YEAR(SalesDataTable[[#This Row],[Order Date]])</f>
        <v>2026</v>
      </c>
      <c r="R569" s="8" t="str">
        <f>"Q"&amp;ROUNDUP(MONTH(SalesDataTable[[#This Row],[Order Date]])/3,0)</f>
        <v>Q2</v>
      </c>
      <c r="S569" s="5">
        <f>MONTH(SalesDataTable[[#This Row],[Order Date]])</f>
        <v>4</v>
      </c>
      <c r="T569" s="8" t="str">
        <f>TEXT(SalesDataTable[[#This Row],[Order Date]],"mmm")</f>
        <v>kwi</v>
      </c>
    </row>
    <row r="570" spans="1:20" ht="16" x14ac:dyDescent="0.4">
      <c r="A570" s="2" t="s">
        <v>641</v>
      </c>
      <c r="B570" s="3">
        <v>46126</v>
      </c>
      <c r="C570" s="4" t="s">
        <v>28</v>
      </c>
      <c r="D570" s="4" t="s">
        <v>106</v>
      </c>
      <c r="E570" s="4" t="s">
        <v>23</v>
      </c>
      <c r="F570" s="4" t="s">
        <v>36</v>
      </c>
      <c r="G570" s="4" t="s">
        <v>31</v>
      </c>
      <c r="H570" s="4" t="s">
        <v>41</v>
      </c>
      <c r="I570" s="5">
        <v>2</v>
      </c>
      <c r="J570" s="6">
        <v>140.65</v>
      </c>
      <c r="K570" s="7">
        <v>0.05</v>
      </c>
      <c r="L570" s="6">
        <v>78.900000000000006</v>
      </c>
      <c r="M570" s="6">
        <f t="shared" si="32"/>
        <v>267.23500000000001</v>
      </c>
      <c r="N570" s="6">
        <f t="shared" si="33"/>
        <v>157.80000000000001</v>
      </c>
      <c r="O570" s="6">
        <f t="shared" si="34"/>
        <v>109.435</v>
      </c>
      <c r="P570" s="8">
        <f t="shared" si="35"/>
        <v>0.40950848504125581</v>
      </c>
      <c r="Q570" s="9">
        <f>YEAR(SalesDataTable[[#This Row],[Order Date]])</f>
        <v>2026</v>
      </c>
      <c r="R570" s="8" t="str">
        <f>"Q"&amp;ROUNDUP(MONTH(SalesDataTable[[#This Row],[Order Date]])/3,0)</f>
        <v>Q2</v>
      </c>
      <c r="S570" s="5">
        <f>MONTH(SalesDataTable[[#This Row],[Order Date]])</f>
        <v>4</v>
      </c>
      <c r="T570" s="8" t="str">
        <f>TEXT(SalesDataTable[[#This Row],[Order Date]],"mmm")</f>
        <v>kwi</v>
      </c>
    </row>
    <row r="571" spans="1:20" ht="16" x14ac:dyDescent="0.4">
      <c r="A571" s="2" t="s">
        <v>642</v>
      </c>
      <c r="B571" s="3">
        <v>46126</v>
      </c>
      <c r="C571" s="4" t="s">
        <v>47</v>
      </c>
      <c r="D571" s="4" t="s">
        <v>48</v>
      </c>
      <c r="E571" s="4" t="s">
        <v>45</v>
      </c>
      <c r="F571" s="4" t="s">
        <v>36</v>
      </c>
      <c r="G571" s="4" t="s">
        <v>25</v>
      </c>
      <c r="H571" s="4" t="s">
        <v>26</v>
      </c>
      <c r="I571" s="5">
        <v>1</v>
      </c>
      <c r="J571" s="6">
        <v>82.75</v>
      </c>
      <c r="K571" s="7">
        <v>0</v>
      </c>
      <c r="L571" s="6">
        <v>43.18</v>
      </c>
      <c r="M571" s="6">
        <f t="shared" si="32"/>
        <v>82.75</v>
      </c>
      <c r="N571" s="6">
        <f t="shared" si="33"/>
        <v>43.18</v>
      </c>
      <c r="O571" s="6">
        <f t="shared" si="34"/>
        <v>39.57</v>
      </c>
      <c r="P571" s="8">
        <f t="shared" si="35"/>
        <v>0.47818731117824775</v>
      </c>
      <c r="Q571" s="9">
        <f>YEAR(SalesDataTable[[#This Row],[Order Date]])</f>
        <v>2026</v>
      </c>
      <c r="R571" s="8" t="str">
        <f>"Q"&amp;ROUNDUP(MONTH(SalesDataTable[[#This Row],[Order Date]])/3,0)</f>
        <v>Q2</v>
      </c>
      <c r="S571" s="5">
        <f>MONTH(SalesDataTable[[#This Row],[Order Date]])</f>
        <v>4</v>
      </c>
      <c r="T571" s="8" t="str">
        <f>TEXT(SalesDataTable[[#This Row],[Order Date]],"mmm")</f>
        <v>kwi</v>
      </c>
    </row>
    <row r="572" spans="1:20" ht="16" x14ac:dyDescent="0.4">
      <c r="A572" s="2" t="s">
        <v>643</v>
      </c>
      <c r="B572" s="3">
        <v>46126</v>
      </c>
      <c r="C572" s="4" t="s">
        <v>47</v>
      </c>
      <c r="D572" s="4" t="s">
        <v>68</v>
      </c>
      <c r="E572" s="4" t="s">
        <v>23</v>
      </c>
      <c r="F572" s="4" t="s">
        <v>24</v>
      </c>
      <c r="G572" s="4" t="s">
        <v>69</v>
      </c>
      <c r="H572" s="4" t="s">
        <v>70</v>
      </c>
      <c r="I572" s="5">
        <v>2</v>
      </c>
      <c r="J572" s="6">
        <v>40.909999999999997</v>
      </c>
      <c r="K572" s="7">
        <v>0.1</v>
      </c>
      <c r="L572" s="6">
        <v>14.95</v>
      </c>
      <c r="M572" s="6">
        <f t="shared" si="32"/>
        <v>73.637999999999991</v>
      </c>
      <c r="N572" s="6">
        <f t="shared" si="33"/>
        <v>29.9</v>
      </c>
      <c r="O572" s="6">
        <f t="shared" si="34"/>
        <v>43.737999999999992</v>
      </c>
      <c r="P572" s="8">
        <f t="shared" si="35"/>
        <v>0.59395964040305271</v>
      </c>
      <c r="Q572" s="9">
        <f>YEAR(SalesDataTable[[#This Row],[Order Date]])</f>
        <v>2026</v>
      </c>
      <c r="R572" s="8" t="str">
        <f>"Q"&amp;ROUNDUP(MONTH(SalesDataTable[[#This Row],[Order Date]])/3,0)</f>
        <v>Q2</v>
      </c>
      <c r="S572" s="5">
        <f>MONTH(SalesDataTable[[#This Row],[Order Date]])</f>
        <v>4</v>
      </c>
      <c r="T572" s="8" t="str">
        <f>TEXT(SalesDataTable[[#This Row],[Order Date]],"mmm")</f>
        <v>kwi</v>
      </c>
    </row>
    <row r="573" spans="1:20" ht="16" x14ac:dyDescent="0.4">
      <c r="A573" s="2" t="s">
        <v>644</v>
      </c>
      <c r="B573" s="3">
        <v>46126</v>
      </c>
      <c r="C573" s="4" t="s">
        <v>21</v>
      </c>
      <c r="D573" s="4" t="s">
        <v>22</v>
      </c>
      <c r="E573" s="4" t="s">
        <v>45</v>
      </c>
      <c r="F573" s="4" t="s">
        <v>24</v>
      </c>
      <c r="G573" s="4" t="s">
        <v>37</v>
      </c>
      <c r="H573" s="4" t="s">
        <v>66</v>
      </c>
      <c r="I573" s="5">
        <v>1</v>
      </c>
      <c r="J573" s="6">
        <v>46.62</v>
      </c>
      <c r="K573" s="7">
        <v>0</v>
      </c>
      <c r="L573" s="6">
        <v>18.86</v>
      </c>
      <c r="M573" s="6">
        <f t="shared" si="32"/>
        <v>46.62</v>
      </c>
      <c r="N573" s="6">
        <f t="shared" si="33"/>
        <v>18.86</v>
      </c>
      <c r="O573" s="6">
        <f t="shared" si="34"/>
        <v>27.759999999999998</v>
      </c>
      <c r="P573" s="8">
        <f t="shared" si="35"/>
        <v>0.59545259545259543</v>
      </c>
      <c r="Q573" s="9">
        <f>YEAR(SalesDataTable[[#This Row],[Order Date]])</f>
        <v>2026</v>
      </c>
      <c r="R573" s="8" t="str">
        <f>"Q"&amp;ROUNDUP(MONTH(SalesDataTable[[#This Row],[Order Date]])/3,0)</f>
        <v>Q2</v>
      </c>
      <c r="S573" s="5">
        <f>MONTH(SalesDataTable[[#This Row],[Order Date]])</f>
        <v>4</v>
      </c>
      <c r="T573" s="8" t="str">
        <f>TEXT(SalesDataTable[[#This Row],[Order Date]],"mmm")</f>
        <v>kwi</v>
      </c>
    </row>
    <row r="574" spans="1:20" ht="16" x14ac:dyDescent="0.4">
      <c r="A574" s="2" t="s">
        <v>645</v>
      </c>
      <c r="B574" s="3">
        <v>46127</v>
      </c>
      <c r="C574" s="4" t="s">
        <v>21</v>
      </c>
      <c r="D574" s="4" t="s">
        <v>108</v>
      </c>
      <c r="E574" s="4" t="s">
        <v>23</v>
      </c>
      <c r="F574" s="4" t="s">
        <v>24</v>
      </c>
      <c r="G574" s="4" t="s">
        <v>51</v>
      </c>
      <c r="H574" s="4" t="s">
        <v>61</v>
      </c>
      <c r="I574" s="5">
        <v>2</v>
      </c>
      <c r="J574" s="6">
        <v>196.57</v>
      </c>
      <c r="K574" s="7">
        <v>0.05</v>
      </c>
      <c r="L574" s="6">
        <v>106.2</v>
      </c>
      <c r="M574" s="6">
        <f t="shared" si="32"/>
        <v>373.48299999999995</v>
      </c>
      <c r="N574" s="6">
        <f t="shared" si="33"/>
        <v>212.4</v>
      </c>
      <c r="O574" s="6">
        <f t="shared" si="34"/>
        <v>161.08299999999994</v>
      </c>
      <c r="P574" s="8">
        <f t="shared" si="35"/>
        <v>0.43129941657317727</v>
      </c>
      <c r="Q574" s="9">
        <f>YEAR(SalesDataTable[[#This Row],[Order Date]])</f>
        <v>2026</v>
      </c>
      <c r="R574" s="8" t="str">
        <f>"Q"&amp;ROUNDUP(MONTH(SalesDataTable[[#This Row],[Order Date]])/3,0)</f>
        <v>Q2</v>
      </c>
      <c r="S574" s="5">
        <f>MONTH(SalesDataTable[[#This Row],[Order Date]])</f>
        <v>4</v>
      </c>
      <c r="T574" s="8" t="str">
        <f>TEXT(SalesDataTable[[#This Row],[Order Date]],"mmm")</f>
        <v>kwi</v>
      </c>
    </row>
    <row r="575" spans="1:20" ht="16" x14ac:dyDescent="0.4">
      <c r="A575" s="2" t="s">
        <v>646</v>
      </c>
      <c r="B575" s="3">
        <v>46127</v>
      </c>
      <c r="C575" s="4" t="s">
        <v>28</v>
      </c>
      <c r="D575" s="4" t="s">
        <v>29</v>
      </c>
      <c r="E575" s="4" t="s">
        <v>23</v>
      </c>
      <c r="F575" s="4" t="s">
        <v>24</v>
      </c>
      <c r="G575" s="4" t="s">
        <v>31</v>
      </c>
      <c r="H575" s="4" t="s">
        <v>32</v>
      </c>
      <c r="I575" s="5">
        <v>1</v>
      </c>
      <c r="J575" s="6">
        <v>90.52</v>
      </c>
      <c r="K575" s="7">
        <v>0</v>
      </c>
      <c r="L575" s="6">
        <v>46.5</v>
      </c>
      <c r="M575" s="6">
        <f t="shared" si="32"/>
        <v>90.52</v>
      </c>
      <c r="N575" s="6">
        <f t="shared" si="33"/>
        <v>46.5</v>
      </c>
      <c r="O575" s="6">
        <f t="shared" si="34"/>
        <v>44.019999999999996</v>
      </c>
      <c r="P575" s="8">
        <f t="shared" si="35"/>
        <v>0.4863013698630137</v>
      </c>
      <c r="Q575" s="9">
        <f>YEAR(SalesDataTable[[#This Row],[Order Date]])</f>
        <v>2026</v>
      </c>
      <c r="R575" s="8" t="str">
        <f>"Q"&amp;ROUNDUP(MONTH(SalesDataTable[[#This Row],[Order Date]])/3,0)</f>
        <v>Q2</v>
      </c>
      <c r="S575" s="5">
        <f>MONTH(SalesDataTable[[#This Row],[Order Date]])</f>
        <v>4</v>
      </c>
      <c r="T575" s="8" t="str">
        <f>TEXT(SalesDataTable[[#This Row],[Order Date]],"mmm")</f>
        <v>kwi</v>
      </c>
    </row>
    <row r="576" spans="1:20" ht="16" x14ac:dyDescent="0.4">
      <c r="A576" s="2" t="s">
        <v>647</v>
      </c>
      <c r="B576" s="3">
        <v>46127</v>
      </c>
      <c r="C576" s="4" t="s">
        <v>21</v>
      </c>
      <c r="D576" s="4" t="s">
        <v>108</v>
      </c>
      <c r="E576" s="4" t="s">
        <v>23</v>
      </c>
      <c r="F576" s="4" t="s">
        <v>24</v>
      </c>
      <c r="G576" s="4" t="s">
        <v>37</v>
      </c>
      <c r="H576" s="4" t="s">
        <v>103</v>
      </c>
      <c r="I576" s="5">
        <v>5</v>
      </c>
      <c r="J576" s="6">
        <v>165.35</v>
      </c>
      <c r="K576" s="7">
        <v>0.05</v>
      </c>
      <c r="L576" s="6">
        <v>89.38</v>
      </c>
      <c r="M576" s="6">
        <f t="shared" si="32"/>
        <v>785.41249999999991</v>
      </c>
      <c r="N576" s="6">
        <f t="shared" si="33"/>
        <v>446.9</v>
      </c>
      <c r="O576" s="6">
        <f t="shared" si="34"/>
        <v>338.51249999999993</v>
      </c>
      <c r="P576" s="8">
        <f t="shared" si="35"/>
        <v>0.43099963395031271</v>
      </c>
      <c r="Q576" s="9">
        <f>YEAR(SalesDataTable[[#This Row],[Order Date]])</f>
        <v>2026</v>
      </c>
      <c r="R576" s="8" t="str">
        <f>"Q"&amp;ROUNDUP(MONTH(SalesDataTable[[#This Row],[Order Date]])/3,0)</f>
        <v>Q2</v>
      </c>
      <c r="S576" s="5">
        <f>MONTH(SalesDataTable[[#This Row],[Order Date]])</f>
        <v>4</v>
      </c>
      <c r="T576" s="8" t="str">
        <f>TEXT(SalesDataTable[[#This Row],[Order Date]],"mmm")</f>
        <v>kwi</v>
      </c>
    </row>
    <row r="577" spans="1:20" ht="16" x14ac:dyDescent="0.4">
      <c r="A577" s="2" t="s">
        <v>648</v>
      </c>
      <c r="B577" s="3">
        <v>46127</v>
      </c>
      <c r="C577" s="4" t="s">
        <v>28</v>
      </c>
      <c r="D577" s="4" t="s">
        <v>86</v>
      </c>
      <c r="E577" s="4" t="s">
        <v>45</v>
      </c>
      <c r="F577" s="4" t="s">
        <v>24</v>
      </c>
      <c r="G577" s="4" t="s">
        <v>37</v>
      </c>
      <c r="H577" s="4" t="s">
        <v>38</v>
      </c>
      <c r="I577" s="5">
        <v>2</v>
      </c>
      <c r="J577" s="6">
        <v>36.35</v>
      </c>
      <c r="K577" s="7">
        <v>0</v>
      </c>
      <c r="L577" s="6">
        <v>13.55</v>
      </c>
      <c r="M577" s="6">
        <f t="shared" si="32"/>
        <v>72.7</v>
      </c>
      <c r="N577" s="6">
        <f t="shared" si="33"/>
        <v>27.1</v>
      </c>
      <c r="O577" s="6">
        <f t="shared" si="34"/>
        <v>45.6</v>
      </c>
      <c r="P577" s="8">
        <f t="shared" si="35"/>
        <v>0.6272352132049519</v>
      </c>
      <c r="Q577" s="9">
        <f>YEAR(SalesDataTable[[#This Row],[Order Date]])</f>
        <v>2026</v>
      </c>
      <c r="R577" s="8" t="str">
        <f>"Q"&amp;ROUNDUP(MONTH(SalesDataTable[[#This Row],[Order Date]])/3,0)</f>
        <v>Q2</v>
      </c>
      <c r="S577" s="5">
        <f>MONTH(SalesDataTable[[#This Row],[Order Date]])</f>
        <v>4</v>
      </c>
      <c r="T577" s="8" t="str">
        <f>TEXT(SalesDataTable[[#This Row],[Order Date]],"mmm")</f>
        <v>kwi</v>
      </c>
    </row>
    <row r="578" spans="1:20" ht="16" x14ac:dyDescent="0.4">
      <c r="A578" s="2" t="s">
        <v>649</v>
      </c>
      <c r="B578" s="3">
        <v>46127</v>
      </c>
      <c r="C578" s="4" t="s">
        <v>28</v>
      </c>
      <c r="D578" s="4" t="s">
        <v>106</v>
      </c>
      <c r="E578" s="4" t="s">
        <v>45</v>
      </c>
      <c r="F578" s="4" t="s">
        <v>36</v>
      </c>
      <c r="G578" s="4" t="s">
        <v>37</v>
      </c>
      <c r="H578" s="4" t="s">
        <v>66</v>
      </c>
      <c r="I578" s="5">
        <v>1</v>
      </c>
      <c r="J578" s="6">
        <v>47</v>
      </c>
      <c r="K578" s="7">
        <v>0</v>
      </c>
      <c r="L578" s="6">
        <v>18.64</v>
      </c>
      <c r="M578" s="6">
        <f t="shared" ref="M578:M641" si="36">I578*J578*(1-K578)</f>
        <v>47</v>
      </c>
      <c r="N578" s="6">
        <f t="shared" ref="N578:N641" si="37">I578*L578</f>
        <v>18.64</v>
      </c>
      <c r="O578" s="6">
        <f t="shared" ref="O578:O641" si="38">M578-N578</f>
        <v>28.36</v>
      </c>
      <c r="P578" s="8">
        <f t="shared" ref="P578:P641" si="39">IFERROR(O578/M578,0)</f>
        <v>0.60340425531914887</v>
      </c>
      <c r="Q578" s="9">
        <f>YEAR(SalesDataTable[[#This Row],[Order Date]])</f>
        <v>2026</v>
      </c>
      <c r="R578" s="8" t="str">
        <f>"Q"&amp;ROUNDUP(MONTH(SalesDataTable[[#This Row],[Order Date]])/3,0)</f>
        <v>Q2</v>
      </c>
      <c r="S578" s="5">
        <f>MONTH(SalesDataTable[[#This Row],[Order Date]])</f>
        <v>4</v>
      </c>
      <c r="T578" s="8" t="str">
        <f>TEXT(SalesDataTable[[#This Row],[Order Date]],"mmm")</f>
        <v>kwi</v>
      </c>
    </row>
    <row r="579" spans="1:20" ht="16" x14ac:dyDescent="0.4">
      <c r="A579" s="2" t="s">
        <v>650</v>
      </c>
      <c r="B579" s="3">
        <v>46127</v>
      </c>
      <c r="C579" s="4" t="s">
        <v>47</v>
      </c>
      <c r="D579" s="4" t="s">
        <v>102</v>
      </c>
      <c r="E579" s="4" t="s">
        <v>59</v>
      </c>
      <c r="F579" s="4" t="s">
        <v>24</v>
      </c>
      <c r="G579" s="4" t="s">
        <v>37</v>
      </c>
      <c r="H579" s="4" t="s">
        <v>66</v>
      </c>
      <c r="I579" s="5">
        <v>1</v>
      </c>
      <c r="J579" s="6">
        <v>46.86</v>
      </c>
      <c r="K579" s="7">
        <v>0</v>
      </c>
      <c r="L579" s="6">
        <v>18.190000000000001</v>
      </c>
      <c r="M579" s="6">
        <f t="shared" si="36"/>
        <v>46.86</v>
      </c>
      <c r="N579" s="6">
        <f t="shared" si="37"/>
        <v>18.190000000000001</v>
      </c>
      <c r="O579" s="6">
        <f t="shared" si="38"/>
        <v>28.669999999999998</v>
      </c>
      <c r="P579" s="8">
        <f t="shared" si="39"/>
        <v>0.61182244985061884</v>
      </c>
      <c r="Q579" s="9">
        <f>YEAR(SalesDataTable[[#This Row],[Order Date]])</f>
        <v>2026</v>
      </c>
      <c r="R579" s="8" t="str">
        <f>"Q"&amp;ROUNDUP(MONTH(SalesDataTable[[#This Row],[Order Date]])/3,0)</f>
        <v>Q2</v>
      </c>
      <c r="S579" s="5">
        <f>MONTH(SalesDataTable[[#This Row],[Order Date]])</f>
        <v>4</v>
      </c>
      <c r="T579" s="8" t="str">
        <f>TEXT(SalesDataTable[[#This Row],[Order Date]],"mmm")</f>
        <v>kwi</v>
      </c>
    </row>
    <row r="580" spans="1:20" ht="16" x14ac:dyDescent="0.4">
      <c r="A580" s="2" t="s">
        <v>651</v>
      </c>
      <c r="B580" s="3">
        <v>46127</v>
      </c>
      <c r="C580" s="4" t="s">
        <v>21</v>
      </c>
      <c r="D580" s="4" t="s">
        <v>72</v>
      </c>
      <c r="E580" s="4" t="s">
        <v>23</v>
      </c>
      <c r="F580" s="4" t="s">
        <v>36</v>
      </c>
      <c r="G580" s="4" t="s">
        <v>51</v>
      </c>
      <c r="H580" s="4" t="s">
        <v>84</v>
      </c>
      <c r="I580" s="5">
        <v>2</v>
      </c>
      <c r="J580" s="6">
        <v>82.13</v>
      </c>
      <c r="K580" s="7">
        <v>0.05</v>
      </c>
      <c r="L580" s="6">
        <v>39.909999999999997</v>
      </c>
      <c r="M580" s="6">
        <f t="shared" si="36"/>
        <v>156.047</v>
      </c>
      <c r="N580" s="6">
        <f t="shared" si="37"/>
        <v>79.819999999999993</v>
      </c>
      <c r="O580" s="6">
        <f t="shared" si="38"/>
        <v>76.227000000000004</v>
      </c>
      <c r="P580" s="8">
        <f t="shared" si="39"/>
        <v>0.48848744288579726</v>
      </c>
      <c r="Q580" s="9">
        <f>YEAR(SalesDataTable[[#This Row],[Order Date]])</f>
        <v>2026</v>
      </c>
      <c r="R580" s="8" t="str">
        <f>"Q"&amp;ROUNDUP(MONTH(SalesDataTable[[#This Row],[Order Date]])/3,0)</f>
        <v>Q2</v>
      </c>
      <c r="S580" s="5">
        <f>MONTH(SalesDataTable[[#This Row],[Order Date]])</f>
        <v>4</v>
      </c>
      <c r="T580" s="8" t="str">
        <f>TEXT(SalesDataTable[[#This Row],[Order Date]],"mmm")</f>
        <v>kwi</v>
      </c>
    </row>
    <row r="581" spans="1:20" ht="16" x14ac:dyDescent="0.4">
      <c r="A581" s="2" t="s">
        <v>652</v>
      </c>
      <c r="B581" s="3">
        <v>46127</v>
      </c>
      <c r="C581" s="4" t="s">
        <v>28</v>
      </c>
      <c r="D581" s="4" t="s">
        <v>58</v>
      </c>
      <c r="E581" s="4" t="s">
        <v>45</v>
      </c>
      <c r="F581" s="4" t="s">
        <v>40</v>
      </c>
      <c r="G581" s="4" t="s">
        <v>37</v>
      </c>
      <c r="H581" s="4" t="s">
        <v>103</v>
      </c>
      <c r="I581" s="5">
        <v>1</v>
      </c>
      <c r="J581" s="6">
        <v>163.16</v>
      </c>
      <c r="K581" s="7">
        <v>0</v>
      </c>
      <c r="L581" s="6">
        <v>88.78</v>
      </c>
      <c r="M581" s="6">
        <f t="shared" si="36"/>
        <v>163.16</v>
      </c>
      <c r="N581" s="6">
        <f t="shared" si="37"/>
        <v>88.78</v>
      </c>
      <c r="O581" s="6">
        <f t="shared" si="38"/>
        <v>74.38</v>
      </c>
      <c r="P581" s="8">
        <f t="shared" si="39"/>
        <v>0.45587153714145623</v>
      </c>
      <c r="Q581" s="9">
        <f>YEAR(SalesDataTable[[#This Row],[Order Date]])</f>
        <v>2026</v>
      </c>
      <c r="R581" s="8" t="str">
        <f>"Q"&amp;ROUNDUP(MONTH(SalesDataTable[[#This Row],[Order Date]])/3,0)</f>
        <v>Q2</v>
      </c>
      <c r="S581" s="5">
        <f>MONTH(SalesDataTable[[#This Row],[Order Date]])</f>
        <v>4</v>
      </c>
      <c r="T581" s="8" t="str">
        <f>TEXT(SalesDataTable[[#This Row],[Order Date]],"mmm")</f>
        <v>kwi</v>
      </c>
    </row>
    <row r="582" spans="1:20" ht="16" x14ac:dyDescent="0.4">
      <c r="A582" s="2" t="s">
        <v>653</v>
      </c>
      <c r="B582" s="3">
        <v>46128</v>
      </c>
      <c r="C582" s="4" t="s">
        <v>21</v>
      </c>
      <c r="D582" s="4" t="s">
        <v>108</v>
      </c>
      <c r="E582" s="4" t="s">
        <v>45</v>
      </c>
      <c r="F582" s="4" t="s">
        <v>36</v>
      </c>
      <c r="G582" s="4" t="s">
        <v>37</v>
      </c>
      <c r="H582" s="4" t="s">
        <v>38</v>
      </c>
      <c r="I582" s="5">
        <v>2</v>
      </c>
      <c r="J582" s="6">
        <v>36.68</v>
      </c>
      <c r="K582" s="7">
        <v>0.1</v>
      </c>
      <c r="L582" s="6">
        <v>13.92</v>
      </c>
      <c r="M582" s="6">
        <f t="shared" si="36"/>
        <v>66.024000000000001</v>
      </c>
      <c r="N582" s="6">
        <f t="shared" si="37"/>
        <v>27.84</v>
      </c>
      <c r="O582" s="6">
        <f t="shared" si="38"/>
        <v>38.183999999999997</v>
      </c>
      <c r="P582" s="8">
        <f t="shared" si="39"/>
        <v>0.57833515085423481</v>
      </c>
      <c r="Q582" s="9">
        <f>YEAR(SalesDataTable[[#This Row],[Order Date]])</f>
        <v>2026</v>
      </c>
      <c r="R582" s="8" t="str">
        <f>"Q"&amp;ROUNDUP(MONTH(SalesDataTable[[#This Row],[Order Date]])/3,0)</f>
        <v>Q2</v>
      </c>
      <c r="S582" s="5">
        <f>MONTH(SalesDataTable[[#This Row],[Order Date]])</f>
        <v>4</v>
      </c>
      <c r="T582" s="8" t="str">
        <f>TEXT(SalesDataTable[[#This Row],[Order Date]],"mmm")</f>
        <v>kwi</v>
      </c>
    </row>
    <row r="583" spans="1:20" ht="16" x14ac:dyDescent="0.4">
      <c r="A583" s="2" t="s">
        <v>654</v>
      </c>
      <c r="B583" s="3">
        <v>46128</v>
      </c>
      <c r="C583" s="4" t="s">
        <v>47</v>
      </c>
      <c r="D583" s="4" t="s">
        <v>102</v>
      </c>
      <c r="E583" s="4" t="s">
        <v>23</v>
      </c>
      <c r="F583" s="4" t="s">
        <v>36</v>
      </c>
      <c r="G583" s="4" t="s">
        <v>37</v>
      </c>
      <c r="H583" s="4" t="s">
        <v>66</v>
      </c>
      <c r="I583" s="5">
        <v>1</v>
      </c>
      <c r="J583" s="6">
        <v>45.82</v>
      </c>
      <c r="K583" s="7">
        <v>0.1</v>
      </c>
      <c r="L583" s="6">
        <v>18.48</v>
      </c>
      <c r="M583" s="6">
        <f t="shared" si="36"/>
        <v>41.238</v>
      </c>
      <c r="N583" s="6">
        <f t="shared" si="37"/>
        <v>18.48</v>
      </c>
      <c r="O583" s="6">
        <f t="shared" si="38"/>
        <v>22.757999999999999</v>
      </c>
      <c r="P583" s="8">
        <f t="shared" si="39"/>
        <v>0.55186963480285167</v>
      </c>
      <c r="Q583" s="9">
        <f>YEAR(SalesDataTable[[#This Row],[Order Date]])</f>
        <v>2026</v>
      </c>
      <c r="R583" s="8" t="str">
        <f>"Q"&amp;ROUNDUP(MONTH(SalesDataTable[[#This Row],[Order Date]])/3,0)</f>
        <v>Q2</v>
      </c>
      <c r="S583" s="5">
        <f>MONTH(SalesDataTable[[#This Row],[Order Date]])</f>
        <v>4</v>
      </c>
      <c r="T583" s="8" t="str">
        <f>TEXT(SalesDataTable[[#This Row],[Order Date]],"mmm")</f>
        <v>kwi</v>
      </c>
    </row>
    <row r="584" spans="1:20" ht="16" x14ac:dyDescent="0.4">
      <c r="A584" s="2" t="s">
        <v>655</v>
      </c>
      <c r="B584" s="3">
        <v>46128</v>
      </c>
      <c r="C584" s="4" t="s">
        <v>21</v>
      </c>
      <c r="D584" s="4" t="s">
        <v>108</v>
      </c>
      <c r="E584" s="4" t="s">
        <v>23</v>
      </c>
      <c r="F584" s="4" t="s">
        <v>24</v>
      </c>
      <c r="G584" s="4" t="s">
        <v>31</v>
      </c>
      <c r="H584" s="4" t="s">
        <v>99</v>
      </c>
      <c r="I584" s="5">
        <v>1</v>
      </c>
      <c r="J584" s="6">
        <v>70.95</v>
      </c>
      <c r="K584" s="7">
        <v>0</v>
      </c>
      <c r="L584" s="6">
        <v>31.43</v>
      </c>
      <c r="M584" s="6">
        <f t="shared" si="36"/>
        <v>70.95</v>
      </c>
      <c r="N584" s="6">
        <f t="shared" si="37"/>
        <v>31.43</v>
      </c>
      <c r="O584" s="6">
        <f t="shared" si="38"/>
        <v>39.520000000000003</v>
      </c>
      <c r="P584" s="8">
        <f t="shared" si="39"/>
        <v>0.55701198026779419</v>
      </c>
      <c r="Q584" s="9">
        <f>YEAR(SalesDataTable[[#This Row],[Order Date]])</f>
        <v>2026</v>
      </c>
      <c r="R584" s="8" t="str">
        <f>"Q"&amp;ROUNDUP(MONTH(SalesDataTable[[#This Row],[Order Date]])/3,0)</f>
        <v>Q2</v>
      </c>
      <c r="S584" s="5">
        <f>MONTH(SalesDataTable[[#This Row],[Order Date]])</f>
        <v>4</v>
      </c>
      <c r="T584" s="8" t="str">
        <f>TEXT(SalesDataTable[[#This Row],[Order Date]],"mmm")</f>
        <v>kwi</v>
      </c>
    </row>
    <row r="585" spans="1:20" ht="16" x14ac:dyDescent="0.4">
      <c r="A585" s="2" t="s">
        <v>656</v>
      </c>
      <c r="B585" s="3">
        <v>46128</v>
      </c>
      <c r="C585" s="4" t="s">
        <v>28</v>
      </c>
      <c r="D585" s="4" t="s">
        <v>86</v>
      </c>
      <c r="E585" s="4" t="s">
        <v>23</v>
      </c>
      <c r="F585" s="4" t="s">
        <v>36</v>
      </c>
      <c r="G585" s="4" t="s">
        <v>37</v>
      </c>
      <c r="H585" s="4" t="s">
        <v>66</v>
      </c>
      <c r="I585" s="5">
        <v>1</v>
      </c>
      <c r="J585" s="6">
        <v>46.68</v>
      </c>
      <c r="K585" s="7">
        <v>0.05</v>
      </c>
      <c r="L585" s="6">
        <v>18.350000000000001</v>
      </c>
      <c r="M585" s="6">
        <f t="shared" si="36"/>
        <v>44.345999999999997</v>
      </c>
      <c r="N585" s="6">
        <f t="shared" si="37"/>
        <v>18.350000000000001</v>
      </c>
      <c r="O585" s="6">
        <f t="shared" si="38"/>
        <v>25.995999999999995</v>
      </c>
      <c r="P585" s="8">
        <f t="shared" si="39"/>
        <v>0.58620845172056102</v>
      </c>
      <c r="Q585" s="9">
        <f>YEAR(SalesDataTable[[#This Row],[Order Date]])</f>
        <v>2026</v>
      </c>
      <c r="R585" s="8" t="str">
        <f>"Q"&amp;ROUNDUP(MONTH(SalesDataTable[[#This Row],[Order Date]])/3,0)</f>
        <v>Q2</v>
      </c>
      <c r="S585" s="5">
        <f>MONTH(SalesDataTable[[#This Row],[Order Date]])</f>
        <v>4</v>
      </c>
      <c r="T585" s="8" t="str">
        <f>TEXT(SalesDataTable[[#This Row],[Order Date]],"mmm")</f>
        <v>kwi</v>
      </c>
    </row>
    <row r="586" spans="1:20" ht="16" x14ac:dyDescent="0.4">
      <c r="A586" s="2" t="s">
        <v>657</v>
      </c>
      <c r="B586" s="3">
        <v>46128</v>
      </c>
      <c r="C586" s="4" t="s">
        <v>34</v>
      </c>
      <c r="D586" s="4" t="s">
        <v>146</v>
      </c>
      <c r="E586" s="4" t="s">
        <v>23</v>
      </c>
      <c r="F586" s="4" t="s">
        <v>40</v>
      </c>
      <c r="G586" s="4" t="s">
        <v>37</v>
      </c>
      <c r="H586" s="4" t="s">
        <v>103</v>
      </c>
      <c r="I586" s="5">
        <v>5</v>
      </c>
      <c r="J586" s="6">
        <v>164.31</v>
      </c>
      <c r="K586" s="7">
        <v>0.05</v>
      </c>
      <c r="L586" s="6">
        <v>85.41</v>
      </c>
      <c r="M586" s="6">
        <f t="shared" si="36"/>
        <v>780.47249999999997</v>
      </c>
      <c r="N586" s="6">
        <f t="shared" si="37"/>
        <v>427.04999999999995</v>
      </c>
      <c r="O586" s="6">
        <f t="shared" si="38"/>
        <v>353.42250000000001</v>
      </c>
      <c r="P586" s="8">
        <f t="shared" si="39"/>
        <v>0.45283145786686912</v>
      </c>
      <c r="Q586" s="9">
        <f>YEAR(SalesDataTable[[#This Row],[Order Date]])</f>
        <v>2026</v>
      </c>
      <c r="R586" s="8" t="str">
        <f>"Q"&amp;ROUNDUP(MONTH(SalesDataTable[[#This Row],[Order Date]])/3,0)</f>
        <v>Q2</v>
      </c>
      <c r="S586" s="5">
        <f>MONTH(SalesDataTable[[#This Row],[Order Date]])</f>
        <v>4</v>
      </c>
      <c r="T586" s="8" t="str">
        <f>TEXT(SalesDataTable[[#This Row],[Order Date]],"mmm")</f>
        <v>kwi</v>
      </c>
    </row>
    <row r="587" spans="1:20" ht="16" x14ac:dyDescent="0.4">
      <c r="A587" s="2" t="s">
        <v>658</v>
      </c>
      <c r="B587" s="3">
        <v>46128</v>
      </c>
      <c r="C587" s="4" t="s">
        <v>28</v>
      </c>
      <c r="D587" s="4" t="s">
        <v>58</v>
      </c>
      <c r="E587" s="4" t="s">
        <v>23</v>
      </c>
      <c r="F587" s="4" t="s">
        <v>40</v>
      </c>
      <c r="G587" s="4" t="s">
        <v>37</v>
      </c>
      <c r="H587" s="4" t="s">
        <v>38</v>
      </c>
      <c r="I587" s="5">
        <v>3</v>
      </c>
      <c r="J587" s="6">
        <v>35.57</v>
      </c>
      <c r="K587" s="7">
        <v>0</v>
      </c>
      <c r="L587" s="6">
        <v>13.67</v>
      </c>
      <c r="M587" s="6">
        <f t="shared" si="36"/>
        <v>106.71000000000001</v>
      </c>
      <c r="N587" s="6">
        <f t="shared" si="37"/>
        <v>41.01</v>
      </c>
      <c r="O587" s="6">
        <f t="shared" si="38"/>
        <v>65.700000000000017</v>
      </c>
      <c r="P587" s="8">
        <f t="shared" si="39"/>
        <v>0.61568737700309262</v>
      </c>
      <c r="Q587" s="9">
        <f>YEAR(SalesDataTable[[#This Row],[Order Date]])</f>
        <v>2026</v>
      </c>
      <c r="R587" s="8" t="str">
        <f>"Q"&amp;ROUNDUP(MONTH(SalesDataTable[[#This Row],[Order Date]])/3,0)</f>
        <v>Q2</v>
      </c>
      <c r="S587" s="5">
        <f>MONTH(SalesDataTable[[#This Row],[Order Date]])</f>
        <v>4</v>
      </c>
      <c r="T587" s="8" t="str">
        <f>TEXT(SalesDataTable[[#This Row],[Order Date]],"mmm")</f>
        <v>kwi</v>
      </c>
    </row>
    <row r="588" spans="1:20" ht="16" x14ac:dyDescent="0.4">
      <c r="A588" s="2" t="s">
        <v>659</v>
      </c>
      <c r="B588" s="3">
        <v>46128</v>
      </c>
      <c r="C588" s="4" t="s">
        <v>21</v>
      </c>
      <c r="D588" s="4" t="s">
        <v>22</v>
      </c>
      <c r="E588" s="4" t="s">
        <v>59</v>
      </c>
      <c r="F588" s="4" t="s">
        <v>36</v>
      </c>
      <c r="G588" s="4" t="s">
        <v>37</v>
      </c>
      <c r="H588" s="4" t="s">
        <v>66</v>
      </c>
      <c r="I588" s="5">
        <v>2</v>
      </c>
      <c r="J588" s="6">
        <v>45.51</v>
      </c>
      <c r="K588" s="7">
        <v>0.1</v>
      </c>
      <c r="L588" s="6">
        <v>18.809999999999999</v>
      </c>
      <c r="M588" s="6">
        <f t="shared" si="36"/>
        <v>81.917999999999992</v>
      </c>
      <c r="N588" s="6">
        <f t="shared" si="37"/>
        <v>37.619999999999997</v>
      </c>
      <c r="O588" s="6">
        <f t="shared" si="38"/>
        <v>44.297999999999995</v>
      </c>
      <c r="P588" s="8">
        <f t="shared" si="39"/>
        <v>0.54076027246758951</v>
      </c>
      <c r="Q588" s="9">
        <f>YEAR(SalesDataTable[[#This Row],[Order Date]])</f>
        <v>2026</v>
      </c>
      <c r="R588" s="8" t="str">
        <f>"Q"&amp;ROUNDUP(MONTH(SalesDataTable[[#This Row],[Order Date]])/3,0)</f>
        <v>Q2</v>
      </c>
      <c r="S588" s="5">
        <f>MONTH(SalesDataTable[[#This Row],[Order Date]])</f>
        <v>4</v>
      </c>
      <c r="T588" s="8" t="str">
        <f>TEXT(SalesDataTable[[#This Row],[Order Date]],"mmm")</f>
        <v>kwi</v>
      </c>
    </row>
    <row r="589" spans="1:20" ht="16" x14ac:dyDescent="0.4">
      <c r="A589" s="2" t="s">
        <v>660</v>
      </c>
      <c r="B589" s="3">
        <v>46128</v>
      </c>
      <c r="C589" s="4" t="s">
        <v>47</v>
      </c>
      <c r="D589" s="4" t="s">
        <v>68</v>
      </c>
      <c r="E589" s="4" t="s">
        <v>23</v>
      </c>
      <c r="F589" s="4" t="s">
        <v>24</v>
      </c>
      <c r="G589" s="4" t="s">
        <v>51</v>
      </c>
      <c r="H589" s="4" t="s">
        <v>61</v>
      </c>
      <c r="I589" s="5">
        <v>2</v>
      </c>
      <c r="J589" s="6">
        <v>198.32</v>
      </c>
      <c r="K589" s="7">
        <v>0</v>
      </c>
      <c r="L589" s="6">
        <v>106.8</v>
      </c>
      <c r="M589" s="6">
        <f t="shared" si="36"/>
        <v>396.64</v>
      </c>
      <c r="N589" s="6">
        <f t="shared" si="37"/>
        <v>213.6</v>
      </c>
      <c r="O589" s="6">
        <f t="shared" si="38"/>
        <v>183.04</v>
      </c>
      <c r="P589" s="8">
        <f t="shared" si="39"/>
        <v>0.46147640177490923</v>
      </c>
      <c r="Q589" s="9">
        <f>YEAR(SalesDataTable[[#This Row],[Order Date]])</f>
        <v>2026</v>
      </c>
      <c r="R589" s="8" t="str">
        <f>"Q"&amp;ROUNDUP(MONTH(SalesDataTable[[#This Row],[Order Date]])/3,0)</f>
        <v>Q2</v>
      </c>
      <c r="S589" s="5">
        <f>MONTH(SalesDataTable[[#This Row],[Order Date]])</f>
        <v>4</v>
      </c>
      <c r="T589" s="8" t="str">
        <f>TEXT(SalesDataTable[[#This Row],[Order Date]],"mmm")</f>
        <v>kwi</v>
      </c>
    </row>
    <row r="590" spans="1:20" ht="16" x14ac:dyDescent="0.4">
      <c r="A590" s="2" t="s">
        <v>661</v>
      </c>
      <c r="B590" s="3">
        <v>46129</v>
      </c>
      <c r="C590" s="4" t="s">
        <v>47</v>
      </c>
      <c r="D590" s="4" t="s">
        <v>68</v>
      </c>
      <c r="E590" s="4" t="s">
        <v>59</v>
      </c>
      <c r="F590" s="4" t="s">
        <v>40</v>
      </c>
      <c r="G590" s="4" t="s">
        <v>37</v>
      </c>
      <c r="H590" s="4" t="s">
        <v>91</v>
      </c>
      <c r="I590" s="5">
        <v>2</v>
      </c>
      <c r="J590" s="6">
        <v>130.94</v>
      </c>
      <c r="K590" s="7">
        <v>0</v>
      </c>
      <c r="L590" s="6">
        <v>67.459999999999994</v>
      </c>
      <c r="M590" s="6">
        <f t="shared" si="36"/>
        <v>261.88</v>
      </c>
      <c r="N590" s="6">
        <f t="shared" si="37"/>
        <v>134.91999999999999</v>
      </c>
      <c r="O590" s="6">
        <f t="shared" si="38"/>
        <v>126.96000000000001</v>
      </c>
      <c r="P590" s="8">
        <f t="shared" si="39"/>
        <v>0.48480219948067821</v>
      </c>
      <c r="Q590" s="9">
        <f>YEAR(SalesDataTable[[#This Row],[Order Date]])</f>
        <v>2026</v>
      </c>
      <c r="R590" s="8" t="str">
        <f>"Q"&amp;ROUNDUP(MONTH(SalesDataTable[[#This Row],[Order Date]])/3,0)</f>
        <v>Q2</v>
      </c>
      <c r="S590" s="5">
        <f>MONTH(SalesDataTable[[#This Row],[Order Date]])</f>
        <v>4</v>
      </c>
      <c r="T590" s="8" t="str">
        <f>TEXT(SalesDataTable[[#This Row],[Order Date]],"mmm")</f>
        <v>kwi</v>
      </c>
    </row>
    <row r="591" spans="1:20" ht="16" x14ac:dyDescent="0.4">
      <c r="A591" s="2" t="s">
        <v>662</v>
      </c>
      <c r="B591" s="3">
        <v>46129</v>
      </c>
      <c r="C591" s="4" t="s">
        <v>28</v>
      </c>
      <c r="D591" s="4" t="s">
        <v>86</v>
      </c>
      <c r="E591" s="4" t="s">
        <v>59</v>
      </c>
      <c r="F591" s="4" t="s">
        <v>24</v>
      </c>
      <c r="G591" s="4" t="s">
        <v>37</v>
      </c>
      <c r="H591" s="4" t="s">
        <v>91</v>
      </c>
      <c r="I591" s="5">
        <v>1</v>
      </c>
      <c r="J591" s="6">
        <v>131.62</v>
      </c>
      <c r="K591" s="7">
        <v>0</v>
      </c>
      <c r="L591" s="6">
        <v>66.95</v>
      </c>
      <c r="M591" s="6">
        <f t="shared" si="36"/>
        <v>131.62</v>
      </c>
      <c r="N591" s="6">
        <f t="shared" si="37"/>
        <v>66.95</v>
      </c>
      <c r="O591" s="6">
        <f t="shared" si="38"/>
        <v>64.67</v>
      </c>
      <c r="P591" s="8">
        <f t="shared" si="39"/>
        <v>0.49133870232487464</v>
      </c>
      <c r="Q591" s="9">
        <f>YEAR(SalesDataTable[[#This Row],[Order Date]])</f>
        <v>2026</v>
      </c>
      <c r="R591" s="8" t="str">
        <f>"Q"&amp;ROUNDUP(MONTH(SalesDataTable[[#This Row],[Order Date]])/3,0)</f>
        <v>Q2</v>
      </c>
      <c r="S591" s="5">
        <f>MONTH(SalesDataTable[[#This Row],[Order Date]])</f>
        <v>4</v>
      </c>
      <c r="T591" s="8" t="str">
        <f>TEXT(SalesDataTable[[#This Row],[Order Date]],"mmm")</f>
        <v>kwi</v>
      </c>
    </row>
    <row r="592" spans="1:20" ht="16" x14ac:dyDescent="0.4">
      <c r="A592" s="2" t="s">
        <v>663</v>
      </c>
      <c r="B592" s="3">
        <v>46129</v>
      </c>
      <c r="C592" s="4" t="s">
        <v>21</v>
      </c>
      <c r="D592" s="4" t="s">
        <v>22</v>
      </c>
      <c r="E592" s="4" t="s">
        <v>30</v>
      </c>
      <c r="F592" s="4" t="s">
        <v>40</v>
      </c>
      <c r="G592" s="4" t="s">
        <v>37</v>
      </c>
      <c r="H592" s="4" t="s">
        <v>103</v>
      </c>
      <c r="I592" s="5">
        <v>8</v>
      </c>
      <c r="J592" s="6">
        <v>168.34</v>
      </c>
      <c r="K592" s="7">
        <v>0.15</v>
      </c>
      <c r="L592" s="6">
        <v>88.7</v>
      </c>
      <c r="M592" s="6">
        <f t="shared" si="36"/>
        <v>1144.712</v>
      </c>
      <c r="N592" s="6">
        <f t="shared" si="37"/>
        <v>709.6</v>
      </c>
      <c r="O592" s="6">
        <f t="shared" si="38"/>
        <v>435.11199999999997</v>
      </c>
      <c r="P592" s="8">
        <f t="shared" si="39"/>
        <v>0.38010608781946897</v>
      </c>
      <c r="Q592" s="9">
        <f>YEAR(SalesDataTable[[#This Row],[Order Date]])</f>
        <v>2026</v>
      </c>
      <c r="R592" s="8" t="str">
        <f>"Q"&amp;ROUNDUP(MONTH(SalesDataTable[[#This Row],[Order Date]])/3,0)</f>
        <v>Q2</v>
      </c>
      <c r="S592" s="5">
        <f>MONTH(SalesDataTable[[#This Row],[Order Date]])</f>
        <v>4</v>
      </c>
      <c r="T592" s="8" t="str">
        <f>TEXT(SalesDataTable[[#This Row],[Order Date]],"mmm")</f>
        <v>kwi</v>
      </c>
    </row>
    <row r="593" spans="1:20" ht="16" x14ac:dyDescent="0.4">
      <c r="A593" s="2" t="s">
        <v>664</v>
      </c>
      <c r="B593" s="3">
        <v>46129</v>
      </c>
      <c r="C593" s="4" t="s">
        <v>28</v>
      </c>
      <c r="D593" s="4" t="s">
        <v>58</v>
      </c>
      <c r="E593" s="4" t="s">
        <v>23</v>
      </c>
      <c r="F593" s="4" t="s">
        <v>24</v>
      </c>
      <c r="G593" s="4" t="s">
        <v>51</v>
      </c>
      <c r="H593" s="4" t="s">
        <v>84</v>
      </c>
      <c r="I593" s="5">
        <v>1</v>
      </c>
      <c r="J593" s="6">
        <v>81.040000000000006</v>
      </c>
      <c r="K593" s="7">
        <v>0</v>
      </c>
      <c r="L593" s="6">
        <v>39.97</v>
      </c>
      <c r="M593" s="6">
        <f t="shared" si="36"/>
        <v>81.040000000000006</v>
      </c>
      <c r="N593" s="6">
        <f t="shared" si="37"/>
        <v>39.97</v>
      </c>
      <c r="O593" s="6">
        <f t="shared" si="38"/>
        <v>41.070000000000007</v>
      </c>
      <c r="P593" s="8">
        <f t="shared" si="39"/>
        <v>0.50678677196446209</v>
      </c>
      <c r="Q593" s="9">
        <f>YEAR(SalesDataTable[[#This Row],[Order Date]])</f>
        <v>2026</v>
      </c>
      <c r="R593" s="8" t="str">
        <f>"Q"&amp;ROUNDUP(MONTH(SalesDataTable[[#This Row],[Order Date]])/3,0)</f>
        <v>Q2</v>
      </c>
      <c r="S593" s="5">
        <f>MONTH(SalesDataTable[[#This Row],[Order Date]])</f>
        <v>4</v>
      </c>
      <c r="T593" s="8" t="str">
        <f>TEXT(SalesDataTable[[#This Row],[Order Date]],"mmm")</f>
        <v>kwi</v>
      </c>
    </row>
    <row r="594" spans="1:20" ht="16" x14ac:dyDescent="0.4">
      <c r="A594" s="2" t="s">
        <v>665</v>
      </c>
      <c r="B594" s="3">
        <v>46129</v>
      </c>
      <c r="C594" s="4" t="s">
        <v>47</v>
      </c>
      <c r="D594" s="4" t="s">
        <v>68</v>
      </c>
      <c r="E594" s="4" t="s">
        <v>23</v>
      </c>
      <c r="F594" s="4" t="s">
        <v>40</v>
      </c>
      <c r="G594" s="4" t="s">
        <v>51</v>
      </c>
      <c r="H594" s="4" t="s">
        <v>84</v>
      </c>
      <c r="I594" s="5">
        <v>3</v>
      </c>
      <c r="J594" s="6">
        <v>81.53</v>
      </c>
      <c r="K594" s="7">
        <v>0.05</v>
      </c>
      <c r="L594" s="6">
        <v>38.630000000000003</v>
      </c>
      <c r="M594" s="6">
        <f t="shared" si="36"/>
        <v>232.3605</v>
      </c>
      <c r="N594" s="6">
        <f t="shared" si="37"/>
        <v>115.89000000000001</v>
      </c>
      <c r="O594" s="6">
        <f t="shared" si="38"/>
        <v>116.47049999999999</v>
      </c>
      <c r="P594" s="8">
        <f t="shared" si="39"/>
        <v>0.50124913657872139</v>
      </c>
      <c r="Q594" s="9">
        <f>YEAR(SalesDataTable[[#This Row],[Order Date]])</f>
        <v>2026</v>
      </c>
      <c r="R594" s="8" t="str">
        <f>"Q"&amp;ROUNDUP(MONTH(SalesDataTable[[#This Row],[Order Date]])/3,0)</f>
        <v>Q2</v>
      </c>
      <c r="S594" s="5">
        <f>MONTH(SalesDataTable[[#This Row],[Order Date]])</f>
        <v>4</v>
      </c>
      <c r="T594" s="8" t="str">
        <f>TEXT(SalesDataTable[[#This Row],[Order Date]],"mmm")</f>
        <v>kwi</v>
      </c>
    </row>
    <row r="595" spans="1:20" ht="16" x14ac:dyDescent="0.4">
      <c r="A595" s="2" t="s">
        <v>666</v>
      </c>
      <c r="B595" s="3">
        <v>46130</v>
      </c>
      <c r="C595" s="4" t="s">
        <v>34</v>
      </c>
      <c r="D595" s="4" t="s">
        <v>81</v>
      </c>
      <c r="E595" s="4" t="s">
        <v>59</v>
      </c>
      <c r="F595" s="4" t="s">
        <v>24</v>
      </c>
      <c r="G595" s="4" t="s">
        <v>25</v>
      </c>
      <c r="H595" s="4" t="s">
        <v>63</v>
      </c>
      <c r="I595" s="5">
        <v>3</v>
      </c>
      <c r="J595" s="6">
        <v>104.8</v>
      </c>
      <c r="K595" s="7">
        <v>0.1</v>
      </c>
      <c r="L595" s="6">
        <v>50.59</v>
      </c>
      <c r="M595" s="6">
        <f t="shared" si="36"/>
        <v>282.95999999999998</v>
      </c>
      <c r="N595" s="6">
        <f t="shared" si="37"/>
        <v>151.77000000000001</v>
      </c>
      <c r="O595" s="6">
        <f t="shared" si="38"/>
        <v>131.18999999999997</v>
      </c>
      <c r="P595" s="8">
        <f t="shared" si="39"/>
        <v>0.46363443596268017</v>
      </c>
      <c r="Q595" s="9">
        <f>YEAR(SalesDataTable[[#This Row],[Order Date]])</f>
        <v>2026</v>
      </c>
      <c r="R595" s="8" t="str">
        <f>"Q"&amp;ROUNDUP(MONTH(SalesDataTable[[#This Row],[Order Date]])/3,0)</f>
        <v>Q2</v>
      </c>
      <c r="S595" s="5">
        <f>MONTH(SalesDataTable[[#This Row],[Order Date]])</f>
        <v>4</v>
      </c>
      <c r="T595" s="8" t="str">
        <f>TEXT(SalesDataTable[[#This Row],[Order Date]],"mmm")</f>
        <v>kwi</v>
      </c>
    </row>
    <row r="596" spans="1:20" ht="16" x14ac:dyDescent="0.4">
      <c r="A596" s="2" t="s">
        <v>667</v>
      </c>
      <c r="B596" s="3">
        <v>46130</v>
      </c>
      <c r="C596" s="4" t="s">
        <v>47</v>
      </c>
      <c r="D596" s="4" t="s">
        <v>68</v>
      </c>
      <c r="E596" s="4" t="s">
        <v>23</v>
      </c>
      <c r="F596" s="4" t="s">
        <v>36</v>
      </c>
      <c r="G596" s="4" t="s">
        <v>69</v>
      </c>
      <c r="H596" s="4" t="s">
        <v>94</v>
      </c>
      <c r="I596" s="5">
        <v>2</v>
      </c>
      <c r="J596" s="6">
        <v>51.24</v>
      </c>
      <c r="K596" s="7">
        <v>0</v>
      </c>
      <c r="L596" s="6">
        <v>22.52</v>
      </c>
      <c r="M596" s="6">
        <f t="shared" si="36"/>
        <v>102.48</v>
      </c>
      <c r="N596" s="6">
        <f t="shared" si="37"/>
        <v>45.04</v>
      </c>
      <c r="O596" s="6">
        <f t="shared" si="38"/>
        <v>57.440000000000005</v>
      </c>
      <c r="P596" s="8">
        <f t="shared" si="39"/>
        <v>0.56049960967993762</v>
      </c>
      <c r="Q596" s="9">
        <f>YEAR(SalesDataTable[[#This Row],[Order Date]])</f>
        <v>2026</v>
      </c>
      <c r="R596" s="8" t="str">
        <f>"Q"&amp;ROUNDUP(MONTH(SalesDataTable[[#This Row],[Order Date]])/3,0)</f>
        <v>Q2</v>
      </c>
      <c r="S596" s="5">
        <f>MONTH(SalesDataTable[[#This Row],[Order Date]])</f>
        <v>4</v>
      </c>
      <c r="T596" s="8" t="str">
        <f>TEXT(SalesDataTable[[#This Row],[Order Date]],"mmm")</f>
        <v>kwi</v>
      </c>
    </row>
    <row r="597" spans="1:20" ht="16" x14ac:dyDescent="0.4">
      <c r="A597" s="2" t="s">
        <v>668</v>
      </c>
      <c r="B597" s="3">
        <v>46130</v>
      </c>
      <c r="C597" s="4" t="s">
        <v>34</v>
      </c>
      <c r="D597" s="4" t="s">
        <v>81</v>
      </c>
      <c r="E597" s="4" t="s">
        <v>45</v>
      </c>
      <c r="F597" s="4" t="s">
        <v>24</v>
      </c>
      <c r="G597" s="4" t="s">
        <v>51</v>
      </c>
      <c r="H597" s="4" t="s">
        <v>110</v>
      </c>
      <c r="I597" s="5">
        <v>1</v>
      </c>
      <c r="J597" s="6">
        <v>120.52</v>
      </c>
      <c r="K597" s="7">
        <v>0.1</v>
      </c>
      <c r="L597" s="6">
        <v>59.01</v>
      </c>
      <c r="M597" s="6">
        <f t="shared" si="36"/>
        <v>108.468</v>
      </c>
      <c r="N597" s="6">
        <f t="shared" si="37"/>
        <v>59.01</v>
      </c>
      <c r="O597" s="6">
        <f t="shared" si="38"/>
        <v>49.458000000000006</v>
      </c>
      <c r="P597" s="8">
        <f t="shared" si="39"/>
        <v>0.45596858059519862</v>
      </c>
      <c r="Q597" s="9">
        <f>YEAR(SalesDataTable[[#This Row],[Order Date]])</f>
        <v>2026</v>
      </c>
      <c r="R597" s="8" t="str">
        <f>"Q"&amp;ROUNDUP(MONTH(SalesDataTable[[#This Row],[Order Date]])/3,0)</f>
        <v>Q2</v>
      </c>
      <c r="S597" s="5">
        <f>MONTH(SalesDataTable[[#This Row],[Order Date]])</f>
        <v>4</v>
      </c>
      <c r="T597" s="8" t="str">
        <f>TEXT(SalesDataTable[[#This Row],[Order Date]],"mmm")</f>
        <v>kwi</v>
      </c>
    </row>
    <row r="598" spans="1:20" ht="16" x14ac:dyDescent="0.4">
      <c r="A598" s="2" t="s">
        <v>669</v>
      </c>
      <c r="B598" s="3">
        <v>46130</v>
      </c>
      <c r="C598" s="4" t="s">
        <v>47</v>
      </c>
      <c r="D598" s="4" t="s">
        <v>68</v>
      </c>
      <c r="E598" s="4" t="s">
        <v>45</v>
      </c>
      <c r="F598" s="4" t="s">
        <v>24</v>
      </c>
      <c r="G598" s="4" t="s">
        <v>51</v>
      </c>
      <c r="H598" s="4" t="s">
        <v>84</v>
      </c>
      <c r="I598" s="5">
        <v>1</v>
      </c>
      <c r="J598" s="6">
        <v>80.98</v>
      </c>
      <c r="K598" s="7">
        <v>0</v>
      </c>
      <c r="L598" s="6">
        <v>40.19</v>
      </c>
      <c r="M598" s="6">
        <f t="shared" si="36"/>
        <v>80.98</v>
      </c>
      <c r="N598" s="6">
        <f t="shared" si="37"/>
        <v>40.19</v>
      </c>
      <c r="O598" s="6">
        <f t="shared" si="38"/>
        <v>40.790000000000006</v>
      </c>
      <c r="P598" s="8">
        <f t="shared" si="39"/>
        <v>0.50370461842430236</v>
      </c>
      <c r="Q598" s="9">
        <f>YEAR(SalesDataTable[[#This Row],[Order Date]])</f>
        <v>2026</v>
      </c>
      <c r="R598" s="8" t="str">
        <f>"Q"&amp;ROUNDUP(MONTH(SalesDataTable[[#This Row],[Order Date]])/3,0)</f>
        <v>Q2</v>
      </c>
      <c r="S598" s="5">
        <f>MONTH(SalesDataTable[[#This Row],[Order Date]])</f>
        <v>4</v>
      </c>
      <c r="T598" s="8" t="str">
        <f>TEXT(SalesDataTable[[#This Row],[Order Date]],"mmm")</f>
        <v>kwi</v>
      </c>
    </row>
    <row r="599" spans="1:20" ht="16" x14ac:dyDescent="0.4">
      <c r="A599" s="2" t="s">
        <v>670</v>
      </c>
      <c r="B599" s="3">
        <v>46130</v>
      </c>
      <c r="C599" s="4" t="s">
        <v>34</v>
      </c>
      <c r="D599" s="4" t="s">
        <v>35</v>
      </c>
      <c r="E599" s="4" t="s">
        <v>23</v>
      </c>
      <c r="F599" s="4" t="s">
        <v>40</v>
      </c>
      <c r="G599" s="4" t="s">
        <v>51</v>
      </c>
      <c r="H599" s="4" t="s">
        <v>84</v>
      </c>
      <c r="I599" s="5">
        <v>2</v>
      </c>
      <c r="J599" s="6">
        <v>82.58</v>
      </c>
      <c r="K599" s="7">
        <v>0.1</v>
      </c>
      <c r="L599" s="6">
        <v>39.93</v>
      </c>
      <c r="M599" s="6">
        <f t="shared" si="36"/>
        <v>148.64400000000001</v>
      </c>
      <c r="N599" s="6">
        <f t="shared" si="37"/>
        <v>79.86</v>
      </c>
      <c r="O599" s="6">
        <f t="shared" si="38"/>
        <v>68.784000000000006</v>
      </c>
      <c r="P599" s="8">
        <f t="shared" si="39"/>
        <v>0.46274319851457174</v>
      </c>
      <c r="Q599" s="9">
        <f>YEAR(SalesDataTable[[#This Row],[Order Date]])</f>
        <v>2026</v>
      </c>
      <c r="R599" s="8" t="str">
        <f>"Q"&amp;ROUNDUP(MONTH(SalesDataTable[[#This Row],[Order Date]])/3,0)</f>
        <v>Q2</v>
      </c>
      <c r="S599" s="5">
        <f>MONTH(SalesDataTable[[#This Row],[Order Date]])</f>
        <v>4</v>
      </c>
      <c r="T599" s="8" t="str">
        <f>TEXT(SalesDataTable[[#This Row],[Order Date]],"mmm")</f>
        <v>kwi</v>
      </c>
    </row>
    <row r="600" spans="1:20" ht="16" x14ac:dyDescent="0.4">
      <c r="A600" s="2" t="s">
        <v>671</v>
      </c>
      <c r="B600" s="3">
        <v>46130</v>
      </c>
      <c r="C600" s="4" t="s">
        <v>47</v>
      </c>
      <c r="D600" s="4" t="s">
        <v>68</v>
      </c>
      <c r="E600" s="4" t="s">
        <v>23</v>
      </c>
      <c r="F600" s="4" t="s">
        <v>36</v>
      </c>
      <c r="G600" s="4" t="s">
        <v>51</v>
      </c>
      <c r="H600" s="4" t="s">
        <v>61</v>
      </c>
      <c r="I600" s="5">
        <v>2</v>
      </c>
      <c r="J600" s="6">
        <v>200.36</v>
      </c>
      <c r="K600" s="7">
        <v>0</v>
      </c>
      <c r="L600" s="6">
        <v>105.12</v>
      </c>
      <c r="M600" s="6">
        <f t="shared" si="36"/>
        <v>400.72</v>
      </c>
      <c r="N600" s="6">
        <f t="shared" si="37"/>
        <v>210.24</v>
      </c>
      <c r="O600" s="6">
        <f t="shared" si="38"/>
        <v>190.48000000000002</v>
      </c>
      <c r="P600" s="8">
        <f t="shared" si="39"/>
        <v>0.47534438011579161</v>
      </c>
      <c r="Q600" s="9">
        <f>YEAR(SalesDataTable[[#This Row],[Order Date]])</f>
        <v>2026</v>
      </c>
      <c r="R600" s="8" t="str">
        <f>"Q"&amp;ROUNDUP(MONTH(SalesDataTable[[#This Row],[Order Date]])/3,0)</f>
        <v>Q2</v>
      </c>
      <c r="S600" s="5">
        <f>MONTH(SalesDataTable[[#This Row],[Order Date]])</f>
        <v>4</v>
      </c>
      <c r="T600" s="8" t="str">
        <f>TEXT(SalesDataTable[[#This Row],[Order Date]],"mmm")</f>
        <v>kwi</v>
      </c>
    </row>
    <row r="601" spans="1:20" ht="16" x14ac:dyDescent="0.4">
      <c r="A601" s="2" t="s">
        <v>672</v>
      </c>
      <c r="B601" s="3">
        <v>46130</v>
      </c>
      <c r="C601" s="4" t="s">
        <v>34</v>
      </c>
      <c r="D601" s="4" t="s">
        <v>54</v>
      </c>
      <c r="E601" s="4" t="s">
        <v>23</v>
      </c>
      <c r="F601" s="4" t="s">
        <v>24</v>
      </c>
      <c r="G601" s="4" t="s">
        <v>51</v>
      </c>
      <c r="H601" s="4" t="s">
        <v>61</v>
      </c>
      <c r="I601" s="5">
        <v>1</v>
      </c>
      <c r="J601" s="6">
        <v>196.24</v>
      </c>
      <c r="K601" s="7">
        <v>0</v>
      </c>
      <c r="L601" s="6">
        <v>106.34</v>
      </c>
      <c r="M601" s="6">
        <f t="shared" si="36"/>
        <v>196.24</v>
      </c>
      <c r="N601" s="6">
        <f t="shared" si="37"/>
        <v>106.34</v>
      </c>
      <c r="O601" s="6">
        <f t="shared" si="38"/>
        <v>89.9</v>
      </c>
      <c r="P601" s="8">
        <f t="shared" si="39"/>
        <v>0.45811251528740321</v>
      </c>
      <c r="Q601" s="9">
        <f>YEAR(SalesDataTable[[#This Row],[Order Date]])</f>
        <v>2026</v>
      </c>
      <c r="R601" s="8" t="str">
        <f>"Q"&amp;ROUNDUP(MONTH(SalesDataTable[[#This Row],[Order Date]])/3,0)</f>
        <v>Q2</v>
      </c>
      <c r="S601" s="5">
        <f>MONTH(SalesDataTable[[#This Row],[Order Date]])</f>
        <v>4</v>
      </c>
      <c r="T601" s="8" t="str">
        <f>TEXT(SalesDataTable[[#This Row],[Order Date]],"mmm")</f>
        <v>kwi</v>
      </c>
    </row>
    <row r="602" spans="1:20" ht="16" x14ac:dyDescent="0.4">
      <c r="A602" s="2" t="s">
        <v>673</v>
      </c>
      <c r="B602" s="3">
        <v>46130</v>
      </c>
      <c r="C602" s="4" t="s">
        <v>21</v>
      </c>
      <c r="D602" s="4" t="s">
        <v>108</v>
      </c>
      <c r="E602" s="4" t="s">
        <v>23</v>
      </c>
      <c r="F602" s="4" t="s">
        <v>40</v>
      </c>
      <c r="G602" s="4" t="s">
        <v>31</v>
      </c>
      <c r="H602" s="4" t="s">
        <v>32</v>
      </c>
      <c r="I602" s="5">
        <v>1</v>
      </c>
      <c r="J602" s="6">
        <v>93.32</v>
      </c>
      <c r="K602" s="7">
        <v>0</v>
      </c>
      <c r="L602" s="6">
        <v>44.82</v>
      </c>
      <c r="M602" s="6">
        <f t="shared" si="36"/>
        <v>93.32</v>
      </c>
      <c r="N602" s="6">
        <f t="shared" si="37"/>
        <v>44.82</v>
      </c>
      <c r="O602" s="6">
        <f t="shared" si="38"/>
        <v>48.499999999999993</v>
      </c>
      <c r="P602" s="8">
        <f t="shared" si="39"/>
        <v>0.51971710244320612</v>
      </c>
      <c r="Q602" s="9">
        <f>YEAR(SalesDataTable[[#This Row],[Order Date]])</f>
        <v>2026</v>
      </c>
      <c r="R602" s="8" t="str">
        <f>"Q"&amp;ROUNDUP(MONTH(SalesDataTable[[#This Row],[Order Date]])/3,0)</f>
        <v>Q2</v>
      </c>
      <c r="S602" s="5">
        <f>MONTH(SalesDataTable[[#This Row],[Order Date]])</f>
        <v>4</v>
      </c>
      <c r="T602" s="8" t="str">
        <f>TEXT(SalesDataTable[[#This Row],[Order Date]],"mmm")</f>
        <v>kwi</v>
      </c>
    </row>
    <row r="603" spans="1:20" ht="16" x14ac:dyDescent="0.4">
      <c r="A603" s="2" t="s">
        <v>674</v>
      </c>
      <c r="B603" s="3">
        <v>46131</v>
      </c>
      <c r="C603" s="4" t="s">
        <v>47</v>
      </c>
      <c r="D603" s="4" t="s">
        <v>65</v>
      </c>
      <c r="E603" s="4" t="s">
        <v>23</v>
      </c>
      <c r="F603" s="4" t="s">
        <v>24</v>
      </c>
      <c r="G603" s="4" t="s">
        <v>25</v>
      </c>
      <c r="H603" s="4" t="s">
        <v>63</v>
      </c>
      <c r="I603" s="5">
        <v>2</v>
      </c>
      <c r="J603" s="6">
        <v>101.61</v>
      </c>
      <c r="K603" s="7">
        <v>0</v>
      </c>
      <c r="L603" s="6">
        <v>49.9</v>
      </c>
      <c r="M603" s="6">
        <f t="shared" si="36"/>
        <v>203.22</v>
      </c>
      <c r="N603" s="6">
        <f t="shared" si="37"/>
        <v>99.8</v>
      </c>
      <c r="O603" s="6">
        <f t="shared" si="38"/>
        <v>103.42</v>
      </c>
      <c r="P603" s="8">
        <f t="shared" si="39"/>
        <v>0.50890660368074014</v>
      </c>
      <c r="Q603" s="9">
        <f>YEAR(SalesDataTable[[#This Row],[Order Date]])</f>
        <v>2026</v>
      </c>
      <c r="R603" s="8" t="str">
        <f>"Q"&amp;ROUNDUP(MONTH(SalesDataTable[[#This Row],[Order Date]])/3,0)</f>
        <v>Q2</v>
      </c>
      <c r="S603" s="5">
        <f>MONTH(SalesDataTable[[#This Row],[Order Date]])</f>
        <v>4</v>
      </c>
      <c r="T603" s="8" t="str">
        <f>TEXT(SalesDataTable[[#This Row],[Order Date]],"mmm")</f>
        <v>kwi</v>
      </c>
    </row>
    <row r="604" spans="1:20" ht="16" x14ac:dyDescent="0.4">
      <c r="A604" s="2" t="s">
        <v>675</v>
      </c>
      <c r="B604" s="3">
        <v>46131</v>
      </c>
      <c r="C604" s="4" t="s">
        <v>28</v>
      </c>
      <c r="D604" s="4" t="s">
        <v>106</v>
      </c>
      <c r="E604" s="4" t="s">
        <v>23</v>
      </c>
      <c r="F604" s="4" t="s">
        <v>24</v>
      </c>
      <c r="G604" s="4" t="s">
        <v>25</v>
      </c>
      <c r="H604" s="4" t="s">
        <v>63</v>
      </c>
      <c r="I604" s="5">
        <v>1</v>
      </c>
      <c r="J604" s="6">
        <v>104.91</v>
      </c>
      <c r="K604" s="7">
        <v>0</v>
      </c>
      <c r="L604" s="6">
        <v>51.68</v>
      </c>
      <c r="M604" s="6">
        <f t="shared" si="36"/>
        <v>104.91</v>
      </c>
      <c r="N604" s="6">
        <f t="shared" si="37"/>
        <v>51.68</v>
      </c>
      <c r="O604" s="6">
        <f t="shared" si="38"/>
        <v>53.23</v>
      </c>
      <c r="P604" s="8">
        <f t="shared" si="39"/>
        <v>0.50738728433895719</v>
      </c>
      <c r="Q604" s="9">
        <f>YEAR(SalesDataTable[[#This Row],[Order Date]])</f>
        <v>2026</v>
      </c>
      <c r="R604" s="8" t="str">
        <f>"Q"&amp;ROUNDUP(MONTH(SalesDataTable[[#This Row],[Order Date]])/3,0)</f>
        <v>Q2</v>
      </c>
      <c r="S604" s="5">
        <f>MONTH(SalesDataTable[[#This Row],[Order Date]])</f>
        <v>4</v>
      </c>
      <c r="T604" s="8" t="str">
        <f>TEXT(SalesDataTable[[#This Row],[Order Date]],"mmm")</f>
        <v>kwi</v>
      </c>
    </row>
    <row r="605" spans="1:20" ht="16" x14ac:dyDescent="0.4">
      <c r="A605" s="2" t="s">
        <v>676</v>
      </c>
      <c r="B605" s="3">
        <v>46131</v>
      </c>
      <c r="C605" s="4" t="s">
        <v>34</v>
      </c>
      <c r="D605" s="4" t="s">
        <v>35</v>
      </c>
      <c r="E605" s="4" t="s">
        <v>30</v>
      </c>
      <c r="F605" s="4" t="s">
        <v>40</v>
      </c>
      <c r="G605" s="4" t="s">
        <v>69</v>
      </c>
      <c r="H605" s="4" t="s">
        <v>70</v>
      </c>
      <c r="I605" s="5">
        <v>8</v>
      </c>
      <c r="J605" s="6">
        <v>39.99</v>
      </c>
      <c r="K605" s="7">
        <v>0.15</v>
      </c>
      <c r="L605" s="6">
        <v>14.92</v>
      </c>
      <c r="M605" s="6">
        <f t="shared" si="36"/>
        <v>271.93200000000002</v>
      </c>
      <c r="N605" s="6">
        <f t="shared" si="37"/>
        <v>119.36</v>
      </c>
      <c r="O605" s="6">
        <f t="shared" si="38"/>
        <v>152.572</v>
      </c>
      <c r="P605" s="8">
        <f t="shared" si="39"/>
        <v>0.56106673727255341</v>
      </c>
      <c r="Q605" s="9">
        <f>YEAR(SalesDataTable[[#This Row],[Order Date]])</f>
        <v>2026</v>
      </c>
      <c r="R605" s="8" t="str">
        <f>"Q"&amp;ROUNDUP(MONTH(SalesDataTable[[#This Row],[Order Date]])/3,0)</f>
        <v>Q2</v>
      </c>
      <c r="S605" s="5">
        <f>MONTH(SalesDataTable[[#This Row],[Order Date]])</f>
        <v>4</v>
      </c>
      <c r="T605" s="8" t="str">
        <f>TEXT(SalesDataTable[[#This Row],[Order Date]],"mmm")</f>
        <v>kwi</v>
      </c>
    </row>
    <row r="606" spans="1:20" ht="16" x14ac:dyDescent="0.4">
      <c r="A606" s="2" t="s">
        <v>677</v>
      </c>
      <c r="B606" s="3">
        <v>46131</v>
      </c>
      <c r="C606" s="4" t="s">
        <v>28</v>
      </c>
      <c r="D606" s="4" t="s">
        <v>89</v>
      </c>
      <c r="E606" s="4" t="s">
        <v>45</v>
      </c>
      <c r="F606" s="4" t="s">
        <v>36</v>
      </c>
      <c r="G606" s="4" t="s">
        <v>37</v>
      </c>
      <c r="H606" s="4" t="s">
        <v>91</v>
      </c>
      <c r="I606" s="5">
        <v>1</v>
      </c>
      <c r="J606" s="6">
        <v>136.01</v>
      </c>
      <c r="K606" s="7">
        <v>0</v>
      </c>
      <c r="L606" s="6">
        <v>66.59</v>
      </c>
      <c r="M606" s="6">
        <f t="shared" si="36"/>
        <v>136.01</v>
      </c>
      <c r="N606" s="6">
        <f t="shared" si="37"/>
        <v>66.59</v>
      </c>
      <c r="O606" s="6">
        <f t="shared" si="38"/>
        <v>69.419999999999987</v>
      </c>
      <c r="P606" s="8">
        <f t="shared" si="39"/>
        <v>0.51040364679067707</v>
      </c>
      <c r="Q606" s="9">
        <f>YEAR(SalesDataTable[[#This Row],[Order Date]])</f>
        <v>2026</v>
      </c>
      <c r="R606" s="8" t="str">
        <f>"Q"&amp;ROUNDUP(MONTH(SalesDataTable[[#This Row],[Order Date]])/3,0)</f>
        <v>Q2</v>
      </c>
      <c r="S606" s="5">
        <f>MONTH(SalesDataTable[[#This Row],[Order Date]])</f>
        <v>4</v>
      </c>
      <c r="T606" s="8" t="str">
        <f>TEXT(SalesDataTable[[#This Row],[Order Date]],"mmm")</f>
        <v>kwi</v>
      </c>
    </row>
    <row r="607" spans="1:20" ht="16" x14ac:dyDescent="0.4">
      <c r="A607" s="2" t="s">
        <v>678</v>
      </c>
      <c r="B607" s="3">
        <v>46131</v>
      </c>
      <c r="C607" s="4" t="s">
        <v>21</v>
      </c>
      <c r="D607" s="4" t="s">
        <v>22</v>
      </c>
      <c r="E607" s="4" t="s">
        <v>30</v>
      </c>
      <c r="F607" s="4" t="s">
        <v>40</v>
      </c>
      <c r="G607" s="4" t="s">
        <v>51</v>
      </c>
      <c r="H607" s="4" t="s">
        <v>110</v>
      </c>
      <c r="I607" s="5">
        <v>15</v>
      </c>
      <c r="J607" s="6">
        <v>122.1</v>
      </c>
      <c r="K607" s="7">
        <v>0.15</v>
      </c>
      <c r="L607" s="6">
        <v>62.33</v>
      </c>
      <c r="M607" s="6">
        <f t="shared" si="36"/>
        <v>1556.7749999999999</v>
      </c>
      <c r="N607" s="6">
        <f t="shared" si="37"/>
        <v>934.94999999999993</v>
      </c>
      <c r="O607" s="6">
        <f t="shared" si="38"/>
        <v>621.82499999999993</v>
      </c>
      <c r="P607" s="8">
        <f t="shared" si="39"/>
        <v>0.39943151707857588</v>
      </c>
      <c r="Q607" s="9">
        <f>YEAR(SalesDataTable[[#This Row],[Order Date]])</f>
        <v>2026</v>
      </c>
      <c r="R607" s="8" t="str">
        <f>"Q"&amp;ROUNDUP(MONTH(SalesDataTable[[#This Row],[Order Date]])/3,0)</f>
        <v>Q2</v>
      </c>
      <c r="S607" s="5">
        <f>MONTH(SalesDataTable[[#This Row],[Order Date]])</f>
        <v>4</v>
      </c>
      <c r="T607" s="8" t="str">
        <f>TEXT(SalesDataTable[[#This Row],[Order Date]],"mmm")</f>
        <v>kwi</v>
      </c>
    </row>
    <row r="608" spans="1:20" ht="16" x14ac:dyDescent="0.4">
      <c r="A608" s="2" t="s">
        <v>679</v>
      </c>
      <c r="B608" s="3">
        <v>46131</v>
      </c>
      <c r="C608" s="4" t="s">
        <v>21</v>
      </c>
      <c r="D608" s="4" t="s">
        <v>108</v>
      </c>
      <c r="E608" s="4" t="s">
        <v>59</v>
      </c>
      <c r="F608" s="4" t="s">
        <v>24</v>
      </c>
      <c r="G608" s="4" t="s">
        <v>51</v>
      </c>
      <c r="H608" s="4" t="s">
        <v>52</v>
      </c>
      <c r="I608" s="5">
        <v>4</v>
      </c>
      <c r="J608" s="6">
        <v>341.75</v>
      </c>
      <c r="K608" s="7">
        <v>0.1</v>
      </c>
      <c r="L608" s="6">
        <v>191.91</v>
      </c>
      <c r="M608" s="6">
        <f t="shared" si="36"/>
        <v>1230.3</v>
      </c>
      <c r="N608" s="6">
        <f t="shared" si="37"/>
        <v>767.64</v>
      </c>
      <c r="O608" s="6">
        <f t="shared" si="38"/>
        <v>462.65999999999997</v>
      </c>
      <c r="P608" s="8">
        <f t="shared" si="39"/>
        <v>0.37605462082418922</v>
      </c>
      <c r="Q608" s="9">
        <f>YEAR(SalesDataTable[[#This Row],[Order Date]])</f>
        <v>2026</v>
      </c>
      <c r="R608" s="8" t="str">
        <f>"Q"&amp;ROUNDUP(MONTH(SalesDataTable[[#This Row],[Order Date]])/3,0)</f>
        <v>Q2</v>
      </c>
      <c r="S608" s="5">
        <f>MONTH(SalesDataTable[[#This Row],[Order Date]])</f>
        <v>4</v>
      </c>
      <c r="T608" s="8" t="str">
        <f>TEXT(SalesDataTable[[#This Row],[Order Date]],"mmm")</f>
        <v>kwi</v>
      </c>
    </row>
    <row r="609" spans="1:20" ht="16" x14ac:dyDescent="0.4">
      <c r="A609" s="2" t="s">
        <v>680</v>
      </c>
      <c r="B609" s="3">
        <v>46131</v>
      </c>
      <c r="C609" s="4" t="s">
        <v>47</v>
      </c>
      <c r="D609" s="4" t="s">
        <v>102</v>
      </c>
      <c r="E609" s="4" t="s">
        <v>45</v>
      </c>
      <c r="F609" s="4" t="s">
        <v>24</v>
      </c>
      <c r="G609" s="4" t="s">
        <v>31</v>
      </c>
      <c r="H609" s="4" t="s">
        <v>73</v>
      </c>
      <c r="I609" s="5">
        <v>3</v>
      </c>
      <c r="J609" s="6">
        <v>156.16</v>
      </c>
      <c r="K609" s="7">
        <v>0.05</v>
      </c>
      <c r="L609" s="6">
        <v>77.81</v>
      </c>
      <c r="M609" s="6">
        <f t="shared" si="36"/>
        <v>445.05599999999998</v>
      </c>
      <c r="N609" s="6">
        <f t="shared" si="37"/>
        <v>233.43</v>
      </c>
      <c r="O609" s="6">
        <f t="shared" si="38"/>
        <v>211.62599999999998</v>
      </c>
      <c r="P609" s="8">
        <f t="shared" si="39"/>
        <v>0.47550420621225192</v>
      </c>
      <c r="Q609" s="9">
        <f>YEAR(SalesDataTable[[#This Row],[Order Date]])</f>
        <v>2026</v>
      </c>
      <c r="R609" s="8" t="str">
        <f>"Q"&amp;ROUNDUP(MONTH(SalesDataTable[[#This Row],[Order Date]])/3,0)</f>
        <v>Q2</v>
      </c>
      <c r="S609" s="5">
        <f>MONTH(SalesDataTable[[#This Row],[Order Date]])</f>
        <v>4</v>
      </c>
      <c r="T609" s="8" t="str">
        <f>TEXT(SalesDataTable[[#This Row],[Order Date]],"mmm")</f>
        <v>kwi</v>
      </c>
    </row>
    <row r="610" spans="1:20" ht="16" x14ac:dyDescent="0.4">
      <c r="A610" s="2" t="s">
        <v>681</v>
      </c>
      <c r="B610" s="3">
        <v>46131</v>
      </c>
      <c r="C610" s="4" t="s">
        <v>21</v>
      </c>
      <c r="D610" s="4" t="s">
        <v>108</v>
      </c>
      <c r="E610" s="4" t="s">
        <v>23</v>
      </c>
      <c r="F610" s="4" t="s">
        <v>24</v>
      </c>
      <c r="G610" s="4" t="s">
        <v>37</v>
      </c>
      <c r="H610" s="4" t="s">
        <v>91</v>
      </c>
      <c r="I610" s="5">
        <v>2</v>
      </c>
      <c r="J610" s="6">
        <v>132.53</v>
      </c>
      <c r="K610" s="7">
        <v>0.05</v>
      </c>
      <c r="L610" s="6">
        <v>66.39</v>
      </c>
      <c r="M610" s="6">
        <f t="shared" si="36"/>
        <v>251.80699999999999</v>
      </c>
      <c r="N610" s="6">
        <f t="shared" si="37"/>
        <v>132.78</v>
      </c>
      <c r="O610" s="6">
        <f t="shared" si="38"/>
        <v>119.02699999999999</v>
      </c>
      <c r="P610" s="8">
        <f t="shared" si="39"/>
        <v>0.47269138665724142</v>
      </c>
      <c r="Q610" s="9">
        <f>YEAR(SalesDataTable[[#This Row],[Order Date]])</f>
        <v>2026</v>
      </c>
      <c r="R610" s="8" t="str">
        <f>"Q"&amp;ROUNDUP(MONTH(SalesDataTable[[#This Row],[Order Date]])/3,0)</f>
        <v>Q2</v>
      </c>
      <c r="S610" s="5">
        <f>MONTH(SalesDataTable[[#This Row],[Order Date]])</f>
        <v>4</v>
      </c>
      <c r="T610" s="8" t="str">
        <f>TEXT(SalesDataTable[[#This Row],[Order Date]],"mmm")</f>
        <v>kwi</v>
      </c>
    </row>
    <row r="611" spans="1:20" ht="16" x14ac:dyDescent="0.4">
      <c r="A611" s="2" t="s">
        <v>682</v>
      </c>
      <c r="B611" s="3">
        <v>46131</v>
      </c>
      <c r="C611" s="4" t="s">
        <v>34</v>
      </c>
      <c r="D611" s="4" t="s">
        <v>44</v>
      </c>
      <c r="E611" s="4" t="s">
        <v>23</v>
      </c>
      <c r="F611" s="4" t="s">
        <v>24</v>
      </c>
      <c r="G611" s="4" t="s">
        <v>37</v>
      </c>
      <c r="H611" s="4" t="s">
        <v>66</v>
      </c>
      <c r="I611" s="5">
        <v>3</v>
      </c>
      <c r="J611" s="6">
        <v>45.79</v>
      </c>
      <c r="K611" s="7">
        <v>0</v>
      </c>
      <c r="L611" s="6">
        <v>17.98</v>
      </c>
      <c r="M611" s="6">
        <f t="shared" si="36"/>
        <v>137.37</v>
      </c>
      <c r="N611" s="6">
        <f t="shared" si="37"/>
        <v>53.94</v>
      </c>
      <c r="O611" s="6">
        <f t="shared" si="38"/>
        <v>83.43</v>
      </c>
      <c r="P611" s="8">
        <f t="shared" si="39"/>
        <v>0.60733784669141733</v>
      </c>
      <c r="Q611" s="9">
        <f>YEAR(SalesDataTable[[#This Row],[Order Date]])</f>
        <v>2026</v>
      </c>
      <c r="R611" s="8" t="str">
        <f>"Q"&amp;ROUNDUP(MONTH(SalesDataTable[[#This Row],[Order Date]])/3,0)</f>
        <v>Q2</v>
      </c>
      <c r="S611" s="5">
        <f>MONTH(SalesDataTable[[#This Row],[Order Date]])</f>
        <v>4</v>
      </c>
      <c r="T611" s="8" t="str">
        <f>TEXT(SalesDataTable[[#This Row],[Order Date]],"mmm")</f>
        <v>kwi</v>
      </c>
    </row>
    <row r="612" spans="1:20" ht="16" x14ac:dyDescent="0.4">
      <c r="A612" s="2" t="s">
        <v>683</v>
      </c>
      <c r="B612" s="3">
        <v>46131</v>
      </c>
      <c r="C612" s="4" t="s">
        <v>21</v>
      </c>
      <c r="D612" s="4" t="s">
        <v>108</v>
      </c>
      <c r="E612" s="4" t="s">
        <v>23</v>
      </c>
      <c r="F612" s="4" t="s">
        <v>36</v>
      </c>
      <c r="G612" s="4" t="s">
        <v>37</v>
      </c>
      <c r="H612" s="4" t="s">
        <v>91</v>
      </c>
      <c r="I612" s="5">
        <v>2</v>
      </c>
      <c r="J612" s="6">
        <v>133.97</v>
      </c>
      <c r="K612" s="7">
        <v>0.15</v>
      </c>
      <c r="L612" s="6">
        <v>67.36</v>
      </c>
      <c r="M612" s="6">
        <f t="shared" si="36"/>
        <v>227.749</v>
      </c>
      <c r="N612" s="6">
        <f t="shared" si="37"/>
        <v>134.72</v>
      </c>
      <c r="O612" s="6">
        <f t="shared" si="38"/>
        <v>93.028999999999996</v>
      </c>
      <c r="P612" s="8">
        <f t="shared" si="39"/>
        <v>0.40847160690057915</v>
      </c>
      <c r="Q612" s="9">
        <f>YEAR(SalesDataTable[[#This Row],[Order Date]])</f>
        <v>2026</v>
      </c>
      <c r="R612" s="8" t="str">
        <f>"Q"&amp;ROUNDUP(MONTH(SalesDataTable[[#This Row],[Order Date]])/3,0)</f>
        <v>Q2</v>
      </c>
      <c r="S612" s="5">
        <f>MONTH(SalesDataTable[[#This Row],[Order Date]])</f>
        <v>4</v>
      </c>
      <c r="T612" s="8" t="str">
        <f>TEXT(SalesDataTable[[#This Row],[Order Date]],"mmm")</f>
        <v>kwi</v>
      </c>
    </row>
    <row r="613" spans="1:20" ht="16" x14ac:dyDescent="0.4">
      <c r="A613" s="2" t="s">
        <v>684</v>
      </c>
      <c r="B613" s="3">
        <v>46131</v>
      </c>
      <c r="C613" s="4" t="s">
        <v>21</v>
      </c>
      <c r="D613" s="4" t="s">
        <v>108</v>
      </c>
      <c r="E613" s="4" t="s">
        <v>23</v>
      </c>
      <c r="F613" s="4" t="s">
        <v>36</v>
      </c>
      <c r="G613" s="4" t="s">
        <v>69</v>
      </c>
      <c r="H613" s="4" t="s">
        <v>87</v>
      </c>
      <c r="I613" s="5">
        <v>1</v>
      </c>
      <c r="J613" s="6">
        <v>37.11</v>
      </c>
      <c r="K613" s="7">
        <v>0.1</v>
      </c>
      <c r="L613" s="6">
        <v>14.27</v>
      </c>
      <c r="M613" s="6">
        <f t="shared" si="36"/>
        <v>33.399000000000001</v>
      </c>
      <c r="N613" s="6">
        <f t="shared" si="37"/>
        <v>14.27</v>
      </c>
      <c r="O613" s="6">
        <f t="shared" si="38"/>
        <v>19.129000000000001</v>
      </c>
      <c r="P613" s="8">
        <f t="shared" si="39"/>
        <v>0.5727416988532591</v>
      </c>
      <c r="Q613" s="9">
        <f>YEAR(SalesDataTable[[#This Row],[Order Date]])</f>
        <v>2026</v>
      </c>
      <c r="R613" s="8" t="str">
        <f>"Q"&amp;ROUNDUP(MONTH(SalesDataTable[[#This Row],[Order Date]])/3,0)</f>
        <v>Q2</v>
      </c>
      <c r="S613" s="5">
        <f>MONTH(SalesDataTable[[#This Row],[Order Date]])</f>
        <v>4</v>
      </c>
      <c r="T613" s="8" t="str">
        <f>TEXT(SalesDataTable[[#This Row],[Order Date]],"mmm")</f>
        <v>kwi</v>
      </c>
    </row>
    <row r="614" spans="1:20" ht="16" x14ac:dyDescent="0.4">
      <c r="A614" s="2" t="s">
        <v>685</v>
      </c>
      <c r="B614" s="3">
        <v>46131</v>
      </c>
      <c r="C614" s="4" t="s">
        <v>47</v>
      </c>
      <c r="D614" s="4" t="s">
        <v>68</v>
      </c>
      <c r="E614" s="4" t="s">
        <v>45</v>
      </c>
      <c r="F614" s="4" t="s">
        <v>36</v>
      </c>
      <c r="G614" s="4" t="s">
        <v>51</v>
      </c>
      <c r="H614" s="4" t="s">
        <v>52</v>
      </c>
      <c r="I614" s="5">
        <v>3</v>
      </c>
      <c r="J614" s="6">
        <v>334.01</v>
      </c>
      <c r="K614" s="7">
        <v>0.15</v>
      </c>
      <c r="L614" s="6">
        <v>192.17</v>
      </c>
      <c r="M614" s="6">
        <f t="shared" si="36"/>
        <v>851.72550000000001</v>
      </c>
      <c r="N614" s="6">
        <f t="shared" si="37"/>
        <v>576.51</v>
      </c>
      <c r="O614" s="6">
        <f t="shared" si="38"/>
        <v>275.21550000000002</v>
      </c>
      <c r="P614" s="8">
        <f t="shared" si="39"/>
        <v>0.32312699337990941</v>
      </c>
      <c r="Q614" s="9">
        <f>YEAR(SalesDataTable[[#This Row],[Order Date]])</f>
        <v>2026</v>
      </c>
      <c r="R614" s="8" t="str">
        <f>"Q"&amp;ROUNDUP(MONTH(SalesDataTable[[#This Row],[Order Date]])/3,0)</f>
        <v>Q2</v>
      </c>
      <c r="S614" s="5">
        <f>MONTH(SalesDataTable[[#This Row],[Order Date]])</f>
        <v>4</v>
      </c>
      <c r="T614" s="8" t="str">
        <f>TEXT(SalesDataTable[[#This Row],[Order Date]],"mmm")</f>
        <v>kwi</v>
      </c>
    </row>
    <row r="615" spans="1:20" ht="16" x14ac:dyDescent="0.4">
      <c r="A615" s="2" t="s">
        <v>686</v>
      </c>
      <c r="B615" s="3">
        <v>46132</v>
      </c>
      <c r="C615" s="4" t="s">
        <v>47</v>
      </c>
      <c r="D615" s="4" t="s">
        <v>65</v>
      </c>
      <c r="E615" s="4" t="s">
        <v>23</v>
      </c>
      <c r="F615" s="4" t="s">
        <v>36</v>
      </c>
      <c r="G615" s="4" t="s">
        <v>37</v>
      </c>
      <c r="H615" s="4" t="s">
        <v>91</v>
      </c>
      <c r="I615" s="5">
        <v>1</v>
      </c>
      <c r="J615" s="6">
        <v>131.46</v>
      </c>
      <c r="K615" s="7">
        <v>0</v>
      </c>
      <c r="L615" s="6">
        <v>67.77</v>
      </c>
      <c r="M615" s="6">
        <f t="shared" si="36"/>
        <v>131.46</v>
      </c>
      <c r="N615" s="6">
        <f t="shared" si="37"/>
        <v>67.77</v>
      </c>
      <c r="O615" s="6">
        <f t="shared" si="38"/>
        <v>63.690000000000012</v>
      </c>
      <c r="P615" s="8">
        <f t="shared" si="39"/>
        <v>0.48448197170241902</v>
      </c>
      <c r="Q615" s="9">
        <f>YEAR(SalesDataTable[[#This Row],[Order Date]])</f>
        <v>2026</v>
      </c>
      <c r="R615" s="8" t="str">
        <f>"Q"&amp;ROUNDUP(MONTH(SalesDataTable[[#This Row],[Order Date]])/3,0)</f>
        <v>Q2</v>
      </c>
      <c r="S615" s="5">
        <f>MONTH(SalesDataTable[[#This Row],[Order Date]])</f>
        <v>4</v>
      </c>
      <c r="T615" s="8" t="str">
        <f>TEXT(SalesDataTable[[#This Row],[Order Date]],"mmm")</f>
        <v>kwi</v>
      </c>
    </row>
    <row r="616" spans="1:20" ht="16" x14ac:dyDescent="0.4">
      <c r="A616" s="2" t="s">
        <v>687</v>
      </c>
      <c r="B616" s="3">
        <v>46132</v>
      </c>
      <c r="C616" s="4" t="s">
        <v>34</v>
      </c>
      <c r="D616" s="4" t="s">
        <v>44</v>
      </c>
      <c r="E616" s="4" t="s">
        <v>45</v>
      </c>
      <c r="F616" s="4" t="s">
        <v>24</v>
      </c>
      <c r="G616" s="4" t="s">
        <v>31</v>
      </c>
      <c r="H616" s="4" t="s">
        <v>99</v>
      </c>
      <c r="I616" s="5">
        <v>3</v>
      </c>
      <c r="J616" s="6">
        <v>72.48</v>
      </c>
      <c r="K616" s="7">
        <v>0</v>
      </c>
      <c r="L616" s="6">
        <v>32.36</v>
      </c>
      <c r="M616" s="6">
        <f t="shared" si="36"/>
        <v>217.44</v>
      </c>
      <c r="N616" s="6">
        <f t="shared" si="37"/>
        <v>97.08</v>
      </c>
      <c r="O616" s="6">
        <f t="shared" si="38"/>
        <v>120.36</v>
      </c>
      <c r="P616" s="8">
        <f t="shared" si="39"/>
        <v>0.55353200883002207</v>
      </c>
      <c r="Q616" s="9">
        <f>YEAR(SalesDataTable[[#This Row],[Order Date]])</f>
        <v>2026</v>
      </c>
      <c r="R616" s="8" t="str">
        <f>"Q"&amp;ROUNDUP(MONTH(SalesDataTable[[#This Row],[Order Date]])/3,0)</f>
        <v>Q2</v>
      </c>
      <c r="S616" s="5">
        <f>MONTH(SalesDataTable[[#This Row],[Order Date]])</f>
        <v>4</v>
      </c>
      <c r="T616" s="8" t="str">
        <f>TEXT(SalesDataTable[[#This Row],[Order Date]],"mmm")</f>
        <v>kwi</v>
      </c>
    </row>
    <row r="617" spans="1:20" ht="16" x14ac:dyDescent="0.4">
      <c r="A617" s="2" t="s">
        <v>688</v>
      </c>
      <c r="B617" s="3">
        <v>46132</v>
      </c>
      <c r="C617" s="4" t="s">
        <v>34</v>
      </c>
      <c r="D617" s="4" t="s">
        <v>35</v>
      </c>
      <c r="E617" s="4" t="s">
        <v>59</v>
      </c>
      <c r="F617" s="4" t="s">
        <v>36</v>
      </c>
      <c r="G617" s="4" t="s">
        <v>25</v>
      </c>
      <c r="H617" s="4" t="s">
        <v>26</v>
      </c>
      <c r="I617" s="5">
        <v>1</v>
      </c>
      <c r="J617" s="6">
        <v>81.98</v>
      </c>
      <c r="K617" s="7">
        <v>0</v>
      </c>
      <c r="L617" s="6">
        <v>43.15</v>
      </c>
      <c r="M617" s="6">
        <f t="shared" si="36"/>
        <v>81.98</v>
      </c>
      <c r="N617" s="6">
        <f t="shared" si="37"/>
        <v>43.15</v>
      </c>
      <c r="O617" s="6">
        <f t="shared" si="38"/>
        <v>38.830000000000005</v>
      </c>
      <c r="P617" s="8">
        <f t="shared" si="39"/>
        <v>0.47365211027079779</v>
      </c>
      <c r="Q617" s="9">
        <f>YEAR(SalesDataTable[[#This Row],[Order Date]])</f>
        <v>2026</v>
      </c>
      <c r="R617" s="8" t="str">
        <f>"Q"&amp;ROUNDUP(MONTH(SalesDataTable[[#This Row],[Order Date]])/3,0)</f>
        <v>Q2</v>
      </c>
      <c r="S617" s="5">
        <f>MONTH(SalesDataTable[[#This Row],[Order Date]])</f>
        <v>4</v>
      </c>
      <c r="T617" s="8" t="str">
        <f>TEXT(SalesDataTable[[#This Row],[Order Date]],"mmm")</f>
        <v>kwi</v>
      </c>
    </row>
    <row r="618" spans="1:20" ht="16" x14ac:dyDescent="0.4">
      <c r="A618" s="2" t="s">
        <v>689</v>
      </c>
      <c r="B618" s="3">
        <v>46132</v>
      </c>
      <c r="C618" s="4" t="s">
        <v>47</v>
      </c>
      <c r="D618" s="4" t="s">
        <v>102</v>
      </c>
      <c r="E618" s="4" t="s">
        <v>59</v>
      </c>
      <c r="F618" s="4" t="s">
        <v>24</v>
      </c>
      <c r="G618" s="4" t="s">
        <v>37</v>
      </c>
      <c r="H618" s="4" t="s">
        <v>66</v>
      </c>
      <c r="I618" s="5">
        <v>1</v>
      </c>
      <c r="J618" s="6">
        <v>46.71</v>
      </c>
      <c r="K618" s="7">
        <v>0</v>
      </c>
      <c r="L618" s="6">
        <v>18.18</v>
      </c>
      <c r="M618" s="6">
        <f t="shared" si="36"/>
        <v>46.71</v>
      </c>
      <c r="N618" s="6">
        <f t="shared" si="37"/>
        <v>18.18</v>
      </c>
      <c r="O618" s="6">
        <f t="shared" si="38"/>
        <v>28.53</v>
      </c>
      <c r="P618" s="8">
        <f t="shared" si="39"/>
        <v>0.61078998073217727</v>
      </c>
      <c r="Q618" s="9">
        <f>YEAR(SalesDataTable[[#This Row],[Order Date]])</f>
        <v>2026</v>
      </c>
      <c r="R618" s="8" t="str">
        <f>"Q"&amp;ROUNDUP(MONTH(SalesDataTable[[#This Row],[Order Date]])/3,0)</f>
        <v>Q2</v>
      </c>
      <c r="S618" s="5">
        <f>MONTH(SalesDataTable[[#This Row],[Order Date]])</f>
        <v>4</v>
      </c>
      <c r="T618" s="8" t="str">
        <f>TEXT(SalesDataTable[[#This Row],[Order Date]],"mmm")</f>
        <v>kwi</v>
      </c>
    </row>
    <row r="619" spans="1:20" ht="16" x14ac:dyDescent="0.4">
      <c r="A619" s="2" t="s">
        <v>690</v>
      </c>
      <c r="B619" s="3">
        <v>46132</v>
      </c>
      <c r="C619" s="4" t="s">
        <v>34</v>
      </c>
      <c r="D619" s="4" t="s">
        <v>54</v>
      </c>
      <c r="E619" s="4" t="s">
        <v>59</v>
      </c>
      <c r="F619" s="4" t="s">
        <v>36</v>
      </c>
      <c r="G619" s="4" t="s">
        <v>69</v>
      </c>
      <c r="H619" s="4" t="s">
        <v>70</v>
      </c>
      <c r="I619" s="5">
        <v>1</v>
      </c>
      <c r="J619" s="6">
        <v>41.01</v>
      </c>
      <c r="K619" s="7">
        <v>0</v>
      </c>
      <c r="L619" s="6">
        <v>14.5</v>
      </c>
      <c r="M619" s="6">
        <f t="shared" si="36"/>
        <v>41.01</v>
      </c>
      <c r="N619" s="6">
        <f t="shared" si="37"/>
        <v>14.5</v>
      </c>
      <c r="O619" s="6">
        <f t="shared" si="38"/>
        <v>26.509999999999998</v>
      </c>
      <c r="P619" s="8">
        <f t="shared" si="39"/>
        <v>0.64642770056083876</v>
      </c>
      <c r="Q619" s="9">
        <f>YEAR(SalesDataTable[[#This Row],[Order Date]])</f>
        <v>2026</v>
      </c>
      <c r="R619" s="8" t="str">
        <f>"Q"&amp;ROUNDUP(MONTH(SalesDataTable[[#This Row],[Order Date]])/3,0)</f>
        <v>Q2</v>
      </c>
      <c r="S619" s="5">
        <f>MONTH(SalesDataTable[[#This Row],[Order Date]])</f>
        <v>4</v>
      </c>
      <c r="T619" s="8" t="str">
        <f>TEXT(SalesDataTable[[#This Row],[Order Date]],"mmm")</f>
        <v>kwi</v>
      </c>
    </row>
    <row r="620" spans="1:20" ht="16" x14ac:dyDescent="0.4">
      <c r="A620" s="2" t="s">
        <v>691</v>
      </c>
      <c r="B620" s="3">
        <v>46132</v>
      </c>
      <c r="C620" s="4" t="s">
        <v>28</v>
      </c>
      <c r="D620" s="4" t="s">
        <v>89</v>
      </c>
      <c r="E620" s="4" t="s">
        <v>23</v>
      </c>
      <c r="F620" s="4" t="s">
        <v>24</v>
      </c>
      <c r="G620" s="4" t="s">
        <v>31</v>
      </c>
      <c r="H620" s="4" t="s">
        <v>99</v>
      </c>
      <c r="I620" s="5">
        <v>1</v>
      </c>
      <c r="J620" s="6">
        <v>70.45</v>
      </c>
      <c r="K620" s="7">
        <v>0.05</v>
      </c>
      <c r="L620" s="6">
        <v>31.98</v>
      </c>
      <c r="M620" s="6">
        <f t="shared" si="36"/>
        <v>66.927499999999995</v>
      </c>
      <c r="N620" s="6">
        <f t="shared" si="37"/>
        <v>31.98</v>
      </c>
      <c r="O620" s="6">
        <f t="shared" si="38"/>
        <v>34.947499999999991</v>
      </c>
      <c r="P620" s="8">
        <f t="shared" si="39"/>
        <v>0.52216951178514059</v>
      </c>
      <c r="Q620" s="9">
        <f>YEAR(SalesDataTable[[#This Row],[Order Date]])</f>
        <v>2026</v>
      </c>
      <c r="R620" s="8" t="str">
        <f>"Q"&amp;ROUNDUP(MONTH(SalesDataTable[[#This Row],[Order Date]])/3,0)</f>
        <v>Q2</v>
      </c>
      <c r="S620" s="5">
        <f>MONTH(SalesDataTable[[#This Row],[Order Date]])</f>
        <v>4</v>
      </c>
      <c r="T620" s="8" t="str">
        <f>TEXT(SalesDataTable[[#This Row],[Order Date]],"mmm")</f>
        <v>kwi</v>
      </c>
    </row>
    <row r="621" spans="1:20" ht="16" x14ac:dyDescent="0.4">
      <c r="A621" s="2" t="s">
        <v>692</v>
      </c>
      <c r="B621" s="3">
        <v>46132</v>
      </c>
      <c r="C621" s="4" t="s">
        <v>47</v>
      </c>
      <c r="D621" s="4" t="s">
        <v>102</v>
      </c>
      <c r="E621" s="4" t="s">
        <v>45</v>
      </c>
      <c r="F621" s="4" t="s">
        <v>40</v>
      </c>
      <c r="G621" s="4" t="s">
        <v>25</v>
      </c>
      <c r="H621" s="4" t="s">
        <v>49</v>
      </c>
      <c r="I621" s="5">
        <v>2</v>
      </c>
      <c r="J621" s="6">
        <v>51.39</v>
      </c>
      <c r="K621" s="7">
        <v>0.05</v>
      </c>
      <c r="L621" s="6">
        <v>22.28</v>
      </c>
      <c r="M621" s="6">
        <f t="shared" si="36"/>
        <v>97.640999999999991</v>
      </c>
      <c r="N621" s="6">
        <f t="shared" si="37"/>
        <v>44.56</v>
      </c>
      <c r="O621" s="6">
        <f t="shared" si="38"/>
        <v>53.080999999999989</v>
      </c>
      <c r="P621" s="8">
        <f t="shared" si="39"/>
        <v>0.54363433393758764</v>
      </c>
      <c r="Q621" s="9">
        <f>YEAR(SalesDataTable[[#This Row],[Order Date]])</f>
        <v>2026</v>
      </c>
      <c r="R621" s="8" t="str">
        <f>"Q"&amp;ROUNDUP(MONTH(SalesDataTable[[#This Row],[Order Date]])/3,0)</f>
        <v>Q2</v>
      </c>
      <c r="S621" s="5">
        <f>MONTH(SalesDataTable[[#This Row],[Order Date]])</f>
        <v>4</v>
      </c>
      <c r="T621" s="8" t="str">
        <f>TEXT(SalesDataTable[[#This Row],[Order Date]],"mmm")</f>
        <v>kwi</v>
      </c>
    </row>
    <row r="622" spans="1:20" ht="16" x14ac:dyDescent="0.4">
      <c r="A622" s="2" t="s">
        <v>693</v>
      </c>
      <c r="B622" s="3">
        <v>46132</v>
      </c>
      <c r="C622" s="4" t="s">
        <v>21</v>
      </c>
      <c r="D622" s="4" t="s">
        <v>108</v>
      </c>
      <c r="E622" s="4" t="s">
        <v>45</v>
      </c>
      <c r="F622" s="4" t="s">
        <v>24</v>
      </c>
      <c r="G622" s="4" t="s">
        <v>51</v>
      </c>
      <c r="H622" s="4" t="s">
        <v>110</v>
      </c>
      <c r="I622" s="5">
        <v>2</v>
      </c>
      <c r="J622" s="6">
        <v>122.03</v>
      </c>
      <c r="K622" s="7">
        <v>0</v>
      </c>
      <c r="L622" s="6">
        <v>59.43</v>
      </c>
      <c r="M622" s="6">
        <f t="shared" si="36"/>
        <v>244.06</v>
      </c>
      <c r="N622" s="6">
        <f t="shared" si="37"/>
        <v>118.86</v>
      </c>
      <c r="O622" s="6">
        <f t="shared" si="38"/>
        <v>125.2</v>
      </c>
      <c r="P622" s="8">
        <f t="shared" si="39"/>
        <v>0.51298860935835455</v>
      </c>
      <c r="Q622" s="9">
        <f>YEAR(SalesDataTable[[#This Row],[Order Date]])</f>
        <v>2026</v>
      </c>
      <c r="R622" s="8" t="str">
        <f>"Q"&amp;ROUNDUP(MONTH(SalesDataTable[[#This Row],[Order Date]])/3,0)</f>
        <v>Q2</v>
      </c>
      <c r="S622" s="5">
        <f>MONTH(SalesDataTable[[#This Row],[Order Date]])</f>
        <v>4</v>
      </c>
      <c r="T622" s="8" t="str">
        <f>TEXT(SalesDataTable[[#This Row],[Order Date]],"mmm")</f>
        <v>kwi</v>
      </c>
    </row>
    <row r="623" spans="1:20" ht="16" x14ac:dyDescent="0.4">
      <c r="A623" s="2" t="s">
        <v>694</v>
      </c>
      <c r="B623" s="3">
        <v>46132</v>
      </c>
      <c r="C623" s="4" t="s">
        <v>47</v>
      </c>
      <c r="D623" s="4" t="s">
        <v>48</v>
      </c>
      <c r="E623" s="4" t="s">
        <v>23</v>
      </c>
      <c r="F623" s="4" t="s">
        <v>36</v>
      </c>
      <c r="G623" s="4" t="s">
        <v>37</v>
      </c>
      <c r="H623" s="4" t="s">
        <v>91</v>
      </c>
      <c r="I623" s="5">
        <v>3</v>
      </c>
      <c r="J623" s="6">
        <v>132.07</v>
      </c>
      <c r="K623" s="7">
        <v>0.05</v>
      </c>
      <c r="L623" s="6">
        <v>66.41</v>
      </c>
      <c r="M623" s="6">
        <f t="shared" si="36"/>
        <v>376.39949999999999</v>
      </c>
      <c r="N623" s="6">
        <f t="shared" si="37"/>
        <v>199.23</v>
      </c>
      <c r="O623" s="6">
        <f t="shared" si="38"/>
        <v>177.1695</v>
      </c>
      <c r="P623" s="8">
        <f t="shared" si="39"/>
        <v>0.47069536489819991</v>
      </c>
      <c r="Q623" s="9">
        <f>YEAR(SalesDataTable[[#This Row],[Order Date]])</f>
        <v>2026</v>
      </c>
      <c r="R623" s="8" t="str">
        <f>"Q"&amp;ROUNDUP(MONTH(SalesDataTable[[#This Row],[Order Date]])/3,0)</f>
        <v>Q2</v>
      </c>
      <c r="S623" s="5">
        <f>MONTH(SalesDataTable[[#This Row],[Order Date]])</f>
        <v>4</v>
      </c>
      <c r="T623" s="8" t="str">
        <f>TEXT(SalesDataTable[[#This Row],[Order Date]],"mmm")</f>
        <v>kwi</v>
      </c>
    </row>
    <row r="624" spans="1:20" ht="16" x14ac:dyDescent="0.4">
      <c r="A624" s="2" t="s">
        <v>695</v>
      </c>
      <c r="B624" s="3">
        <v>46132</v>
      </c>
      <c r="C624" s="4" t="s">
        <v>47</v>
      </c>
      <c r="D624" s="4" t="s">
        <v>65</v>
      </c>
      <c r="E624" s="4" t="s">
        <v>59</v>
      </c>
      <c r="F624" s="4" t="s">
        <v>24</v>
      </c>
      <c r="G624" s="4" t="s">
        <v>25</v>
      </c>
      <c r="H624" s="4" t="s">
        <v>55</v>
      </c>
      <c r="I624" s="5">
        <v>1</v>
      </c>
      <c r="J624" s="6">
        <v>41.04</v>
      </c>
      <c r="K624" s="7">
        <v>0.1</v>
      </c>
      <c r="L624" s="6">
        <v>17.02</v>
      </c>
      <c r="M624" s="6">
        <f t="shared" si="36"/>
        <v>36.936</v>
      </c>
      <c r="N624" s="6">
        <f t="shared" si="37"/>
        <v>17.02</v>
      </c>
      <c r="O624" s="6">
        <f t="shared" si="38"/>
        <v>19.916</v>
      </c>
      <c r="P624" s="8">
        <f t="shared" si="39"/>
        <v>0.53920294563569415</v>
      </c>
      <c r="Q624" s="9">
        <f>YEAR(SalesDataTable[[#This Row],[Order Date]])</f>
        <v>2026</v>
      </c>
      <c r="R624" s="8" t="str">
        <f>"Q"&amp;ROUNDUP(MONTH(SalesDataTable[[#This Row],[Order Date]])/3,0)</f>
        <v>Q2</v>
      </c>
      <c r="S624" s="5">
        <f>MONTH(SalesDataTable[[#This Row],[Order Date]])</f>
        <v>4</v>
      </c>
      <c r="T624" s="8" t="str">
        <f>TEXT(SalesDataTable[[#This Row],[Order Date]],"mmm")</f>
        <v>kwi</v>
      </c>
    </row>
    <row r="625" spans="1:20" ht="16" x14ac:dyDescent="0.4">
      <c r="A625" s="2" t="s">
        <v>696</v>
      </c>
      <c r="B625" s="3">
        <v>46132</v>
      </c>
      <c r="C625" s="4" t="s">
        <v>28</v>
      </c>
      <c r="D625" s="4" t="s">
        <v>29</v>
      </c>
      <c r="E625" s="4" t="s">
        <v>45</v>
      </c>
      <c r="F625" s="4" t="s">
        <v>36</v>
      </c>
      <c r="G625" s="4" t="s">
        <v>69</v>
      </c>
      <c r="H625" s="4" t="s">
        <v>70</v>
      </c>
      <c r="I625" s="5">
        <v>2</v>
      </c>
      <c r="J625" s="6">
        <v>40.56</v>
      </c>
      <c r="K625" s="7">
        <v>0</v>
      </c>
      <c r="L625" s="6">
        <v>15.09</v>
      </c>
      <c r="M625" s="6">
        <f t="shared" si="36"/>
        <v>81.12</v>
      </c>
      <c r="N625" s="6">
        <f t="shared" si="37"/>
        <v>30.18</v>
      </c>
      <c r="O625" s="6">
        <f t="shared" si="38"/>
        <v>50.940000000000005</v>
      </c>
      <c r="P625" s="8">
        <f t="shared" si="39"/>
        <v>0.62795857988165682</v>
      </c>
      <c r="Q625" s="9">
        <f>YEAR(SalesDataTable[[#This Row],[Order Date]])</f>
        <v>2026</v>
      </c>
      <c r="R625" s="8" t="str">
        <f>"Q"&amp;ROUNDUP(MONTH(SalesDataTable[[#This Row],[Order Date]])/3,0)</f>
        <v>Q2</v>
      </c>
      <c r="S625" s="5">
        <f>MONTH(SalesDataTable[[#This Row],[Order Date]])</f>
        <v>4</v>
      </c>
      <c r="T625" s="8" t="str">
        <f>TEXT(SalesDataTable[[#This Row],[Order Date]],"mmm")</f>
        <v>kwi</v>
      </c>
    </row>
    <row r="626" spans="1:20" ht="16" x14ac:dyDescent="0.4">
      <c r="A626" s="2" t="s">
        <v>697</v>
      </c>
      <c r="B626" s="3">
        <v>46132</v>
      </c>
      <c r="C626" s="4" t="s">
        <v>34</v>
      </c>
      <c r="D626" s="4" t="s">
        <v>146</v>
      </c>
      <c r="E626" s="4" t="s">
        <v>23</v>
      </c>
      <c r="F626" s="4" t="s">
        <v>40</v>
      </c>
      <c r="G626" s="4" t="s">
        <v>69</v>
      </c>
      <c r="H626" s="4" t="s">
        <v>94</v>
      </c>
      <c r="I626" s="5">
        <v>3</v>
      </c>
      <c r="J626" s="6">
        <v>51.36</v>
      </c>
      <c r="K626" s="7">
        <v>0</v>
      </c>
      <c r="L626" s="6">
        <v>22.05</v>
      </c>
      <c r="M626" s="6">
        <f t="shared" si="36"/>
        <v>154.07999999999998</v>
      </c>
      <c r="N626" s="6">
        <f t="shared" si="37"/>
        <v>66.150000000000006</v>
      </c>
      <c r="O626" s="6">
        <f t="shared" si="38"/>
        <v>87.929999999999978</v>
      </c>
      <c r="P626" s="8">
        <f t="shared" si="39"/>
        <v>0.57067757009345788</v>
      </c>
      <c r="Q626" s="9">
        <f>YEAR(SalesDataTable[[#This Row],[Order Date]])</f>
        <v>2026</v>
      </c>
      <c r="R626" s="8" t="str">
        <f>"Q"&amp;ROUNDUP(MONTH(SalesDataTable[[#This Row],[Order Date]])/3,0)</f>
        <v>Q2</v>
      </c>
      <c r="S626" s="5">
        <f>MONTH(SalesDataTable[[#This Row],[Order Date]])</f>
        <v>4</v>
      </c>
      <c r="T626" s="8" t="str">
        <f>TEXT(SalesDataTable[[#This Row],[Order Date]],"mmm")</f>
        <v>kwi</v>
      </c>
    </row>
    <row r="627" spans="1:20" ht="16" x14ac:dyDescent="0.4">
      <c r="A627" s="2" t="s">
        <v>698</v>
      </c>
      <c r="B627" s="3">
        <v>46133</v>
      </c>
      <c r="C627" s="4" t="s">
        <v>47</v>
      </c>
      <c r="D627" s="4" t="s">
        <v>65</v>
      </c>
      <c r="E627" s="4" t="s">
        <v>23</v>
      </c>
      <c r="F627" s="4" t="s">
        <v>24</v>
      </c>
      <c r="G627" s="4" t="s">
        <v>31</v>
      </c>
      <c r="H627" s="4" t="s">
        <v>32</v>
      </c>
      <c r="I627" s="5">
        <v>6</v>
      </c>
      <c r="J627" s="6">
        <v>93.58</v>
      </c>
      <c r="K627" s="7">
        <v>0</v>
      </c>
      <c r="L627" s="6">
        <v>46.68</v>
      </c>
      <c r="M627" s="6">
        <f t="shared" si="36"/>
        <v>561.48</v>
      </c>
      <c r="N627" s="6">
        <f t="shared" si="37"/>
        <v>280.08</v>
      </c>
      <c r="O627" s="6">
        <f t="shared" si="38"/>
        <v>281.40000000000003</v>
      </c>
      <c r="P627" s="8">
        <f t="shared" si="39"/>
        <v>0.5011754648429152</v>
      </c>
      <c r="Q627" s="9">
        <f>YEAR(SalesDataTable[[#This Row],[Order Date]])</f>
        <v>2026</v>
      </c>
      <c r="R627" s="8" t="str">
        <f>"Q"&amp;ROUNDUP(MONTH(SalesDataTable[[#This Row],[Order Date]])/3,0)</f>
        <v>Q2</v>
      </c>
      <c r="S627" s="5">
        <f>MONTH(SalesDataTable[[#This Row],[Order Date]])</f>
        <v>4</v>
      </c>
      <c r="T627" s="8" t="str">
        <f>TEXT(SalesDataTable[[#This Row],[Order Date]],"mmm")</f>
        <v>kwi</v>
      </c>
    </row>
    <row r="628" spans="1:20" ht="16" x14ac:dyDescent="0.4">
      <c r="A628" s="2" t="s">
        <v>699</v>
      </c>
      <c r="B628" s="3">
        <v>46133</v>
      </c>
      <c r="C628" s="4" t="s">
        <v>47</v>
      </c>
      <c r="D628" s="4" t="s">
        <v>65</v>
      </c>
      <c r="E628" s="4" t="s">
        <v>23</v>
      </c>
      <c r="F628" s="4" t="s">
        <v>40</v>
      </c>
      <c r="G628" s="4" t="s">
        <v>25</v>
      </c>
      <c r="H628" s="4" t="s">
        <v>26</v>
      </c>
      <c r="I628" s="5">
        <v>5</v>
      </c>
      <c r="J628" s="6">
        <v>80.16</v>
      </c>
      <c r="K628" s="7">
        <v>0.1</v>
      </c>
      <c r="L628" s="6">
        <v>42.5</v>
      </c>
      <c r="M628" s="6">
        <f t="shared" si="36"/>
        <v>360.71999999999997</v>
      </c>
      <c r="N628" s="6">
        <f t="shared" si="37"/>
        <v>212.5</v>
      </c>
      <c r="O628" s="6">
        <f t="shared" si="38"/>
        <v>148.21999999999997</v>
      </c>
      <c r="P628" s="8">
        <f t="shared" si="39"/>
        <v>0.41090042137946325</v>
      </c>
      <c r="Q628" s="9">
        <f>YEAR(SalesDataTable[[#This Row],[Order Date]])</f>
        <v>2026</v>
      </c>
      <c r="R628" s="8" t="str">
        <f>"Q"&amp;ROUNDUP(MONTH(SalesDataTable[[#This Row],[Order Date]])/3,0)</f>
        <v>Q2</v>
      </c>
      <c r="S628" s="5">
        <f>MONTH(SalesDataTable[[#This Row],[Order Date]])</f>
        <v>4</v>
      </c>
      <c r="T628" s="8" t="str">
        <f>TEXT(SalesDataTable[[#This Row],[Order Date]],"mmm")</f>
        <v>kwi</v>
      </c>
    </row>
    <row r="629" spans="1:20" ht="16" x14ac:dyDescent="0.4">
      <c r="A629" s="2" t="s">
        <v>700</v>
      </c>
      <c r="B629" s="3">
        <v>46133</v>
      </c>
      <c r="C629" s="4" t="s">
        <v>28</v>
      </c>
      <c r="D629" s="4" t="s">
        <v>89</v>
      </c>
      <c r="E629" s="4" t="s">
        <v>23</v>
      </c>
      <c r="F629" s="4" t="s">
        <v>36</v>
      </c>
      <c r="G629" s="4" t="s">
        <v>31</v>
      </c>
      <c r="H629" s="4" t="s">
        <v>41</v>
      </c>
      <c r="I629" s="5">
        <v>1</v>
      </c>
      <c r="J629" s="6">
        <v>142.22999999999999</v>
      </c>
      <c r="K629" s="7">
        <v>0.05</v>
      </c>
      <c r="L629" s="6">
        <v>77.66</v>
      </c>
      <c r="M629" s="6">
        <f t="shared" si="36"/>
        <v>135.11849999999998</v>
      </c>
      <c r="N629" s="6">
        <f t="shared" si="37"/>
        <v>77.66</v>
      </c>
      <c r="O629" s="6">
        <f t="shared" si="38"/>
        <v>57.458499999999987</v>
      </c>
      <c r="P629" s="8">
        <f t="shared" si="39"/>
        <v>0.42524524768999061</v>
      </c>
      <c r="Q629" s="9">
        <f>YEAR(SalesDataTable[[#This Row],[Order Date]])</f>
        <v>2026</v>
      </c>
      <c r="R629" s="8" t="str">
        <f>"Q"&amp;ROUNDUP(MONTH(SalesDataTable[[#This Row],[Order Date]])/3,0)</f>
        <v>Q2</v>
      </c>
      <c r="S629" s="5">
        <f>MONTH(SalesDataTable[[#This Row],[Order Date]])</f>
        <v>4</v>
      </c>
      <c r="T629" s="8" t="str">
        <f>TEXT(SalesDataTable[[#This Row],[Order Date]],"mmm")</f>
        <v>kwi</v>
      </c>
    </row>
    <row r="630" spans="1:20" ht="16" x14ac:dyDescent="0.4">
      <c r="A630" s="2" t="s">
        <v>701</v>
      </c>
      <c r="B630" s="3">
        <v>46133</v>
      </c>
      <c r="C630" s="4" t="s">
        <v>28</v>
      </c>
      <c r="D630" s="4" t="s">
        <v>106</v>
      </c>
      <c r="E630" s="4" t="s">
        <v>23</v>
      </c>
      <c r="F630" s="4" t="s">
        <v>24</v>
      </c>
      <c r="G630" s="4" t="s">
        <v>31</v>
      </c>
      <c r="H630" s="4" t="s">
        <v>99</v>
      </c>
      <c r="I630" s="5">
        <v>2</v>
      </c>
      <c r="J630" s="6">
        <v>71.77</v>
      </c>
      <c r="K630" s="7">
        <v>0</v>
      </c>
      <c r="L630" s="6">
        <v>32.450000000000003</v>
      </c>
      <c r="M630" s="6">
        <f t="shared" si="36"/>
        <v>143.54</v>
      </c>
      <c r="N630" s="6">
        <f t="shared" si="37"/>
        <v>64.900000000000006</v>
      </c>
      <c r="O630" s="6">
        <f t="shared" si="38"/>
        <v>78.639999999999986</v>
      </c>
      <c r="P630" s="8">
        <f t="shared" si="39"/>
        <v>0.54786122335237553</v>
      </c>
      <c r="Q630" s="9">
        <f>YEAR(SalesDataTable[[#This Row],[Order Date]])</f>
        <v>2026</v>
      </c>
      <c r="R630" s="8" t="str">
        <f>"Q"&amp;ROUNDUP(MONTH(SalesDataTable[[#This Row],[Order Date]])/3,0)</f>
        <v>Q2</v>
      </c>
      <c r="S630" s="5">
        <f>MONTH(SalesDataTable[[#This Row],[Order Date]])</f>
        <v>4</v>
      </c>
      <c r="T630" s="8" t="str">
        <f>TEXT(SalesDataTable[[#This Row],[Order Date]],"mmm")</f>
        <v>kwi</v>
      </c>
    </row>
    <row r="631" spans="1:20" ht="16" x14ac:dyDescent="0.4">
      <c r="A631" s="2" t="s">
        <v>702</v>
      </c>
      <c r="B631" s="3">
        <v>46133</v>
      </c>
      <c r="C631" s="4" t="s">
        <v>21</v>
      </c>
      <c r="D631" s="4" t="s">
        <v>22</v>
      </c>
      <c r="E631" s="4" t="s">
        <v>59</v>
      </c>
      <c r="F631" s="4" t="s">
        <v>24</v>
      </c>
      <c r="G631" s="4" t="s">
        <v>31</v>
      </c>
      <c r="H631" s="4" t="s">
        <v>99</v>
      </c>
      <c r="I631" s="5">
        <v>1</v>
      </c>
      <c r="J631" s="6">
        <v>71.23</v>
      </c>
      <c r="K631" s="7">
        <v>0.05</v>
      </c>
      <c r="L631" s="6">
        <v>33.28</v>
      </c>
      <c r="M631" s="6">
        <f t="shared" si="36"/>
        <v>67.668499999999995</v>
      </c>
      <c r="N631" s="6">
        <f t="shared" si="37"/>
        <v>33.28</v>
      </c>
      <c r="O631" s="6">
        <f t="shared" si="38"/>
        <v>34.388499999999993</v>
      </c>
      <c r="P631" s="8">
        <f t="shared" si="39"/>
        <v>0.50819066478494423</v>
      </c>
      <c r="Q631" s="9">
        <f>YEAR(SalesDataTable[[#This Row],[Order Date]])</f>
        <v>2026</v>
      </c>
      <c r="R631" s="8" t="str">
        <f>"Q"&amp;ROUNDUP(MONTH(SalesDataTable[[#This Row],[Order Date]])/3,0)</f>
        <v>Q2</v>
      </c>
      <c r="S631" s="5">
        <f>MONTH(SalesDataTable[[#This Row],[Order Date]])</f>
        <v>4</v>
      </c>
      <c r="T631" s="8" t="str">
        <f>TEXT(SalesDataTable[[#This Row],[Order Date]],"mmm")</f>
        <v>kwi</v>
      </c>
    </row>
    <row r="632" spans="1:20" ht="16" x14ac:dyDescent="0.4">
      <c r="A632" s="2" t="s">
        <v>703</v>
      </c>
      <c r="B632" s="3">
        <v>46133</v>
      </c>
      <c r="C632" s="4" t="s">
        <v>21</v>
      </c>
      <c r="D632" s="4" t="s">
        <v>22</v>
      </c>
      <c r="E632" s="4" t="s">
        <v>45</v>
      </c>
      <c r="F632" s="4" t="s">
        <v>24</v>
      </c>
      <c r="G632" s="4" t="s">
        <v>31</v>
      </c>
      <c r="H632" s="4" t="s">
        <v>99</v>
      </c>
      <c r="I632" s="5">
        <v>1</v>
      </c>
      <c r="J632" s="6">
        <v>71.239999999999995</v>
      </c>
      <c r="K632" s="7">
        <v>0.1</v>
      </c>
      <c r="L632" s="6">
        <v>33.07</v>
      </c>
      <c r="M632" s="6">
        <f t="shared" si="36"/>
        <v>64.116</v>
      </c>
      <c r="N632" s="6">
        <f t="shared" si="37"/>
        <v>33.07</v>
      </c>
      <c r="O632" s="6">
        <f t="shared" si="38"/>
        <v>31.045999999999999</v>
      </c>
      <c r="P632" s="8">
        <f t="shared" si="39"/>
        <v>0.48421610830369954</v>
      </c>
      <c r="Q632" s="9">
        <f>YEAR(SalesDataTable[[#This Row],[Order Date]])</f>
        <v>2026</v>
      </c>
      <c r="R632" s="8" t="str">
        <f>"Q"&amp;ROUNDUP(MONTH(SalesDataTable[[#This Row],[Order Date]])/3,0)</f>
        <v>Q2</v>
      </c>
      <c r="S632" s="5">
        <f>MONTH(SalesDataTable[[#This Row],[Order Date]])</f>
        <v>4</v>
      </c>
      <c r="T632" s="8" t="str">
        <f>TEXT(SalesDataTable[[#This Row],[Order Date]],"mmm")</f>
        <v>kwi</v>
      </c>
    </row>
    <row r="633" spans="1:20" ht="16" x14ac:dyDescent="0.4">
      <c r="A633" s="2" t="s">
        <v>704</v>
      </c>
      <c r="B633" s="3">
        <v>46133</v>
      </c>
      <c r="C633" s="4" t="s">
        <v>28</v>
      </c>
      <c r="D633" s="4" t="s">
        <v>58</v>
      </c>
      <c r="E633" s="4" t="s">
        <v>23</v>
      </c>
      <c r="F633" s="4" t="s">
        <v>36</v>
      </c>
      <c r="G633" s="4" t="s">
        <v>25</v>
      </c>
      <c r="H633" s="4" t="s">
        <v>49</v>
      </c>
      <c r="I633" s="5">
        <v>1</v>
      </c>
      <c r="J633" s="6">
        <v>51.39</v>
      </c>
      <c r="K633" s="7">
        <v>0</v>
      </c>
      <c r="L633" s="6">
        <v>22.08</v>
      </c>
      <c r="M633" s="6">
        <f t="shared" si="36"/>
        <v>51.39</v>
      </c>
      <c r="N633" s="6">
        <f t="shared" si="37"/>
        <v>22.08</v>
      </c>
      <c r="O633" s="6">
        <f t="shared" si="38"/>
        <v>29.310000000000002</v>
      </c>
      <c r="P633" s="8">
        <f t="shared" si="39"/>
        <v>0.57034442498540572</v>
      </c>
      <c r="Q633" s="9">
        <f>YEAR(SalesDataTable[[#This Row],[Order Date]])</f>
        <v>2026</v>
      </c>
      <c r="R633" s="8" t="str">
        <f>"Q"&amp;ROUNDUP(MONTH(SalesDataTable[[#This Row],[Order Date]])/3,0)</f>
        <v>Q2</v>
      </c>
      <c r="S633" s="5">
        <f>MONTH(SalesDataTable[[#This Row],[Order Date]])</f>
        <v>4</v>
      </c>
      <c r="T633" s="8" t="str">
        <f>TEXT(SalesDataTable[[#This Row],[Order Date]],"mmm")</f>
        <v>kwi</v>
      </c>
    </row>
    <row r="634" spans="1:20" ht="16" x14ac:dyDescent="0.4">
      <c r="A634" s="2" t="s">
        <v>705</v>
      </c>
      <c r="B634" s="3">
        <v>46133</v>
      </c>
      <c r="C634" s="4" t="s">
        <v>28</v>
      </c>
      <c r="D634" s="4" t="s">
        <v>89</v>
      </c>
      <c r="E634" s="4" t="s">
        <v>23</v>
      </c>
      <c r="F634" s="4" t="s">
        <v>24</v>
      </c>
      <c r="G634" s="4" t="s">
        <v>25</v>
      </c>
      <c r="H634" s="4" t="s">
        <v>63</v>
      </c>
      <c r="I634" s="5">
        <v>1</v>
      </c>
      <c r="J634" s="6">
        <v>102.64</v>
      </c>
      <c r="K634" s="7">
        <v>0</v>
      </c>
      <c r="L634" s="6">
        <v>51.86</v>
      </c>
      <c r="M634" s="6">
        <f t="shared" si="36"/>
        <v>102.64</v>
      </c>
      <c r="N634" s="6">
        <f t="shared" si="37"/>
        <v>51.86</v>
      </c>
      <c r="O634" s="6">
        <f t="shared" si="38"/>
        <v>50.78</v>
      </c>
      <c r="P634" s="8">
        <f t="shared" si="39"/>
        <v>0.49473889321901793</v>
      </c>
      <c r="Q634" s="9">
        <f>YEAR(SalesDataTable[[#This Row],[Order Date]])</f>
        <v>2026</v>
      </c>
      <c r="R634" s="8" t="str">
        <f>"Q"&amp;ROUNDUP(MONTH(SalesDataTable[[#This Row],[Order Date]])/3,0)</f>
        <v>Q2</v>
      </c>
      <c r="S634" s="5">
        <f>MONTH(SalesDataTable[[#This Row],[Order Date]])</f>
        <v>4</v>
      </c>
      <c r="T634" s="8" t="str">
        <f>TEXT(SalesDataTable[[#This Row],[Order Date]],"mmm")</f>
        <v>kwi</v>
      </c>
    </row>
    <row r="635" spans="1:20" ht="16" x14ac:dyDescent="0.4">
      <c r="A635" s="2" t="s">
        <v>706</v>
      </c>
      <c r="B635" s="3">
        <v>46133</v>
      </c>
      <c r="C635" s="4" t="s">
        <v>34</v>
      </c>
      <c r="D635" s="4" t="s">
        <v>35</v>
      </c>
      <c r="E635" s="4" t="s">
        <v>23</v>
      </c>
      <c r="F635" s="4" t="s">
        <v>36</v>
      </c>
      <c r="G635" s="4" t="s">
        <v>69</v>
      </c>
      <c r="H635" s="4" t="s">
        <v>87</v>
      </c>
      <c r="I635" s="5">
        <v>2</v>
      </c>
      <c r="J635" s="6">
        <v>35.56</v>
      </c>
      <c r="K635" s="7">
        <v>0.1</v>
      </c>
      <c r="L635" s="6">
        <v>13.85</v>
      </c>
      <c r="M635" s="6">
        <f t="shared" si="36"/>
        <v>64.00800000000001</v>
      </c>
      <c r="N635" s="6">
        <f t="shared" si="37"/>
        <v>27.7</v>
      </c>
      <c r="O635" s="6">
        <f t="shared" si="38"/>
        <v>36.308000000000007</v>
      </c>
      <c r="P635" s="8">
        <f t="shared" si="39"/>
        <v>0.56724159480064995</v>
      </c>
      <c r="Q635" s="9">
        <f>YEAR(SalesDataTable[[#This Row],[Order Date]])</f>
        <v>2026</v>
      </c>
      <c r="R635" s="8" t="str">
        <f>"Q"&amp;ROUNDUP(MONTH(SalesDataTable[[#This Row],[Order Date]])/3,0)</f>
        <v>Q2</v>
      </c>
      <c r="S635" s="5">
        <f>MONTH(SalesDataTable[[#This Row],[Order Date]])</f>
        <v>4</v>
      </c>
      <c r="T635" s="8" t="str">
        <f>TEXT(SalesDataTable[[#This Row],[Order Date]],"mmm")</f>
        <v>kwi</v>
      </c>
    </row>
    <row r="636" spans="1:20" ht="16" x14ac:dyDescent="0.4">
      <c r="A636" s="2" t="s">
        <v>707</v>
      </c>
      <c r="B636" s="3">
        <v>46133</v>
      </c>
      <c r="C636" s="4" t="s">
        <v>28</v>
      </c>
      <c r="D636" s="4" t="s">
        <v>86</v>
      </c>
      <c r="E636" s="4" t="s">
        <v>23</v>
      </c>
      <c r="F636" s="4" t="s">
        <v>24</v>
      </c>
      <c r="G636" s="4" t="s">
        <v>25</v>
      </c>
      <c r="H636" s="4" t="s">
        <v>63</v>
      </c>
      <c r="I636" s="5">
        <v>2</v>
      </c>
      <c r="J636" s="6">
        <v>100.39</v>
      </c>
      <c r="K636" s="7">
        <v>0</v>
      </c>
      <c r="L636" s="6">
        <v>49.05</v>
      </c>
      <c r="M636" s="6">
        <f t="shared" si="36"/>
        <v>200.78</v>
      </c>
      <c r="N636" s="6">
        <f t="shared" si="37"/>
        <v>98.1</v>
      </c>
      <c r="O636" s="6">
        <f t="shared" si="38"/>
        <v>102.68</v>
      </c>
      <c r="P636" s="8">
        <f t="shared" si="39"/>
        <v>0.51140551847793603</v>
      </c>
      <c r="Q636" s="9">
        <f>YEAR(SalesDataTable[[#This Row],[Order Date]])</f>
        <v>2026</v>
      </c>
      <c r="R636" s="8" t="str">
        <f>"Q"&amp;ROUNDUP(MONTH(SalesDataTable[[#This Row],[Order Date]])/3,0)</f>
        <v>Q2</v>
      </c>
      <c r="S636" s="5">
        <f>MONTH(SalesDataTable[[#This Row],[Order Date]])</f>
        <v>4</v>
      </c>
      <c r="T636" s="8" t="str">
        <f>TEXT(SalesDataTable[[#This Row],[Order Date]],"mmm")</f>
        <v>kwi</v>
      </c>
    </row>
    <row r="637" spans="1:20" ht="16" x14ac:dyDescent="0.4">
      <c r="A637" s="2" t="s">
        <v>708</v>
      </c>
      <c r="B637" s="3">
        <v>46133</v>
      </c>
      <c r="C637" s="4" t="s">
        <v>21</v>
      </c>
      <c r="D637" s="4" t="s">
        <v>108</v>
      </c>
      <c r="E637" s="4" t="s">
        <v>45</v>
      </c>
      <c r="F637" s="4" t="s">
        <v>24</v>
      </c>
      <c r="G637" s="4" t="s">
        <v>51</v>
      </c>
      <c r="H637" s="4" t="s">
        <v>61</v>
      </c>
      <c r="I637" s="5">
        <v>2</v>
      </c>
      <c r="J637" s="6">
        <v>191.51</v>
      </c>
      <c r="K637" s="7">
        <v>0.1</v>
      </c>
      <c r="L637" s="6">
        <v>101.25</v>
      </c>
      <c r="M637" s="6">
        <f t="shared" si="36"/>
        <v>344.71800000000002</v>
      </c>
      <c r="N637" s="6">
        <f t="shared" si="37"/>
        <v>202.5</v>
      </c>
      <c r="O637" s="6">
        <f t="shared" si="38"/>
        <v>142.21800000000002</v>
      </c>
      <c r="P637" s="8">
        <f t="shared" si="39"/>
        <v>0.41256331262075091</v>
      </c>
      <c r="Q637" s="9">
        <f>YEAR(SalesDataTable[[#This Row],[Order Date]])</f>
        <v>2026</v>
      </c>
      <c r="R637" s="8" t="str">
        <f>"Q"&amp;ROUNDUP(MONTH(SalesDataTable[[#This Row],[Order Date]])/3,0)</f>
        <v>Q2</v>
      </c>
      <c r="S637" s="5">
        <f>MONTH(SalesDataTable[[#This Row],[Order Date]])</f>
        <v>4</v>
      </c>
      <c r="T637" s="8" t="str">
        <f>TEXT(SalesDataTable[[#This Row],[Order Date]],"mmm")</f>
        <v>kwi</v>
      </c>
    </row>
    <row r="638" spans="1:20" ht="16" x14ac:dyDescent="0.4">
      <c r="A638" s="2" t="s">
        <v>709</v>
      </c>
      <c r="B638" s="3">
        <v>46133</v>
      </c>
      <c r="C638" s="4" t="s">
        <v>28</v>
      </c>
      <c r="D638" s="4" t="s">
        <v>89</v>
      </c>
      <c r="E638" s="4" t="s">
        <v>45</v>
      </c>
      <c r="F638" s="4" t="s">
        <v>36</v>
      </c>
      <c r="G638" s="4" t="s">
        <v>31</v>
      </c>
      <c r="H638" s="4" t="s">
        <v>41</v>
      </c>
      <c r="I638" s="5">
        <v>2</v>
      </c>
      <c r="J638" s="6">
        <v>147.30000000000001</v>
      </c>
      <c r="K638" s="7">
        <v>0</v>
      </c>
      <c r="L638" s="6">
        <v>81.2</v>
      </c>
      <c r="M638" s="6">
        <f t="shared" si="36"/>
        <v>294.60000000000002</v>
      </c>
      <c r="N638" s="6">
        <f t="shared" si="37"/>
        <v>162.4</v>
      </c>
      <c r="O638" s="6">
        <f t="shared" si="38"/>
        <v>132.20000000000002</v>
      </c>
      <c r="P638" s="8">
        <f t="shared" si="39"/>
        <v>0.44874405974202308</v>
      </c>
      <c r="Q638" s="9">
        <f>YEAR(SalesDataTable[[#This Row],[Order Date]])</f>
        <v>2026</v>
      </c>
      <c r="R638" s="8" t="str">
        <f>"Q"&amp;ROUNDUP(MONTH(SalesDataTable[[#This Row],[Order Date]])/3,0)</f>
        <v>Q2</v>
      </c>
      <c r="S638" s="5">
        <f>MONTH(SalesDataTable[[#This Row],[Order Date]])</f>
        <v>4</v>
      </c>
      <c r="T638" s="8" t="str">
        <f>TEXT(SalesDataTable[[#This Row],[Order Date]],"mmm")</f>
        <v>kwi</v>
      </c>
    </row>
    <row r="639" spans="1:20" ht="16" x14ac:dyDescent="0.4">
      <c r="A639" s="2" t="s">
        <v>710</v>
      </c>
      <c r="B639" s="3">
        <v>46133</v>
      </c>
      <c r="C639" s="4" t="s">
        <v>28</v>
      </c>
      <c r="D639" s="4" t="s">
        <v>86</v>
      </c>
      <c r="E639" s="4" t="s">
        <v>45</v>
      </c>
      <c r="F639" s="4" t="s">
        <v>24</v>
      </c>
      <c r="G639" s="4" t="s">
        <v>25</v>
      </c>
      <c r="H639" s="4" t="s">
        <v>26</v>
      </c>
      <c r="I639" s="5">
        <v>1</v>
      </c>
      <c r="J639" s="6">
        <v>79.92</v>
      </c>
      <c r="K639" s="7">
        <v>0.1</v>
      </c>
      <c r="L639" s="6">
        <v>43.13</v>
      </c>
      <c r="M639" s="6">
        <f t="shared" si="36"/>
        <v>71.927999999999997</v>
      </c>
      <c r="N639" s="6">
        <f t="shared" si="37"/>
        <v>43.13</v>
      </c>
      <c r="O639" s="6">
        <f t="shared" si="38"/>
        <v>28.797999999999995</v>
      </c>
      <c r="P639" s="8">
        <f t="shared" si="39"/>
        <v>0.40037259481703918</v>
      </c>
      <c r="Q639" s="9">
        <f>YEAR(SalesDataTable[[#This Row],[Order Date]])</f>
        <v>2026</v>
      </c>
      <c r="R639" s="8" t="str">
        <f>"Q"&amp;ROUNDUP(MONTH(SalesDataTable[[#This Row],[Order Date]])/3,0)</f>
        <v>Q2</v>
      </c>
      <c r="S639" s="5">
        <f>MONTH(SalesDataTable[[#This Row],[Order Date]])</f>
        <v>4</v>
      </c>
      <c r="T639" s="8" t="str">
        <f>TEXT(SalesDataTable[[#This Row],[Order Date]],"mmm")</f>
        <v>kwi</v>
      </c>
    </row>
    <row r="640" spans="1:20" ht="16" x14ac:dyDescent="0.4">
      <c r="A640" s="2" t="s">
        <v>711</v>
      </c>
      <c r="B640" s="3">
        <v>46134</v>
      </c>
      <c r="C640" s="4" t="s">
        <v>28</v>
      </c>
      <c r="D640" s="4" t="s">
        <v>29</v>
      </c>
      <c r="E640" s="4" t="s">
        <v>23</v>
      </c>
      <c r="F640" s="4" t="s">
        <v>24</v>
      </c>
      <c r="G640" s="4" t="s">
        <v>51</v>
      </c>
      <c r="H640" s="4" t="s">
        <v>52</v>
      </c>
      <c r="I640" s="5">
        <v>2</v>
      </c>
      <c r="J640" s="6">
        <v>344.29</v>
      </c>
      <c r="K640" s="7">
        <v>0.1</v>
      </c>
      <c r="L640" s="6">
        <v>192.66</v>
      </c>
      <c r="M640" s="6">
        <f t="shared" si="36"/>
        <v>619.72200000000009</v>
      </c>
      <c r="N640" s="6">
        <f t="shared" si="37"/>
        <v>385.32</v>
      </c>
      <c r="O640" s="6">
        <f t="shared" si="38"/>
        <v>234.4020000000001</v>
      </c>
      <c r="P640" s="8">
        <f t="shared" si="39"/>
        <v>0.37823733867766524</v>
      </c>
      <c r="Q640" s="9">
        <f>YEAR(SalesDataTable[[#This Row],[Order Date]])</f>
        <v>2026</v>
      </c>
      <c r="R640" s="8" t="str">
        <f>"Q"&amp;ROUNDUP(MONTH(SalesDataTable[[#This Row],[Order Date]])/3,0)</f>
        <v>Q2</v>
      </c>
      <c r="S640" s="5">
        <f>MONTH(SalesDataTable[[#This Row],[Order Date]])</f>
        <v>4</v>
      </c>
      <c r="T640" s="8" t="str">
        <f>TEXT(SalesDataTable[[#This Row],[Order Date]],"mmm")</f>
        <v>kwi</v>
      </c>
    </row>
    <row r="641" spans="1:20" ht="16" x14ac:dyDescent="0.4">
      <c r="A641" s="2" t="s">
        <v>712</v>
      </c>
      <c r="B641" s="3">
        <v>46134</v>
      </c>
      <c r="C641" s="4" t="s">
        <v>34</v>
      </c>
      <c r="D641" s="4" t="s">
        <v>54</v>
      </c>
      <c r="E641" s="4" t="s">
        <v>23</v>
      </c>
      <c r="F641" s="4" t="s">
        <v>24</v>
      </c>
      <c r="G641" s="4" t="s">
        <v>31</v>
      </c>
      <c r="H641" s="4" t="s">
        <v>73</v>
      </c>
      <c r="I641" s="5">
        <v>1</v>
      </c>
      <c r="J641" s="6">
        <v>151.15</v>
      </c>
      <c r="K641" s="7">
        <v>0</v>
      </c>
      <c r="L641" s="6">
        <v>77.680000000000007</v>
      </c>
      <c r="M641" s="6">
        <f t="shared" si="36"/>
        <v>151.15</v>
      </c>
      <c r="N641" s="6">
        <f t="shared" si="37"/>
        <v>77.680000000000007</v>
      </c>
      <c r="O641" s="6">
        <f t="shared" si="38"/>
        <v>73.47</v>
      </c>
      <c r="P641" s="8">
        <f t="shared" si="39"/>
        <v>0.48607343698312933</v>
      </c>
      <c r="Q641" s="9">
        <f>YEAR(SalesDataTable[[#This Row],[Order Date]])</f>
        <v>2026</v>
      </c>
      <c r="R641" s="8" t="str">
        <f>"Q"&amp;ROUNDUP(MONTH(SalesDataTable[[#This Row],[Order Date]])/3,0)</f>
        <v>Q2</v>
      </c>
      <c r="S641" s="5">
        <f>MONTH(SalesDataTable[[#This Row],[Order Date]])</f>
        <v>4</v>
      </c>
      <c r="T641" s="8" t="str">
        <f>TEXT(SalesDataTable[[#This Row],[Order Date]],"mmm")</f>
        <v>kwi</v>
      </c>
    </row>
    <row r="642" spans="1:20" ht="16" x14ac:dyDescent="0.4">
      <c r="A642" s="2" t="s">
        <v>713</v>
      </c>
      <c r="B642" s="3">
        <v>46134</v>
      </c>
      <c r="C642" s="4" t="s">
        <v>28</v>
      </c>
      <c r="D642" s="4" t="s">
        <v>58</v>
      </c>
      <c r="E642" s="4" t="s">
        <v>45</v>
      </c>
      <c r="F642" s="4" t="s">
        <v>36</v>
      </c>
      <c r="G642" s="4" t="s">
        <v>51</v>
      </c>
      <c r="H642" s="4" t="s">
        <v>84</v>
      </c>
      <c r="I642" s="5">
        <v>1</v>
      </c>
      <c r="J642" s="6">
        <v>81.73</v>
      </c>
      <c r="K642" s="7">
        <v>0.05</v>
      </c>
      <c r="L642" s="6">
        <v>39.979999999999997</v>
      </c>
      <c r="M642" s="6">
        <f t="shared" ref="M642:M705" si="40">I642*J642*(1-K642)</f>
        <v>77.643500000000003</v>
      </c>
      <c r="N642" s="6">
        <f t="shared" ref="N642:N705" si="41">I642*L642</f>
        <v>39.979999999999997</v>
      </c>
      <c r="O642" s="6">
        <f t="shared" ref="O642:O705" si="42">M642-N642</f>
        <v>37.663500000000006</v>
      </c>
      <c r="P642" s="8">
        <f t="shared" ref="P642:P705" si="43">IFERROR(O642/M642,0)</f>
        <v>0.48508246021882068</v>
      </c>
      <c r="Q642" s="9">
        <f>YEAR(SalesDataTable[[#This Row],[Order Date]])</f>
        <v>2026</v>
      </c>
      <c r="R642" s="8" t="str">
        <f>"Q"&amp;ROUNDUP(MONTH(SalesDataTable[[#This Row],[Order Date]])/3,0)</f>
        <v>Q2</v>
      </c>
      <c r="S642" s="5">
        <f>MONTH(SalesDataTable[[#This Row],[Order Date]])</f>
        <v>4</v>
      </c>
      <c r="T642" s="8" t="str">
        <f>TEXT(SalesDataTable[[#This Row],[Order Date]],"mmm")</f>
        <v>kwi</v>
      </c>
    </row>
    <row r="643" spans="1:20" ht="16" x14ac:dyDescent="0.4">
      <c r="A643" s="2" t="s">
        <v>714</v>
      </c>
      <c r="B643" s="3">
        <v>46134</v>
      </c>
      <c r="C643" s="4" t="s">
        <v>47</v>
      </c>
      <c r="D643" s="4" t="s">
        <v>48</v>
      </c>
      <c r="E643" s="4" t="s">
        <v>45</v>
      </c>
      <c r="F643" s="4" t="s">
        <v>36</v>
      </c>
      <c r="G643" s="4" t="s">
        <v>31</v>
      </c>
      <c r="H643" s="4" t="s">
        <v>41</v>
      </c>
      <c r="I643" s="5">
        <v>1</v>
      </c>
      <c r="J643" s="6">
        <v>142.53</v>
      </c>
      <c r="K643" s="7">
        <v>0.05</v>
      </c>
      <c r="L643" s="6">
        <v>77.77</v>
      </c>
      <c r="M643" s="6">
        <f t="shared" si="40"/>
        <v>135.40350000000001</v>
      </c>
      <c r="N643" s="6">
        <f t="shared" si="41"/>
        <v>77.77</v>
      </c>
      <c r="O643" s="6">
        <f t="shared" si="42"/>
        <v>57.633500000000012</v>
      </c>
      <c r="P643" s="8">
        <f t="shared" si="43"/>
        <v>0.4256426163282338</v>
      </c>
      <c r="Q643" s="9">
        <f>YEAR(SalesDataTable[[#This Row],[Order Date]])</f>
        <v>2026</v>
      </c>
      <c r="R643" s="8" t="str">
        <f>"Q"&amp;ROUNDUP(MONTH(SalesDataTable[[#This Row],[Order Date]])/3,0)</f>
        <v>Q2</v>
      </c>
      <c r="S643" s="5">
        <f>MONTH(SalesDataTable[[#This Row],[Order Date]])</f>
        <v>4</v>
      </c>
      <c r="T643" s="8" t="str">
        <f>TEXT(SalesDataTable[[#This Row],[Order Date]],"mmm")</f>
        <v>kwi</v>
      </c>
    </row>
    <row r="644" spans="1:20" ht="16" x14ac:dyDescent="0.4">
      <c r="A644" s="2" t="s">
        <v>715</v>
      </c>
      <c r="B644" s="3">
        <v>46134</v>
      </c>
      <c r="C644" s="4" t="s">
        <v>28</v>
      </c>
      <c r="D644" s="4" t="s">
        <v>29</v>
      </c>
      <c r="E644" s="4" t="s">
        <v>23</v>
      </c>
      <c r="F644" s="4" t="s">
        <v>36</v>
      </c>
      <c r="G644" s="4" t="s">
        <v>51</v>
      </c>
      <c r="H644" s="4" t="s">
        <v>84</v>
      </c>
      <c r="I644" s="5">
        <v>2</v>
      </c>
      <c r="J644" s="6">
        <v>83.24</v>
      </c>
      <c r="K644" s="7">
        <v>0</v>
      </c>
      <c r="L644" s="6">
        <v>40.03</v>
      </c>
      <c r="M644" s="6">
        <f t="shared" si="40"/>
        <v>166.48</v>
      </c>
      <c r="N644" s="6">
        <f t="shared" si="41"/>
        <v>80.06</v>
      </c>
      <c r="O644" s="6">
        <f t="shared" si="42"/>
        <v>86.419999999999987</v>
      </c>
      <c r="P644" s="8">
        <f t="shared" si="43"/>
        <v>0.51910139356078799</v>
      </c>
      <c r="Q644" s="9">
        <f>YEAR(SalesDataTable[[#This Row],[Order Date]])</f>
        <v>2026</v>
      </c>
      <c r="R644" s="8" t="str">
        <f>"Q"&amp;ROUNDUP(MONTH(SalesDataTable[[#This Row],[Order Date]])/3,0)</f>
        <v>Q2</v>
      </c>
      <c r="S644" s="5">
        <f>MONTH(SalesDataTable[[#This Row],[Order Date]])</f>
        <v>4</v>
      </c>
      <c r="T644" s="8" t="str">
        <f>TEXT(SalesDataTable[[#This Row],[Order Date]],"mmm")</f>
        <v>kwi</v>
      </c>
    </row>
    <row r="645" spans="1:20" ht="16" x14ac:dyDescent="0.4">
      <c r="A645" s="2" t="s">
        <v>716</v>
      </c>
      <c r="B645" s="3">
        <v>46134</v>
      </c>
      <c r="C645" s="4" t="s">
        <v>21</v>
      </c>
      <c r="D645" s="4" t="s">
        <v>22</v>
      </c>
      <c r="E645" s="4" t="s">
        <v>59</v>
      </c>
      <c r="F645" s="4" t="s">
        <v>36</v>
      </c>
      <c r="G645" s="4" t="s">
        <v>31</v>
      </c>
      <c r="H645" s="4" t="s">
        <v>41</v>
      </c>
      <c r="I645" s="5">
        <v>1</v>
      </c>
      <c r="J645" s="6">
        <v>141.99</v>
      </c>
      <c r="K645" s="7">
        <v>0.05</v>
      </c>
      <c r="L645" s="6">
        <v>79.7</v>
      </c>
      <c r="M645" s="6">
        <f t="shared" si="40"/>
        <v>134.8905</v>
      </c>
      <c r="N645" s="6">
        <f t="shared" si="41"/>
        <v>79.7</v>
      </c>
      <c r="O645" s="6">
        <f t="shared" si="42"/>
        <v>55.1905</v>
      </c>
      <c r="P645" s="8">
        <f t="shared" si="43"/>
        <v>0.40915038494186023</v>
      </c>
      <c r="Q645" s="9">
        <f>YEAR(SalesDataTable[[#This Row],[Order Date]])</f>
        <v>2026</v>
      </c>
      <c r="R645" s="8" t="str">
        <f>"Q"&amp;ROUNDUP(MONTH(SalesDataTable[[#This Row],[Order Date]])/3,0)</f>
        <v>Q2</v>
      </c>
      <c r="S645" s="5">
        <f>MONTH(SalesDataTable[[#This Row],[Order Date]])</f>
        <v>4</v>
      </c>
      <c r="T645" s="8" t="str">
        <f>TEXT(SalesDataTable[[#This Row],[Order Date]],"mmm")</f>
        <v>kwi</v>
      </c>
    </row>
    <row r="646" spans="1:20" ht="16" x14ac:dyDescent="0.4">
      <c r="A646" s="2" t="s">
        <v>717</v>
      </c>
      <c r="B646" s="3">
        <v>46134</v>
      </c>
      <c r="C646" s="4" t="s">
        <v>28</v>
      </c>
      <c r="D646" s="4" t="s">
        <v>89</v>
      </c>
      <c r="E646" s="4" t="s">
        <v>23</v>
      </c>
      <c r="F646" s="4" t="s">
        <v>36</v>
      </c>
      <c r="G646" s="4" t="s">
        <v>69</v>
      </c>
      <c r="H646" s="4" t="s">
        <v>87</v>
      </c>
      <c r="I646" s="5">
        <v>2</v>
      </c>
      <c r="J646" s="6">
        <v>35.94</v>
      </c>
      <c r="K646" s="7">
        <v>0.05</v>
      </c>
      <c r="L646" s="6">
        <v>14.17</v>
      </c>
      <c r="M646" s="6">
        <f t="shared" si="40"/>
        <v>68.285999999999987</v>
      </c>
      <c r="N646" s="6">
        <f t="shared" si="41"/>
        <v>28.34</v>
      </c>
      <c r="O646" s="6">
        <f t="shared" si="42"/>
        <v>39.945999999999984</v>
      </c>
      <c r="P646" s="8">
        <f t="shared" si="43"/>
        <v>0.5849808159798493</v>
      </c>
      <c r="Q646" s="9">
        <f>YEAR(SalesDataTable[[#This Row],[Order Date]])</f>
        <v>2026</v>
      </c>
      <c r="R646" s="8" t="str">
        <f>"Q"&amp;ROUNDUP(MONTH(SalesDataTable[[#This Row],[Order Date]])/3,0)</f>
        <v>Q2</v>
      </c>
      <c r="S646" s="5">
        <f>MONTH(SalesDataTable[[#This Row],[Order Date]])</f>
        <v>4</v>
      </c>
      <c r="T646" s="8" t="str">
        <f>TEXT(SalesDataTable[[#This Row],[Order Date]],"mmm")</f>
        <v>kwi</v>
      </c>
    </row>
    <row r="647" spans="1:20" ht="16" x14ac:dyDescent="0.4">
      <c r="A647" s="2" t="s">
        <v>718</v>
      </c>
      <c r="B647" s="3">
        <v>46135</v>
      </c>
      <c r="C647" s="4" t="s">
        <v>28</v>
      </c>
      <c r="D647" s="4" t="s">
        <v>29</v>
      </c>
      <c r="E647" s="4" t="s">
        <v>23</v>
      </c>
      <c r="F647" s="4" t="s">
        <v>36</v>
      </c>
      <c r="G647" s="4" t="s">
        <v>69</v>
      </c>
      <c r="H647" s="4" t="s">
        <v>94</v>
      </c>
      <c r="I647" s="5">
        <v>3</v>
      </c>
      <c r="J647" s="6">
        <v>49.55</v>
      </c>
      <c r="K647" s="7">
        <v>0</v>
      </c>
      <c r="L647" s="6">
        <v>22.55</v>
      </c>
      <c r="M647" s="6">
        <f t="shared" si="40"/>
        <v>148.64999999999998</v>
      </c>
      <c r="N647" s="6">
        <f t="shared" si="41"/>
        <v>67.650000000000006</v>
      </c>
      <c r="O647" s="6">
        <f t="shared" si="42"/>
        <v>80.999999999999972</v>
      </c>
      <c r="P647" s="8">
        <f t="shared" si="43"/>
        <v>0.54490413723511588</v>
      </c>
      <c r="Q647" s="9">
        <f>YEAR(SalesDataTable[[#This Row],[Order Date]])</f>
        <v>2026</v>
      </c>
      <c r="R647" s="8" t="str">
        <f>"Q"&amp;ROUNDUP(MONTH(SalesDataTable[[#This Row],[Order Date]])/3,0)</f>
        <v>Q2</v>
      </c>
      <c r="S647" s="5">
        <f>MONTH(SalesDataTable[[#This Row],[Order Date]])</f>
        <v>4</v>
      </c>
      <c r="T647" s="8" t="str">
        <f>TEXT(SalesDataTable[[#This Row],[Order Date]],"mmm")</f>
        <v>kwi</v>
      </c>
    </row>
    <row r="648" spans="1:20" ht="16" x14ac:dyDescent="0.4">
      <c r="A648" s="2" t="s">
        <v>719</v>
      </c>
      <c r="B648" s="3">
        <v>46135</v>
      </c>
      <c r="C648" s="4" t="s">
        <v>47</v>
      </c>
      <c r="D648" s="4" t="s">
        <v>68</v>
      </c>
      <c r="E648" s="4" t="s">
        <v>59</v>
      </c>
      <c r="F648" s="4" t="s">
        <v>24</v>
      </c>
      <c r="G648" s="4" t="s">
        <v>69</v>
      </c>
      <c r="H648" s="4" t="s">
        <v>70</v>
      </c>
      <c r="I648" s="5">
        <v>1</v>
      </c>
      <c r="J648" s="6">
        <v>39.89</v>
      </c>
      <c r="K648" s="7">
        <v>0.05</v>
      </c>
      <c r="L648" s="6">
        <v>15.06</v>
      </c>
      <c r="M648" s="6">
        <f t="shared" si="40"/>
        <v>37.895499999999998</v>
      </c>
      <c r="N648" s="6">
        <f t="shared" si="41"/>
        <v>15.06</v>
      </c>
      <c r="O648" s="6">
        <f t="shared" si="42"/>
        <v>22.835499999999996</v>
      </c>
      <c r="P648" s="8">
        <f t="shared" si="43"/>
        <v>0.60259133670224685</v>
      </c>
      <c r="Q648" s="9">
        <f>YEAR(SalesDataTable[[#This Row],[Order Date]])</f>
        <v>2026</v>
      </c>
      <c r="R648" s="8" t="str">
        <f>"Q"&amp;ROUNDUP(MONTH(SalesDataTable[[#This Row],[Order Date]])/3,0)</f>
        <v>Q2</v>
      </c>
      <c r="S648" s="5">
        <f>MONTH(SalesDataTable[[#This Row],[Order Date]])</f>
        <v>4</v>
      </c>
      <c r="T648" s="8" t="str">
        <f>TEXT(SalesDataTable[[#This Row],[Order Date]],"mmm")</f>
        <v>kwi</v>
      </c>
    </row>
    <row r="649" spans="1:20" ht="16" x14ac:dyDescent="0.4">
      <c r="A649" s="2" t="s">
        <v>720</v>
      </c>
      <c r="B649" s="3">
        <v>46135</v>
      </c>
      <c r="C649" s="4" t="s">
        <v>47</v>
      </c>
      <c r="D649" s="4" t="s">
        <v>65</v>
      </c>
      <c r="E649" s="4" t="s">
        <v>59</v>
      </c>
      <c r="F649" s="4" t="s">
        <v>36</v>
      </c>
      <c r="G649" s="4" t="s">
        <v>69</v>
      </c>
      <c r="H649" s="4" t="s">
        <v>70</v>
      </c>
      <c r="I649" s="5">
        <v>1</v>
      </c>
      <c r="J649" s="6">
        <v>40.630000000000003</v>
      </c>
      <c r="K649" s="7">
        <v>0.1</v>
      </c>
      <c r="L649" s="6">
        <v>14.67</v>
      </c>
      <c r="M649" s="6">
        <f t="shared" si="40"/>
        <v>36.567</v>
      </c>
      <c r="N649" s="6">
        <f t="shared" si="41"/>
        <v>14.67</v>
      </c>
      <c r="O649" s="6">
        <f t="shared" si="42"/>
        <v>21.896999999999998</v>
      </c>
      <c r="P649" s="8">
        <f t="shared" si="43"/>
        <v>0.59881860694068423</v>
      </c>
      <c r="Q649" s="9">
        <f>YEAR(SalesDataTable[[#This Row],[Order Date]])</f>
        <v>2026</v>
      </c>
      <c r="R649" s="8" t="str">
        <f>"Q"&amp;ROUNDUP(MONTH(SalesDataTable[[#This Row],[Order Date]])/3,0)</f>
        <v>Q2</v>
      </c>
      <c r="S649" s="5">
        <f>MONTH(SalesDataTable[[#This Row],[Order Date]])</f>
        <v>4</v>
      </c>
      <c r="T649" s="8" t="str">
        <f>TEXT(SalesDataTable[[#This Row],[Order Date]],"mmm")</f>
        <v>kwi</v>
      </c>
    </row>
    <row r="650" spans="1:20" ht="16" x14ac:dyDescent="0.4">
      <c r="A650" s="2" t="s">
        <v>721</v>
      </c>
      <c r="B650" s="3">
        <v>46135</v>
      </c>
      <c r="C650" s="4" t="s">
        <v>47</v>
      </c>
      <c r="D650" s="4" t="s">
        <v>68</v>
      </c>
      <c r="E650" s="4" t="s">
        <v>59</v>
      </c>
      <c r="F650" s="4" t="s">
        <v>24</v>
      </c>
      <c r="G650" s="4" t="s">
        <v>25</v>
      </c>
      <c r="H650" s="4" t="s">
        <v>55</v>
      </c>
      <c r="I650" s="5">
        <v>4</v>
      </c>
      <c r="J650" s="6">
        <v>39.78</v>
      </c>
      <c r="K650" s="7">
        <v>0.05</v>
      </c>
      <c r="L650" s="6">
        <v>16.7</v>
      </c>
      <c r="M650" s="6">
        <f t="shared" si="40"/>
        <v>151.16399999999999</v>
      </c>
      <c r="N650" s="6">
        <f t="shared" si="41"/>
        <v>66.8</v>
      </c>
      <c r="O650" s="6">
        <f t="shared" si="42"/>
        <v>84.36399999999999</v>
      </c>
      <c r="P650" s="8">
        <f t="shared" si="43"/>
        <v>0.55809584292556425</v>
      </c>
      <c r="Q650" s="9">
        <f>YEAR(SalesDataTable[[#This Row],[Order Date]])</f>
        <v>2026</v>
      </c>
      <c r="R650" s="8" t="str">
        <f>"Q"&amp;ROUNDUP(MONTH(SalesDataTable[[#This Row],[Order Date]])/3,0)</f>
        <v>Q2</v>
      </c>
      <c r="S650" s="5">
        <f>MONTH(SalesDataTable[[#This Row],[Order Date]])</f>
        <v>4</v>
      </c>
      <c r="T650" s="8" t="str">
        <f>TEXT(SalesDataTable[[#This Row],[Order Date]],"mmm")</f>
        <v>kwi</v>
      </c>
    </row>
    <row r="651" spans="1:20" ht="16" x14ac:dyDescent="0.4">
      <c r="A651" s="2" t="s">
        <v>722</v>
      </c>
      <c r="B651" s="3">
        <v>46135</v>
      </c>
      <c r="C651" s="4" t="s">
        <v>47</v>
      </c>
      <c r="D651" s="4" t="s">
        <v>48</v>
      </c>
      <c r="E651" s="4" t="s">
        <v>59</v>
      </c>
      <c r="F651" s="4" t="s">
        <v>40</v>
      </c>
      <c r="G651" s="4" t="s">
        <v>31</v>
      </c>
      <c r="H651" s="4" t="s">
        <v>32</v>
      </c>
      <c r="I651" s="5">
        <v>1</v>
      </c>
      <c r="J651" s="6">
        <v>92.74</v>
      </c>
      <c r="K651" s="7">
        <v>0</v>
      </c>
      <c r="L651" s="6">
        <v>46.1</v>
      </c>
      <c r="M651" s="6">
        <f t="shared" si="40"/>
        <v>92.74</v>
      </c>
      <c r="N651" s="6">
        <f t="shared" si="41"/>
        <v>46.1</v>
      </c>
      <c r="O651" s="6">
        <f t="shared" si="42"/>
        <v>46.639999999999993</v>
      </c>
      <c r="P651" s="8">
        <f t="shared" si="43"/>
        <v>0.50291136510675005</v>
      </c>
      <c r="Q651" s="9">
        <f>YEAR(SalesDataTable[[#This Row],[Order Date]])</f>
        <v>2026</v>
      </c>
      <c r="R651" s="8" t="str">
        <f>"Q"&amp;ROUNDUP(MONTH(SalesDataTable[[#This Row],[Order Date]])/3,0)</f>
        <v>Q2</v>
      </c>
      <c r="S651" s="5">
        <f>MONTH(SalesDataTable[[#This Row],[Order Date]])</f>
        <v>4</v>
      </c>
      <c r="T651" s="8" t="str">
        <f>TEXT(SalesDataTable[[#This Row],[Order Date]],"mmm")</f>
        <v>kwi</v>
      </c>
    </row>
    <row r="652" spans="1:20" ht="16" x14ac:dyDescent="0.4">
      <c r="A652" s="2" t="s">
        <v>723</v>
      </c>
      <c r="B652" s="3">
        <v>46135</v>
      </c>
      <c r="C652" s="4" t="s">
        <v>28</v>
      </c>
      <c r="D652" s="4" t="s">
        <v>58</v>
      </c>
      <c r="E652" s="4" t="s">
        <v>45</v>
      </c>
      <c r="F652" s="4" t="s">
        <v>24</v>
      </c>
      <c r="G652" s="4" t="s">
        <v>51</v>
      </c>
      <c r="H652" s="4" t="s">
        <v>110</v>
      </c>
      <c r="I652" s="5">
        <v>2</v>
      </c>
      <c r="J652" s="6">
        <v>120.49</v>
      </c>
      <c r="K652" s="7">
        <v>0.1</v>
      </c>
      <c r="L652" s="6">
        <v>62.23</v>
      </c>
      <c r="M652" s="6">
        <f t="shared" si="40"/>
        <v>216.88200000000001</v>
      </c>
      <c r="N652" s="6">
        <f t="shared" si="41"/>
        <v>124.46</v>
      </c>
      <c r="O652" s="6">
        <f t="shared" si="42"/>
        <v>92.422000000000011</v>
      </c>
      <c r="P652" s="8">
        <f t="shared" si="43"/>
        <v>0.42613955976060719</v>
      </c>
      <c r="Q652" s="9">
        <f>YEAR(SalesDataTable[[#This Row],[Order Date]])</f>
        <v>2026</v>
      </c>
      <c r="R652" s="8" t="str">
        <f>"Q"&amp;ROUNDUP(MONTH(SalesDataTable[[#This Row],[Order Date]])/3,0)</f>
        <v>Q2</v>
      </c>
      <c r="S652" s="5">
        <f>MONTH(SalesDataTable[[#This Row],[Order Date]])</f>
        <v>4</v>
      </c>
      <c r="T652" s="8" t="str">
        <f>TEXT(SalesDataTable[[#This Row],[Order Date]],"mmm")</f>
        <v>kwi</v>
      </c>
    </row>
    <row r="653" spans="1:20" ht="16" x14ac:dyDescent="0.4">
      <c r="A653" s="2" t="s">
        <v>724</v>
      </c>
      <c r="B653" s="3">
        <v>46136</v>
      </c>
      <c r="C653" s="4" t="s">
        <v>28</v>
      </c>
      <c r="D653" s="4" t="s">
        <v>58</v>
      </c>
      <c r="E653" s="4" t="s">
        <v>23</v>
      </c>
      <c r="F653" s="4" t="s">
        <v>40</v>
      </c>
      <c r="G653" s="4" t="s">
        <v>31</v>
      </c>
      <c r="H653" s="4" t="s">
        <v>99</v>
      </c>
      <c r="I653" s="5">
        <v>2</v>
      </c>
      <c r="J653" s="6">
        <v>70.53</v>
      </c>
      <c r="K653" s="7">
        <v>0</v>
      </c>
      <c r="L653" s="6">
        <v>32.229999999999997</v>
      </c>
      <c r="M653" s="6">
        <f t="shared" si="40"/>
        <v>141.06</v>
      </c>
      <c r="N653" s="6">
        <f t="shared" si="41"/>
        <v>64.459999999999994</v>
      </c>
      <c r="O653" s="6">
        <f t="shared" si="42"/>
        <v>76.600000000000009</v>
      </c>
      <c r="P653" s="8">
        <f t="shared" si="43"/>
        <v>0.54303133418403526</v>
      </c>
      <c r="Q653" s="9">
        <f>YEAR(SalesDataTable[[#This Row],[Order Date]])</f>
        <v>2026</v>
      </c>
      <c r="R653" s="8" t="str">
        <f>"Q"&amp;ROUNDUP(MONTH(SalesDataTable[[#This Row],[Order Date]])/3,0)</f>
        <v>Q2</v>
      </c>
      <c r="S653" s="5">
        <f>MONTH(SalesDataTable[[#This Row],[Order Date]])</f>
        <v>4</v>
      </c>
      <c r="T653" s="8" t="str">
        <f>TEXT(SalesDataTable[[#This Row],[Order Date]],"mmm")</f>
        <v>kwi</v>
      </c>
    </row>
    <row r="654" spans="1:20" ht="16" x14ac:dyDescent="0.4">
      <c r="A654" s="2" t="s">
        <v>725</v>
      </c>
      <c r="B654" s="3">
        <v>46136</v>
      </c>
      <c r="C654" s="4" t="s">
        <v>28</v>
      </c>
      <c r="D654" s="4" t="s">
        <v>106</v>
      </c>
      <c r="E654" s="4" t="s">
        <v>23</v>
      </c>
      <c r="F654" s="4" t="s">
        <v>36</v>
      </c>
      <c r="G654" s="4" t="s">
        <v>31</v>
      </c>
      <c r="H654" s="4" t="s">
        <v>32</v>
      </c>
      <c r="I654" s="5">
        <v>1</v>
      </c>
      <c r="J654" s="6">
        <v>90.87</v>
      </c>
      <c r="K654" s="7">
        <v>0.1</v>
      </c>
      <c r="L654" s="6">
        <v>44.4</v>
      </c>
      <c r="M654" s="6">
        <f t="shared" si="40"/>
        <v>81.783000000000001</v>
      </c>
      <c r="N654" s="6">
        <f t="shared" si="41"/>
        <v>44.4</v>
      </c>
      <c r="O654" s="6">
        <f t="shared" si="42"/>
        <v>37.383000000000003</v>
      </c>
      <c r="P654" s="8">
        <f t="shared" si="43"/>
        <v>0.45709988628443565</v>
      </c>
      <c r="Q654" s="9">
        <f>YEAR(SalesDataTable[[#This Row],[Order Date]])</f>
        <v>2026</v>
      </c>
      <c r="R654" s="8" t="str">
        <f>"Q"&amp;ROUNDUP(MONTH(SalesDataTable[[#This Row],[Order Date]])/3,0)</f>
        <v>Q2</v>
      </c>
      <c r="S654" s="5">
        <f>MONTH(SalesDataTable[[#This Row],[Order Date]])</f>
        <v>4</v>
      </c>
      <c r="T654" s="8" t="str">
        <f>TEXT(SalesDataTable[[#This Row],[Order Date]],"mmm")</f>
        <v>kwi</v>
      </c>
    </row>
    <row r="655" spans="1:20" ht="16" x14ac:dyDescent="0.4">
      <c r="A655" s="2" t="s">
        <v>726</v>
      </c>
      <c r="B655" s="3">
        <v>46136</v>
      </c>
      <c r="C655" s="4" t="s">
        <v>28</v>
      </c>
      <c r="D655" s="4" t="s">
        <v>106</v>
      </c>
      <c r="E655" s="4" t="s">
        <v>30</v>
      </c>
      <c r="F655" s="4" t="s">
        <v>24</v>
      </c>
      <c r="G655" s="4" t="s">
        <v>69</v>
      </c>
      <c r="H655" s="4" t="s">
        <v>75</v>
      </c>
      <c r="I655" s="5">
        <v>3</v>
      </c>
      <c r="J655" s="6">
        <v>124.31</v>
      </c>
      <c r="K655" s="7">
        <v>0.2</v>
      </c>
      <c r="L655" s="6">
        <v>67.97</v>
      </c>
      <c r="M655" s="6">
        <f t="shared" si="40"/>
        <v>298.34399999999999</v>
      </c>
      <c r="N655" s="6">
        <f t="shared" si="41"/>
        <v>203.91</v>
      </c>
      <c r="O655" s="6">
        <f t="shared" si="42"/>
        <v>94.433999999999997</v>
      </c>
      <c r="P655" s="8">
        <f t="shared" si="43"/>
        <v>0.31652723031131846</v>
      </c>
      <c r="Q655" s="9">
        <f>YEAR(SalesDataTable[[#This Row],[Order Date]])</f>
        <v>2026</v>
      </c>
      <c r="R655" s="8" t="str">
        <f>"Q"&amp;ROUNDUP(MONTH(SalesDataTable[[#This Row],[Order Date]])/3,0)</f>
        <v>Q2</v>
      </c>
      <c r="S655" s="5">
        <f>MONTH(SalesDataTable[[#This Row],[Order Date]])</f>
        <v>4</v>
      </c>
      <c r="T655" s="8" t="str">
        <f>TEXT(SalesDataTable[[#This Row],[Order Date]],"mmm")</f>
        <v>kwi</v>
      </c>
    </row>
    <row r="656" spans="1:20" ht="16" x14ac:dyDescent="0.4">
      <c r="A656" s="2" t="s">
        <v>727</v>
      </c>
      <c r="B656" s="3">
        <v>46136</v>
      </c>
      <c r="C656" s="4" t="s">
        <v>28</v>
      </c>
      <c r="D656" s="4" t="s">
        <v>29</v>
      </c>
      <c r="E656" s="4" t="s">
        <v>30</v>
      </c>
      <c r="F656" s="4" t="s">
        <v>24</v>
      </c>
      <c r="G656" s="4" t="s">
        <v>25</v>
      </c>
      <c r="H656" s="4" t="s">
        <v>55</v>
      </c>
      <c r="I656" s="5">
        <v>15</v>
      </c>
      <c r="J656" s="6">
        <v>41.21</v>
      </c>
      <c r="K656" s="7">
        <v>0.15</v>
      </c>
      <c r="L656" s="6">
        <v>16.760000000000002</v>
      </c>
      <c r="M656" s="6">
        <f t="shared" si="40"/>
        <v>525.42750000000001</v>
      </c>
      <c r="N656" s="6">
        <f t="shared" si="41"/>
        <v>251.40000000000003</v>
      </c>
      <c r="O656" s="6">
        <f t="shared" si="42"/>
        <v>274.02749999999997</v>
      </c>
      <c r="P656" s="8">
        <f t="shared" si="43"/>
        <v>0.52153246642020068</v>
      </c>
      <c r="Q656" s="9">
        <f>YEAR(SalesDataTable[[#This Row],[Order Date]])</f>
        <v>2026</v>
      </c>
      <c r="R656" s="8" t="str">
        <f>"Q"&amp;ROUNDUP(MONTH(SalesDataTable[[#This Row],[Order Date]])/3,0)</f>
        <v>Q2</v>
      </c>
      <c r="S656" s="5">
        <f>MONTH(SalesDataTable[[#This Row],[Order Date]])</f>
        <v>4</v>
      </c>
      <c r="T656" s="8" t="str">
        <f>TEXT(SalesDataTable[[#This Row],[Order Date]],"mmm")</f>
        <v>kwi</v>
      </c>
    </row>
    <row r="657" spans="1:20" ht="16" x14ac:dyDescent="0.4">
      <c r="A657" s="2" t="s">
        <v>728</v>
      </c>
      <c r="B657" s="3">
        <v>46136</v>
      </c>
      <c r="C657" s="4" t="s">
        <v>21</v>
      </c>
      <c r="D657" s="4" t="s">
        <v>22</v>
      </c>
      <c r="E657" s="4" t="s">
        <v>23</v>
      </c>
      <c r="F657" s="4" t="s">
        <v>36</v>
      </c>
      <c r="G657" s="4" t="s">
        <v>31</v>
      </c>
      <c r="H657" s="4" t="s">
        <v>41</v>
      </c>
      <c r="I657" s="5">
        <v>2</v>
      </c>
      <c r="J657" s="6">
        <v>145.75</v>
      </c>
      <c r="K657" s="7">
        <v>0.1</v>
      </c>
      <c r="L657" s="6">
        <v>78.900000000000006</v>
      </c>
      <c r="M657" s="6">
        <f t="shared" si="40"/>
        <v>262.35000000000002</v>
      </c>
      <c r="N657" s="6">
        <f t="shared" si="41"/>
        <v>157.80000000000001</v>
      </c>
      <c r="O657" s="6">
        <f t="shared" si="42"/>
        <v>104.55000000000001</v>
      </c>
      <c r="P657" s="8">
        <f t="shared" si="43"/>
        <v>0.39851343624928531</v>
      </c>
      <c r="Q657" s="9">
        <f>YEAR(SalesDataTable[[#This Row],[Order Date]])</f>
        <v>2026</v>
      </c>
      <c r="R657" s="8" t="str">
        <f>"Q"&amp;ROUNDUP(MONTH(SalesDataTable[[#This Row],[Order Date]])/3,0)</f>
        <v>Q2</v>
      </c>
      <c r="S657" s="5">
        <f>MONTH(SalesDataTable[[#This Row],[Order Date]])</f>
        <v>4</v>
      </c>
      <c r="T657" s="8" t="str">
        <f>TEXT(SalesDataTable[[#This Row],[Order Date]],"mmm")</f>
        <v>kwi</v>
      </c>
    </row>
    <row r="658" spans="1:20" ht="16" x14ac:dyDescent="0.4">
      <c r="A658" s="2" t="s">
        <v>729</v>
      </c>
      <c r="B658" s="3">
        <v>46136</v>
      </c>
      <c r="C658" s="4" t="s">
        <v>34</v>
      </c>
      <c r="D658" s="4" t="s">
        <v>44</v>
      </c>
      <c r="E658" s="4" t="s">
        <v>23</v>
      </c>
      <c r="F658" s="4" t="s">
        <v>36</v>
      </c>
      <c r="G658" s="4" t="s">
        <v>37</v>
      </c>
      <c r="H658" s="4" t="s">
        <v>91</v>
      </c>
      <c r="I658" s="5">
        <v>1</v>
      </c>
      <c r="J658" s="6">
        <v>134.86000000000001</v>
      </c>
      <c r="K658" s="7">
        <v>0</v>
      </c>
      <c r="L658" s="6">
        <v>66.040000000000006</v>
      </c>
      <c r="M658" s="6">
        <f t="shared" si="40"/>
        <v>134.86000000000001</v>
      </c>
      <c r="N658" s="6">
        <f t="shared" si="41"/>
        <v>66.040000000000006</v>
      </c>
      <c r="O658" s="6">
        <f t="shared" si="42"/>
        <v>68.820000000000007</v>
      </c>
      <c r="P658" s="8">
        <f t="shared" si="43"/>
        <v>0.51030698502150373</v>
      </c>
      <c r="Q658" s="9">
        <f>YEAR(SalesDataTable[[#This Row],[Order Date]])</f>
        <v>2026</v>
      </c>
      <c r="R658" s="8" t="str">
        <f>"Q"&amp;ROUNDUP(MONTH(SalesDataTable[[#This Row],[Order Date]])/3,0)</f>
        <v>Q2</v>
      </c>
      <c r="S658" s="5">
        <f>MONTH(SalesDataTable[[#This Row],[Order Date]])</f>
        <v>4</v>
      </c>
      <c r="T658" s="8" t="str">
        <f>TEXT(SalesDataTable[[#This Row],[Order Date]],"mmm")</f>
        <v>kwi</v>
      </c>
    </row>
    <row r="659" spans="1:20" ht="16" x14ac:dyDescent="0.4">
      <c r="A659" s="2" t="s">
        <v>730</v>
      </c>
      <c r="B659" s="3">
        <v>46136</v>
      </c>
      <c r="C659" s="4" t="s">
        <v>47</v>
      </c>
      <c r="D659" s="4" t="s">
        <v>102</v>
      </c>
      <c r="E659" s="4" t="s">
        <v>45</v>
      </c>
      <c r="F659" s="4" t="s">
        <v>36</v>
      </c>
      <c r="G659" s="4" t="s">
        <v>37</v>
      </c>
      <c r="H659" s="4" t="s">
        <v>91</v>
      </c>
      <c r="I659" s="5">
        <v>1</v>
      </c>
      <c r="J659" s="6">
        <v>136.07</v>
      </c>
      <c r="K659" s="7">
        <v>0</v>
      </c>
      <c r="L659" s="6">
        <v>65.17</v>
      </c>
      <c r="M659" s="6">
        <f t="shared" si="40"/>
        <v>136.07</v>
      </c>
      <c r="N659" s="6">
        <f t="shared" si="41"/>
        <v>65.17</v>
      </c>
      <c r="O659" s="6">
        <f t="shared" si="42"/>
        <v>70.899999999999991</v>
      </c>
      <c r="P659" s="8">
        <f t="shared" si="43"/>
        <v>0.52105533916366575</v>
      </c>
      <c r="Q659" s="9">
        <f>YEAR(SalesDataTable[[#This Row],[Order Date]])</f>
        <v>2026</v>
      </c>
      <c r="R659" s="8" t="str">
        <f>"Q"&amp;ROUNDUP(MONTH(SalesDataTable[[#This Row],[Order Date]])/3,0)</f>
        <v>Q2</v>
      </c>
      <c r="S659" s="5">
        <f>MONTH(SalesDataTable[[#This Row],[Order Date]])</f>
        <v>4</v>
      </c>
      <c r="T659" s="8" t="str">
        <f>TEXT(SalesDataTable[[#This Row],[Order Date]],"mmm")</f>
        <v>kwi</v>
      </c>
    </row>
    <row r="660" spans="1:20" ht="16" x14ac:dyDescent="0.4">
      <c r="A660" s="2" t="s">
        <v>731</v>
      </c>
      <c r="B660" s="3">
        <v>46136</v>
      </c>
      <c r="C660" s="4" t="s">
        <v>21</v>
      </c>
      <c r="D660" s="4" t="s">
        <v>108</v>
      </c>
      <c r="E660" s="4" t="s">
        <v>45</v>
      </c>
      <c r="F660" s="4" t="s">
        <v>40</v>
      </c>
      <c r="G660" s="4" t="s">
        <v>37</v>
      </c>
      <c r="H660" s="4" t="s">
        <v>66</v>
      </c>
      <c r="I660" s="5">
        <v>1</v>
      </c>
      <c r="J660" s="6">
        <v>47.25</v>
      </c>
      <c r="K660" s="7">
        <v>0.1</v>
      </c>
      <c r="L660" s="6">
        <v>18.25</v>
      </c>
      <c r="M660" s="6">
        <f t="shared" si="40"/>
        <v>42.524999999999999</v>
      </c>
      <c r="N660" s="6">
        <f t="shared" si="41"/>
        <v>18.25</v>
      </c>
      <c r="O660" s="6">
        <f t="shared" si="42"/>
        <v>24.274999999999999</v>
      </c>
      <c r="P660" s="8">
        <f t="shared" si="43"/>
        <v>0.57084068195179305</v>
      </c>
      <c r="Q660" s="9">
        <f>YEAR(SalesDataTable[[#This Row],[Order Date]])</f>
        <v>2026</v>
      </c>
      <c r="R660" s="8" t="str">
        <f>"Q"&amp;ROUNDUP(MONTH(SalesDataTable[[#This Row],[Order Date]])/3,0)</f>
        <v>Q2</v>
      </c>
      <c r="S660" s="5">
        <f>MONTH(SalesDataTable[[#This Row],[Order Date]])</f>
        <v>4</v>
      </c>
      <c r="T660" s="8" t="str">
        <f>TEXT(SalesDataTable[[#This Row],[Order Date]],"mmm")</f>
        <v>kwi</v>
      </c>
    </row>
    <row r="661" spans="1:20" ht="16" x14ac:dyDescent="0.4">
      <c r="A661" s="2" t="s">
        <v>732</v>
      </c>
      <c r="B661" s="3">
        <v>46136</v>
      </c>
      <c r="C661" s="4" t="s">
        <v>21</v>
      </c>
      <c r="D661" s="4" t="s">
        <v>22</v>
      </c>
      <c r="E661" s="4" t="s">
        <v>23</v>
      </c>
      <c r="F661" s="4" t="s">
        <v>40</v>
      </c>
      <c r="G661" s="4" t="s">
        <v>25</v>
      </c>
      <c r="H661" s="4" t="s">
        <v>55</v>
      </c>
      <c r="I661" s="5">
        <v>2</v>
      </c>
      <c r="J661" s="6">
        <v>41.32</v>
      </c>
      <c r="K661" s="7">
        <v>0.1</v>
      </c>
      <c r="L661" s="6">
        <v>16.66</v>
      </c>
      <c r="M661" s="6">
        <f t="shared" si="40"/>
        <v>74.376000000000005</v>
      </c>
      <c r="N661" s="6">
        <f t="shared" si="41"/>
        <v>33.32</v>
      </c>
      <c r="O661" s="6">
        <f t="shared" si="42"/>
        <v>41.056000000000004</v>
      </c>
      <c r="P661" s="8">
        <f t="shared" si="43"/>
        <v>0.5520060234484242</v>
      </c>
      <c r="Q661" s="9">
        <f>YEAR(SalesDataTable[[#This Row],[Order Date]])</f>
        <v>2026</v>
      </c>
      <c r="R661" s="8" t="str">
        <f>"Q"&amp;ROUNDUP(MONTH(SalesDataTable[[#This Row],[Order Date]])/3,0)</f>
        <v>Q2</v>
      </c>
      <c r="S661" s="5">
        <f>MONTH(SalesDataTable[[#This Row],[Order Date]])</f>
        <v>4</v>
      </c>
      <c r="T661" s="8" t="str">
        <f>TEXT(SalesDataTable[[#This Row],[Order Date]],"mmm")</f>
        <v>kwi</v>
      </c>
    </row>
    <row r="662" spans="1:20" ht="16" x14ac:dyDescent="0.4">
      <c r="A662" s="2" t="s">
        <v>733</v>
      </c>
      <c r="B662" s="3">
        <v>46136</v>
      </c>
      <c r="C662" s="4" t="s">
        <v>21</v>
      </c>
      <c r="D662" s="4" t="s">
        <v>108</v>
      </c>
      <c r="E662" s="4" t="s">
        <v>59</v>
      </c>
      <c r="F662" s="4" t="s">
        <v>36</v>
      </c>
      <c r="G662" s="4" t="s">
        <v>25</v>
      </c>
      <c r="H662" s="4" t="s">
        <v>26</v>
      </c>
      <c r="I662" s="5">
        <v>2</v>
      </c>
      <c r="J662" s="6">
        <v>81.75</v>
      </c>
      <c r="K662" s="7">
        <v>0</v>
      </c>
      <c r="L662" s="6">
        <v>41.92</v>
      </c>
      <c r="M662" s="6">
        <f t="shared" si="40"/>
        <v>163.5</v>
      </c>
      <c r="N662" s="6">
        <f t="shared" si="41"/>
        <v>83.84</v>
      </c>
      <c r="O662" s="6">
        <f t="shared" si="42"/>
        <v>79.66</v>
      </c>
      <c r="P662" s="8">
        <f t="shared" si="43"/>
        <v>0.48721712538226297</v>
      </c>
      <c r="Q662" s="9">
        <f>YEAR(SalesDataTable[[#This Row],[Order Date]])</f>
        <v>2026</v>
      </c>
      <c r="R662" s="8" t="str">
        <f>"Q"&amp;ROUNDUP(MONTH(SalesDataTable[[#This Row],[Order Date]])/3,0)</f>
        <v>Q2</v>
      </c>
      <c r="S662" s="5">
        <f>MONTH(SalesDataTable[[#This Row],[Order Date]])</f>
        <v>4</v>
      </c>
      <c r="T662" s="8" t="str">
        <f>TEXT(SalesDataTable[[#This Row],[Order Date]],"mmm")</f>
        <v>kwi</v>
      </c>
    </row>
    <row r="663" spans="1:20" ht="16" x14ac:dyDescent="0.4">
      <c r="A663" s="2" t="s">
        <v>734</v>
      </c>
      <c r="B663" s="3">
        <v>46137</v>
      </c>
      <c r="C663" s="4" t="s">
        <v>28</v>
      </c>
      <c r="D663" s="4" t="s">
        <v>89</v>
      </c>
      <c r="E663" s="4" t="s">
        <v>23</v>
      </c>
      <c r="F663" s="4" t="s">
        <v>24</v>
      </c>
      <c r="G663" s="4" t="s">
        <v>37</v>
      </c>
      <c r="H663" s="4" t="s">
        <v>38</v>
      </c>
      <c r="I663" s="5">
        <v>1</v>
      </c>
      <c r="J663" s="6">
        <v>36.020000000000003</v>
      </c>
      <c r="K663" s="7">
        <v>0.05</v>
      </c>
      <c r="L663" s="6">
        <v>13.72</v>
      </c>
      <c r="M663" s="6">
        <f t="shared" si="40"/>
        <v>34.219000000000001</v>
      </c>
      <c r="N663" s="6">
        <f t="shared" si="41"/>
        <v>13.72</v>
      </c>
      <c r="O663" s="6">
        <f t="shared" si="42"/>
        <v>20.499000000000002</v>
      </c>
      <c r="P663" s="8">
        <f t="shared" si="43"/>
        <v>0.59905315760250155</v>
      </c>
      <c r="Q663" s="9">
        <f>YEAR(SalesDataTable[[#This Row],[Order Date]])</f>
        <v>2026</v>
      </c>
      <c r="R663" s="8" t="str">
        <f>"Q"&amp;ROUNDUP(MONTH(SalesDataTable[[#This Row],[Order Date]])/3,0)</f>
        <v>Q2</v>
      </c>
      <c r="S663" s="5">
        <f>MONTH(SalesDataTable[[#This Row],[Order Date]])</f>
        <v>4</v>
      </c>
      <c r="T663" s="8" t="str">
        <f>TEXT(SalesDataTable[[#This Row],[Order Date]],"mmm")</f>
        <v>kwi</v>
      </c>
    </row>
    <row r="664" spans="1:20" ht="16" x14ac:dyDescent="0.4">
      <c r="A664" s="2" t="s">
        <v>735</v>
      </c>
      <c r="B664" s="3">
        <v>46137</v>
      </c>
      <c r="C664" s="4" t="s">
        <v>34</v>
      </c>
      <c r="D664" s="4" t="s">
        <v>54</v>
      </c>
      <c r="E664" s="4" t="s">
        <v>23</v>
      </c>
      <c r="F664" s="4" t="s">
        <v>40</v>
      </c>
      <c r="G664" s="4" t="s">
        <v>37</v>
      </c>
      <c r="H664" s="4" t="s">
        <v>38</v>
      </c>
      <c r="I664" s="5">
        <v>1</v>
      </c>
      <c r="J664" s="6">
        <v>36.68</v>
      </c>
      <c r="K664" s="7">
        <v>0</v>
      </c>
      <c r="L664" s="6">
        <v>13.27</v>
      </c>
      <c r="M664" s="6">
        <f t="shared" si="40"/>
        <v>36.68</v>
      </c>
      <c r="N664" s="6">
        <f t="shared" si="41"/>
        <v>13.27</v>
      </c>
      <c r="O664" s="6">
        <f t="shared" si="42"/>
        <v>23.41</v>
      </c>
      <c r="P664" s="8">
        <f t="shared" si="43"/>
        <v>0.63822246455834242</v>
      </c>
      <c r="Q664" s="9">
        <f>YEAR(SalesDataTable[[#This Row],[Order Date]])</f>
        <v>2026</v>
      </c>
      <c r="R664" s="8" t="str">
        <f>"Q"&amp;ROUNDUP(MONTH(SalesDataTable[[#This Row],[Order Date]])/3,0)</f>
        <v>Q2</v>
      </c>
      <c r="S664" s="5">
        <f>MONTH(SalesDataTable[[#This Row],[Order Date]])</f>
        <v>4</v>
      </c>
      <c r="T664" s="8" t="str">
        <f>TEXT(SalesDataTable[[#This Row],[Order Date]],"mmm")</f>
        <v>kwi</v>
      </c>
    </row>
    <row r="665" spans="1:20" ht="16" x14ac:dyDescent="0.4">
      <c r="A665" s="2" t="s">
        <v>736</v>
      </c>
      <c r="B665" s="3">
        <v>46137</v>
      </c>
      <c r="C665" s="4" t="s">
        <v>47</v>
      </c>
      <c r="D665" s="4" t="s">
        <v>68</v>
      </c>
      <c r="E665" s="4" t="s">
        <v>30</v>
      </c>
      <c r="F665" s="4" t="s">
        <v>40</v>
      </c>
      <c r="G665" s="4" t="s">
        <v>51</v>
      </c>
      <c r="H665" s="4" t="s">
        <v>52</v>
      </c>
      <c r="I665" s="5">
        <v>6</v>
      </c>
      <c r="J665" s="6">
        <v>348.16</v>
      </c>
      <c r="K665" s="7">
        <v>0.1</v>
      </c>
      <c r="L665" s="6">
        <v>198.24</v>
      </c>
      <c r="M665" s="6">
        <f t="shared" si="40"/>
        <v>1880.0640000000001</v>
      </c>
      <c r="N665" s="6">
        <f t="shared" si="41"/>
        <v>1189.44</v>
      </c>
      <c r="O665" s="6">
        <f t="shared" si="42"/>
        <v>690.62400000000002</v>
      </c>
      <c r="P665" s="8">
        <f t="shared" si="43"/>
        <v>0.36734068627450978</v>
      </c>
      <c r="Q665" s="9">
        <f>YEAR(SalesDataTable[[#This Row],[Order Date]])</f>
        <v>2026</v>
      </c>
      <c r="R665" s="8" t="str">
        <f>"Q"&amp;ROUNDUP(MONTH(SalesDataTable[[#This Row],[Order Date]])/3,0)</f>
        <v>Q2</v>
      </c>
      <c r="S665" s="5">
        <f>MONTH(SalesDataTable[[#This Row],[Order Date]])</f>
        <v>4</v>
      </c>
      <c r="T665" s="8" t="str">
        <f>TEXT(SalesDataTable[[#This Row],[Order Date]],"mmm")</f>
        <v>kwi</v>
      </c>
    </row>
    <row r="666" spans="1:20" ht="16" x14ac:dyDescent="0.4">
      <c r="A666" s="2" t="s">
        <v>737</v>
      </c>
      <c r="B666" s="3">
        <v>46137</v>
      </c>
      <c r="C666" s="4" t="s">
        <v>34</v>
      </c>
      <c r="D666" s="4" t="s">
        <v>146</v>
      </c>
      <c r="E666" s="4" t="s">
        <v>23</v>
      </c>
      <c r="F666" s="4" t="s">
        <v>24</v>
      </c>
      <c r="G666" s="4" t="s">
        <v>25</v>
      </c>
      <c r="H666" s="4" t="s">
        <v>55</v>
      </c>
      <c r="I666" s="5">
        <v>2</v>
      </c>
      <c r="J666" s="6">
        <v>39.799999999999997</v>
      </c>
      <c r="K666" s="7">
        <v>0.05</v>
      </c>
      <c r="L666" s="6">
        <v>16.23</v>
      </c>
      <c r="M666" s="6">
        <f t="shared" si="40"/>
        <v>75.61999999999999</v>
      </c>
      <c r="N666" s="6">
        <f t="shared" si="41"/>
        <v>32.46</v>
      </c>
      <c r="O666" s="6">
        <f t="shared" si="42"/>
        <v>43.159999999999989</v>
      </c>
      <c r="P666" s="8">
        <f t="shared" si="43"/>
        <v>0.57074847923829664</v>
      </c>
      <c r="Q666" s="9">
        <f>YEAR(SalesDataTable[[#This Row],[Order Date]])</f>
        <v>2026</v>
      </c>
      <c r="R666" s="8" t="str">
        <f>"Q"&amp;ROUNDUP(MONTH(SalesDataTable[[#This Row],[Order Date]])/3,0)</f>
        <v>Q2</v>
      </c>
      <c r="S666" s="5">
        <f>MONTH(SalesDataTable[[#This Row],[Order Date]])</f>
        <v>4</v>
      </c>
      <c r="T666" s="8" t="str">
        <f>TEXT(SalesDataTable[[#This Row],[Order Date]],"mmm")</f>
        <v>kwi</v>
      </c>
    </row>
    <row r="667" spans="1:20" ht="16" x14ac:dyDescent="0.4">
      <c r="A667" s="2" t="s">
        <v>738</v>
      </c>
      <c r="B667" s="3">
        <v>46137</v>
      </c>
      <c r="C667" s="4" t="s">
        <v>21</v>
      </c>
      <c r="D667" s="4" t="s">
        <v>108</v>
      </c>
      <c r="E667" s="4" t="s">
        <v>23</v>
      </c>
      <c r="F667" s="4" t="s">
        <v>24</v>
      </c>
      <c r="G667" s="4" t="s">
        <v>25</v>
      </c>
      <c r="H667" s="4" t="s">
        <v>55</v>
      </c>
      <c r="I667" s="5">
        <v>5</v>
      </c>
      <c r="J667" s="6">
        <v>39.369999999999997</v>
      </c>
      <c r="K667" s="7">
        <v>0.05</v>
      </c>
      <c r="L667" s="6">
        <v>16.760000000000002</v>
      </c>
      <c r="M667" s="6">
        <f t="shared" si="40"/>
        <v>187.00749999999999</v>
      </c>
      <c r="N667" s="6">
        <f t="shared" si="41"/>
        <v>83.800000000000011</v>
      </c>
      <c r="O667" s="6">
        <f t="shared" si="42"/>
        <v>103.20749999999998</v>
      </c>
      <c r="P667" s="8">
        <f t="shared" si="43"/>
        <v>0.55188963009504954</v>
      </c>
      <c r="Q667" s="9">
        <f>YEAR(SalesDataTable[[#This Row],[Order Date]])</f>
        <v>2026</v>
      </c>
      <c r="R667" s="8" t="str">
        <f>"Q"&amp;ROUNDUP(MONTH(SalesDataTable[[#This Row],[Order Date]])/3,0)</f>
        <v>Q2</v>
      </c>
      <c r="S667" s="5">
        <f>MONTH(SalesDataTable[[#This Row],[Order Date]])</f>
        <v>4</v>
      </c>
      <c r="T667" s="8" t="str">
        <f>TEXT(SalesDataTable[[#This Row],[Order Date]],"mmm")</f>
        <v>kwi</v>
      </c>
    </row>
    <row r="668" spans="1:20" ht="16" x14ac:dyDescent="0.4">
      <c r="A668" s="2" t="s">
        <v>739</v>
      </c>
      <c r="B668" s="3">
        <v>46137</v>
      </c>
      <c r="C668" s="4" t="s">
        <v>28</v>
      </c>
      <c r="D668" s="4" t="s">
        <v>89</v>
      </c>
      <c r="E668" s="4" t="s">
        <v>59</v>
      </c>
      <c r="F668" s="4" t="s">
        <v>24</v>
      </c>
      <c r="G668" s="4" t="s">
        <v>69</v>
      </c>
      <c r="H668" s="4" t="s">
        <v>70</v>
      </c>
      <c r="I668" s="5">
        <v>2</v>
      </c>
      <c r="J668" s="6">
        <v>40.85</v>
      </c>
      <c r="K668" s="7">
        <v>0</v>
      </c>
      <c r="L668" s="6">
        <v>14.99</v>
      </c>
      <c r="M668" s="6">
        <f t="shared" si="40"/>
        <v>81.7</v>
      </c>
      <c r="N668" s="6">
        <f t="shared" si="41"/>
        <v>29.98</v>
      </c>
      <c r="O668" s="6">
        <f t="shared" si="42"/>
        <v>51.72</v>
      </c>
      <c r="P668" s="8">
        <f t="shared" si="43"/>
        <v>0.633047735618115</v>
      </c>
      <c r="Q668" s="9">
        <f>YEAR(SalesDataTable[[#This Row],[Order Date]])</f>
        <v>2026</v>
      </c>
      <c r="R668" s="8" t="str">
        <f>"Q"&amp;ROUNDUP(MONTH(SalesDataTable[[#This Row],[Order Date]])/3,0)</f>
        <v>Q2</v>
      </c>
      <c r="S668" s="5">
        <f>MONTH(SalesDataTable[[#This Row],[Order Date]])</f>
        <v>4</v>
      </c>
      <c r="T668" s="8" t="str">
        <f>TEXT(SalesDataTable[[#This Row],[Order Date]],"mmm")</f>
        <v>kwi</v>
      </c>
    </row>
    <row r="669" spans="1:20" ht="16" x14ac:dyDescent="0.4">
      <c r="A669" s="2" t="s">
        <v>740</v>
      </c>
      <c r="B669" s="3">
        <v>46137</v>
      </c>
      <c r="C669" s="4" t="s">
        <v>47</v>
      </c>
      <c r="D669" s="4" t="s">
        <v>68</v>
      </c>
      <c r="E669" s="4" t="s">
        <v>59</v>
      </c>
      <c r="F669" s="4" t="s">
        <v>24</v>
      </c>
      <c r="G669" s="4" t="s">
        <v>31</v>
      </c>
      <c r="H669" s="4" t="s">
        <v>32</v>
      </c>
      <c r="I669" s="5">
        <v>1</v>
      </c>
      <c r="J669" s="6">
        <v>92.91</v>
      </c>
      <c r="K669" s="7">
        <v>0.05</v>
      </c>
      <c r="L669" s="6">
        <v>46</v>
      </c>
      <c r="M669" s="6">
        <f t="shared" si="40"/>
        <v>88.264499999999998</v>
      </c>
      <c r="N669" s="6">
        <f t="shared" si="41"/>
        <v>46</v>
      </c>
      <c r="O669" s="6">
        <f t="shared" si="42"/>
        <v>42.264499999999998</v>
      </c>
      <c r="P669" s="8">
        <f t="shared" si="43"/>
        <v>0.4788391709010984</v>
      </c>
      <c r="Q669" s="9">
        <f>YEAR(SalesDataTable[[#This Row],[Order Date]])</f>
        <v>2026</v>
      </c>
      <c r="R669" s="8" t="str">
        <f>"Q"&amp;ROUNDUP(MONTH(SalesDataTable[[#This Row],[Order Date]])/3,0)</f>
        <v>Q2</v>
      </c>
      <c r="S669" s="5">
        <f>MONTH(SalesDataTable[[#This Row],[Order Date]])</f>
        <v>4</v>
      </c>
      <c r="T669" s="8" t="str">
        <f>TEXT(SalesDataTable[[#This Row],[Order Date]],"mmm")</f>
        <v>kwi</v>
      </c>
    </row>
    <row r="670" spans="1:20" ht="16" x14ac:dyDescent="0.4">
      <c r="A670" s="2" t="s">
        <v>741</v>
      </c>
      <c r="B670" s="3">
        <v>46137</v>
      </c>
      <c r="C670" s="4" t="s">
        <v>47</v>
      </c>
      <c r="D670" s="4" t="s">
        <v>102</v>
      </c>
      <c r="E670" s="4" t="s">
        <v>23</v>
      </c>
      <c r="F670" s="4" t="s">
        <v>36</v>
      </c>
      <c r="G670" s="4" t="s">
        <v>31</v>
      </c>
      <c r="H670" s="4" t="s">
        <v>73</v>
      </c>
      <c r="I670" s="5">
        <v>1</v>
      </c>
      <c r="J670" s="6">
        <v>152.01</v>
      </c>
      <c r="K670" s="7">
        <v>0</v>
      </c>
      <c r="L670" s="6">
        <v>80.33</v>
      </c>
      <c r="M670" s="6">
        <f t="shared" si="40"/>
        <v>152.01</v>
      </c>
      <c r="N670" s="6">
        <f t="shared" si="41"/>
        <v>80.33</v>
      </c>
      <c r="O670" s="6">
        <f t="shared" si="42"/>
        <v>71.679999999999993</v>
      </c>
      <c r="P670" s="8">
        <f t="shared" si="43"/>
        <v>0.47154792447865268</v>
      </c>
      <c r="Q670" s="9">
        <f>YEAR(SalesDataTable[[#This Row],[Order Date]])</f>
        <v>2026</v>
      </c>
      <c r="R670" s="8" t="str">
        <f>"Q"&amp;ROUNDUP(MONTH(SalesDataTable[[#This Row],[Order Date]])/3,0)</f>
        <v>Q2</v>
      </c>
      <c r="S670" s="5">
        <f>MONTH(SalesDataTable[[#This Row],[Order Date]])</f>
        <v>4</v>
      </c>
      <c r="T670" s="8" t="str">
        <f>TEXT(SalesDataTable[[#This Row],[Order Date]],"mmm")</f>
        <v>kwi</v>
      </c>
    </row>
    <row r="671" spans="1:20" ht="16" x14ac:dyDescent="0.4">
      <c r="A671" s="2" t="s">
        <v>742</v>
      </c>
      <c r="B671" s="3">
        <v>46137</v>
      </c>
      <c r="C671" s="4" t="s">
        <v>28</v>
      </c>
      <c r="D671" s="4" t="s">
        <v>58</v>
      </c>
      <c r="E671" s="4" t="s">
        <v>59</v>
      </c>
      <c r="F671" s="4" t="s">
        <v>36</v>
      </c>
      <c r="G671" s="4" t="s">
        <v>37</v>
      </c>
      <c r="H671" s="4" t="s">
        <v>38</v>
      </c>
      <c r="I671" s="5">
        <v>1</v>
      </c>
      <c r="J671" s="6">
        <v>36.65</v>
      </c>
      <c r="K671" s="7">
        <v>0</v>
      </c>
      <c r="L671" s="6">
        <v>13.28</v>
      </c>
      <c r="M671" s="6">
        <f t="shared" si="40"/>
        <v>36.65</v>
      </c>
      <c r="N671" s="6">
        <f t="shared" si="41"/>
        <v>13.28</v>
      </c>
      <c r="O671" s="6">
        <f t="shared" si="42"/>
        <v>23.369999999999997</v>
      </c>
      <c r="P671" s="8">
        <f t="shared" si="43"/>
        <v>0.63765347885402446</v>
      </c>
      <c r="Q671" s="9">
        <f>YEAR(SalesDataTable[[#This Row],[Order Date]])</f>
        <v>2026</v>
      </c>
      <c r="R671" s="8" t="str">
        <f>"Q"&amp;ROUNDUP(MONTH(SalesDataTable[[#This Row],[Order Date]])/3,0)</f>
        <v>Q2</v>
      </c>
      <c r="S671" s="5">
        <f>MONTH(SalesDataTable[[#This Row],[Order Date]])</f>
        <v>4</v>
      </c>
      <c r="T671" s="8" t="str">
        <f>TEXT(SalesDataTable[[#This Row],[Order Date]],"mmm")</f>
        <v>kwi</v>
      </c>
    </row>
    <row r="672" spans="1:20" ht="16" x14ac:dyDescent="0.4">
      <c r="A672" s="2" t="s">
        <v>743</v>
      </c>
      <c r="B672" s="3">
        <v>46138</v>
      </c>
      <c r="C672" s="4" t="s">
        <v>47</v>
      </c>
      <c r="D672" s="4" t="s">
        <v>68</v>
      </c>
      <c r="E672" s="4" t="s">
        <v>23</v>
      </c>
      <c r="F672" s="4" t="s">
        <v>24</v>
      </c>
      <c r="G672" s="4" t="s">
        <v>51</v>
      </c>
      <c r="H672" s="4" t="s">
        <v>84</v>
      </c>
      <c r="I672" s="5">
        <v>5</v>
      </c>
      <c r="J672" s="6">
        <v>80.819999999999993</v>
      </c>
      <c r="K672" s="7">
        <v>0</v>
      </c>
      <c r="L672" s="6">
        <v>40.47</v>
      </c>
      <c r="M672" s="6">
        <f t="shared" si="40"/>
        <v>404.09999999999997</v>
      </c>
      <c r="N672" s="6">
        <f t="shared" si="41"/>
        <v>202.35</v>
      </c>
      <c r="O672" s="6">
        <f t="shared" si="42"/>
        <v>201.74999999999997</v>
      </c>
      <c r="P672" s="8">
        <f t="shared" si="43"/>
        <v>0.49925760950259834</v>
      </c>
      <c r="Q672" s="9">
        <f>YEAR(SalesDataTable[[#This Row],[Order Date]])</f>
        <v>2026</v>
      </c>
      <c r="R672" s="8" t="str">
        <f>"Q"&amp;ROUNDUP(MONTH(SalesDataTable[[#This Row],[Order Date]])/3,0)</f>
        <v>Q2</v>
      </c>
      <c r="S672" s="5">
        <f>MONTH(SalesDataTable[[#This Row],[Order Date]])</f>
        <v>4</v>
      </c>
      <c r="T672" s="8" t="str">
        <f>TEXT(SalesDataTable[[#This Row],[Order Date]],"mmm")</f>
        <v>kwi</v>
      </c>
    </row>
    <row r="673" spans="1:20" ht="16" x14ac:dyDescent="0.4">
      <c r="A673" s="2" t="s">
        <v>744</v>
      </c>
      <c r="B673" s="3">
        <v>46138</v>
      </c>
      <c r="C673" s="4" t="s">
        <v>47</v>
      </c>
      <c r="D673" s="4" t="s">
        <v>48</v>
      </c>
      <c r="E673" s="4" t="s">
        <v>23</v>
      </c>
      <c r="F673" s="4" t="s">
        <v>36</v>
      </c>
      <c r="G673" s="4" t="s">
        <v>31</v>
      </c>
      <c r="H673" s="4" t="s">
        <v>41</v>
      </c>
      <c r="I673" s="5">
        <v>4</v>
      </c>
      <c r="J673" s="6">
        <v>144.69999999999999</v>
      </c>
      <c r="K673" s="7">
        <v>0</v>
      </c>
      <c r="L673" s="6">
        <v>79.41</v>
      </c>
      <c r="M673" s="6">
        <f t="shared" si="40"/>
        <v>578.79999999999995</v>
      </c>
      <c r="N673" s="6">
        <f t="shared" si="41"/>
        <v>317.64</v>
      </c>
      <c r="O673" s="6">
        <f t="shared" si="42"/>
        <v>261.15999999999997</v>
      </c>
      <c r="P673" s="8">
        <f t="shared" si="43"/>
        <v>0.45120939875604699</v>
      </c>
      <c r="Q673" s="9">
        <f>YEAR(SalesDataTable[[#This Row],[Order Date]])</f>
        <v>2026</v>
      </c>
      <c r="R673" s="8" t="str">
        <f>"Q"&amp;ROUNDUP(MONTH(SalesDataTable[[#This Row],[Order Date]])/3,0)</f>
        <v>Q2</v>
      </c>
      <c r="S673" s="5">
        <f>MONTH(SalesDataTable[[#This Row],[Order Date]])</f>
        <v>4</v>
      </c>
      <c r="T673" s="8" t="str">
        <f>TEXT(SalesDataTable[[#This Row],[Order Date]],"mmm")</f>
        <v>kwi</v>
      </c>
    </row>
    <row r="674" spans="1:20" ht="16" x14ac:dyDescent="0.4">
      <c r="A674" s="2" t="s">
        <v>745</v>
      </c>
      <c r="B674" s="3">
        <v>46138</v>
      </c>
      <c r="C674" s="4" t="s">
        <v>28</v>
      </c>
      <c r="D674" s="4" t="s">
        <v>58</v>
      </c>
      <c r="E674" s="4" t="s">
        <v>45</v>
      </c>
      <c r="F674" s="4" t="s">
        <v>36</v>
      </c>
      <c r="G674" s="4" t="s">
        <v>69</v>
      </c>
      <c r="H674" s="4" t="s">
        <v>87</v>
      </c>
      <c r="I674" s="5">
        <v>2</v>
      </c>
      <c r="J674" s="6">
        <v>36.51</v>
      </c>
      <c r="K674" s="7">
        <v>0.1</v>
      </c>
      <c r="L674" s="6">
        <v>14.18</v>
      </c>
      <c r="M674" s="6">
        <f t="shared" si="40"/>
        <v>65.718000000000004</v>
      </c>
      <c r="N674" s="6">
        <f t="shared" si="41"/>
        <v>28.36</v>
      </c>
      <c r="O674" s="6">
        <f t="shared" si="42"/>
        <v>37.358000000000004</v>
      </c>
      <c r="P674" s="8">
        <f t="shared" si="43"/>
        <v>0.56845917404668433</v>
      </c>
      <c r="Q674" s="9">
        <f>YEAR(SalesDataTable[[#This Row],[Order Date]])</f>
        <v>2026</v>
      </c>
      <c r="R674" s="8" t="str">
        <f>"Q"&amp;ROUNDUP(MONTH(SalesDataTable[[#This Row],[Order Date]])/3,0)</f>
        <v>Q2</v>
      </c>
      <c r="S674" s="5">
        <f>MONTH(SalesDataTable[[#This Row],[Order Date]])</f>
        <v>4</v>
      </c>
      <c r="T674" s="8" t="str">
        <f>TEXT(SalesDataTable[[#This Row],[Order Date]],"mmm")</f>
        <v>kwi</v>
      </c>
    </row>
    <row r="675" spans="1:20" ht="16" x14ac:dyDescent="0.4">
      <c r="A675" s="2" t="s">
        <v>746</v>
      </c>
      <c r="B675" s="3">
        <v>46138</v>
      </c>
      <c r="C675" s="4" t="s">
        <v>47</v>
      </c>
      <c r="D675" s="4" t="s">
        <v>65</v>
      </c>
      <c r="E675" s="4" t="s">
        <v>59</v>
      </c>
      <c r="F675" s="4" t="s">
        <v>36</v>
      </c>
      <c r="G675" s="4" t="s">
        <v>37</v>
      </c>
      <c r="H675" s="4" t="s">
        <v>38</v>
      </c>
      <c r="I675" s="5">
        <v>3</v>
      </c>
      <c r="J675" s="6">
        <v>36.58</v>
      </c>
      <c r="K675" s="7">
        <v>0.05</v>
      </c>
      <c r="L675" s="6">
        <v>13.71</v>
      </c>
      <c r="M675" s="6">
        <f t="shared" si="40"/>
        <v>104.25299999999999</v>
      </c>
      <c r="N675" s="6">
        <f t="shared" si="41"/>
        <v>41.13</v>
      </c>
      <c r="O675" s="6">
        <f t="shared" si="42"/>
        <v>63.122999999999983</v>
      </c>
      <c r="P675" s="8">
        <f t="shared" si="43"/>
        <v>0.60547897902218628</v>
      </c>
      <c r="Q675" s="9">
        <f>YEAR(SalesDataTable[[#This Row],[Order Date]])</f>
        <v>2026</v>
      </c>
      <c r="R675" s="8" t="str">
        <f>"Q"&amp;ROUNDUP(MONTH(SalesDataTable[[#This Row],[Order Date]])/3,0)</f>
        <v>Q2</v>
      </c>
      <c r="S675" s="5">
        <f>MONTH(SalesDataTable[[#This Row],[Order Date]])</f>
        <v>4</v>
      </c>
      <c r="T675" s="8" t="str">
        <f>TEXT(SalesDataTable[[#This Row],[Order Date]],"mmm")</f>
        <v>kwi</v>
      </c>
    </row>
    <row r="676" spans="1:20" ht="16" x14ac:dyDescent="0.4">
      <c r="A676" s="2" t="s">
        <v>747</v>
      </c>
      <c r="B676" s="3">
        <v>46138</v>
      </c>
      <c r="C676" s="4" t="s">
        <v>47</v>
      </c>
      <c r="D676" s="4" t="s">
        <v>65</v>
      </c>
      <c r="E676" s="4" t="s">
        <v>45</v>
      </c>
      <c r="F676" s="4" t="s">
        <v>40</v>
      </c>
      <c r="G676" s="4" t="s">
        <v>51</v>
      </c>
      <c r="H676" s="4" t="s">
        <v>61</v>
      </c>
      <c r="I676" s="5">
        <v>2</v>
      </c>
      <c r="J676" s="6">
        <v>191.59</v>
      </c>
      <c r="K676" s="7">
        <v>0</v>
      </c>
      <c r="L676" s="6">
        <v>102.52</v>
      </c>
      <c r="M676" s="6">
        <f t="shared" si="40"/>
        <v>383.18</v>
      </c>
      <c r="N676" s="6">
        <f t="shared" si="41"/>
        <v>205.04</v>
      </c>
      <c r="O676" s="6">
        <f t="shared" si="42"/>
        <v>178.14000000000001</v>
      </c>
      <c r="P676" s="8">
        <f t="shared" si="43"/>
        <v>0.46489900307949272</v>
      </c>
      <c r="Q676" s="9">
        <f>YEAR(SalesDataTable[[#This Row],[Order Date]])</f>
        <v>2026</v>
      </c>
      <c r="R676" s="8" t="str">
        <f>"Q"&amp;ROUNDUP(MONTH(SalesDataTable[[#This Row],[Order Date]])/3,0)</f>
        <v>Q2</v>
      </c>
      <c r="S676" s="5">
        <f>MONTH(SalesDataTable[[#This Row],[Order Date]])</f>
        <v>4</v>
      </c>
      <c r="T676" s="8" t="str">
        <f>TEXT(SalesDataTable[[#This Row],[Order Date]],"mmm")</f>
        <v>kwi</v>
      </c>
    </row>
    <row r="677" spans="1:20" ht="16" x14ac:dyDescent="0.4">
      <c r="A677" s="2" t="s">
        <v>748</v>
      </c>
      <c r="B677" s="3">
        <v>46138</v>
      </c>
      <c r="C677" s="4" t="s">
        <v>47</v>
      </c>
      <c r="D677" s="4" t="s">
        <v>68</v>
      </c>
      <c r="E677" s="4" t="s">
        <v>30</v>
      </c>
      <c r="F677" s="4" t="s">
        <v>40</v>
      </c>
      <c r="G677" s="4" t="s">
        <v>51</v>
      </c>
      <c r="H677" s="4" t="s">
        <v>52</v>
      </c>
      <c r="I677" s="5">
        <v>6</v>
      </c>
      <c r="J677" s="6">
        <v>337.24</v>
      </c>
      <c r="K677" s="7">
        <v>0.05</v>
      </c>
      <c r="L677" s="6">
        <v>198.63</v>
      </c>
      <c r="M677" s="6">
        <f t="shared" si="40"/>
        <v>1922.268</v>
      </c>
      <c r="N677" s="6">
        <f t="shared" si="41"/>
        <v>1191.78</v>
      </c>
      <c r="O677" s="6">
        <f t="shared" si="42"/>
        <v>730.48800000000006</v>
      </c>
      <c r="P677" s="8">
        <f t="shared" si="43"/>
        <v>0.38001360892445801</v>
      </c>
      <c r="Q677" s="9">
        <f>YEAR(SalesDataTable[[#This Row],[Order Date]])</f>
        <v>2026</v>
      </c>
      <c r="R677" s="8" t="str">
        <f>"Q"&amp;ROUNDUP(MONTH(SalesDataTable[[#This Row],[Order Date]])/3,0)</f>
        <v>Q2</v>
      </c>
      <c r="S677" s="5">
        <f>MONTH(SalesDataTable[[#This Row],[Order Date]])</f>
        <v>4</v>
      </c>
      <c r="T677" s="8" t="str">
        <f>TEXT(SalesDataTable[[#This Row],[Order Date]],"mmm")</f>
        <v>kwi</v>
      </c>
    </row>
    <row r="678" spans="1:20" ht="16" x14ac:dyDescent="0.4">
      <c r="A678" s="2" t="s">
        <v>749</v>
      </c>
      <c r="B678" s="3">
        <v>46138</v>
      </c>
      <c r="C678" s="4" t="s">
        <v>47</v>
      </c>
      <c r="D678" s="4" t="s">
        <v>65</v>
      </c>
      <c r="E678" s="4" t="s">
        <v>30</v>
      </c>
      <c r="F678" s="4" t="s">
        <v>40</v>
      </c>
      <c r="G678" s="4" t="s">
        <v>37</v>
      </c>
      <c r="H678" s="4" t="s">
        <v>66</v>
      </c>
      <c r="I678" s="5">
        <v>3</v>
      </c>
      <c r="J678" s="6">
        <v>46.2</v>
      </c>
      <c r="K678" s="7">
        <v>0.1</v>
      </c>
      <c r="L678" s="6">
        <v>18.149999999999999</v>
      </c>
      <c r="M678" s="6">
        <f t="shared" si="40"/>
        <v>124.74000000000002</v>
      </c>
      <c r="N678" s="6">
        <f t="shared" si="41"/>
        <v>54.449999999999996</v>
      </c>
      <c r="O678" s="6">
        <f t="shared" si="42"/>
        <v>70.29000000000002</v>
      </c>
      <c r="P678" s="8">
        <f t="shared" si="43"/>
        <v>0.5634920634920636</v>
      </c>
      <c r="Q678" s="9">
        <f>YEAR(SalesDataTable[[#This Row],[Order Date]])</f>
        <v>2026</v>
      </c>
      <c r="R678" s="8" t="str">
        <f>"Q"&amp;ROUNDUP(MONTH(SalesDataTable[[#This Row],[Order Date]])/3,0)</f>
        <v>Q2</v>
      </c>
      <c r="S678" s="5">
        <f>MONTH(SalesDataTable[[#This Row],[Order Date]])</f>
        <v>4</v>
      </c>
      <c r="T678" s="8" t="str">
        <f>TEXT(SalesDataTable[[#This Row],[Order Date]],"mmm")</f>
        <v>kwi</v>
      </c>
    </row>
    <row r="679" spans="1:20" ht="16" x14ac:dyDescent="0.4">
      <c r="A679" s="2" t="s">
        <v>750</v>
      </c>
      <c r="B679" s="3">
        <v>46138</v>
      </c>
      <c r="C679" s="4" t="s">
        <v>28</v>
      </c>
      <c r="D679" s="4" t="s">
        <v>29</v>
      </c>
      <c r="E679" s="4" t="s">
        <v>59</v>
      </c>
      <c r="F679" s="4" t="s">
        <v>40</v>
      </c>
      <c r="G679" s="4" t="s">
        <v>69</v>
      </c>
      <c r="H679" s="4" t="s">
        <v>94</v>
      </c>
      <c r="I679" s="5">
        <v>4</v>
      </c>
      <c r="J679" s="6">
        <v>50.84</v>
      </c>
      <c r="K679" s="7">
        <v>0.05</v>
      </c>
      <c r="L679" s="6">
        <v>22.63</v>
      </c>
      <c r="M679" s="6">
        <f t="shared" si="40"/>
        <v>193.19200000000001</v>
      </c>
      <c r="N679" s="6">
        <f t="shared" si="41"/>
        <v>90.52</v>
      </c>
      <c r="O679" s="6">
        <f t="shared" si="42"/>
        <v>102.67200000000001</v>
      </c>
      <c r="P679" s="8">
        <f t="shared" si="43"/>
        <v>0.53145057766367143</v>
      </c>
      <c r="Q679" s="9">
        <f>YEAR(SalesDataTable[[#This Row],[Order Date]])</f>
        <v>2026</v>
      </c>
      <c r="R679" s="8" t="str">
        <f>"Q"&amp;ROUNDUP(MONTH(SalesDataTable[[#This Row],[Order Date]])/3,0)</f>
        <v>Q2</v>
      </c>
      <c r="S679" s="5">
        <f>MONTH(SalesDataTable[[#This Row],[Order Date]])</f>
        <v>4</v>
      </c>
      <c r="T679" s="8" t="str">
        <f>TEXT(SalesDataTable[[#This Row],[Order Date]],"mmm")</f>
        <v>kwi</v>
      </c>
    </row>
    <row r="680" spans="1:20" ht="16" x14ac:dyDescent="0.4">
      <c r="A680" s="2" t="s">
        <v>751</v>
      </c>
      <c r="B680" s="3">
        <v>46139</v>
      </c>
      <c r="C680" s="4" t="s">
        <v>47</v>
      </c>
      <c r="D680" s="4" t="s">
        <v>102</v>
      </c>
      <c r="E680" s="4" t="s">
        <v>23</v>
      </c>
      <c r="F680" s="4" t="s">
        <v>24</v>
      </c>
      <c r="G680" s="4" t="s">
        <v>37</v>
      </c>
      <c r="H680" s="4" t="s">
        <v>103</v>
      </c>
      <c r="I680" s="5">
        <v>1</v>
      </c>
      <c r="J680" s="6">
        <v>166.5</v>
      </c>
      <c r="K680" s="7">
        <v>0</v>
      </c>
      <c r="L680" s="6">
        <v>85.55</v>
      </c>
      <c r="M680" s="6">
        <f t="shared" si="40"/>
        <v>166.5</v>
      </c>
      <c r="N680" s="6">
        <f t="shared" si="41"/>
        <v>85.55</v>
      </c>
      <c r="O680" s="6">
        <f t="shared" si="42"/>
        <v>80.95</v>
      </c>
      <c r="P680" s="8">
        <f t="shared" si="43"/>
        <v>0.4861861861861862</v>
      </c>
      <c r="Q680" s="9">
        <f>YEAR(SalesDataTable[[#This Row],[Order Date]])</f>
        <v>2026</v>
      </c>
      <c r="R680" s="8" t="str">
        <f>"Q"&amp;ROUNDUP(MONTH(SalesDataTable[[#This Row],[Order Date]])/3,0)</f>
        <v>Q2</v>
      </c>
      <c r="S680" s="5">
        <f>MONTH(SalesDataTable[[#This Row],[Order Date]])</f>
        <v>4</v>
      </c>
      <c r="T680" s="8" t="str">
        <f>TEXT(SalesDataTable[[#This Row],[Order Date]],"mmm")</f>
        <v>kwi</v>
      </c>
    </row>
    <row r="681" spans="1:20" ht="16" x14ac:dyDescent="0.4">
      <c r="A681" s="2" t="s">
        <v>752</v>
      </c>
      <c r="B681" s="3">
        <v>46139</v>
      </c>
      <c r="C681" s="4" t="s">
        <v>47</v>
      </c>
      <c r="D681" s="4" t="s">
        <v>48</v>
      </c>
      <c r="E681" s="4" t="s">
        <v>59</v>
      </c>
      <c r="F681" s="4" t="s">
        <v>36</v>
      </c>
      <c r="G681" s="4" t="s">
        <v>31</v>
      </c>
      <c r="H681" s="4" t="s">
        <v>99</v>
      </c>
      <c r="I681" s="5">
        <v>1</v>
      </c>
      <c r="J681" s="6">
        <v>70.2</v>
      </c>
      <c r="K681" s="7">
        <v>0</v>
      </c>
      <c r="L681" s="6">
        <v>32.06</v>
      </c>
      <c r="M681" s="6">
        <f t="shared" si="40"/>
        <v>70.2</v>
      </c>
      <c r="N681" s="6">
        <f t="shared" si="41"/>
        <v>32.06</v>
      </c>
      <c r="O681" s="6">
        <f t="shared" si="42"/>
        <v>38.14</v>
      </c>
      <c r="P681" s="8">
        <f t="shared" si="43"/>
        <v>0.5433048433048433</v>
      </c>
      <c r="Q681" s="9">
        <f>YEAR(SalesDataTable[[#This Row],[Order Date]])</f>
        <v>2026</v>
      </c>
      <c r="R681" s="8" t="str">
        <f>"Q"&amp;ROUNDUP(MONTH(SalesDataTable[[#This Row],[Order Date]])/3,0)</f>
        <v>Q2</v>
      </c>
      <c r="S681" s="5">
        <f>MONTH(SalesDataTable[[#This Row],[Order Date]])</f>
        <v>4</v>
      </c>
      <c r="T681" s="8" t="str">
        <f>TEXT(SalesDataTable[[#This Row],[Order Date]],"mmm")</f>
        <v>kwi</v>
      </c>
    </row>
    <row r="682" spans="1:20" ht="16" x14ac:dyDescent="0.4">
      <c r="A682" s="2" t="s">
        <v>753</v>
      </c>
      <c r="B682" s="3">
        <v>46139</v>
      </c>
      <c r="C682" s="4" t="s">
        <v>28</v>
      </c>
      <c r="D682" s="4" t="s">
        <v>89</v>
      </c>
      <c r="E682" s="4" t="s">
        <v>23</v>
      </c>
      <c r="F682" s="4" t="s">
        <v>36</v>
      </c>
      <c r="G682" s="4" t="s">
        <v>69</v>
      </c>
      <c r="H682" s="4" t="s">
        <v>94</v>
      </c>
      <c r="I682" s="5">
        <v>4</v>
      </c>
      <c r="J682" s="6">
        <v>50.67</v>
      </c>
      <c r="K682" s="7">
        <v>0</v>
      </c>
      <c r="L682" s="6">
        <v>22.62</v>
      </c>
      <c r="M682" s="6">
        <f t="shared" si="40"/>
        <v>202.68</v>
      </c>
      <c r="N682" s="6">
        <f t="shared" si="41"/>
        <v>90.48</v>
      </c>
      <c r="O682" s="6">
        <f t="shared" si="42"/>
        <v>112.2</v>
      </c>
      <c r="P682" s="8">
        <f t="shared" si="43"/>
        <v>0.55358200118413259</v>
      </c>
      <c r="Q682" s="9">
        <f>YEAR(SalesDataTable[[#This Row],[Order Date]])</f>
        <v>2026</v>
      </c>
      <c r="R682" s="8" t="str">
        <f>"Q"&amp;ROUNDUP(MONTH(SalesDataTable[[#This Row],[Order Date]])/3,0)</f>
        <v>Q2</v>
      </c>
      <c r="S682" s="5">
        <f>MONTH(SalesDataTable[[#This Row],[Order Date]])</f>
        <v>4</v>
      </c>
      <c r="T682" s="8" t="str">
        <f>TEXT(SalesDataTable[[#This Row],[Order Date]],"mmm")</f>
        <v>kwi</v>
      </c>
    </row>
    <row r="683" spans="1:20" ht="16" x14ac:dyDescent="0.4">
      <c r="A683" s="2" t="s">
        <v>754</v>
      </c>
      <c r="B683" s="3">
        <v>46139</v>
      </c>
      <c r="C683" s="4" t="s">
        <v>28</v>
      </c>
      <c r="D683" s="4" t="s">
        <v>86</v>
      </c>
      <c r="E683" s="4" t="s">
        <v>45</v>
      </c>
      <c r="F683" s="4" t="s">
        <v>36</v>
      </c>
      <c r="G683" s="4" t="s">
        <v>37</v>
      </c>
      <c r="H683" s="4" t="s">
        <v>103</v>
      </c>
      <c r="I683" s="5">
        <v>3</v>
      </c>
      <c r="J683" s="6">
        <v>161.05000000000001</v>
      </c>
      <c r="K683" s="7">
        <v>0.05</v>
      </c>
      <c r="L683" s="6">
        <v>87.43</v>
      </c>
      <c r="M683" s="6">
        <f t="shared" si="40"/>
        <v>458.99250000000001</v>
      </c>
      <c r="N683" s="6">
        <f t="shared" si="41"/>
        <v>262.29000000000002</v>
      </c>
      <c r="O683" s="6">
        <f t="shared" si="42"/>
        <v>196.70249999999999</v>
      </c>
      <c r="P683" s="8">
        <f t="shared" si="43"/>
        <v>0.4285527541299694</v>
      </c>
      <c r="Q683" s="9">
        <f>YEAR(SalesDataTable[[#This Row],[Order Date]])</f>
        <v>2026</v>
      </c>
      <c r="R683" s="8" t="str">
        <f>"Q"&amp;ROUNDUP(MONTH(SalesDataTable[[#This Row],[Order Date]])/3,0)</f>
        <v>Q2</v>
      </c>
      <c r="S683" s="5">
        <f>MONTH(SalesDataTable[[#This Row],[Order Date]])</f>
        <v>4</v>
      </c>
      <c r="T683" s="8" t="str">
        <f>TEXT(SalesDataTable[[#This Row],[Order Date]],"mmm")</f>
        <v>kwi</v>
      </c>
    </row>
    <row r="684" spans="1:20" ht="16" x14ac:dyDescent="0.4">
      <c r="A684" s="2" t="s">
        <v>755</v>
      </c>
      <c r="B684" s="3">
        <v>46139</v>
      </c>
      <c r="C684" s="4" t="s">
        <v>28</v>
      </c>
      <c r="D684" s="4" t="s">
        <v>58</v>
      </c>
      <c r="E684" s="4" t="s">
        <v>30</v>
      </c>
      <c r="F684" s="4" t="s">
        <v>36</v>
      </c>
      <c r="G684" s="4" t="s">
        <v>69</v>
      </c>
      <c r="H684" s="4" t="s">
        <v>75</v>
      </c>
      <c r="I684" s="5">
        <v>10</v>
      </c>
      <c r="J684" s="6">
        <v>124.59</v>
      </c>
      <c r="K684" s="7">
        <v>0.15</v>
      </c>
      <c r="L684" s="6">
        <v>67.14</v>
      </c>
      <c r="M684" s="6">
        <f t="shared" si="40"/>
        <v>1059.0150000000001</v>
      </c>
      <c r="N684" s="6">
        <f t="shared" si="41"/>
        <v>671.4</v>
      </c>
      <c r="O684" s="6">
        <f t="shared" si="42"/>
        <v>387.61500000000012</v>
      </c>
      <c r="P684" s="8">
        <f t="shared" si="43"/>
        <v>0.36601464568490538</v>
      </c>
      <c r="Q684" s="9">
        <f>YEAR(SalesDataTable[[#This Row],[Order Date]])</f>
        <v>2026</v>
      </c>
      <c r="R684" s="8" t="str">
        <f>"Q"&amp;ROUNDUP(MONTH(SalesDataTable[[#This Row],[Order Date]])/3,0)</f>
        <v>Q2</v>
      </c>
      <c r="S684" s="5">
        <f>MONTH(SalesDataTable[[#This Row],[Order Date]])</f>
        <v>4</v>
      </c>
      <c r="T684" s="8" t="str">
        <f>TEXT(SalesDataTable[[#This Row],[Order Date]],"mmm")</f>
        <v>kwi</v>
      </c>
    </row>
    <row r="685" spans="1:20" ht="16" x14ac:dyDescent="0.4">
      <c r="A685" s="2" t="s">
        <v>756</v>
      </c>
      <c r="B685" s="3">
        <v>46139</v>
      </c>
      <c r="C685" s="4" t="s">
        <v>34</v>
      </c>
      <c r="D685" s="4" t="s">
        <v>146</v>
      </c>
      <c r="E685" s="4" t="s">
        <v>23</v>
      </c>
      <c r="F685" s="4" t="s">
        <v>40</v>
      </c>
      <c r="G685" s="4" t="s">
        <v>69</v>
      </c>
      <c r="H685" s="4" t="s">
        <v>94</v>
      </c>
      <c r="I685" s="5">
        <v>1</v>
      </c>
      <c r="J685" s="6">
        <v>50.18</v>
      </c>
      <c r="K685" s="7">
        <v>0</v>
      </c>
      <c r="L685" s="6">
        <v>22.05</v>
      </c>
      <c r="M685" s="6">
        <f t="shared" si="40"/>
        <v>50.18</v>
      </c>
      <c r="N685" s="6">
        <f t="shared" si="41"/>
        <v>22.05</v>
      </c>
      <c r="O685" s="6">
        <f t="shared" si="42"/>
        <v>28.13</v>
      </c>
      <c r="P685" s="8">
        <f t="shared" si="43"/>
        <v>0.56058190514149064</v>
      </c>
      <c r="Q685" s="9">
        <f>YEAR(SalesDataTable[[#This Row],[Order Date]])</f>
        <v>2026</v>
      </c>
      <c r="R685" s="8" t="str">
        <f>"Q"&amp;ROUNDUP(MONTH(SalesDataTable[[#This Row],[Order Date]])/3,0)</f>
        <v>Q2</v>
      </c>
      <c r="S685" s="5">
        <f>MONTH(SalesDataTable[[#This Row],[Order Date]])</f>
        <v>4</v>
      </c>
      <c r="T685" s="8" t="str">
        <f>TEXT(SalesDataTable[[#This Row],[Order Date]],"mmm")</f>
        <v>kwi</v>
      </c>
    </row>
    <row r="686" spans="1:20" ht="16" x14ac:dyDescent="0.4">
      <c r="A686" s="2" t="s">
        <v>757</v>
      </c>
      <c r="B686" s="3">
        <v>46140</v>
      </c>
      <c r="C686" s="4" t="s">
        <v>28</v>
      </c>
      <c r="D686" s="4" t="s">
        <v>86</v>
      </c>
      <c r="E686" s="4" t="s">
        <v>23</v>
      </c>
      <c r="F686" s="4" t="s">
        <v>36</v>
      </c>
      <c r="G686" s="4" t="s">
        <v>51</v>
      </c>
      <c r="H686" s="4" t="s">
        <v>84</v>
      </c>
      <c r="I686" s="5">
        <v>1</v>
      </c>
      <c r="J686" s="6">
        <v>83.38</v>
      </c>
      <c r="K686" s="7">
        <v>0</v>
      </c>
      <c r="L686" s="6">
        <v>38.979999999999997</v>
      </c>
      <c r="M686" s="6">
        <f t="shared" si="40"/>
        <v>83.38</v>
      </c>
      <c r="N686" s="6">
        <f t="shared" si="41"/>
        <v>38.979999999999997</v>
      </c>
      <c r="O686" s="6">
        <f t="shared" si="42"/>
        <v>44.4</v>
      </c>
      <c r="P686" s="8">
        <f t="shared" si="43"/>
        <v>0.53250179899256422</v>
      </c>
      <c r="Q686" s="9">
        <f>YEAR(SalesDataTable[[#This Row],[Order Date]])</f>
        <v>2026</v>
      </c>
      <c r="R686" s="8" t="str">
        <f>"Q"&amp;ROUNDUP(MONTH(SalesDataTable[[#This Row],[Order Date]])/3,0)</f>
        <v>Q2</v>
      </c>
      <c r="S686" s="5">
        <f>MONTH(SalesDataTable[[#This Row],[Order Date]])</f>
        <v>4</v>
      </c>
      <c r="T686" s="8" t="str">
        <f>TEXT(SalesDataTable[[#This Row],[Order Date]],"mmm")</f>
        <v>kwi</v>
      </c>
    </row>
    <row r="687" spans="1:20" ht="16" x14ac:dyDescent="0.4">
      <c r="A687" s="2" t="s">
        <v>758</v>
      </c>
      <c r="B687" s="3">
        <v>46140</v>
      </c>
      <c r="C687" s="4" t="s">
        <v>47</v>
      </c>
      <c r="D687" s="4" t="s">
        <v>65</v>
      </c>
      <c r="E687" s="4" t="s">
        <v>23</v>
      </c>
      <c r="F687" s="4" t="s">
        <v>24</v>
      </c>
      <c r="G687" s="4" t="s">
        <v>37</v>
      </c>
      <c r="H687" s="4" t="s">
        <v>38</v>
      </c>
      <c r="I687" s="5">
        <v>1</v>
      </c>
      <c r="J687" s="6">
        <v>35.549999999999997</v>
      </c>
      <c r="K687" s="7">
        <v>0.05</v>
      </c>
      <c r="L687" s="6">
        <v>13.25</v>
      </c>
      <c r="M687" s="6">
        <f t="shared" si="40"/>
        <v>33.772499999999994</v>
      </c>
      <c r="N687" s="6">
        <f t="shared" si="41"/>
        <v>13.25</v>
      </c>
      <c r="O687" s="6">
        <f t="shared" si="42"/>
        <v>20.522499999999994</v>
      </c>
      <c r="P687" s="8">
        <f t="shared" si="43"/>
        <v>0.60766896143311855</v>
      </c>
      <c r="Q687" s="9">
        <f>YEAR(SalesDataTable[[#This Row],[Order Date]])</f>
        <v>2026</v>
      </c>
      <c r="R687" s="8" t="str">
        <f>"Q"&amp;ROUNDUP(MONTH(SalesDataTable[[#This Row],[Order Date]])/3,0)</f>
        <v>Q2</v>
      </c>
      <c r="S687" s="5">
        <f>MONTH(SalesDataTable[[#This Row],[Order Date]])</f>
        <v>4</v>
      </c>
      <c r="T687" s="8" t="str">
        <f>TEXT(SalesDataTable[[#This Row],[Order Date]],"mmm")</f>
        <v>kwi</v>
      </c>
    </row>
    <row r="688" spans="1:20" ht="16" x14ac:dyDescent="0.4">
      <c r="A688" s="2" t="s">
        <v>759</v>
      </c>
      <c r="B688" s="3">
        <v>46140</v>
      </c>
      <c r="C688" s="4" t="s">
        <v>47</v>
      </c>
      <c r="D688" s="4" t="s">
        <v>68</v>
      </c>
      <c r="E688" s="4" t="s">
        <v>45</v>
      </c>
      <c r="F688" s="4" t="s">
        <v>36</v>
      </c>
      <c r="G688" s="4" t="s">
        <v>31</v>
      </c>
      <c r="H688" s="4" t="s">
        <v>73</v>
      </c>
      <c r="I688" s="5">
        <v>1</v>
      </c>
      <c r="J688" s="6">
        <v>154.36000000000001</v>
      </c>
      <c r="K688" s="7">
        <v>0</v>
      </c>
      <c r="L688" s="6">
        <v>77.760000000000005</v>
      </c>
      <c r="M688" s="6">
        <f t="shared" si="40"/>
        <v>154.36000000000001</v>
      </c>
      <c r="N688" s="6">
        <f t="shared" si="41"/>
        <v>77.760000000000005</v>
      </c>
      <c r="O688" s="6">
        <f t="shared" si="42"/>
        <v>76.600000000000009</v>
      </c>
      <c r="P688" s="8">
        <f t="shared" si="43"/>
        <v>0.49624254988338951</v>
      </c>
      <c r="Q688" s="9">
        <f>YEAR(SalesDataTable[[#This Row],[Order Date]])</f>
        <v>2026</v>
      </c>
      <c r="R688" s="8" t="str">
        <f>"Q"&amp;ROUNDUP(MONTH(SalesDataTable[[#This Row],[Order Date]])/3,0)</f>
        <v>Q2</v>
      </c>
      <c r="S688" s="5">
        <f>MONTH(SalesDataTable[[#This Row],[Order Date]])</f>
        <v>4</v>
      </c>
      <c r="T688" s="8" t="str">
        <f>TEXT(SalesDataTable[[#This Row],[Order Date]],"mmm")</f>
        <v>kwi</v>
      </c>
    </row>
    <row r="689" spans="1:20" ht="16" x14ac:dyDescent="0.4">
      <c r="A689" s="2" t="s">
        <v>760</v>
      </c>
      <c r="B689" s="3">
        <v>46140</v>
      </c>
      <c r="C689" s="4" t="s">
        <v>21</v>
      </c>
      <c r="D689" s="4" t="s">
        <v>72</v>
      </c>
      <c r="E689" s="4" t="s">
        <v>59</v>
      </c>
      <c r="F689" s="4" t="s">
        <v>36</v>
      </c>
      <c r="G689" s="4" t="s">
        <v>31</v>
      </c>
      <c r="H689" s="4" t="s">
        <v>73</v>
      </c>
      <c r="I689" s="5">
        <v>1</v>
      </c>
      <c r="J689" s="6">
        <v>155.68</v>
      </c>
      <c r="K689" s="7">
        <v>0</v>
      </c>
      <c r="L689" s="6">
        <v>77.97</v>
      </c>
      <c r="M689" s="6">
        <f t="shared" si="40"/>
        <v>155.68</v>
      </c>
      <c r="N689" s="6">
        <f t="shared" si="41"/>
        <v>77.97</v>
      </c>
      <c r="O689" s="6">
        <f t="shared" si="42"/>
        <v>77.710000000000008</v>
      </c>
      <c r="P689" s="8">
        <f t="shared" si="43"/>
        <v>0.49916495375128472</v>
      </c>
      <c r="Q689" s="9">
        <f>YEAR(SalesDataTable[[#This Row],[Order Date]])</f>
        <v>2026</v>
      </c>
      <c r="R689" s="8" t="str">
        <f>"Q"&amp;ROUNDUP(MONTH(SalesDataTable[[#This Row],[Order Date]])/3,0)</f>
        <v>Q2</v>
      </c>
      <c r="S689" s="5">
        <f>MONTH(SalesDataTable[[#This Row],[Order Date]])</f>
        <v>4</v>
      </c>
      <c r="T689" s="8" t="str">
        <f>TEXT(SalesDataTable[[#This Row],[Order Date]],"mmm")</f>
        <v>kwi</v>
      </c>
    </row>
    <row r="690" spans="1:20" ht="16" x14ac:dyDescent="0.4">
      <c r="A690" s="2" t="s">
        <v>761</v>
      </c>
      <c r="B690" s="3">
        <v>46140</v>
      </c>
      <c r="C690" s="4" t="s">
        <v>21</v>
      </c>
      <c r="D690" s="4" t="s">
        <v>22</v>
      </c>
      <c r="E690" s="4" t="s">
        <v>23</v>
      </c>
      <c r="F690" s="4" t="s">
        <v>24</v>
      </c>
      <c r="G690" s="4" t="s">
        <v>69</v>
      </c>
      <c r="H690" s="4" t="s">
        <v>70</v>
      </c>
      <c r="I690" s="5">
        <v>1</v>
      </c>
      <c r="J690" s="6">
        <v>40.950000000000003</v>
      </c>
      <c r="K690" s="7">
        <v>0.15</v>
      </c>
      <c r="L690" s="6">
        <v>14.89</v>
      </c>
      <c r="M690" s="6">
        <f t="shared" si="40"/>
        <v>34.807500000000005</v>
      </c>
      <c r="N690" s="6">
        <f t="shared" si="41"/>
        <v>14.89</v>
      </c>
      <c r="O690" s="6">
        <f t="shared" si="42"/>
        <v>19.917500000000004</v>
      </c>
      <c r="P690" s="8">
        <f t="shared" si="43"/>
        <v>0.57221863104216053</v>
      </c>
      <c r="Q690" s="9">
        <f>YEAR(SalesDataTable[[#This Row],[Order Date]])</f>
        <v>2026</v>
      </c>
      <c r="R690" s="8" t="str">
        <f>"Q"&amp;ROUNDUP(MONTH(SalesDataTable[[#This Row],[Order Date]])/3,0)</f>
        <v>Q2</v>
      </c>
      <c r="S690" s="5">
        <f>MONTH(SalesDataTable[[#This Row],[Order Date]])</f>
        <v>4</v>
      </c>
      <c r="T690" s="8" t="str">
        <f>TEXT(SalesDataTable[[#This Row],[Order Date]],"mmm")</f>
        <v>kwi</v>
      </c>
    </row>
    <row r="691" spans="1:20" ht="16" x14ac:dyDescent="0.4">
      <c r="A691" s="2" t="s">
        <v>762</v>
      </c>
      <c r="B691" s="3">
        <v>46140</v>
      </c>
      <c r="C691" s="4" t="s">
        <v>47</v>
      </c>
      <c r="D691" s="4" t="s">
        <v>102</v>
      </c>
      <c r="E691" s="4" t="s">
        <v>59</v>
      </c>
      <c r="F691" s="4" t="s">
        <v>24</v>
      </c>
      <c r="G691" s="4" t="s">
        <v>37</v>
      </c>
      <c r="H691" s="4" t="s">
        <v>66</v>
      </c>
      <c r="I691" s="5">
        <v>3</v>
      </c>
      <c r="J691" s="6">
        <v>47.28</v>
      </c>
      <c r="K691" s="7">
        <v>0.05</v>
      </c>
      <c r="L691" s="6">
        <v>18.52</v>
      </c>
      <c r="M691" s="6">
        <f t="shared" si="40"/>
        <v>134.74799999999999</v>
      </c>
      <c r="N691" s="6">
        <f t="shared" si="41"/>
        <v>55.56</v>
      </c>
      <c r="O691" s="6">
        <f t="shared" si="42"/>
        <v>79.187999999999988</v>
      </c>
      <c r="P691" s="8">
        <f t="shared" si="43"/>
        <v>0.58767477068305274</v>
      </c>
      <c r="Q691" s="9">
        <f>YEAR(SalesDataTable[[#This Row],[Order Date]])</f>
        <v>2026</v>
      </c>
      <c r="R691" s="8" t="str">
        <f>"Q"&amp;ROUNDUP(MONTH(SalesDataTable[[#This Row],[Order Date]])/3,0)</f>
        <v>Q2</v>
      </c>
      <c r="S691" s="5">
        <f>MONTH(SalesDataTable[[#This Row],[Order Date]])</f>
        <v>4</v>
      </c>
      <c r="T691" s="8" t="str">
        <f>TEXT(SalesDataTable[[#This Row],[Order Date]],"mmm")</f>
        <v>kwi</v>
      </c>
    </row>
    <row r="692" spans="1:20" ht="16" x14ac:dyDescent="0.4">
      <c r="A692" s="2" t="s">
        <v>763</v>
      </c>
      <c r="B692" s="3">
        <v>46140</v>
      </c>
      <c r="C692" s="4" t="s">
        <v>47</v>
      </c>
      <c r="D692" s="4" t="s">
        <v>65</v>
      </c>
      <c r="E692" s="4" t="s">
        <v>23</v>
      </c>
      <c r="F692" s="4" t="s">
        <v>24</v>
      </c>
      <c r="G692" s="4" t="s">
        <v>69</v>
      </c>
      <c r="H692" s="4" t="s">
        <v>94</v>
      </c>
      <c r="I692" s="5">
        <v>4</v>
      </c>
      <c r="J692" s="6">
        <v>51.57</v>
      </c>
      <c r="K692" s="7">
        <v>0.1</v>
      </c>
      <c r="L692" s="6">
        <v>22.58</v>
      </c>
      <c r="M692" s="6">
        <f t="shared" si="40"/>
        <v>185.65200000000002</v>
      </c>
      <c r="N692" s="6">
        <f t="shared" si="41"/>
        <v>90.32</v>
      </c>
      <c r="O692" s="6">
        <f t="shared" si="42"/>
        <v>95.332000000000022</v>
      </c>
      <c r="P692" s="8">
        <f t="shared" si="43"/>
        <v>0.51349837330058401</v>
      </c>
      <c r="Q692" s="9">
        <f>YEAR(SalesDataTable[[#This Row],[Order Date]])</f>
        <v>2026</v>
      </c>
      <c r="R692" s="8" t="str">
        <f>"Q"&amp;ROUNDUP(MONTH(SalesDataTable[[#This Row],[Order Date]])/3,0)</f>
        <v>Q2</v>
      </c>
      <c r="S692" s="5">
        <f>MONTH(SalesDataTable[[#This Row],[Order Date]])</f>
        <v>4</v>
      </c>
      <c r="T692" s="8" t="str">
        <f>TEXT(SalesDataTable[[#This Row],[Order Date]],"mmm")</f>
        <v>kwi</v>
      </c>
    </row>
    <row r="693" spans="1:20" ht="16" x14ac:dyDescent="0.4">
      <c r="A693" s="2" t="s">
        <v>764</v>
      </c>
      <c r="B693" s="3">
        <v>46140</v>
      </c>
      <c r="C693" s="4" t="s">
        <v>47</v>
      </c>
      <c r="D693" s="4" t="s">
        <v>68</v>
      </c>
      <c r="E693" s="4" t="s">
        <v>23</v>
      </c>
      <c r="F693" s="4" t="s">
        <v>40</v>
      </c>
      <c r="G693" s="4" t="s">
        <v>25</v>
      </c>
      <c r="H693" s="4" t="s">
        <v>49</v>
      </c>
      <c r="I693" s="5">
        <v>1</v>
      </c>
      <c r="J693" s="6">
        <v>51.61</v>
      </c>
      <c r="K693" s="7">
        <v>0</v>
      </c>
      <c r="L693" s="6">
        <v>23</v>
      </c>
      <c r="M693" s="6">
        <f t="shared" si="40"/>
        <v>51.61</v>
      </c>
      <c r="N693" s="6">
        <f t="shared" si="41"/>
        <v>23</v>
      </c>
      <c r="O693" s="6">
        <f t="shared" si="42"/>
        <v>28.61</v>
      </c>
      <c r="P693" s="8">
        <f t="shared" si="43"/>
        <v>0.55434993218368533</v>
      </c>
      <c r="Q693" s="9">
        <f>YEAR(SalesDataTable[[#This Row],[Order Date]])</f>
        <v>2026</v>
      </c>
      <c r="R693" s="8" t="str">
        <f>"Q"&amp;ROUNDUP(MONTH(SalesDataTable[[#This Row],[Order Date]])/3,0)</f>
        <v>Q2</v>
      </c>
      <c r="S693" s="5">
        <f>MONTH(SalesDataTable[[#This Row],[Order Date]])</f>
        <v>4</v>
      </c>
      <c r="T693" s="8" t="str">
        <f>TEXT(SalesDataTable[[#This Row],[Order Date]],"mmm")</f>
        <v>kwi</v>
      </c>
    </row>
    <row r="694" spans="1:20" ht="16" x14ac:dyDescent="0.4">
      <c r="A694" s="2" t="s">
        <v>765</v>
      </c>
      <c r="B694" s="3">
        <v>46140</v>
      </c>
      <c r="C694" s="4" t="s">
        <v>21</v>
      </c>
      <c r="D694" s="4" t="s">
        <v>108</v>
      </c>
      <c r="E694" s="4" t="s">
        <v>45</v>
      </c>
      <c r="F694" s="4" t="s">
        <v>24</v>
      </c>
      <c r="G694" s="4" t="s">
        <v>69</v>
      </c>
      <c r="H694" s="4" t="s">
        <v>94</v>
      </c>
      <c r="I694" s="5">
        <v>1</v>
      </c>
      <c r="J694" s="6">
        <v>50.56</v>
      </c>
      <c r="K694" s="7">
        <v>0.05</v>
      </c>
      <c r="L694" s="6">
        <v>22.06</v>
      </c>
      <c r="M694" s="6">
        <f t="shared" si="40"/>
        <v>48.031999999999996</v>
      </c>
      <c r="N694" s="6">
        <f t="shared" si="41"/>
        <v>22.06</v>
      </c>
      <c r="O694" s="6">
        <f t="shared" si="42"/>
        <v>25.971999999999998</v>
      </c>
      <c r="P694" s="8">
        <f t="shared" si="43"/>
        <v>0.54072285143237842</v>
      </c>
      <c r="Q694" s="9">
        <f>YEAR(SalesDataTable[[#This Row],[Order Date]])</f>
        <v>2026</v>
      </c>
      <c r="R694" s="8" t="str">
        <f>"Q"&amp;ROUNDUP(MONTH(SalesDataTable[[#This Row],[Order Date]])/3,0)</f>
        <v>Q2</v>
      </c>
      <c r="S694" s="5">
        <f>MONTH(SalesDataTable[[#This Row],[Order Date]])</f>
        <v>4</v>
      </c>
      <c r="T694" s="8" t="str">
        <f>TEXT(SalesDataTable[[#This Row],[Order Date]],"mmm")</f>
        <v>kwi</v>
      </c>
    </row>
    <row r="695" spans="1:20" ht="16" x14ac:dyDescent="0.4">
      <c r="A695" s="2" t="s">
        <v>766</v>
      </c>
      <c r="B695" s="3">
        <v>46140</v>
      </c>
      <c r="C695" s="4" t="s">
        <v>34</v>
      </c>
      <c r="D695" s="4" t="s">
        <v>54</v>
      </c>
      <c r="E695" s="4" t="s">
        <v>59</v>
      </c>
      <c r="F695" s="4" t="s">
        <v>40</v>
      </c>
      <c r="G695" s="4" t="s">
        <v>37</v>
      </c>
      <c r="H695" s="4" t="s">
        <v>103</v>
      </c>
      <c r="I695" s="5">
        <v>2</v>
      </c>
      <c r="J695" s="6">
        <v>165.74</v>
      </c>
      <c r="K695" s="7">
        <v>0</v>
      </c>
      <c r="L695" s="6">
        <v>87.73</v>
      </c>
      <c r="M695" s="6">
        <f t="shared" si="40"/>
        <v>331.48</v>
      </c>
      <c r="N695" s="6">
        <f t="shared" si="41"/>
        <v>175.46</v>
      </c>
      <c r="O695" s="6">
        <f t="shared" si="42"/>
        <v>156.02000000000001</v>
      </c>
      <c r="P695" s="8">
        <f t="shared" si="43"/>
        <v>0.47067696391939184</v>
      </c>
      <c r="Q695" s="9">
        <f>YEAR(SalesDataTable[[#This Row],[Order Date]])</f>
        <v>2026</v>
      </c>
      <c r="R695" s="8" t="str">
        <f>"Q"&amp;ROUNDUP(MONTH(SalesDataTable[[#This Row],[Order Date]])/3,0)</f>
        <v>Q2</v>
      </c>
      <c r="S695" s="5">
        <f>MONTH(SalesDataTable[[#This Row],[Order Date]])</f>
        <v>4</v>
      </c>
      <c r="T695" s="8" t="str">
        <f>TEXT(SalesDataTable[[#This Row],[Order Date]],"mmm")</f>
        <v>kwi</v>
      </c>
    </row>
    <row r="696" spans="1:20" ht="16" x14ac:dyDescent="0.4">
      <c r="A696" s="2" t="s">
        <v>767</v>
      </c>
      <c r="B696" s="3">
        <v>46140</v>
      </c>
      <c r="C696" s="4" t="s">
        <v>34</v>
      </c>
      <c r="D696" s="4" t="s">
        <v>35</v>
      </c>
      <c r="E696" s="4" t="s">
        <v>23</v>
      </c>
      <c r="F696" s="4" t="s">
        <v>40</v>
      </c>
      <c r="G696" s="4" t="s">
        <v>69</v>
      </c>
      <c r="H696" s="4" t="s">
        <v>87</v>
      </c>
      <c r="I696" s="5">
        <v>3</v>
      </c>
      <c r="J696" s="6">
        <v>36.770000000000003</v>
      </c>
      <c r="K696" s="7">
        <v>0</v>
      </c>
      <c r="L696" s="6">
        <v>13.63</v>
      </c>
      <c r="M696" s="6">
        <f t="shared" si="40"/>
        <v>110.31</v>
      </c>
      <c r="N696" s="6">
        <f t="shared" si="41"/>
        <v>40.89</v>
      </c>
      <c r="O696" s="6">
        <f t="shared" si="42"/>
        <v>69.42</v>
      </c>
      <c r="P696" s="8">
        <f t="shared" si="43"/>
        <v>0.62931737829752521</v>
      </c>
      <c r="Q696" s="9">
        <f>YEAR(SalesDataTable[[#This Row],[Order Date]])</f>
        <v>2026</v>
      </c>
      <c r="R696" s="8" t="str">
        <f>"Q"&amp;ROUNDUP(MONTH(SalesDataTable[[#This Row],[Order Date]])/3,0)</f>
        <v>Q2</v>
      </c>
      <c r="S696" s="5">
        <f>MONTH(SalesDataTable[[#This Row],[Order Date]])</f>
        <v>4</v>
      </c>
      <c r="T696" s="8" t="str">
        <f>TEXT(SalesDataTable[[#This Row],[Order Date]],"mmm")</f>
        <v>kwi</v>
      </c>
    </row>
    <row r="697" spans="1:20" ht="16" x14ac:dyDescent="0.4">
      <c r="A697" s="2" t="s">
        <v>768</v>
      </c>
      <c r="B697" s="3">
        <v>46140</v>
      </c>
      <c r="C697" s="4" t="s">
        <v>47</v>
      </c>
      <c r="D697" s="4" t="s">
        <v>65</v>
      </c>
      <c r="E697" s="4" t="s">
        <v>23</v>
      </c>
      <c r="F697" s="4" t="s">
        <v>40</v>
      </c>
      <c r="G697" s="4" t="s">
        <v>51</v>
      </c>
      <c r="H697" s="4" t="s">
        <v>61</v>
      </c>
      <c r="I697" s="5">
        <v>2</v>
      </c>
      <c r="J697" s="6">
        <v>196.37</v>
      </c>
      <c r="K697" s="7">
        <v>0</v>
      </c>
      <c r="L697" s="6">
        <v>101.73</v>
      </c>
      <c r="M697" s="6">
        <f t="shared" si="40"/>
        <v>392.74</v>
      </c>
      <c r="N697" s="6">
        <f t="shared" si="41"/>
        <v>203.46</v>
      </c>
      <c r="O697" s="6">
        <f t="shared" si="42"/>
        <v>189.28</v>
      </c>
      <c r="P697" s="8">
        <f t="shared" si="43"/>
        <v>0.48194734429902736</v>
      </c>
      <c r="Q697" s="9">
        <f>YEAR(SalesDataTable[[#This Row],[Order Date]])</f>
        <v>2026</v>
      </c>
      <c r="R697" s="8" t="str">
        <f>"Q"&amp;ROUNDUP(MONTH(SalesDataTable[[#This Row],[Order Date]])/3,0)</f>
        <v>Q2</v>
      </c>
      <c r="S697" s="5">
        <f>MONTH(SalesDataTable[[#This Row],[Order Date]])</f>
        <v>4</v>
      </c>
      <c r="T697" s="8" t="str">
        <f>TEXT(SalesDataTable[[#This Row],[Order Date]],"mmm")</f>
        <v>kwi</v>
      </c>
    </row>
    <row r="698" spans="1:20" ht="16" x14ac:dyDescent="0.4">
      <c r="A698" s="2" t="s">
        <v>769</v>
      </c>
      <c r="B698" s="3">
        <v>46141</v>
      </c>
      <c r="C698" s="4" t="s">
        <v>21</v>
      </c>
      <c r="D698" s="4" t="s">
        <v>22</v>
      </c>
      <c r="E698" s="4" t="s">
        <v>59</v>
      </c>
      <c r="F698" s="4" t="s">
        <v>24</v>
      </c>
      <c r="G698" s="4" t="s">
        <v>37</v>
      </c>
      <c r="H698" s="4" t="s">
        <v>38</v>
      </c>
      <c r="I698" s="5">
        <v>2</v>
      </c>
      <c r="J698" s="6">
        <v>35.33</v>
      </c>
      <c r="K698" s="7">
        <v>0</v>
      </c>
      <c r="L698" s="6">
        <v>13.69</v>
      </c>
      <c r="M698" s="6">
        <f t="shared" si="40"/>
        <v>70.66</v>
      </c>
      <c r="N698" s="6">
        <f t="shared" si="41"/>
        <v>27.38</v>
      </c>
      <c r="O698" s="6">
        <f t="shared" si="42"/>
        <v>43.28</v>
      </c>
      <c r="P698" s="8">
        <f t="shared" si="43"/>
        <v>0.61251061420888764</v>
      </c>
      <c r="Q698" s="9">
        <f>YEAR(SalesDataTable[[#This Row],[Order Date]])</f>
        <v>2026</v>
      </c>
      <c r="R698" s="8" t="str">
        <f>"Q"&amp;ROUNDUP(MONTH(SalesDataTable[[#This Row],[Order Date]])/3,0)</f>
        <v>Q2</v>
      </c>
      <c r="S698" s="5">
        <f>MONTH(SalesDataTable[[#This Row],[Order Date]])</f>
        <v>4</v>
      </c>
      <c r="T698" s="8" t="str">
        <f>TEXT(SalesDataTable[[#This Row],[Order Date]],"mmm")</f>
        <v>kwi</v>
      </c>
    </row>
    <row r="699" spans="1:20" ht="16" x14ac:dyDescent="0.4">
      <c r="A699" s="2" t="s">
        <v>770</v>
      </c>
      <c r="B699" s="3">
        <v>46141</v>
      </c>
      <c r="C699" s="4" t="s">
        <v>34</v>
      </c>
      <c r="D699" s="4" t="s">
        <v>35</v>
      </c>
      <c r="E699" s="4" t="s">
        <v>30</v>
      </c>
      <c r="F699" s="4" t="s">
        <v>40</v>
      </c>
      <c r="G699" s="4" t="s">
        <v>37</v>
      </c>
      <c r="H699" s="4" t="s">
        <v>66</v>
      </c>
      <c r="I699" s="5">
        <v>4</v>
      </c>
      <c r="J699" s="6">
        <v>46.43</v>
      </c>
      <c r="K699" s="7">
        <v>0.1</v>
      </c>
      <c r="L699" s="6">
        <v>18.04</v>
      </c>
      <c r="M699" s="6">
        <f t="shared" si="40"/>
        <v>167.148</v>
      </c>
      <c r="N699" s="6">
        <f t="shared" si="41"/>
        <v>72.16</v>
      </c>
      <c r="O699" s="6">
        <f t="shared" si="42"/>
        <v>94.988</v>
      </c>
      <c r="P699" s="8">
        <f t="shared" si="43"/>
        <v>0.56828678775695796</v>
      </c>
      <c r="Q699" s="9">
        <f>YEAR(SalesDataTable[[#This Row],[Order Date]])</f>
        <v>2026</v>
      </c>
      <c r="R699" s="8" t="str">
        <f>"Q"&amp;ROUNDUP(MONTH(SalesDataTable[[#This Row],[Order Date]])/3,0)</f>
        <v>Q2</v>
      </c>
      <c r="S699" s="5">
        <f>MONTH(SalesDataTable[[#This Row],[Order Date]])</f>
        <v>4</v>
      </c>
      <c r="T699" s="8" t="str">
        <f>TEXT(SalesDataTable[[#This Row],[Order Date]],"mmm")</f>
        <v>kwi</v>
      </c>
    </row>
    <row r="700" spans="1:20" ht="16" x14ac:dyDescent="0.4">
      <c r="A700" s="2" t="s">
        <v>771</v>
      </c>
      <c r="B700" s="3">
        <v>46141</v>
      </c>
      <c r="C700" s="4" t="s">
        <v>47</v>
      </c>
      <c r="D700" s="4" t="s">
        <v>65</v>
      </c>
      <c r="E700" s="4" t="s">
        <v>59</v>
      </c>
      <c r="F700" s="4" t="s">
        <v>36</v>
      </c>
      <c r="G700" s="4" t="s">
        <v>69</v>
      </c>
      <c r="H700" s="4" t="s">
        <v>75</v>
      </c>
      <c r="I700" s="5">
        <v>1</v>
      </c>
      <c r="J700" s="6">
        <v>125.25</v>
      </c>
      <c r="K700" s="7">
        <v>0</v>
      </c>
      <c r="L700" s="6">
        <v>70.88</v>
      </c>
      <c r="M700" s="6">
        <f t="shared" si="40"/>
        <v>125.25</v>
      </c>
      <c r="N700" s="6">
        <f t="shared" si="41"/>
        <v>70.88</v>
      </c>
      <c r="O700" s="6">
        <f t="shared" si="42"/>
        <v>54.370000000000005</v>
      </c>
      <c r="P700" s="8">
        <f t="shared" si="43"/>
        <v>0.43409181636726552</v>
      </c>
      <c r="Q700" s="9">
        <f>YEAR(SalesDataTable[[#This Row],[Order Date]])</f>
        <v>2026</v>
      </c>
      <c r="R700" s="8" t="str">
        <f>"Q"&amp;ROUNDUP(MONTH(SalesDataTable[[#This Row],[Order Date]])/3,0)</f>
        <v>Q2</v>
      </c>
      <c r="S700" s="5">
        <f>MONTH(SalesDataTable[[#This Row],[Order Date]])</f>
        <v>4</v>
      </c>
      <c r="T700" s="8" t="str">
        <f>TEXT(SalesDataTable[[#This Row],[Order Date]],"mmm")</f>
        <v>kwi</v>
      </c>
    </row>
    <row r="701" spans="1:20" ht="16" x14ac:dyDescent="0.4">
      <c r="A701" s="2" t="s">
        <v>772</v>
      </c>
      <c r="B701" s="3">
        <v>46141</v>
      </c>
      <c r="C701" s="4" t="s">
        <v>28</v>
      </c>
      <c r="D701" s="4" t="s">
        <v>106</v>
      </c>
      <c r="E701" s="4" t="s">
        <v>23</v>
      </c>
      <c r="F701" s="4" t="s">
        <v>24</v>
      </c>
      <c r="G701" s="4" t="s">
        <v>51</v>
      </c>
      <c r="H701" s="4" t="s">
        <v>52</v>
      </c>
      <c r="I701" s="5">
        <v>1</v>
      </c>
      <c r="J701" s="6">
        <v>341.98</v>
      </c>
      <c r="K701" s="7">
        <v>0</v>
      </c>
      <c r="L701" s="6">
        <v>192.43</v>
      </c>
      <c r="M701" s="6">
        <f t="shared" si="40"/>
        <v>341.98</v>
      </c>
      <c r="N701" s="6">
        <f t="shared" si="41"/>
        <v>192.43</v>
      </c>
      <c r="O701" s="6">
        <f t="shared" si="42"/>
        <v>149.55000000000001</v>
      </c>
      <c r="P701" s="8">
        <f t="shared" si="43"/>
        <v>0.43730627522077314</v>
      </c>
      <c r="Q701" s="9">
        <f>YEAR(SalesDataTable[[#This Row],[Order Date]])</f>
        <v>2026</v>
      </c>
      <c r="R701" s="8" t="str">
        <f>"Q"&amp;ROUNDUP(MONTH(SalesDataTable[[#This Row],[Order Date]])/3,0)</f>
        <v>Q2</v>
      </c>
      <c r="S701" s="5">
        <f>MONTH(SalesDataTable[[#This Row],[Order Date]])</f>
        <v>4</v>
      </c>
      <c r="T701" s="8" t="str">
        <f>TEXT(SalesDataTable[[#This Row],[Order Date]],"mmm")</f>
        <v>kwi</v>
      </c>
    </row>
    <row r="702" spans="1:20" ht="16" x14ac:dyDescent="0.4">
      <c r="A702" s="2" t="s">
        <v>773</v>
      </c>
      <c r="B702" s="3">
        <v>46141</v>
      </c>
      <c r="C702" s="4" t="s">
        <v>28</v>
      </c>
      <c r="D702" s="4" t="s">
        <v>58</v>
      </c>
      <c r="E702" s="4" t="s">
        <v>59</v>
      </c>
      <c r="F702" s="4" t="s">
        <v>40</v>
      </c>
      <c r="G702" s="4" t="s">
        <v>69</v>
      </c>
      <c r="H702" s="4" t="s">
        <v>70</v>
      </c>
      <c r="I702" s="5">
        <v>1</v>
      </c>
      <c r="J702" s="6">
        <v>40.04</v>
      </c>
      <c r="K702" s="7">
        <v>0</v>
      </c>
      <c r="L702" s="6">
        <v>14.72</v>
      </c>
      <c r="M702" s="6">
        <f t="shared" si="40"/>
        <v>40.04</v>
      </c>
      <c r="N702" s="6">
        <f t="shared" si="41"/>
        <v>14.72</v>
      </c>
      <c r="O702" s="6">
        <f t="shared" si="42"/>
        <v>25.32</v>
      </c>
      <c r="P702" s="8">
        <f t="shared" si="43"/>
        <v>0.63236763236763238</v>
      </c>
      <c r="Q702" s="9">
        <f>YEAR(SalesDataTable[[#This Row],[Order Date]])</f>
        <v>2026</v>
      </c>
      <c r="R702" s="8" t="str">
        <f>"Q"&amp;ROUNDUP(MONTH(SalesDataTable[[#This Row],[Order Date]])/3,0)</f>
        <v>Q2</v>
      </c>
      <c r="S702" s="5">
        <f>MONTH(SalesDataTable[[#This Row],[Order Date]])</f>
        <v>4</v>
      </c>
      <c r="T702" s="8" t="str">
        <f>TEXT(SalesDataTable[[#This Row],[Order Date]],"mmm")</f>
        <v>kwi</v>
      </c>
    </row>
    <row r="703" spans="1:20" ht="16" x14ac:dyDescent="0.4">
      <c r="A703" s="2" t="s">
        <v>774</v>
      </c>
      <c r="B703" s="3">
        <v>46141</v>
      </c>
      <c r="C703" s="4" t="s">
        <v>47</v>
      </c>
      <c r="D703" s="4" t="s">
        <v>102</v>
      </c>
      <c r="E703" s="4" t="s">
        <v>23</v>
      </c>
      <c r="F703" s="4" t="s">
        <v>24</v>
      </c>
      <c r="G703" s="4" t="s">
        <v>25</v>
      </c>
      <c r="H703" s="4" t="s">
        <v>55</v>
      </c>
      <c r="I703" s="5">
        <v>3</v>
      </c>
      <c r="J703" s="6">
        <v>40.47</v>
      </c>
      <c r="K703" s="7">
        <v>0.05</v>
      </c>
      <c r="L703" s="6">
        <v>17.14</v>
      </c>
      <c r="M703" s="6">
        <f t="shared" si="40"/>
        <v>115.33949999999999</v>
      </c>
      <c r="N703" s="6">
        <f t="shared" si="41"/>
        <v>51.42</v>
      </c>
      <c r="O703" s="6">
        <f t="shared" si="42"/>
        <v>63.919499999999985</v>
      </c>
      <c r="P703" s="8">
        <f t="shared" si="43"/>
        <v>0.5541856866034619</v>
      </c>
      <c r="Q703" s="9">
        <f>YEAR(SalesDataTable[[#This Row],[Order Date]])</f>
        <v>2026</v>
      </c>
      <c r="R703" s="8" t="str">
        <f>"Q"&amp;ROUNDUP(MONTH(SalesDataTable[[#This Row],[Order Date]])/3,0)</f>
        <v>Q2</v>
      </c>
      <c r="S703" s="5">
        <f>MONTH(SalesDataTable[[#This Row],[Order Date]])</f>
        <v>4</v>
      </c>
      <c r="T703" s="8" t="str">
        <f>TEXT(SalesDataTable[[#This Row],[Order Date]],"mmm")</f>
        <v>kwi</v>
      </c>
    </row>
    <row r="704" spans="1:20" ht="16" x14ac:dyDescent="0.4">
      <c r="A704" s="2" t="s">
        <v>775</v>
      </c>
      <c r="B704" s="3">
        <v>46142</v>
      </c>
      <c r="C704" s="4" t="s">
        <v>47</v>
      </c>
      <c r="D704" s="4" t="s">
        <v>68</v>
      </c>
      <c r="E704" s="4" t="s">
        <v>30</v>
      </c>
      <c r="F704" s="4" t="s">
        <v>24</v>
      </c>
      <c r="G704" s="4" t="s">
        <v>51</v>
      </c>
      <c r="H704" s="4" t="s">
        <v>84</v>
      </c>
      <c r="I704" s="5">
        <v>6</v>
      </c>
      <c r="J704" s="6">
        <v>83.7</v>
      </c>
      <c r="K704" s="7">
        <v>0.2</v>
      </c>
      <c r="L704" s="6">
        <v>38.58</v>
      </c>
      <c r="M704" s="6">
        <f t="shared" si="40"/>
        <v>401.76000000000005</v>
      </c>
      <c r="N704" s="6">
        <f t="shared" si="41"/>
        <v>231.48</v>
      </c>
      <c r="O704" s="6">
        <f t="shared" si="42"/>
        <v>170.28000000000006</v>
      </c>
      <c r="P704" s="8">
        <f t="shared" si="43"/>
        <v>0.42383512544802876</v>
      </c>
      <c r="Q704" s="9">
        <f>YEAR(SalesDataTable[[#This Row],[Order Date]])</f>
        <v>2026</v>
      </c>
      <c r="R704" s="8" t="str">
        <f>"Q"&amp;ROUNDUP(MONTH(SalesDataTable[[#This Row],[Order Date]])/3,0)</f>
        <v>Q2</v>
      </c>
      <c r="S704" s="5">
        <f>MONTH(SalesDataTable[[#This Row],[Order Date]])</f>
        <v>4</v>
      </c>
      <c r="T704" s="8" t="str">
        <f>TEXT(SalesDataTable[[#This Row],[Order Date]],"mmm")</f>
        <v>kwi</v>
      </c>
    </row>
    <row r="705" spans="1:20" ht="16" x14ac:dyDescent="0.4">
      <c r="A705" s="2" t="s">
        <v>776</v>
      </c>
      <c r="B705" s="3">
        <v>46142</v>
      </c>
      <c r="C705" s="4" t="s">
        <v>21</v>
      </c>
      <c r="D705" s="4" t="s">
        <v>108</v>
      </c>
      <c r="E705" s="4" t="s">
        <v>23</v>
      </c>
      <c r="F705" s="4" t="s">
        <v>24</v>
      </c>
      <c r="G705" s="4" t="s">
        <v>51</v>
      </c>
      <c r="H705" s="4" t="s">
        <v>84</v>
      </c>
      <c r="I705" s="5">
        <v>4</v>
      </c>
      <c r="J705" s="6">
        <v>83.27</v>
      </c>
      <c r="K705" s="7">
        <v>0</v>
      </c>
      <c r="L705" s="6">
        <v>39.979999999999997</v>
      </c>
      <c r="M705" s="6">
        <f t="shared" si="40"/>
        <v>333.08</v>
      </c>
      <c r="N705" s="6">
        <f t="shared" si="41"/>
        <v>159.91999999999999</v>
      </c>
      <c r="O705" s="6">
        <f t="shared" si="42"/>
        <v>173.16</v>
      </c>
      <c r="P705" s="8">
        <f t="shared" si="43"/>
        <v>0.51987510507986068</v>
      </c>
      <c r="Q705" s="9">
        <f>YEAR(SalesDataTable[[#This Row],[Order Date]])</f>
        <v>2026</v>
      </c>
      <c r="R705" s="8" t="str">
        <f>"Q"&amp;ROUNDUP(MONTH(SalesDataTable[[#This Row],[Order Date]])/3,0)</f>
        <v>Q2</v>
      </c>
      <c r="S705" s="5">
        <f>MONTH(SalesDataTable[[#This Row],[Order Date]])</f>
        <v>4</v>
      </c>
      <c r="T705" s="8" t="str">
        <f>TEXT(SalesDataTable[[#This Row],[Order Date]],"mmm")</f>
        <v>kwi</v>
      </c>
    </row>
    <row r="706" spans="1:20" ht="16" x14ac:dyDescent="0.4">
      <c r="A706" s="2" t="s">
        <v>777</v>
      </c>
      <c r="B706" s="3">
        <v>46142</v>
      </c>
      <c r="C706" s="4" t="s">
        <v>34</v>
      </c>
      <c r="D706" s="4" t="s">
        <v>146</v>
      </c>
      <c r="E706" s="4" t="s">
        <v>30</v>
      </c>
      <c r="F706" s="4" t="s">
        <v>40</v>
      </c>
      <c r="G706" s="4" t="s">
        <v>51</v>
      </c>
      <c r="H706" s="4" t="s">
        <v>110</v>
      </c>
      <c r="I706" s="5">
        <v>3</v>
      </c>
      <c r="J706" s="6">
        <v>126.03</v>
      </c>
      <c r="K706" s="7">
        <v>0.1</v>
      </c>
      <c r="L706" s="6">
        <v>61.75</v>
      </c>
      <c r="M706" s="6">
        <f t="shared" ref="M706:M769" si="44">I706*J706*(1-K706)</f>
        <v>340.28100000000006</v>
      </c>
      <c r="N706" s="6">
        <f t="shared" ref="N706:N769" si="45">I706*L706</f>
        <v>185.25</v>
      </c>
      <c r="O706" s="6">
        <f t="shared" ref="O706:O769" si="46">M706-N706</f>
        <v>155.03100000000006</v>
      </c>
      <c r="P706" s="8">
        <f t="shared" ref="P706:P769" si="47">IFERROR(O706/M706,0)</f>
        <v>0.45559699189787273</v>
      </c>
      <c r="Q706" s="9">
        <f>YEAR(SalesDataTable[[#This Row],[Order Date]])</f>
        <v>2026</v>
      </c>
      <c r="R706" s="8" t="str">
        <f>"Q"&amp;ROUNDUP(MONTH(SalesDataTable[[#This Row],[Order Date]])/3,0)</f>
        <v>Q2</v>
      </c>
      <c r="S706" s="5">
        <f>MONTH(SalesDataTable[[#This Row],[Order Date]])</f>
        <v>4</v>
      </c>
      <c r="T706" s="8" t="str">
        <f>TEXT(SalesDataTable[[#This Row],[Order Date]],"mmm")</f>
        <v>kwi</v>
      </c>
    </row>
    <row r="707" spans="1:20" ht="16" x14ac:dyDescent="0.4">
      <c r="A707" s="2" t="s">
        <v>778</v>
      </c>
      <c r="B707" s="3">
        <v>46142</v>
      </c>
      <c r="C707" s="4" t="s">
        <v>28</v>
      </c>
      <c r="D707" s="4" t="s">
        <v>106</v>
      </c>
      <c r="E707" s="4" t="s">
        <v>23</v>
      </c>
      <c r="F707" s="4" t="s">
        <v>36</v>
      </c>
      <c r="G707" s="4" t="s">
        <v>51</v>
      </c>
      <c r="H707" s="4" t="s">
        <v>110</v>
      </c>
      <c r="I707" s="5">
        <v>1</v>
      </c>
      <c r="J707" s="6">
        <v>122.86</v>
      </c>
      <c r="K707" s="7">
        <v>0.05</v>
      </c>
      <c r="L707" s="6">
        <v>59.22</v>
      </c>
      <c r="M707" s="6">
        <f t="shared" si="44"/>
        <v>116.717</v>
      </c>
      <c r="N707" s="6">
        <f t="shared" si="45"/>
        <v>59.22</v>
      </c>
      <c r="O707" s="6">
        <f t="shared" si="46"/>
        <v>57.497</v>
      </c>
      <c r="P707" s="8">
        <f t="shared" si="47"/>
        <v>0.49261889870370212</v>
      </c>
      <c r="Q707" s="9">
        <f>YEAR(SalesDataTable[[#This Row],[Order Date]])</f>
        <v>2026</v>
      </c>
      <c r="R707" s="8" t="str">
        <f>"Q"&amp;ROUNDUP(MONTH(SalesDataTable[[#This Row],[Order Date]])/3,0)</f>
        <v>Q2</v>
      </c>
      <c r="S707" s="5">
        <f>MONTH(SalesDataTable[[#This Row],[Order Date]])</f>
        <v>4</v>
      </c>
      <c r="T707" s="8" t="str">
        <f>TEXT(SalesDataTable[[#This Row],[Order Date]],"mmm")</f>
        <v>kwi</v>
      </c>
    </row>
    <row r="708" spans="1:20" ht="16" x14ac:dyDescent="0.4">
      <c r="A708" s="2" t="s">
        <v>779</v>
      </c>
      <c r="B708" s="3">
        <v>46142</v>
      </c>
      <c r="C708" s="4" t="s">
        <v>34</v>
      </c>
      <c r="D708" s="4" t="s">
        <v>35</v>
      </c>
      <c r="E708" s="4" t="s">
        <v>23</v>
      </c>
      <c r="F708" s="4" t="s">
        <v>36</v>
      </c>
      <c r="G708" s="4" t="s">
        <v>25</v>
      </c>
      <c r="H708" s="4" t="s">
        <v>55</v>
      </c>
      <c r="I708" s="5">
        <v>1</v>
      </c>
      <c r="J708" s="6">
        <v>39.44</v>
      </c>
      <c r="K708" s="7">
        <v>0.1</v>
      </c>
      <c r="L708" s="6">
        <v>16.63</v>
      </c>
      <c r="M708" s="6">
        <f t="shared" si="44"/>
        <v>35.496000000000002</v>
      </c>
      <c r="N708" s="6">
        <f t="shared" si="45"/>
        <v>16.63</v>
      </c>
      <c r="O708" s="6">
        <f t="shared" si="46"/>
        <v>18.866000000000003</v>
      </c>
      <c r="P708" s="8">
        <f t="shared" si="47"/>
        <v>0.53149650664863657</v>
      </c>
      <c r="Q708" s="9">
        <f>YEAR(SalesDataTable[[#This Row],[Order Date]])</f>
        <v>2026</v>
      </c>
      <c r="R708" s="8" t="str">
        <f>"Q"&amp;ROUNDUP(MONTH(SalesDataTable[[#This Row],[Order Date]])/3,0)</f>
        <v>Q2</v>
      </c>
      <c r="S708" s="5">
        <f>MONTH(SalesDataTable[[#This Row],[Order Date]])</f>
        <v>4</v>
      </c>
      <c r="T708" s="8" t="str">
        <f>TEXT(SalesDataTable[[#This Row],[Order Date]],"mmm")</f>
        <v>kwi</v>
      </c>
    </row>
    <row r="709" spans="1:20" ht="16" x14ac:dyDescent="0.4">
      <c r="A709" s="2" t="s">
        <v>780</v>
      </c>
      <c r="B709" s="3">
        <v>46142</v>
      </c>
      <c r="C709" s="4" t="s">
        <v>34</v>
      </c>
      <c r="D709" s="4" t="s">
        <v>81</v>
      </c>
      <c r="E709" s="4" t="s">
        <v>23</v>
      </c>
      <c r="F709" s="4" t="s">
        <v>24</v>
      </c>
      <c r="G709" s="4" t="s">
        <v>37</v>
      </c>
      <c r="H709" s="4" t="s">
        <v>91</v>
      </c>
      <c r="I709" s="5">
        <v>1</v>
      </c>
      <c r="J709" s="6">
        <v>130.34</v>
      </c>
      <c r="K709" s="7">
        <v>0.1</v>
      </c>
      <c r="L709" s="6">
        <v>66.680000000000007</v>
      </c>
      <c r="M709" s="6">
        <f t="shared" si="44"/>
        <v>117.30600000000001</v>
      </c>
      <c r="N709" s="6">
        <f t="shared" si="45"/>
        <v>66.680000000000007</v>
      </c>
      <c r="O709" s="6">
        <f t="shared" si="46"/>
        <v>50.626000000000005</v>
      </c>
      <c r="P709" s="8">
        <f t="shared" si="47"/>
        <v>0.43157212759790631</v>
      </c>
      <c r="Q709" s="9">
        <f>YEAR(SalesDataTable[[#This Row],[Order Date]])</f>
        <v>2026</v>
      </c>
      <c r="R709" s="8" t="str">
        <f>"Q"&amp;ROUNDUP(MONTH(SalesDataTable[[#This Row],[Order Date]])/3,0)</f>
        <v>Q2</v>
      </c>
      <c r="S709" s="5">
        <f>MONTH(SalesDataTable[[#This Row],[Order Date]])</f>
        <v>4</v>
      </c>
      <c r="T709" s="8" t="str">
        <f>TEXT(SalesDataTable[[#This Row],[Order Date]],"mmm")</f>
        <v>kwi</v>
      </c>
    </row>
    <row r="710" spans="1:20" ht="16" x14ac:dyDescent="0.4">
      <c r="A710" s="2" t="s">
        <v>781</v>
      </c>
      <c r="B710" s="3">
        <v>46143</v>
      </c>
      <c r="C710" s="4" t="s">
        <v>28</v>
      </c>
      <c r="D710" s="4" t="s">
        <v>89</v>
      </c>
      <c r="E710" s="4" t="s">
        <v>23</v>
      </c>
      <c r="F710" s="4" t="s">
        <v>40</v>
      </c>
      <c r="G710" s="4" t="s">
        <v>31</v>
      </c>
      <c r="H710" s="4" t="s">
        <v>73</v>
      </c>
      <c r="I710" s="5">
        <v>1</v>
      </c>
      <c r="J710" s="6">
        <v>154.86000000000001</v>
      </c>
      <c r="K710" s="7">
        <v>0</v>
      </c>
      <c r="L710" s="6">
        <v>78.37</v>
      </c>
      <c r="M710" s="6">
        <f t="shared" si="44"/>
        <v>154.86000000000001</v>
      </c>
      <c r="N710" s="6">
        <f t="shared" si="45"/>
        <v>78.37</v>
      </c>
      <c r="O710" s="6">
        <f t="shared" si="46"/>
        <v>76.490000000000009</v>
      </c>
      <c r="P710" s="8">
        <f t="shared" si="47"/>
        <v>0.49393000129148912</v>
      </c>
      <c r="Q710" s="9">
        <f>YEAR(SalesDataTable[[#This Row],[Order Date]])</f>
        <v>2026</v>
      </c>
      <c r="R710" s="8" t="str">
        <f>"Q"&amp;ROUNDUP(MONTH(SalesDataTable[[#This Row],[Order Date]])/3,0)</f>
        <v>Q2</v>
      </c>
      <c r="S710" s="5">
        <f>MONTH(SalesDataTable[[#This Row],[Order Date]])</f>
        <v>5</v>
      </c>
      <c r="T710" s="8" t="str">
        <f>TEXT(SalesDataTable[[#This Row],[Order Date]],"mmm")</f>
        <v>maj</v>
      </c>
    </row>
    <row r="711" spans="1:20" ht="16" x14ac:dyDescent="0.4">
      <c r="A711" s="2" t="s">
        <v>782</v>
      </c>
      <c r="B711" s="3">
        <v>46143</v>
      </c>
      <c r="C711" s="4" t="s">
        <v>47</v>
      </c>
      <c r="D711" s="4" t="s">
        <v>68</v>
      </c>
      <c r="E711" s="4" t="s">
        <v>45</v>
      </c>
      <c r="F711" s="4" t="s">
        <v>24</v>
      </c>
      <c r="G711" s="4" t="s">
        <v>25</v>
      </c>
      <c r="H711" s="4" t="s">
        <v>63</v>
      </c>
      <c r="I711" s="5">
        <v>4</v>
      </c>
      <c r="J711" s="6">
        <v>103.64</v>
      </c>
      <c r="K711" s="7">
        <v>0</v>
      </c>
      <c r="L711" s="6">
        <v>50.59</v>
      </c>
      <c r="M711" s="6">
        <f t="shared" si="44"/>
        <v>414.56</v>
      </c>
      <c r="N711" s="6">
        <f t="shared" si="45"/>
        <v>202.36</v>
      </c>
      <c r="O711" s="6">
        <f t="shared" si="46"/>
        <v>212.2</v>
      </c>
      <c r="P711" s="8">
        <f t="shared" si="47"/>
        <v>0.51186800463141646</v>
      </c>
      <c r="Q711" s="9">
        <f>YEAR(SalesDataTable[[#This Row],[Order Date]])</f>
        <v>2026</v>
      </c>
      <c r="R711" s="8" t="str">
        <f>"Q"&amp;ROUNDUP(MONTH(SalesDataTable[[#This Row],[Order Date]])/3,0)</f>
        <v>Q2</v>
      </c>
      <c r="S711" s="5">
        <f>MONTH(SalesDataTable[[#This Row],[Order Date]])</f>
        <v>5</v>
      </c>
      <c r="T711" s="8" t="str">
        <f>TEXT(SalesDataTable[[#This Row],[Order Date]],"mmm")</f>
        <v>maj</v>
      </c>
    </row>
    <row r="712" spans="1:20" ht="16" x14ac:dyDescent="0.4">
      <c r="A712" s="2" t="s">
        <v>783</v>
      </c>
      <c r="B712" s="3">
        <v>46143</v>
      </c>
      <c r="C712" s="4" t="s">
        <v>21</v>
      </c>
      <c r="D712" s="4" t="s">
        <v>108</v>
      </c>
      <c r="E712" s="4" t="s">
        <v>23</v>
      </c>
      <c r="F712" s="4" t="s">
        <v>24</v>
      </c>
      <c r="G712" s="4" t="s">
        <v>37</v>
      </c>
      <c r="H712" s="4" t="s">
        <v>103</v>
      </c>
      <c r="I712" s="5">
        <v>1</v>
      </c>
      <c r="J712" s="6">
        <v>164.49</v>
      </c>
      <c r="K712" s="7">
        <v>0.05</v>
      </c>
      <c r="L712" s="6">
        <v>87.81</v>
      </c>
      <c r="M712" s="6">
        <f t="shared" si="44"/>
        <v>156.2655</v>
      </c>
      <c r="N712" s="6">
        <f t="shared" si="45"/>
        <v>87.81</v>
      </c>
      <c r="O712" s="6">
        <f t="shared" si="46"/>
        <v>68.455500000000001</v>
      </c>
      <c r="P712" s="8">
        <f t="shared" si="47"/>
        <v>0.43807174328306631</v>
      </c>
      <c r="Q712" s="9">
        <f>YEAR(SalesDataTable[[#This Row],[Order Date]])</f>
        <v>2026</v>
      </c>
      <c r="R712" s="8" t="str">
        <f>"Q"&amp;ROUNDUP(MONTH(SalesDataTable[[#This Row],[Order Date]])/3,0)</f>
        <v>Q2</v>
      </c>
      <c r="S712" s="5">
        <f>MONTH(SalesDataTable[[#This Row],[Order Date]])</f>
        <v>5</v>
      </c>
      <c r="T712" s="8" t="str">
        <f>TEXT(SalesDataTable[[#This Row],[Order Date]],"mmm")</f>
        <v>maj</v>
      </c>
    </row>
    <row r="713" spans="1:20" ht="16" x14ac:dyDescent="0.4">
      <c r="A713" s="2" t="s">
        <v>784</v>
      </c>
      <c r="B713" s="3">
        <v>46143</v>
      </c>
      <c r="C713" s="4" t="s">
        <v>47</v>
      </c>
      <c r="D713" s="4" t="s">
        <v>68</v>
      </c>
      <c r="E713" s="4" t="s">
        <v>30</v>
      </c>
      <c r="F713" s="4" t="s">
        <v>24</v>
      </c>
      <c r="G713" s="4" t="s">
        <v>37</v>
      </c>
      <c r="H713" s="4" t="s">
        <v>103</v>
      </c>
      <c r="I713" s="5">
        <v>3</v>
      </c>
      <c r="J713" s="6">
        <v>163.44999999999999</v>
      </c>
      <c r="K713" s="7">
        <v>0.05</v>
      </c>
      <c r="L713" s="6">
        <v>87.54</v>
      </c>
      <c r="M713" s="6">
        <f t="shared" si="44"/>
        <v>465.83249999999992</v>
      </c>
      <c r="N713" s="6">
        <f t="shared" si="45"/>
        <v>262.62</v>
      </c>
      <c r="O713" s="6">
        <f t="shared" si="46"/>
        <v>203.21249999999992</v>
      </c>
      <c r="P713" s="8">
        <f t="shared" si="47"/>
        <v>0.4362351274331438</v>
      </c>
      <c r="Q713" s="9">
        <f>YEAR(SalesDataTable[[#This Row],[Order Date]])</f>
        <v>2026</v>
      </c>
      <c r="R713" s="8" t="str">
        <f>"Q"&amp;ROUNDUP(MONTH(SalesDataTable[[#This Row],[Order Date]])/3,0)</f>
        <v>Q2</v>
      </c>
      <c r="S713" s="5">
        <f>MONTH(SalesDataTable[[#This Row],[Order Date]])</f>
        <v>5</v>
      </c>
      <c r="T713" s="8" t="str">
        <f>TEXT(SalesDataTable[[#This Row],[Order Date]],"mmm")</f>
        <v>maj</v>
      </c>
    </row>
    <row r="714" spans="1:20" ht="16" x14ac:dyDescent="0.4">
      <c r="A714" s="2" t="s">
        <v>785</v>
      </c>
      <c r="B714" s="3">
        <v>46143</v>
      </c>
      <c r="C714" s="4" t="s">
        <v>47</v>
      </c>
      <c r="D714" s="4" t="s">
        <v>48</v>
      </c>
      <c r="E714" s="4" t="s">
        <v>23</v>
      </c>
      <c r="F714" s="4" t="s">
        <v>24</v>
      </c>
      <c r="G714" s="4" t="s">
        <v>31</v>
      </c>
      <c r="H714" s="4" t="s">
        <v>99</v>
      </c>
      <c r="I714" s="5">
        <v>1</v>
      </c>
      <c r="J714" s="6">
        <v>71.87</v>
      </c>
      <c r="K714" s="7">
        <v>0.05</v>
      </c>
      <c r="L714" s="6">
        <v>31.97</v>
      </c>
      <c r="M714" s="6">
        <f t="shared" si="44"/>
        <v>68.276499999999999</v>
      </c>
      <c r="N714" s="6">
        <f t="shared" si="45"/>
        <v>31.97</v>
      </c>
      <c r="O714" s="6">
        <f t="shared" si="46"/>
        <v>36.3065</v>
      </c>
      <c r="P714" s="8">
        <f t="shared" si="47"/>
        <v>0.53175690025118449</v>
      </c>
      <c r="Q714" s="9">
        <f>YEAR(SalesDataTable[[#This Row],[Order Date]])</f>
        <v>2026</v>
      </c>
      <c r="R714" s="8" t="str">
        <f>"Q"&amp;ROUNDUP(MONTH(SalesDataTable[[#This Row],[Order Date]])/3,0)</f>
        <v>Q2</v>
      </c>
      <c r="S714" s="5">
        <f>MONTH(SalesDataTable[[#This Row],[Order Date]])</f>
        <v>5</v>
      </c>
      <c r="T714" s="8" t="str">
        <f>TEXT(SalesDataTable[[#This Row],[Order Date]],"mmm")</f>
        <v>maj</v>
      </c>
    </row>
    <row r="715" spans="1:20" ht="16" x14ac:dyDescent="0.4">
      <c r="A715" s="2" t="s">
        <v>786</v>
      </c>
      <c r="B715" s="3">
        <v>46143</v>
      </c>
      <c r="C715" s="4" t="s">
        <v>28</v>
      </c>
      <c r="D715" s="4" t="s">
        <v>106</v>
      </c>
      <c r="E715" s="4" t="s">
        <v>59</v>
      </c>
      <c r="F715" s="4" t="s">
        <v>24</v>
      </c>
      <c r="G715" s="4" t="s">
        <v>51</v>
      </c>
      <c r="H715" s="4" t="s">
        <v>61</v>
      </c>
      <c r="I715" s="5">
        <v>2</v>
      </c>
      <c r="J715" s="6">
        <v>194.97</v>
      </c>
      <c r="K715" s="7">
        <v>0</v>
      </c>
      <c r="L715" s="6">
        <v>101.14</v>
      </c>
      <c r="M715" s="6">
        <f t="shared" si="44"/>
        <v>389.94</v>
      </c>
      <c r="N715" s="6">
        <f t="shared" si="45"/>
        <v>202.28</v>
      </c>
      <c r="O715" s="6">
        <f t="shared" si="46"/>
        <v>187.66</v>
      </c>
      <c r="P715" s="8">
        <f t="shared" si="47"/>
        <v>0.48125352618351541</v>
      </c>
      <c r="Q715" s="9">
        <f>YEAR(SalesDataTable[[#This Row],[Order Date]])</f>
        <v>2026</v>
      </c>
      <c r="R715" s="8" t="str">
        <f>"Q"&amp;ROUNDUP(MONTH(SalesDataTable[[#This Row],[Order Date]])/3,0)</f>
        <v>Q2</v>
      </c>
      <c r="S715" s="5">
        <f>MONTH(SalesDataTable[[#This Row],[Order Date]])</f>
        <v>5</v>
      </c>
      <c r="T715" s="8" t="str">
        <f>TEXT(SalesDataTable[[#This Row],[Order Date]],"mmm")</f>
        <v>maj</v>
      </c>
    </row>
    <row r="716" spans="1:20" ht="16" x14ac:dyDescent="0.4">
      <c r="A716" s="2" t="s">
        <v>787</v>
      </c>
      <c r="B716" s="3">
        <v>46143</v>
      </c>
      <c r="C716" s="4" t="s">
        <v>47</v>
      </c>
      <c r="D716" s="4" t="s">
        <v>68</v>
      </c>
      <c r="E716" s="4" t="s">
        <v>59</v>
      </c>
      <c r="F716" s="4" t="s">
        <v>24</v>
      </c>
      <c r="G716" s="4" t="s">
        <v>25</v>
      </c>
      <c r="H716" s="4" t="s">
        <v>49</v>
      </c>
      <c r="I716" s="5">
        <v>2</v>
      </c>
      <c r="J716" s="6">
        <v>49.53</v>
      </c>
      <c r="K716" s="7">
        <v>0</v>
      </c>
      <c r="L716" s="6">
        <v>22.91</v>
      </c>
      <c r="M716" s="6">
        <f t="shared" si="44"/>
        <v>99.06</v>
      </c>
      <c r="N716" s="6">
        <f t="shared" si="45"/>
        <v>45.82</v>
      </c>
      <c r="O716" s="6">
        <f t="shared" si="46"/>
        <v>53.24</v>
      </c>
      <c r="P716" s="8">
        <f t="shared" si="47"/>
        <v>0.53745204926307288</v>
      </c>
      <c r="Q716" s="9">
        <f>YEAR(SalesDataTable[[#This Row],[Order Date]])</f>
        <v>2026</v>
      </c>
      <c r="R716" s="8" t="str">
        <f>"Q"&amp;ROUNDUP(MONTH(SalesDataTable[[#This Row],[Order Date]])/3,0)</f>
        <v>Q2</v>
      </c>
      <c r="S716" s="5">
        <f>MONTH(SalesDataTable[[#This Row],[Order Date]])</f>
        <v>5</v>
      </c>
      <c r="T716" s="8" t="str">
        <f>TEXT(SalesDataTable[[#This Row],[Order Date]],"mmm")</f>
        <v>maj</v>
      </c>
    </row>
    <row r="717" spans="1:20" ht="16" x14ac:dyDescent="0.4">
      <c r="A717" s="2" t="s">
        <v>788</v>
      </c>
      <c r="B717" s="3">
        <v>46143</v>
      </c>
      <c r="C717" s="4" t="s">
        <v>47</v>
      </c>
      <c r="D717" s="4" t="s">
        <v>68</v>
      </c>
      <c r="E717" s="4" t="s">
        <v>30</v>
      </c>
      <c r="F717" s="4" t="s">
        <v>40</v>
      </c>
      <c r="G717" s="4" t="s">
        <v>69</v>
      </c>
      <c r="H717" s="4" t="s">
        <v>87</v>
      </c>
      <c r="I717" s="5">
        <v>4</v>
      </c>
      <c r="J717" s="6">
        <v>35.619999999999997</v>
      </c>
      <c r="K717" s="7">
        <v>0.15</v>
      </c>
      <c r="L717" s="6">
        <v>13.76</v>
      </c>
      <c r="M717" s="6">
        <f t="shared" si="44"/>
        <v>121.10799999999999</v>
      </c>
      <c r="N717" s="6">
        <f t="shared" si="45"/>
        <v>55.04</v>
      </c>
      <c r="O717" s="6">
        <f t="shared" si="46"/>
        <v>66.067999999999984</v>
      </c>
      <c r="P717" s="8">
        <f t="shared" si="47"/>
        <v>0.54552960993493405</v>
      </c>
      <c r="Q717" s="9">
        <f>YEAR(SalesDataTable[[#This Row],[Order Date]])</f>
        <v>2026</v>
      </c>
      <c r="R717" s="8" t="str">
        <f>"Q"&amp;ROUNDUP(MONTH(SalesDataTable[[#This Row],[Order Date]])/3,0)</f>
        <v>Q2</v>
      </c>
      <c r="S717" s="5">
        <f>MONTH(SalesDataTable[[#This Row],[Order Date]])</f>
        <v>5</v>
      </c>
      <c r="T717" s="8" t="str">
        <f>TEXT(SalesDataTable[[#This Row],[Order Date]],"mmm")</f>
        <v>maj</v>
      </c>
    </row>
    <row r="718" spans="1:20" ht="16" x14ac:dyDescent="0.4">
      <c r="A718" s="2" t="s">
        <v>789</v>
      </c>
      <c r="B718" s="3">
        <v>46144</v>
      </c>
      <c r="C718" s="4" t="s">
        <v>47</v>
      </c>
      <c r="D718" s="4" t="s">
        <v>65</v>
      </c>
      <c r="E718" s="4" t="s">
        <v>45</v>
      </c>
      <c r="F718" s="4" t="s">
        <v>24</v>
      </c>
      <c r="G718" s="4" t="s">
        <v>37</v>
      </c>
      <c r="H718" s="4" t="s">
        <v>66</v>
      </c>
      <c r="I718" s="5">
        <v>2</v>
      </c>
      <c r="J718" s="6">
        <v>45.47</v>
      </c>
      <c r="K718" s="7">
        <v>0</v>
      </c>
      <c r="L718" s="6">
        <v>18.37</v>
      </c>
      <c r="M718" s="6">
        <f t="shared" si="44"/>
        <v>90.94</v>
      </c>
      <c r="N718" s="6">
        <f t="shared" si="45"/>
        <v>36.74</v>
      </c>
      <c r="O718" s="6">
        <f t="shared" si="46"/>
        <v>54.199999999999996</v>
      </c>
      <c r="P718" s="8">
        <f t="shared" si="47"/>
        <v>0.59599736089729494</v>
      </c>
      <c r="Q718" s="9">
        <f>YEAR(SalesDataTable[[#This Row],[Order Date]])</f>
        <v>2026</v>
      </c>
      <c r="R718" s="8" t="str">
        <f>"Q"&amp;ROUNDUP(MONTH(SalesDataTable[[#This Row],[Order Date]])/3,0)</f>
        <v>Q2</v>
      </c>
      <c r="S718" s="5">
        <f>MONTH(SalesDataTable[[#This Row],[Order Date]])</f>
        <v>5</v>
      </c>
      <c r="T718" s="8" t="str">
        <f>TEXT(SalesDataTable[[#This Row],[Order Date]],"mmm")</f>
        <v>maj</v>
      </c>
    </row>
    <row r="719" spans="1:20" ht="16" x14ac:dyDescent="0.4">
      <c r="A719" s="2" t="s">
        <v>790</v>
      </c>
      <c r="B719" s="3">
        <v>46144</v>
      </c>
      <c r="C719" s="4" t="s">
        <v>21</v>
      </c>
      <c r="D719" s="4" t="s">
        <v>22</v>
      </c>
      <c r="E719" s="4" t="s">
        <v>45</v>
      </c>
      <c r="F719" s="4" t="s">
        <v>36</v>
      </c>
      <c r="G719" s="4" t="s">
        <v>31</v>
      </c>
      <c r="H719" s="4" t="s">
        <v>41</v>
      </c>
      <c r="I719" s="5">
        <v>1</v>
      </c>
      <c r="J719" s="6">
        <v>145.68</v>
      </c>
      <c r="K719" s="7">
        <v>0</v>
      </c>
      <c r="L719" s="6">
        <v>77.8</v>
      </c>
      <c r="M719" s="6">
        <f t="shared" si="44"/>
        <v>145.68</v>
      </c>
      <c r="N719" s="6">
        <f t="shared" si="45"/>
        <v>77.8</v>
      </c>
      <c r="O719" s="6">
        <f t="shared" si="46"/>
        <v>67.88000000000001</v>
      </c>
      <c r="P719" s="8">
        <f t="shared" si="47"/>
        <v>0.46595277320153766</v>
      </c>
      <c r="Q719" s="9">
        <f>YEAR(SalesDataTable[[#This Row],[Order Date]])</f>
        <v>2026</v>
      </c>
      <c r="R719" s="8" t="str">
        <f>"Q"&amp;ROUNDUP(MONTH(SalesDataTable[[#This Row],[Order Date]])/3,0)</f>
        <v>Q2</v>
      </c>
      <c r="S719" s="5">
        <f>MONTH(SalesDataTable[[#This Row],[Order Date]])</f>
        <v>5</v>
      </c>
      <c r="T719" s="8" t="str">
        <f>TEXT(SalesDataTable[[#This Row],[Order Date]],"mmm")</f>
        <v>maj</v>
      </c>
    </row>
    <row r="720" spans="1:20" ht="16" x14ac:dyDescent="0.4">
      <c r="A720" s="2" t="s">
        <v>791</v>
      </c>
      <c r="B720" s="3">
        <v>46144</v>
      </c>
      <c r="C720" s="4" t="s">
        <v>47</v>
      </c>
      <c r="D720" s="4" t="s">
        <v>68</v>
      </c>
      <c r="E720" s="4" t="s">
        <v>59</v>
      </c>
      <c r="F720" s="4" t="s">
        <v>24</v>
      </c>
      <c r="G720" s="4" t="s">
        <v>51</v>
      </c>
      <c r="H720" s="4" t="s">
        <v>84</v>
      </c>
      <c r="I720" s="5">
        <v>2</v>
      </c>
      <c r="J720" s="6">
        <v>82.65</v>
      </c>
      <c r="K720" s="7">
        <v>0.05</v>
      </c>
      <c r="L720" s="6">
        <v>40.46</v>
      </c>
      <c r="M720" s="6">
        <f t="shared" si="44"/>
        <v>157.035</v>
      </c>
      <c r="N720" s="6">
        <f t="shared" si="45"/>
        <v>80.92</v>
      </c>
      <c r="O720" s="6">
        <f t="shared" si="46"/>
        <v>76.114999999999995</v>
      </c>
      <c r="P720" s="8">
        <f t="shared" si="47"/>
        <v>0.48470086286496639</v>
      </c>
      <c r="Q720" s="9">
        <f>YEAR(SalesDataTable[[#This Row],[Order Date]])</f>
        <v>2026</v>
      </c>
      <c r="R720" s="8" t="str">
        <f>"Q"&amp;ROUNDUP(MONTH(SalesDataTable[[#This Row],[Order Date]])/3,0)</f>
        <v>Q2</v>
      </c>
      <c r="S720" s="5">
        <f>MONTH(SalesDataTable[[#This Row],[Order Date]])</f>
        <v>5</v>
      </c>
      <c r="T720" s="8" t="str">
        <f>TEXT(SalesDataTable[[#This Row],[Order Date]],"mmm")</f>
        <v>maj</v>
      </c>
    </row>
    <row r="721" spans="1:20" ht="16" x14ac:dyDescent="0.4">
      <c r="A721" s="2" t="s">
        <v>792</v>
      </c>
      <c r="B721" s="3">
        <v>46144</v>
      </c>
      <c r="C721" s="4" t="s">
        <v>28</v>
      </c>
      <c r="D721" s="4" t="s">
        <v>58</v>
      </c>
      <c r="E721" s="4" t="s">
        <v>23</v>
      </c>
      <c r="F721" s="4" t="s">
        <v>40</v>
      </c>
      <c r="G721" s="4" t="s">
        <v>37</v>
      </c>
      <c r="H721" s="4" t="s">
        <v>38</v>
      </c>
      <c r="I721" s="5">
        <v>1</v>
      </c>
      <c r="J721" s="6">
        <v>36.270000000000003</v>
      </c>
      <c r="K721" s="7">
        <v>0</v>
      </c>
      <c r="L721" s="6">
        <v>13.8</v>
      </c>
      <c r="M721" s="6">
        <f t="shared" si="44"/>
        <v>36.270000000000003</v>
      </c>
      <c r="N721" s="6">
        <f t="shared" si="45"/>
        <v>13.8</v>
      </c>
      <c r="O721" s="6">
        <f t="shared" si="46"/>
        <v>22.470000000000002</v>
      </c>
      <c r="P721" s="8">
        <f t="shared" si="47"/>
        <v>0.61952026468155497</v>
      </c>
      <c r="Q721" s="9">
        <f>YEAR(SalesDataTable[[#This Row],[Order Date]])</f>
        <v>2026</v>
      </c>
      <c r="R721" s="8" t="str">
        <f>"Q"&amp;ROUNDUP(MONTH(SalesDataTable[[#This Row],[Order Date]])/3,0)</f>
        <v>Q2</v>
      </c>
      <c r="S721" s="5">
        <f>MONTH(SalesDataTable[[#This Row],[Order Date]])</f>
        <v>5</v>
      </c>
      <c r="T721" s="8" t="str">
        <f>TEXT(SalesDataTable[[#This Row],[Order Date]],"mmm")</f>
        <v>maj</v>
      </c>
    </row>
    <row r="722" spans="1:20" ht="16" x14ac:dyDescent="0.4">
      <c r="A722" s="2" t="s">
        <v>793</v>
      </c>
      <c r="B722" s="3">
        <v>46144</v>
      </c>
      <c r="C722" s="4" t="s">
        <v>34</v>
      </c>
      <c r="D722" s="4" t="s">
        <v>146</v>
      </c>
      <c r="E722" s="4" t="s">
        <v>45</v>
      </c>
      <c r="F722" s="4" t="s">
        <v>36</v>
      </c>
      <c r="G722" s="4" t="s">
        <v>51</v>
      </c>
      <c r="H722" s="4" t="s">
        <v>84</v>
      </c>
      <c r="I722" s="5">
        <v>1</v>
      </c>
      <c r="J722" s="6">
        <v>80.819999999999993</v>
      </c>
      <c r="K722" s="7">
        <v>0</v>
      </c>
      <c r="L722" s="6">
        <v>39.950000000000003</v>
      </c>
      <c r="M722" s="6">
        <f t="shared" si="44"/>
        <v>80.819999999999993</v>
      </c>
      <c r="N722" s="6">
        <f t="shared" si="45"/>
        <v>39.950000000000003</v>
      </c>
      <c r="O722" s="6">
        <f t="shared" si="46"/>
        <v>40.86999999999999</v>
      </c>
      <c r="P722" s="8">
        <f t="shared" si="47"/>
        <v>0.50569166048007907</v>
      </c>
      <c r="Q722" s="9">
        <f>YEAR(SalesDataTable[[#This Row],[Order Date]])</f>
        <v>2026</v>
      </c>
      <c r="R722" s="8" t="str">
        <f>"Q"&amp;ROUNDUP(MONTH(SalesDataTable[[#This Row],[Order Date]])/3,0)</f>
        <v>Q2</v>
      </c>
      <c r="S722" s="5">
        <f>MONTH(SalesDataTable[[#This Row],[Order Date]])</f>
        <v>5</v>
      </c>
      <c r="T722" s="8" t="str">
        <f>TEXT(SalesDataTable[[#This Row],[Order Date]],"mmm")</f>
        <v>maj</v>
      </c>
    </row>
    <row r="723" spans="1:20" ht="16" x14ac:dyDescent="0.4">
      <c r="A723" s="2" t="s">
        <v>794</v>
      </c>
      <c r="B723" s="3">
        <v>46144</v>
      </c>
      <c r="C723" s="4" t="s">
        <v>28</v>
      </c>
      <c r="D723" s="4" t="s">
        <v>29</v>
      </c>
      <c r="E723" s="4" t="s">
        <v>45</v>
      </c>
      <c r="F723" s="4" t="s">
        <v>36</v>
      </c>
      <c r="G723" s="4" t="s">
        <v>31</v>
      </c>
      <c r="H723" s="4" t="s">
        <v>73</v>
      </c>
      <c r="I723" s="5">
        <v>2</v>
      </c>
      <c r="J723" s="6">
        <v>157.84</v>
      </c>
      <c r="K723" s="7">
        <v>0.1</v>
      </c>
      <c r="L723" s="6">
        <v>79.28</v>
      </c>
      <c r="M723" s="6">
        <f t="shared" si="44"/>
        <v>284.11200000000002</v>
      </c>
      <c r="N723" s="6">
        <f t="shared" si="45"/>
        <v>158.56</v>
      </c>
      <c r="O723" s="6">
        <f t="shared" si="46"/>
        <v>125.55200000000002</v>
      </c>
      <c r="P723" s="8">
        <f t="shared" si="47"/>
        <v>0.44191023258433298</v>
      </c>
      <c r="Q723" s="9">
        <f>YEAR(SalesDataTable[[#This Row],[Order Date]])</f>
        <v>2026</v>
      </c>
      <c r="R723" s="8" t="str">
        <f>"Q"&amp;ROUNDUP(MONTH(SalesDataTable[[#This Row],[Order Date]])/3,0)</f>
        <v>Q2</v>
      </c>
      <c r="S723" s="5">
        <f>MONTH(SalesDataTable[[#This Row],[Order Date]])</f>
        <v>5</v>
      </c>
      <c r="T723" s="8" t="str">
        <f>TEXT(SalesDataTable[[#This Row],[Order Date]],"mmm")</f>
        <v>maj</v>
      </c>
    </row>
    <row r="724" spans="1:20" ht="16" x14ac:dyDescent="0.4">
      <c r="A724" s="2" t="s">
        <v>795</v>
      </c>
      <c r="B724" s="3">
        <v>46145</v>
      </c>
      <c r="C724" s="4" t="s">
        <v>28</v>
      </c>
      <c r="D724" s="4" t="s">
        <v>106</v>
      </c>
      <c r="E724" s="4" t="s">
        <v>59</v>
      </c>
      <c r="F724" s="4" t="s">
        <v>24</v>
      </c>
      <c r="G724" s="4" t="s">
        <v>69</v>
      </c>
      <c r="H724" s="4" t="s">
        <v>87</v>
      </c>
      <c r="I724" s="5">
        <v>4</v>
      </c>
      <c r="J724" s="6">
        <v>36.909999999999997</v>
      </c>
      <c r="K724" s="7">
        <v>0.1</v>
      </c>
      <c r="L724" s="6">
        <v>13.85</v>
      </c>
      <c r="M724" s="6">
        <f t="shared" si="44"/>
        <v>132.876</v>
      </c>
      <c r="N724" s="6">
        <f t="shared" si="45"/>
        <v>55.4</v>
      </c>
      <c r="O724" s="6">
        <f t="shared" si="46"/>
        <v>77.475999999999999</v>
      </c>
      <c r="P724" s="8">
        <f t="shared" si="47"/>
        <v>0.58306992985941775</v>
      </c>
      <c r="Q724" s="9">
        <f>YEAR(SalesDataTable[[#This Row],[Order Date]])</f>
        <v>2026</v>
      </c>
      <c r="R724" s="8" t="str">
        <f>"Q"&amp;ROUNDUP(MONTH(SalesDataTable[[#This Row],[Order Date]])/3,0)</f>
        <v>Q2</v>
      </c>
      <c r="S724" s="5">
        <f>MONTH(SalesDataTable[[#This Row],[Order Date]])</f>
        <v>5</v>
      </c>
      <c r="T724" s="8" t="str">
        <f>TEXT(SalesDataTable[[#This Row],[Order Date]],"mmm")</f>
        <v>maj</v>
      </c>
    </row>
    <row r="725" spans="1:20" ht="16" x14ac:dyDescent="0.4">
      <c r="A725" s="2" t="s">
        <v>796</v>
      </c>
      <c r="B725" s="3">
        <v>46145</v>
      </c>
      <c r="C725" s="4" t="s">
        <v>28</v>
      </c>
      <c r="D725" s="4" t="s">
        <v>106</v>
      </c>
      <c r="E725" s="4" t="s">
        <v>30</v>
      </c>
      <c r="F725" s="4" t="s">
        <v>40</v>
      </c>
      <c r="G725" s="4" t="s">
        <v>51</v>
      </c>
      <c r="H725" s="4" t="s">
        <v>61</v>
      </c>
      <c r="I725" s="5">
        <v>3</v>
      </c>
      <c r="J725" s="6">
        <v>193.18</v>
      </c>
      <c r="K725" s="7">
        <v>0.1</v>
      </c>
      <c r="L725" s="6">
        <v>102.31</v>
      </c>
      <c r="M725" s="6">
        <f t="shared" si="44"/>
        <v>521.58600000000001</v>
      </c>
      <c r="N725" s="6">
        <f t="shared" si="45"/>
        <v>306.93</v>
      </c>
      <c r="O725" s="6">
        <f t="shared" si="46"/>
        <v>214.65600000000001</v>
      </c>
      <c r="P725" s="8">
        <f t="shared" si="47"/>
        <v>0.41154478839539405</v>
      </c>
      <c r="Q725" s="9">
        <f>YEAR(SalesDataTable[[#This Row],[Order Date]])</f>
        <v>2026</v>
      </c>
      <c r="R725" s="8" t="str">
        <f>"Q"&amp;ROUNDUP(MONTH(SalesDataTable[[#This Row],[Order Date]])/3,0)</f>
        <v>Q2</v>
      </c>
      <c r="S725" s="5">
        <f>MONTH(SalesDataTable[[#This Row],[Order Date]])</f>
        <v>5</v>
      </c>
      <c r="T725" s="8" t="str">
        <f>TEXT(SalesDataTable[[#This Row],[Order Date]],"mmm")</f>
        <v>maj</v>
      </c>
    </row>
    <row r="726" spans="1:20" ht="16" x14ac:dyDescent="0.4">
      <c r="A726" s="2" t="s">
        <v>797</v>
      </c>
      <c r="B726" s="3">
        <v>46145</v>
      </c>
      <c r="C726" s="4" t="s">
        <v>21</v>
      </c>
      <c r="D726" s="4" t="s">
        <v>108</v>
      </c>
      <c r="E726" s="4" t="s">
        <v>23</v>
      </c>
      <c r="F726" s="4" t="s">
        <v>40</v>
      </c>
      <c r="G726" s="4" t="s">
        <v>31</v>
      </c>
      <c r="H726" s="4" t="s">
        <v>73</v>
      </c>
      <c r="I726" s="5">
        <v>1</v>
      </c>
      <c r="J726" s="6">
        <v>157.59</v>
      </c>
      <c r="K726" s="7">
        <v>0.05</v>
      </c>
      <c r="L726" s="6">
        <v>77.599999999999994</v>
      </c>
      <c r="M726" s="6">
        <f t="shared" si="44"/>
        <v>149.7105</v>
      </c>
      <c r="N726" s="6">
        <f t="shared" si="45"/>
        <v>77.599999999999994</v>
      </c>
      <c r="O726" s="6">
        <f t="shared" si="46"/>
        <v>72.110500000000002</v>
      </c>
      <c r="P726" s="8">
        <f t="shared" si="47"/>
        <v>0.48166628259206939</v>
      </c>
      <c r="Q726" s="9">
        <f>YEAR(SalesDataTable[[#This Row],[Order Date]])</f>
        <v>2026</v>
      </c>
      <c r="R726" s="8" t="str">
        <f>"Q"&amp;ROUNDUP(MONTH(SalesDataTable[[#This Row],[Order Date]])/3,0)</f>
        <v>Q2</v>
      </c>
      <c r="S726" s="5">
        <f>MONTH(SalesDataTable[[#This Row],[Order Date]])</f>
        <v>5</v>
      </c>
      <c r="T726" s="8" t="str">
        <f>TEXT(SalesDataTable[[#This Row],[Order Date]],"mmm")</f>
        <v>maj</v>
      </c>
    </row>
    <row r="727" spans="1:20" ht="16" x14ac:dyDescent="0.4">
      <c r="A727" s="2" t="s">
        <v>798</v>
      </c>
      <c r="B727" s="3">
        <v>46145</v>
      </c>
      <c r="C727" s="4" t="s">
        <v>28</v>
      </c>
      <c r="D727" s="4" t="s">
        <v>89</v>
      </c>
      <c r="E727" s="4" t="s">
        <v>59</v>
      </c>
      <c r="F727" s="4" t="s">
        <v>36</v>
      </c>
      <c r="G727" s="4" t="s">
        <v>69</v>
      </c>
      <c r="H727" s="4" t="s">
        <v>94</v>
      </c>
      <c r="I727" s="5">
        <v>2</v>
      </c>
      <c r="J727" s="6">
        <v>49.97</v>
      </c>
      <c r="K727" s="7">
        <v>0</v>
      </c>
      <c r="L727" s="6">
        <v>22.63</v>
      </c>
      <c r="M727" s="6">
        <f t="shared" si="44"/>
        <v>99.94</v>
      </c>
      <c r="N727" s="6">
        <f t="shared" si="45"/>
        <v>45.26</v>
      </c>
      <c r="O727" s="6">
        <f t="shared" si="46"/>
        <v>54.68</v>
      </c>
      <c r="P727" s="8">
        <f t="shared" si="47"/>
        <v>0.54712827696617972</v>
      </c>
      <c r="Q727" s="9">
        <f>YEAR(SalesDataTable[[#This Row],[Order Date]])</f>
        <v>2026</v>
      </c>
      <c r="R727" s="8" t="str">
        <f>"Q"&amp;ROUNDUP(MONTH(SalesDataTable[[#This Row],[Order Date]])/3,0)</f>
        <v>Q2</v>
      </c>
      <c r="S727" s="5">
        <f>MONTH(SalesDataTable[[#This Row],[Order Date]])</f>
        <v>5</v>
      </c>
      <c r="T727" s="8" t="str">
        <f>TEXT(SalesDataTable[[#This Row],[Order Date]],"mmm")</f>
        <v>maj</v>
      </c>
    </row>
    <row r="728" spans="1:20" ht="16" x14ac:dyDescent="0.4">
      <c r="A728" s="2" t="s">
        <v>799</v>
      </c>
      <c r="B728" s="3">
        <v>46145</v>
      </c>
      <c r="C728" s="4" t="s">
        <v>21</v>
      </c>
      <c r="D728" s="4" t="s">
        <v>108</v>
      </c>
      <c r="E728" s="4" t="s">
        <v>30</v>
      </c>
      <c r="F728" s="4" t="s">
        <v>40</v>
      </c>
      <c r="G728" s="4" t="s">
        <v>31</v>
      </c>
      <c r="H728" s="4" t="s">
        <v>73</v>
      </c>
      <c r="I728" s="5">
        <v>5</v>
      </c>
      <c r="J728" s="6">
        <v>155.54</v>
      </c>
      <c r="K728" s="7">
        <v>0.1</v>
      </c>
      <c r="L728" s="6">
        <v>78.02</v>
      </c>
      <c r="M728" s="6">
        <f t="shared" si="44"/>
        <v>699.93</v>
      </c>
      <c r="N728" s="6">
        <f t="shared" si="45"/>
        <v>390.09999999999997</v>
      </c>
      <c r="O728" s="6">
        <f t="shared" si="46"/>
        <v>309.83</v>
      </c>
      <c r="P728" s="8">
        <f t="shared" si="47"/>
        <v>0.44265855156944267</v>
      </c>
      <c r="Q728" s="9">
        <f>YEAR(SalesDataTable[[#This Row],[Order Date]])</f>
        <v>2026</v>
      </c>
      <c r="R728" s="8" t="str">
        <f>"Q"&amp;ROUNDUP(MONTH(SalesDataTable[[#This Row],[Order Date]])/3,0)</f>
        <v>Q2</v>
      </c>
      <c r="S728" s="5">
        <f>MONTH(SalesDataTable[[#This Row],[Order Date]])</f>
        <v>5</v>
      </c>
      <c r="T728" s="8" t="str">
        <f>TEXT(SalesDataTable[[#This Row],[Order Date]],"mmm")</f>
        <v>maj</v>
      </c>
    </row>
    <row r="729" spans="1:20" ht="16" x14ac:dyDescent="0.4">
      <c r="A729" s="2" t="s">
        <v>800</v>
      </c>
      <c r="B729" s="3">
        <v>46145</v>
      </c>
      <c r="C729" s="4" t="s">
        <v>47</v>
      </c>
      <c r="D729" s="4" t="s">
        <v>68</v>
      </c>
      <c r="E729" s="4" t="s">
        <v>45</v>
      </c>
      <c r="F729" s="4" t="s">
        <v>36</v>
      </c>
      <c r="G729" s="4" t="s">
        <v>37</v>
      </c>
      <c r="H729" s="4" t="s">
        <v>91</v>
      </c>
      <c r="I729" s="5">
        <v>1</v>
      </c>
      <c r="J729" s="6">
        <v>131.13</v>
      </c>
      <c r="K729" s="7">
        <v>0.05</v>
      </c>
      <c r="L729" s="6">
        <v>67.010000000000005</v>
      </c>
      <c r="M729" s="6">
        <f t="shared" si="44"/>
        <v>124.5735</v>
      </c>
      <c r="N729" s="6">
        <f t="shared" si="45"/>
        <v>67.010000000000005</v>
      </c>
      <c r="O729" s="6">
        <f t="shared" si="46"/>
        <v>57.563499999999991</v>
      </c>
      <c r="P729" s="8">
        <f t="shared" si="47"/>
        <v>0.46208463276700096</v>
      </c>
      <c r="Q729" s="9">
        <f>YEAR(SalesDataTable[[#This Row],[Order Date]])</f>
        <v>2026</v>
      </c>
      <c r="R729" s="8" t="str">
        <f>"Q"&amp;ROUNDUP(MONTH(SalesDataTable[[#This Row],[Order Date]])/3,0)</f>
        <v>Q2</v>
      </c>
      <c r="S729" s="5">
        <f>MONTH(SalesDataTable[[#This Row],[Order Date]])</f>
        <v>5</v>
      </c>
      <c r="T729" s="8" t="str">
        <f>TEXT(SalesDataTable[[#This Row],[Order Date]],"mmm")</f>
        <v>maj</v>
      </c>
    </row>
    <row r="730" spans="1:20" ht="16" x14ac:dyDescent="0.4">
      <c r="A730" s="2" t="s">
        <v>801</v>
      </c>
      <c r="B730" s="3">
        <v>46145</v>
      </c>
      <c r="C730" s="4" t="s">
        <v>34</v>
      </c>
      <c r="D730" s="4" t="s">
        <v>54</v>
      </c>
      <c r="E730" s="4" t="s">
        <v>23</v>
      </c>
      <c r="F730" s="4" t="s">
        <v>36</v>
      </c>
      <c r="G730" s="4" t="s">
        <v>37</v>
      </c>
      <c r="H730" s="4" t="s">
        <v>38</v>
      </c>
      <c r="I730" s="5">
        <v>1</v>
      </c>
      <c r="J730" s="6">
        <v>36.82</v>
      </c>
      <c r="K730" s="7">
        <v>0.1</v>
      </c>
      <c r="L730" s="6">
        <v>13.4</v>
      </c>
      <c r="M730" s="6">
        <f t="shared" si="44"/>
        <v>33.137999999999998</v>
      </c>
      <c r="N730" s="6">
        <f t="shared" si="45"/>
        <v>13.4</v>
      </c>
      <c r="O730" s="6">
        <f t="shared" si="46"/>
        <v>19.738</v>
      </c>
      <c r="P730" s="8">
        <f t="shared" si="47"/>
        <v>0.5956303941094816</v>
      </c>
      <c r="Q730" s="9">
        <f>YEAR(SalesDataTable[[#This Row],[Order Date]])</f>
        <v>2026</v>
      </c>
      <c r="R730" s="8" t="str">
        <f>"Q"&amp;ROUNDUP(MONTH(SalesDataTable[[#This Row],[Order Date]])/3,0)</f>
        <v>Q2</v>
      </c>
      <c r="S730" s="5">
        <f>MONTH(SalesDataTable[[#This Row],[Order Date]])</f>
        <v>5</v>
      </c>
      <c r="T730" s="8" t="str">
        <f>TEXT(SalesDataTable[[#This Row],[Order Date]],"mmm")</f>
        <v>maj</v>
      </c>
    </row>
    <row r="731" spans="1:20" ht="16" x14ac:dyDescent="0.4">
      <c r="A731" s="2" t="s">
        <v>802</v>
      </c>
      <c r="B731" s="3">
        <v>46145</v>
      </c>
      <c r="C731" s="4" t="s">
        <v>34</v>
      </c>
      <c r="D731" s="4" t="s">
        <v>81</v>
      </c>
      <c r="E731" s="4" t="s">
        <v>45</v>
      </c>
      <c r="F731" s="4" t="s">
        <v>36</v>
      </c>
      <c r="G731" s="4" t="s">
        <v>69</v>
      </c>
      <c r="H731" s="4" t="s">
        <v>75</v>
      </c>
      <c r="I731" s="5">
        <v>1</v>
      </c>
      <c r="J731" s="6">
        <v>122.28</v>
      </c>
      <c r="K731" s="7">
        <v>0</v>
      </c>
      <c r="L731" s="6">
        <v>67.28</v>
      </c>
      <c r="M731" s="6">
        <f t="shared" si="44"/>
        <v>122.28</v>
      </c>
      <c r="N731" s="6">
        <f t="shared" si="45"/>
        <v>67.28</v>
      </c>
      <c r="O731" s="6">
        <f t="shared" si="46"/>
        <v>55</v>
      </c>
      <c r="P731" s="8">
        <f t="shared" si="47"/>
        <v>0.44978737324174028</v>
      </c>
      <c r="Q731" s="9">
        <f>YEAR(SalesDataTable[[#This Row],[Order Date]])</f>
        <v>2026</v>
      </c>
      <c r="R731" s="8" t="str">
        <f>"Q"&amp;ROUNDUP(MONTH(SalesDataTable[[#This Row],[Order Date]])/3,0)</f>
        <v>Q2</v>
      </c>
      <c r="S731" s="5">
        <f>MONTH(SalesDataTable[[#This Row],[Order Date]])</f>
        <v>5</v>
      </c>
      <c r="T731" s="8" t="str">
        <f>TEXT(SalesDataTable[[#This Row],[Order Date]],"mmm")</f>
        <v>maj</v>
      </c>
    </row>
    <row r="732" spans="1:20" ht="16" x14ac:dyDescent="0.4">
      <c r="A732" s="2" t="s">
        <v>803</v>
      </c>
      <c r="B732" s="3">
        <v>46146</v>
      </c>
      <c r="C732" s="4" t="s">
        <v>34</v>
      </c>
      <c r="D732" s="4" t="s">
        <v>81</v>
      </c>
      <c r="E732" s="4" t="s">
        <v>45</v>
      </c>
      <c r="F732" s="4" t="s">
        <v>40</v>
      </c>
      <c r="G732" s="4" t="s">
        <v>31</v>
      </c>
      <c r="H732" s="4" t="s">
        <v>32</v>
      </c>
      <c r="I732" s="5">
        <v>1</v>
      </c>
      <c r="J732" s="6">
        <v>90.92</v>
      </c>
      <c r="K732" s="7">
        <v>0.15</v>
      </c>
      <c r="L732" s="6">
        <v>44.93</v>
      </c>
      <c r="M732" s="6">
        <f t="shared" si="44"/>
        <v>77.281999999999996</v>
      </c>
      <c r="N732" s="6">
        <f t="shared" si="45"/>
        <v>44.93</v>
      </c>
      <c r="O732" s="6">
        <f t="shared" si="46"/>
        <v>32.351999999999997</v>
      </c>
      <c r="P732" s="8">
        <f t="shared" si="47"/>
        <v>0.41862270645169636</v>
      </c>
      <c r="Q732" s="9">
        <f>YEAR(SalesDataTable[[#This Row],[Order Date]])</f>
        <v>2026</v>
      </c>
      <c r="R732" s="8" t="str">
        <f>"Q"&amp;ROUNDUP(MONTH(SalesDataTable[[#This Row],[Order Date]])/3,0)</f>
        <v>Q2</v>
      </c>
      <c r="S732" s="5">
        <f>MONTH(SalesDataTable[[#This Row],[Order Date]])</f>
        <v>5</v>
      </c>
      <c r="T732" s="8" t="str">
        <f>TEXT(SalesDataTable[[#This Row],[Order Date]],"mmm")</f>
        <v>maj</v>
      </c>
    </row>
    <row r="733" spans="1:20" ht="16" x14ac:dyDescent="0.4">
      <c r="A733" s="2" t="s">
        <v>804</v>
      </c>
      <c r="B733" s="3">
        <v>46146</v>
      </c>
      <c r="C733" s="4" t="s">
        <v>28</v>
      </c>
      <c r="D733" s="4" t="s">
        <v>89</v>
      </c>
      <c r="E733" s="4" t="s">
        <v>23</v>
      </c>
      <c r="F733" s="4" t="s">
        <v>36</v>
      </c>
      <c r="G733" s="4" t="s">
        <v>69</v>
      </c>
      <c r="H733" s="4" t="s">
        <v>94</v>
      </c>
      <c r="I733" s="5">
        <v>1</v>
      </c>
      <c r="J733" s="6">
        <v>51.02</v>
      </c>
      <c r="K733" s="7">
        <v>0</v>
      </c>
      <c r="L733" s="6">
        <v>21.83</v>
      </c>
      <c r="M733" s="6">
        <f t="shared" si="44"/>
        <v>51.02</v>
      </c>
      <c r="N733" s="6">
        <f t="shared" si="45"/>
        <v>21.83</v>
      </c>
      <c r="O733" s="6">
        <f t="shared" si="46"/>
        <v>29.190000000000005</v>
      </c>
      <c r="P733" s="8">
        <f t="shared" si="47"/>
        <v>0.5721285770286163</v>
      </c>
      <c r="Q733" s="9">
        <f>YEAR(SalesDataTable[[#This Row],[Order Date]])</f>
        <v>2026</v>
      </c>
      <c r="R733" s="8" t="str">
        <f>"Q"&amp;ROUNDUP(MONTH(SalesDataTable[[#This Row],[Order Date]])/3,0)</f>
        <v>Q2</v>
      </c>
      <c r="S733" s="5">
        <f>MONTH(SalesDataTable[[#This Row],[Order Date]])</f>
        <v>5</v>
      </c>
      <c r="T733" s="8" t="str">
        <f>TEXT(SalesDataTable[[#This Row],[Order Date]],"mmm")</f>
        <v>maj</v>
      </c>
    </row>
    <row r="734" spans="1:20" ht="16" x14ac:dyDescent="0.4">
      <c r="A734" s="2" t="s">
        <v>805</v>
      </c>
      <c r="B734" s="3">
        <v>46146</v>
      </c>
      <c r="C734" s="4" t="s">
        <v>34</v>
      </c>
      <c r="D734" s="4" t="s">
        <v>35</v>
      </c>
      <c r="E734" s="4" t="s">
        <v>23</v>
      </c>
      <c r="F734" s="4" t="s">
        <v>40</v>
      </c>
      <c r="G734" s="4" t="s">
        <v>37</v>
      </c>
      <c r="H734" s="4" t="s">
        <v>38</v>
      </c>
      <c r="I734" s="5">
        <v>2</v>
      </c>
      <c r="J734" s="6">
        <v>36.299999999999997</v>
      </c>
      <c r="K734" s="7">
        <v>0.05</v>
      </c>
      <c r="L734" s="6">
        <v>13.9</v>
      </c>
      <c r="M734" s="6">
        <f t="shared" si="44"/>
        <v>68.969999999999985</v>
      </c>
      <c r="N734" s="6">
        <f t="shared" si="45"/>
        <v>27.8</v>
      </c>
      <c r="O734" s="6">
        <f t="shared" si="46"/>
        <v>41.169999999999987</v>
      </c>
      <c r="P734" s="8">
        <f t="shared" si="47"/>
        <v>0.59692619979701311</v>
      </c>
      <c r="Q734" s="9">
        <f>YEAR(SalesDataTable[[#This Row],[Order Date]])</f>
        <v>2026</v>
      </c>
      <c r="R734" s="8" t="str">
        <f>"Q"&amp;ROUNDUP(MONTH(SalesDataTable[[#This Row],[Order Date]])/3,0)</f>
        <v>Q2</v>
      </c>
      <c r="S734" s="5">
        <f>MONTH(SalesDataTable[[#This Row],[Order Date]])</f>
        <v>5</v>
      </c>
      <c r="T734" s="8" t="str">
        <f>TEXT(SalesDataTable[[#This Row],[Order Date]],"mmm")</f>
        <v>maj</v>
      </c>
    </row>
    <row r="735" spans="1:20" ht="16" x14ac:dyDescent="0.4">
      <c r="A735" s="2" t="s">
        <v>806</v>
      </c>
      <c r="B735" s="3">
        <v>46146</v>
      </c>
      <c r="C735" s="4" t="s">
        <v>34</v>
      </c>
      <c r="D735" s="4" t="s">
        <v>81</v>
      </c>
      <c r="E735" s="4" t="s">
        <v>30</v>
      </c>
      <c r="F735" s="4" t="s">
        <v>40</v>
      </c>
      <c r="G735" s="4" t="s">
        <v>51</v>
      </c>
      <c r="H735" s="4" t="s">
        <v>61</v>
      </c>
      <c r="I735" s="5">
        <v>8</v>
      </c>
      <c r="J735" s="6">
        <v>195.03</v>
      </c>
      <c r="K735" s="7">
        <v>0.15</v>
      </c>
      <c r="L735" s="6">
        <v>101.13</v>
      </c>
      <c r="M735" s="6">
        <f t="shared" si="44"/>
        <v>1326.204</v>
      </c>
      <c r="N735" s="6">
        <f t="shared" si="45"/>
        <v>809.04</v>
      </c>
      <c r="O735" s="6">
        <f t="shared" si="46"/>
        <v>517.16399999999999</v>
      </c>
      <c r="P735" s="8">
        <f t="shared" si="47"/>
        <v>0.38995810599274322</v>
      </c>
      <c r="Q735" s="9">
        <f>YEAR(SalesDataTable[[#This Row],[Order Date]])</f>
        <v>2026</v>
      </c>
      <c r="R735" s="8" t="str">
        <f>"Q"&amp;ROUNDUP(MONTH(SalesDataTable[[#This Row],[Order Date]])/3,0)</f>
        <v>Q2</v>
      </c>
      <c r="S735" s="5">
        <f>MONTH(SalesDataTable[[#This Row],[Order Date]])</f>
        <v>5</v>
      </c>
      <c r="T735" s="8" t="str">
        <f>TEXT(SalesDataTable[[#This Row],[Order Date]],"mmm")</f>
        <v>maj</v>
      </c>
    </row>
    <row r="736" spans="1:20" ht="16" x14ac:dyDescent="0.4">
      <c r="A736" s="2" t="s">
        <v>807</v>
      </c>
      <c r="B736" s="3">
        <v>46146</v>
      </c>
      <c r="C736" s="4" t="s">
        <v>28</v>
      </c>
      <c r="D736" s="4" t="s">
        <v>58</v>
      </c>
      <c r="E736" s="4" t="s">
        <v>23</v>
      </c>
      <c r="F736" s="4" t="s">
        <v>36</v>
      </c>
      <c r="G736" s="4" t="s">
        <v>31</v>
      </c>
      <c r="H736" s="4" t="s">
        <v>41</v>
      </c>
      <c r="I736" s="5">
        <v>1</v>
      </c>
      <c r="J736" s="6">
        <v>143.66</v>
      </c>
      <c r="K736" s="7">
        <v>0.1</v>
      </c>
      <c r="L736" s="6">
        <v>79.25</v>
      </c>
      <c r="M736" s="6">
        <f t="shared" si="44"/>
        <v>129.29400000000001</v>
      </c>
      <c r="N736" s="6">
        <f t="shared" si="45"/>
        <v>79.25</v>
      </c>
      <c r="O736" s="6">
        <f t="shared" si="46"/>
        <v>50.044000000000011</v>
      </c>
      <c r="P736" s="8">
        <f t="shared" si="47"/>
        <v>0.38705585719368268</v>
      </c>
      <c r="Q736" s="9">
        <f>YEAR(SalesDataTable[[#This Row],[Order Date]])</f>
        <v>2026</v>
      </c>
      <c r="R736" s="8" t="str">
        <f>"Q"&amp;ROUNDUP(MONTH(SalesDataTable[[#This Row],[Order Date]])/3,0)</f>
        <v>Q2</v>
      </c>
      <c r="S736" s="5">
        <f>MONTH(SalesDataTable[[#This Row],[Order Date]])</f>
        <v>5</v>
      </c>
      <c r="T736" s="8" t="str">
        <f>TEXT(SalesDataTable[[#This Row],[Order Date]],"mmm")</f>
        <v>maj</v>
      </c>
    </row>
    <row r="737" spans="1:20" ht="16" x14ac:dyDescent="0.4">
      <c r="A737" s="2" t="s">
        <v>808</v>
      </c>
      <c r="B737" s="3">
        <v>46146</v>
      </c>
      <c r="C737" s="4" t="s">
        <v>21</v>
      </c>
      <c r="D737" s="4" t="s">
        <v>22</v>
      </c>
      <c r="E737" s="4" t="s">
        <v>30</v>
      </c>
      <c r="F737" s="4" t="s">
        <v>40</v>
      </c>
      <c r="G737" s="4" t="s">
        <v>69</v>
      </c>
      <c r="H737" s="4" t="s">
        <v>75</v>
      </c>
      <c r="I737" s="5">
        <v>3</v>
      </c>
      <c r="J737" s="6">
        <v>120.28</v>
      </c>
      <c r="K737" s="7">
        <v>0.2</v>
      </c>
      <c r="L737" s="6">
        <v>69.23</v>
      </c>
      <c r="M737" s="6">
        <f t="shared" si="44"/>
        <v>288.67200000000003</v>
      </c>
      <c r="N737" s="6">
        <f t="shared" si="45"/>
        <v>207.69</v>
      </c>
      <c r="O737" s="6">
        <f t="shared" si="46"/>
        <v>80.982000000000028</v>
      </c>
      <c r="P737" s="8">
        <f t="shared" si="47"/>
        <v>0.28053292317924849</v>
      </c>
      <c r="Q737" s="9">
        <f>YEAR(SalesDataTable[[#This Row],[Order Date]])</f>
        <v>2026</v>
      </c>
      <c r="R737" s="8" t="str">
        <f>"Q"&amp;ROUNDUP(MONTH(SalesDataTable[[#This Row],[Order Date]])/3,0)</f>
        <v>Q2</v>
      </c>
      <c r="S737" s="5">
        <f>MONTH(SalesDataTable[[#This Row],[Order Date]])</f>
        <v>5</v>
      </c>
      <c r="T737" s="8" t="str">
        <f>TEXT(SalesDataTable[[#This Row],[Order Date]],"mmm")</f>
        <v>maj</v>
      </c>
    </row>
    <row r="738" spans="1:20" ht="16" x14ac:dyDescent="0.4">
      <c r="A738" s="2" t="s">
        <v>809</v>
      </c>
      <c r="B738" s="3">
        <v>46146</v>
      </c>
      <c r="C738" s="4" t="s">
        <v>47</v>
      </c>
      <c r="D738" s="4" t="s">
        <v>65</v>
      </c>
      <c r="E738" s="4" t="s">
        <v>59</v>
      </c>
      <c r="F738" s="4" t="s">
        <v>24</v>
      </c>
      <c r="G738" s="4" t="s">
        <v>37</v>
      </c>
      <c r="H738" s="4" t="s">
        <v>38</v>
      </c>
      <c r="I738" s="5">
        <v>6</v>
      </c>
      <c r="J738" s="6">
        <v>36.04</v>
      </c>
      <c r="K738" s="7">
        <v>0</v>
      </c>
      <c r="L738" s="6">
        <v>13.38</v>
      </c>
      <c r="M738" s="6">
        <f t="shared" si="44"/>
        <v>216.24</v>
      </c>
      <c r="N738" s="6">
        <f t="shared" si="45"/>
        <v>80.28</v>
      </c>
      <c r="O738" s="6">
        <f t="shared" si="46"/>
        <v>135.96</v>
      </c>
      <c r="P738" s="8">
        <f t="shared" si="47"/>
        <v>0.62874583795782468</v>
      </c>
      <c r="Q738" s="9">
        <f>YEAR(SalesDataTable[[#This Row],[Order Date]])</f>
        <v>2026</v>
      </c>
      <c r="R738" s="8" t="str">
        <f>"Q"&amp;ROUNDUP(MONTH(SalesDataTable[[#This Row],[Order Date]])/3,0)</f>
        <v>Q2</v>
      </c>
      <c r="S738" s="5">
        <f>MONTH(SalesDataTable[[#This Row],[Order Date]])</f>
        <v>5</v>
      </c>
      <c r="T738" s="8" t="str">
        <f>TEXT(SalesDataTable[[#This Row],[Order Date]],"mmm")</f>
        <v>maj</v>
      </c>
    </row>
    <row r="739" spans="1:20" ht="16" x14ac:dyDescent="0.4">
      <c r="A739" s="2" t="s">
        <v>810</v>
      </c>
      <c r="B739" s="3">
        <v>46146</v>
      </c>
      <c r="C739" s="4" t="s">
        <v>34</v>
      </c>
      <c r="D739" s="4" t="s">
        <v>35</v>
      </c>
      <c r="E739" s="4" t="s">
        <v>59</v>
      </c>
      <c r="F739" s="4" t="s">
        <v>24</v>
      </c>
      <c r="G739" s="4" t="s">
        <v>31</v>
      </c>
      <c r="H739" s="4" t="s">
        <v>32</v>
      </c>
      <c r="I739" s="5">
        <v>2</v>
      </c>
      <c r="J739" s="6">
        <v>91.72</v>
      </c>
      <c r="K739" s="7">
        <v>0</v>
      </c>
      <c r="L739" s="6">
        <v>45.67</v>
      </c>
      <c r="M739" s="6">
        <f t="shared" si="44"/>
        <v>183.44</v>
      </c>
      <c r="N739" s="6">
        <f t="shared" si="45"/>
        <v>91.34</v>
      </c>
      <c r="O739" s="6">
        <f t="shared" si="46"/>
        <v>92.1</v>
      </c>
      <c r="P739" s="8">
        <f t="shared" si="47"/>
        <v>0.50207152202354988</v>
      </c>
      <c r="Q739" s="9">
        <f>YEAR(SalesDataTable[[#This Row],[Order Date]])</f>
        <v>2026</v>
      </c>
      <c r="R739" s="8" t="str">
        <f>"Q"&amp;ROUNDUP(MONTH(SalesDataTable[[#This Row],[Order Date]])/3,0)</f>
        <v>Q2</v>
      </c>
      <c r="S739" s="5">
        <f>MONTH(SalesDataTable[[#This Row],[Order Date]])</f>
        <v>5</v>
      </c>
      <c r="T739" s="8" t="str">
        <f>TEXT(SalesDataTable[[#This Row],[Order Date]],"mmm")</f>
        <v>maj</v>
      </c>
    </row>
    <row r="740" spans="1:20" ht="16" x14ac:dyDescent="0.4">
      <c r="A740" s="2" t="s">
        <v>811</v>
      </c>
      <c r="B740" s="3">
        <v>46147</v>
      </c>
      <c r="C740" s="4" t="s">
        <v>47</v>
      </c>
      <c r="D740" s="4" t="s">
        <v>68</v>
      </c>
      <c r="E740" s="4" t="s">
        <v>23</v>
      </c>
      <c r="F740" s="4" t="s">
        <v>40</v>
      </c>
      <c r="G740" s="4" t="s">
        <v>25</v>
      </c>
      <c r="H740" s="4" t="s">
        <v>49</v>
      </c>
      <c r="I740" s="5">
        <v>2</v>
      </c>
      <c r="J740" s="6">
        <v>50.4</v>
      </c>
      <c r="K740" s="7">
        <v>0</v>
      </c>
      <c r="L740" s="6">
        <v>22.21</v>
      </c>
      <c r="M740" s="6">
        <f t="shared" si="44"/>
        <v>100.8</v>
      </c>
      <c r="N740" s="6">
        <f t="shared" si="45"/>
        <v>44.42</v>
      </c>
      <c r="O740" s="6">
        <f t="shared" si="46"/>
        <v>56.379999999999995</v>
      </c>
      <c r="P740" s="8">
        <f t="shared" si="47"/>
        <v>0.55932539682539684</v>
      </c>
      <c r="Q740" s="9">
        <f>YEAR(SalesDataTable[[#This Row],[Order Date]])</f>
        <v>2026</v>
      </c>
      <c r="R740" s="8" t="str">
        <f>"Q"&amp;ROUNDUP(MONTH(SalesDataTable[[#This Row],[Order Date]])/3,0)</f>
        <v>Q2</v>
      </c>
      <c r="S740" s="5">
        <f>MONTH(SalesDataTable[[#This Row],[Order Date]])</f>
        <v>5</v>
      </c>
      <c r="T740" s="8" t="str">
        <f>TEXT(SalesDataTable[[#This Row],[Order Date]],"mmm")</f>
        <v>maj</v>
      </c>
    </row>
    <row r="741" spans="1:20" ht="16" x14ac:dyDescent="0.4">
      <c r="A741" s="2" t="s">
        <v>812</v>
      </c>
      <c r="B741" s="3">
        <v>46147</v>
      </c>
      <c r="C741" s="4" t="s">
        <v>28</v>
      </c>
      <c r="D741" s="4" t="s">
        <v>58</v>
      </c>
      <c r="E741" s="4" t="s">
        <v>23</v>
      </c>
      <c r="F741" s="4" t="s">
        <v>24</v>
      </c>
      <c r="G741" s="4" t="s">
        <v>37</v>
      </c>
      <c r="H741" s="4" t="s">
        <v>103</v>
      </c>
      <c r="I741" s="5">
        <v>2</v>
      </c>
      <c r="J741" s="6">
        <v>165.17</v>
      </c>
      <c r="K741" s="7">
        <v>0</v>
      </c>
      <c r="L741" s="6">
        <v>87.78</v>
      </c>
      <c r="M741" s="6">
        <f t="shared" si="44"/>
        <v>330.34</v>
      </c>
      <c r="N741" s="6">
        <f t="shared" si="45"/>
        <v>175.56</v>
      </c>
      <c r="O741" s="6">
        <f t="shared" si="46"/>
        <v>154.77999999999997</v>
      </c>
      <c r="P741" s="8">
        <f t="shared" si="47"/>
        <v>0.46854755706242052</v>
      </c>
      <c r="Q741" s="9">
        <f>YEAR(SalesDataTable[[#This Row],[Order Date]])</f>
        <v>2026</v>
      </c>
      <c r="R741" s="8" t="str">
        <f>"Q"&amp;ROUNDUP(MONTH(SalesDataTable[[#This Row],[Order Date]])/3,0)</f>
        <v>Q2</v>
      </c>
      <c r="S741" s="5">
        <f>MONTH(SalesDataTable[[#This Row],[Order Date]])</f>
        <v>5</v>
      </c>
      <c r="T741" s="8" t="str">
        <f>TEXT(SalesDataTable[[#This Row],[Order Date]],"mmm")</f>
        <v>maj</v>
      </c>
    </row>
    <row r="742" spans="1:20" ht="16" x14ac:dyDescent="0.4">
      <c r="A742" s="2" t="s">
        <v>813</v>
      </c>
      <c r="B742" s="3">
        <v>46147</v>
      </c>
      <c r="C742" s="4" t="s">
        <v>21</v>
      </c>
      <c r="D742" s="4" t="s">
        <v>108</v>
      </c>
      <c r="E742" s="4" t="s">
        <v>23</v>
      </c>
      <c r="F742" s="4" t="s">
        <v>24</v>
      </c>
      <c r="G742" s="4" t="s">
        <v>31</v>
      </c>
      <c r="H742" s="4" t="s">
        <v>99</v>
      </c>
      <c r="I742" s="5">
        <v>1</v>
      </c>
      <c r="J742" s="6">
        <v>69.819999999999993</v>
      </c>
      <c r="K742" s="7">
        <v>0.05</v>
      </c>
      <c r="L742" s="6">
        <v>33.29</v>
      </c>
      <c r="M742" s="6">
        <f t="shared" si="44"/>
        <v>66.328999999999994</v>
      </c>
      <c r="N742" s="6">
        <f t="shared" si="45"/>
        <v>33.29</v>
      </c>
      <c r="O742" s="6">
        <f t="shared" si="46"/>
        <v>33.038999999999994</v>
      </c>
      <c r="P742" s="8">
        <f t="shared" si="47"/>
        <v>0.49810791659756665</v>
      </c>
      <c r="Q742" s="9">
        <f>YEAR(SalesDataTable[[#This Row],[Order Date]])</f>
        <v>2026</v>
      </c>
      <c r="R742" s="8" t="str">
        <f>"Q"&amp;ROUNDUP(MONTH(SalesDataTable[[#This Row],[Order Date]])/3,0)</f>
        <v>Q2</v>
      </c>
      <c r="S742" s="5">
        <f>MONTH(SalesDataTable[[#This Row],[Order Date]])</f>
        <v>5</v>
      </c>
      <c r="T742" s="8" t="str">
        <f>TEXT(SalesDataTable[[#This Row],[Order Date]],"mmm")</f>
        <v>maj</v>
      </c>
    </row>
    <row r="743" spans="1:20" ht="16" x14ac:dyDescent="0.4">
      <c r="A743" s="2" t="s">
        <v>814</v>
      </c>
      <c r="B743" s="3">
        <v>46147</v>
      </c>
      <c r="C743" s="4" t="s">
        <v>28</v>
      </c>
      <c r="D743" s="4" t="s">
        <v>89</v>
      </c>
      <c r="E743" s="4" t="s">
        <v>59</v>
      </c>
      <c r="F743" s="4" t="s">
        <v>36</v>
      </c>
      <c r="G743" s="4" t="s">
        <v>37</v>
      </c>
      <c r="H743" s="4" t="s">
        <v>91</v>
      </c>
      <c r="I743" s="5">
        <v>2</v>
      </c>
      <c r="J743" s="6">
        <v>131.36000000000001</v>
      </c>
      <c r="K743" s="7">
        <v>0.1</v>
      </c>
      <c r="L743" s="6">
        <v>65.3</v>
      </c>
      <c r="M743" s="6">
        <f t="shared" si="44"/>
        <v>236.44800000000004</v>
      </c>
      <c r="N743" s="6">
        <f t="shared" si="45"/>
        <v>130.6</v>
      </c>
      <c r="O743" s="6">
        <f t="shared" si="46"/>
        <v>105.84800000000004</v>
      </c>
      <c r="P743" s="8">
        <f t="shared" si="47"/>
        <v>0.4476586818243336</v>
      </c>
      <c r="Q743" s="9">
        <f>YEAR(SalesDataTable[[#This Row],[Order Date]])</f>
        <v>2026</v>
      </c>
      <c r="R743" s="8" t="str">
        <f>"Q"&amp;ROUNDUP(MONTH(SalesDataTable[[#This Row],[Order Date]])/3,0)</f>
        <v>Q2</v>
      </c>
      <c r="S743" s="5">
        <f>MONTH(SalesDataTable[[#This Row],[Order Date]])</f>
        <v>5</v>
      </c>
      <c r="T743" s="8" t="str">
        <f>TEXT(SalesDataTable[[#This Row],[Order Date]],"mmm")</f>
        <v>maj</v>
      </c>
    </row>
    <row r="744" spans="1:20" ht="16" x14ac:dyDescent="0.4">
      <c r="A744" s="2" t="s">
        <v>815</v>
      </c>
      <c r="B744" s="3">
        <v>46147</v>
      </c>
      <c r="C744" s="4" t="s">
        <v>47</v>
      </c>
      <c r="D744" s="4" t="s">
        <v>68</v>
      </c>
      <c r="E744" s="4" t="s">
        <v>30</v>
      </c>
      <c r="F744" s="4" t="s">
        <v>24</v>
      </c>
      <c r="G744" s="4" t="s">
        <v>31</v>
      </c>
      <c r="H744" s="4" t="s">
        <v>32</v>
      </c>
      <c r="I744" s="5">
        <v>15</v>
      </c>
      <c r="J744" s="6">
        <v>93.65</v>
      </c>
      <c r="K744" s="7">
        <v>0.1</v>
      </c>
      <c r="L744" s="6">
        <v>44.89</v>
      </c>
      <c r="M744" s="6">
        <f t="shared" si="44"/>
        <v>1264.2750000000001</v>
      </c>
      <c r="N744" s="6">
        <f t="shared" si="45"/>
        <v>673.35</v>
      </c>
      <c r="O744" s="6">
        <f t="shared" si="46"/>
        <v>590.92500000000007</v>
      </c>
      <c r="P744" s="8">
        <f t="shared" si="47"/>
        <v>0.46740226612089936</v>
      </c>
      <c r="Q744" s="9">
        <f>YEAR(SalesDataTable[[#This Row],[Order Date]])</f>
        <v>2026</v>
      </c>
      <c r="R744" s="8" t="str">
        <f>"Q"&amp;ROUNDUP(MONTH(SalesDataTable[[#This Row],[Order Date]])/3,0)</f>
        <v>Q2</v>
      </c>
      <c r="S744" s="5">
        <f>MONTH(SalesDataTable[[#This Row],[Order Date]])</f>
        <v>5</v>
      </c>
      <c r="T744" s="8" t="str">
        <f>TEXT(SalesDataTable[[#This Row],[Order Date]],"mmm")</f>
        <v>maj</v>
      </c>
    </row>
    <row r="745" spans="1:20" ht="16" x14ac:dyDescent="0.4">
      <c r="A745" s="2" t="s">
        <v>816</v>
      </c>
      <c r="B745" s="3">
        <v>46148</v>
      </c>
      <c r="C745" s="4" t="s">
        <v>28</v>
      </c>
      <c r="D745" s="4" t="s">
        <v>89</v>
      </c>
      <c r="E745" s="4" t="s">
        <v>59</v>
      </c>
      <c r="F745" s="4" t="s">
        <v>36</v>
      </c>
      <c r="G745" s="4" t="s">
        <v>51</v>
      </c>
      <c r="H745" s="4" t="s">
        <v>61</v>
      </c>
      <c r="I745" s="5">
        <v>3</v>
      </c>
      <c r="J745" s="6">
        <v>199.93</v>
      </c>
      <c r="K745" s="7">
        <v>0</v>
      </c>
      <c r="L745" s="6">
        <v>104.86</v>
      </c>
      <c r="M745" s="6">
        <f t="shared" si="44"/>
        <v>599.79</v>
      </c>
      <c r="N745" s="6">
        <f t="shared" si="45"/>
        <v>314.58</v>
      </c>
      <c r="O745" s="6">
        <f t="shared" si="46"/>
        <v>285.20999999999998</v>
      </c>
      <c r="P745" s="8">
        <f t="shared" si="47"/>
        <v>0.47551643075076278</v>
      </c>
      <c r="Q745" s="9">
        <f>YEAR(SalesDataTable[[#This Row],[Order Date]])</f>
        <v>2026</v>
      </c>
      <c r="R745" s="8" t="str">
        <f>"Q"&amp;ROUNDUP(MONTH(SalesDataTable[[#This Row],[Order Date]])/3,0)</f>
        <v>Q2</v>
      </c>
      <c r="S745" s="5">
        <f>MONTH(SalesDataTable[[#This Row],[Order Date]])</f>
        <v>5</v>
      </c>
      <c r="T745" s="8" t="str">
        <f>TEXT(SalesDataTable[[#This Row],[Order Date]],"mmm")</f>
        <v>maj</v>
      </c>
    </row>
    <row r="746" spans="1:20" ht="16" x14ac:dyDescent="0.4">
      <c r="A746" s="2" t="s">
        <v>817</v>
      </c>
      <c r="B746" s="3">
        <v>46148</v>
      </c>
      <c r="C746" s="4" t="s">
        <v>21</v>
      </c>
      <c r="D746" s="4" t="s">
        <v>22</v>
      </c>
      <c r="E746" s="4" t="s">
        <v>23</v>
      </c>
      <c r="F746" s="4" t="s">
        <v>36</v>
      </c>
      <c r="G746" s="4" t="s">
        <v>31</v>
      </c>
      <c r="H746" s="4" t="s">
        <v>99</v>
      </c>
      <c r="I746" s="5">
        <v>5</v>
      </c>
      <c r="J746" s="6">
        <v>70.150000000000006</v>
      </c>
      <c r="K746" s="7">
        <v>0</v>
      </c>
      <c r="L746" s="6">
        <v>32.700000000000003</v>
      </c>
      <c r="M746" s="6">
        <f t="shared" si="44"/>
        <v>350.75</v>
      </c>
      <c r="N746" s="6">
        <f t="shared" si="45"/>
        <v>163.5</v>
      </c>
      <c r="O746" s="6">
        <f t="shared" si="46"/>
        <v>187.25</v>
      </c>
      <c r="P746" s="8">
        <f t="shared" si="47"/>
        <v>0.53385602280826805</v>
      </c>
      <c r="Q746" s="9">
        <f>YEAR(SalesDataTable[[#This Row],[Order Date]])</f>
        <v>2026</v>
      </c>
      <c r="R746" s="8" t="str">
        <f>"Q"&amp;ROUNDUP(MONTH(SalesDataTable[[#This Row],[Order Date]])/3,0)</f>
        <v>Q2</v>
      </c>
      <c r="S746" s="5">
        <f>MONTH(SalesDataTable[[#This Row],[Order Date]])</f>
        <v>5</v>
      </c>
      <c r="T746" s="8" t="str">
        <f>TEXT(SalesDataTable[[#This Row],[Order Date]],"mmm")</f>
        <v>maj</v>
      </c>
    </row>
    <row r="747" spans="1:20" ht="16" x14ac:dyDescent="0.4">
      <c r="A747" s="2" t="s">
        <v>818</v>
      </c>
      <c r="B747" s="3">
        <v>46148</v>
      </c>
      <c r="C747" s="4" t="s">
        <v>34</v>
      </c>
      <c r="D747" s="4" t="s">
        <v>35</v>
      </c>
      <c r="E747" s="4" t="s">
        <v>45</v>
      </c>
      <c r="F747" s="4" t="s">
        <v>36</v>
      </c>
      <c r="G747" s="4" t="s">
        <v>69</v>
      </c>
      <c r="H747" s="4" t="s">
        <v>87</v>
      </c>
      <c r="I747" s="5">
        <v>2</v>
      </c>
      <c r="J747" s="6">
        <v>35.86</v>
      </c>
      <c r="K747" s="7">
        <v>0</v>
      </c>
      <c r="L747" s="6">
        <v>13.9</v>
      </c>
      <c r="M747" s="6">
        <f t="shared" si="44"/>
        <v>71.72</v>
      </c>
      <c r="N747" s="6">
        <f t="shared" si="45"/>
        <v>27.8</v>
      </c>
      <c r="O747" s="6">
        <f t="shared" si="46"/>
        <v>43.92</v>
      </c>
      <c r="P747" s="8">
        <f t="shared" si="47"/>
        <v>0.61238148354712774</v>
      </c>
      <c r="Q747" s="9">
        <f>YEAR(SalesDataTable[[#This Row],[Order Date]])</f>
        <v>2026</v>
      </c>
      <c r="R747" s="8" t="str">
        <f>"Q"&amp;ROUNDUP(MONTH(SalesDataTable[[#This Row],[Order Date]])/3,0)</f>
        <v>Q2</v>
      </c>
      <c r="S747" s="5">
        <f>MONTH(SalesDataTable[[#This Row],[Order Date]])</f>
        <v>5</v>
      </c>
      <c r="T747" s="8" t="str">
        <f>TEXT(SalesDataTable[[#This Row],[Order Date]],"mmm")</f>
        <v>maj</v>
      </c>
    </row>
    <row r="748" spans="1:20" ht="16" x14ac:dyDescent="0.4">
      <c r="A748" s="2" t="s">
        <v>819</v>
      </c>
      <c r="B748" s="3">
        <v>46148</v>
      </c>
      <c r="C748" s="4" t="s">
        <v>28</v>
      </c>
      <c r="D748" s="4" t="s">
        <v>58</v>
      </c>
      <c r="E748" s="4" t="s">
        <v>23</v>
      </c>
      <c r="F748" s="4" t="s">
        <v>24</v>
      </c>
      <c r="G748" s="4" t="s">
        <v>31</v>
      </c>
      <c r="H748" s="4" t="s">
        <v>32</v>
      </c>
      <c r="I748" s="5">
        <v>1</v>
      </c>
      <c r="J748" s="6">
        <v>92.27</v>
      </c>
      <c r="K748" s="7">
        <v>0</v>
      </c>
      <c r="L748" s="6">
        <v>46.5</v>
      </c>
      <c r="M748" s="6">
        <f t="shared" si="44"/>
        <v>92.27</v>
      </c>
      <c r="N748" s="6">
        <f t="shared" si="45"/>
        <v>46.5</v>
      </c>
      <c r="O748" s="6">
        <f t="shared" si="46"/>
        <v>45.769999999999996</v>
      </c>
      <c r="P748" s="8">
        <f t="shared" si="47"/>
        <v>0.49604421805570603</v>
      </c>
      <c r="Q748" s="9">
        <f>YEAR(SalesDataTable[[#This Row],[Order Date]])</f>
        <v>2026</v>
      </c>
      <c r="R748" s="8" t="str">
        <f>"Q"&amp;ROUNDUP(MONTH(SalesDataTable[[#This Row],[Order Date]])/3,0)</f>
        <v>Q2</v>
      </c>
      <c r="S748" s="5">
        <f>MONTH(SalesDataTable[[#This Row],[Order Date]])</f>
        <v>5</v>
      </c>
      <c r="T748" s="8" t="str">
        <f>TEXT(SalesDataTable[[#This Row],[Order Date]],"mmm")</f>
        <v>maj</v>
      </c>
    </row>
    <row r="749" spans="1:20" ht="16" x14ac:dyDescent="0.4">
      <c r="A749" s="2" t="s">
        <v>820</v>
      </c>
      <c r="B749" s="3">
        <v>46148</v>
      </c>
      <c r="C749" s="4" t="s">
        <v>28</v>
      </c>
      <c r="D749" s="4" t="s">
        <v>58</v>
      </c>
      <c r="E749" s="4" t="s">
        <v>30</v>
      </c>
      <c r="F749" s="4" t="s">
        <v>40</v>
      </c>
      <c r="G749" s="4" t="s">
        <v>31</v>
      </c>
      <c r="H749" s="4" t="s">
        <v>73</v>
      </c>
      <c r="I749" s="5">
        <v>6</v>
      </c>
      <c r="J749" s="6">
        <v>157.31</v>
      </c>
      <c r="K749" s="7">
        <v>0.15</v>
      </c>
      <c r="L749" s="6">
        <v>80.34</v>
      </c>
      <c r="M749" s="6">
        <f t="shared" si="44"/>
        <v>802.28099999999995</v>
      </c>
      <c r="N749" s="6">
        <f t="shared" si="45"/>
        <v>482.04</v>
      </c>
      <c r="O749" s="6">
        <f t="shared" si="46"/>
        <v>320.24099999999993</v>
      </c>
      <c r="P749" s="8">
        <f t="shared" si="47"/>
        <v>0.3991631361081715</v>
      </c>
      <c r="Q749" s="9">
        <f>YEAR(SalesDataTable[[#This Row],[Order Date]])</f>
        <v>2026</v>
      </c>
      <c r="R749" s="8" t="str">
        <f>"Q"&amp;ROUNDUP(MONTH(SalesDataTable[[#This Row],[Order Date]])/3,0)</f>
        <v>Q2</v>
      </c>
      <c r="S749" s="5">
        <f>MONTH(SalesDataTable[[#This Row],[Order Date]])</f>
        <v>5</v>
      </c>
      <c r="T749" s="8" t="str">
        <f>TEXT(SalesDataTable[[#This Row],[Order Date]],"mmm")</f>
        <v>maj</v>
      </c>
    </row>
    <row r="750" spans="1:20" ht="16" x14ac:dyDescent="0.4">
      <c r="A750" s="2" t="s">
        <v>821</v>
      </c>
      <c r="B750" s="3">
        <v>46148</v>
      </c>
      <c r="C750" s="4" t="s">
        <v>28</v>
      </c>
      <c r="D750" s="4" t="s">
        <v>86</v>
      </c>
      <c r="E750" s="4" t="s">
        <v>23</v>
      </c>
      <c r="F750" s="4" t="s">
        <v>36</v>
      </c>
      <c r="G750" s="4" t="s">
        <v>37</v>
      </c>
      <c r="H750" s="4" t="s">
        <v>66</v>
      </c>
      <c r="I750" s="5">
        <v>2</v>
      </c>
      <c r="J750" s="6">
        <v>46.18</v>
      </c>
      <c r="K750" s="7">
        <v>0.05</v>
      </c>
      <c r="L750" s="6">
        <v>17.899999999999999</v>
      </c>
      <c r="M750" s="6">
        <f t="shared" si="44"/>
        <v>87.74199999999999</v>
      </c>
      <c r="N750" s="6">
        <f t="shared" si="45"/>
        <v>35.799999999999997</v>
      </c>
      <c r="O750" s="6">
        <f t="shared" si="46"/>
        <v>51.941999999999993</v>
      </c>
      <c r="P750" s="8">
        <f t="shared" si="47"/>
        <v>0.59198559412823959</v>
      </c>
      <c r="Q750" s="9">
        <f>YEAR(SalesDataTable[[#This Row],[Order Date]])</f>
        <v>2026</v>
      </c>
      <c r="R750" s="8" t="str">
        <f>"Q"&amp;ROUNDUP(MONTH(SalesDataTable[[#This Row],[Order Date]])/3,0)</f>
        <v>Q2</v>
      </c>
      <c r="S750" s="5">
        <f>MONTH(SalesDataTable[[#This Row],[Order Date]])</f>
        <v>5</v>
      </c>
      <c r="T750" s="8" t="str">
        <f>TEXT(SalesDataTable[[#This Row],[Order Date]],"mmm")</f>
        <v>maj</v>
      </c>
    </row>
    <row r="751" spans="1:20" ht="16" x14ac:dyDescent="0.4">
      <c r="A751" s="2" t="s">
        <v>822</v>
      </c>
      <c r="B751" s="3">
        <v>46148</v>
      </c>
      <c r="C751" s="4" t="s">
        <v>34</v>
      </c>
      <c r="D751" s="4" t="s">
        <v>81</v>
      </c>
      <c r="E751" s="4" t="s">
        <v>23</v>
      </c>
      <c r="F751" s="4" t="s">
        <v>40</v>
      </c>
      <c r="G751" s="4" t="s">
        <v>25</v>
      </c>
      <c r="H751" s="4" t="s">
        <v>49</v>
      </c>
      <c r="I751" s="5">
        <v>1</v>
      </c>
      <c r="J751" s="6">
        <v>51.44</v>
      </c>
      <c r="K751" s="7">
        <v>0.1</v>
      </c>
      <c r="L751" s="6">
        <v>22.88</v>
      </c>
      <c r="M751" s="6">
        <f t="shared" si="44"/>
        <v>46.295999999999999</v>
      </c>
      <c r="N751" s="6">
        <f t="shared" si="45"/>
        <v>22.88</v>
      </c>
      <c r="O751" s="6">
        <f t="shared" si="46"/>
        <v>23.416</v>
      </c>
      <c r="P751" s="8">
        <f t="shared" si="47"/>
        <v>0.50578883704855715</v>
      </c>
      <c r="Q751" s="9">
        <f>YEAR(SalesDataTable[[#This Row],[Order Date]])</f>
        <v>2026</v>
      </c>
      <c r="R751" s="8" t="str">
        <f>"Q"&amp;ROUNDUP(MONTH(SalesDataTable[[#This Row],[Order Date]])/3,0)</f>
        <v>Q2</v>
      </c>
      <c r="S751" s="5">
        <f>MONTH(SalesDataTable[[#This Row],[Order Date]])</f>
        <v>5</v>
      </c>
      <c r="T751" s="8" t="str">
        <f>TEXT(SalesDataTable[[#This Row],[Order Date]],"mmm")</f>
        <v>maj</v>
      </c>
    </row>
    <row r="752" spans="1:20" ht="16" x14ac:dyDescent="0.4">
      <c r="A752" s="2" t="s">
        <v>823</v>
      </c>
      <c r="B752" s="3">
        <v>46148</v>
      </c>
      <c r="C752" s="4" t="s">
        <v>28</v>
      </c>
      <c r="D752" s="4" t="s">
        <v>29</v>
      </c>
      <c r="E752" s="4" t="s">
        <v>23</v>
      </c>
      <c r="F752" s="4" t="s">
        <v>36</v>
      </c>
      <c r="G752" s="4" t="s">
        <v>69</v>
      </c>
      <c r="H752" s="4" t="s">
        <v>94</v>
      </c>
      <c r="I752" s="5">
        <v>2</v>
      </c>
      <c r="J752" s="6">
        <v>50.97</v>
      </c>
      <c r="K752" s="7">
        <v>0.05</v>
      </c>
      <c r="L752" s="6">
        <v>21.67</v>
      </c>
      <c r="M752" s="6">
        <f t="shared" si="44"/>
        <v>96.842999999999989</v>
      </c>
      <c r="N752" s="6">
        <f t="shared" si="45"/>
        <v>43.34</v>
      </c>
      <c r="O752" s="6">
        <f t="shared" si="46"/>
        <v>53.502999999999986</v>
      </c>
      <c r="P752" s="8">
        <f t="shared" si="47"/>
        <v>0.55247152607829153</v>
      </c>
      <c r="Q752" s="9">
        <f>YEAR(SalesDataTable[[#This Row],[Order Date]])</f>
        <v>2026</v>
      </c>
      <c r="R752" s="8" t="str">
        <f>"Q"&amp;ROUNDUP(MONTH(SalesDataTable[[#This Row],[Order Date]])/3,0)</f>
        <v>Q2</v>
      </c>
      <c r="S752" s="5">
        <f>MONTH(SalesDataTable[[#This Row],[Order Date]])</f>
        <v>5</v>
      </c>
      <c r="T752" s="8" t="str">
        <f>TEXT(SalesDataTable[[#This Row],[Order Date]],"mmm")</f>
        <v>maj</v>
      </c>
    </row>
    <row r="753" spans="1:20" ht="16" x14ac:dyDescent="0.4">
      <c r="A753" s="2" t="s">
        <v>824</v>
      </c>
      <c r="B753" s="3">
        <v>46148</v>
      </c>
      <c r="C753" s="4" t="s">
        <v>28</v>
      </c>
      <c r="D753" s="4" t="s">
        <v>29</v>
      </c>
      <c r="E753" s="4" t="s">
        <v>23</v>
      </c>
      <c r="F753" s="4" t="s">
        <v>36</v>
      </c>
      <c r="G753" s="4" t="s">
        <v>25</v>
      </c>
      <c r="H753" s="4" t="s">
        <v>55</v>
      </c>
      <c r="I753" s="5">
        <v>2</v>
      </c>
      <c r="J753" s="6">
        <v>40.549999999999997</v>
      </c>
      <c r="K753" s="7">
        <v>0</v>
      </c>
      <c r="L753" s="6">
        <v>16.52</v>
      </c>
      <c r="M753" s="6">
        <f t="shared" si="44"/>
        <v>81.099999999999994</v>
      </c>
      <c r="N753" s="6">
        <f t="shared" si="45"/>
        <v>33.04</v>
      </c>
      <c r="O753" s="6">
        <f t="shared" si="46"/>
        <v>48.059999999999995</v>
      </c>
      <c r="P753" s="8">
        <f t="shared" si="47"/>
        <v>0.59260172626387175</v>
      </c>
      <c r="Q753" s="9">
        <f>YEAR(SalesDataTable[[#This Row],[Order Date]])</f>
        <v>2026</v>
      </c>
      <c r="R753" s="8" t="str">
        <f>"Q"&amp;ROUNDUP(MONTH(SalesDataTable[[#This Row],[Order Date]])/3,0)</f>
        <v>Q2</v>
      </c>
      <c r="S753" s="5">
        <f>MONTH(SalesDataTable[[#This Row],[Order Date]])</f>
        <v>5</v>
      </c>
      <c r="T753" s="8" t="str">
        <f>TEXT(SalesDataTable[[#This Row],[Order Date]],"mmm")</f>
        <v>maj</v>
      </c>
    </row>
    <row r="754" spans="1:20" ht="16" x14ac:dyDescent="0.4">
      <c r="A754" s="2" t="s">
        <v>825</v>
      </c>
      <c r="B754" s="3">
        <v>46148</v>
      </c>
      <c r="C754" s="4" t="s">
        <v>34</v>
      </c>
      <c r="D754" s="4" t="s">
        <v>146</v>
      </c>
      <c r="E754" s="4" t="s">
        <v>23</v>
      </c>
      <c r="F754" s="4" t="s">
        <v>36</v>
      </c>
      <c r="G754" s="4" t="s">
        <v>25</v>
      </c>
      <c r="H754" s="4" t="s">
        <v>49</v>
      </c>
      <c r="I754" s="5">
        <v>2</v>
      </c>
      <c r="J754" s="6">
        <v>51.3</v>
      </c>
      <c r="K754" s="7">
        <v>0</v>
      </c>
      <c r="L754" s="6">
        <v>23.12</v>
      </c>
      <c r="M754" s="6">
        <f t="shared" si="44"/>
        <v>102.6</v>
      </c>
      <c r="N754" s="6">
        <f t="shared" si="45"/>
        <v>46.24</v>
      </c>
      <c r="O754" s="6">
        <f t="shared" si="46"/>
        <v>56.359999999999992</v>
      </c>
      <c r="P754" s="8">
        <f t="shared" si="47"/>
        <v>0.54931773879142298</v>
      </c>
      <c r="Q754" s="9">
        <f>YEAR(SalesDataTable[[#This Row],[Order Date]])</f>
        <v>2026</v>
      </c>
      <c r="R754" s="8" t="str">
        <f>"Q"&amp;ROUNDUP(MONTH(SalesDataTable[[#This Row],[Order Date]])/3,0)</f>
        <v>Q2</v>
      </c>
      <c r="S754" s="5">
        <f>MONTH(SalesDataTable[[#This Row],[Order Date]])</f>
        <v>5</v>
      </c>
      <c r="T754" s="8" t="str">
        <f>TEXT(SalesDataTable[[#This Row],[Order Date]],"mmm")</f>
        <v>maj</v>
      </c>
    </row>
    <row r="755" spans="1:20" ht="16" x14ac:dyDescent="0.4">
      <c r="A755" s="2" t="s">
        <v>826</v>
      </c>
      <c r="B755" s="3">
        <v>46148</v>
      </c>
      <c r="C755" s="4" t="s">
        <v>47</v>
      </c>
      <c r="D755" s="4" t="s">
        <v>68</v>
      </c>
      <c r="E755" s="4" t="s">
        <v>23</v>
      </c>
      <c r="F755" s="4" t="s">
        <v>36</v>
      </c>
      <c r="G755" s="4" t="s">
        <v>51</v>
      </c>
      <c r="H755" s="4" t="s">
        <v>84</v>
      </c>
      <c r="I755" s="5">
        <v>3</v>
      </c>
      <c r="J755" s="6">
        <v>82.56</v>
      </c>
      <c r="K755" s="7">
        <v>0</v>
      </c>
      <c r="L755" s="6">
        <v>39.99</v>
      </c>
      <c r="M755" s="6">
        <f t="shared" si="44"/>
        <v>247.68</v>
      </c>
      <c r="N755" s="6">
        <f t="shared" si="45"/>
        <v>119.97</v>
      </c>
      <c r="O755" s="6">
        <f t="shared" si="46"/>
        <v>127.71000000000001</v>
      </c>
      <c r="P755" s="8">
        <f t="shared" si="47"/>
        <v>0.515625</v>
      </c>
      <c r="Q755" s="9">
        <f>YEAR(SalesDataTable[[#This Row],[Order Date]])</f>
        <v>2026</v>
      </c>
      <c r="R755" s="8" t="str">
        <f>"Q"&amp;ROUNDUP(MONTH(SalesDataTable[[#This Row],[Order Date]])/3,0)</f>
        <v>Q2</v>
      </c>
      <c r="S755" s="5">
        <f>MONTH(SalesDataTable[[#This Row],[Order Date]])</f>
        <v>5</v>
      </c>
      <c r="T755" s="8" t="str">
        <f>TEXT(SalesDataTable[[#This Row],[Order Date]],"mmm")</f>
        <v>maj</v>
      </c>
    </row>
    <row r="756" spans="1:20" ht="16" x14ac:dyDescent="0.4">
      <c r="A756" s="2" t="s">
        <v>827</v>
      </c>
      <c r="B756" s="3">
        <v>46149</v>
      </c>
      <c r="C756" s="4" t="s">
        <v>28</v>
      </c>
      <c r="D756" s="4" t="s">
        <v>89</v>
      </c>
      <c r="E756" s="4" t="s">
        <v>30</v>
      </c>
      <c r="F756" s="4" t="s">
        <v>40</v>
      </c>
      <c r="G756" s="4" t="s">
        <v>31</v>
      </c>
      <c r="H756" s="4" t="s">
        <v>32</v>
      </c>
      <c r="I756" s="5">
        <v>6</v>
      </c>
      <c r="J756" s="6">
        <v>92.66</v>
      </c>
      <c r="K756" s="7">
        <v>0.15</v>
      </c>
      <c r="L756" s="6">
        <v>44.71</v>
      </c>
      <c r="M756" s="6">
        <f t="shared" si="44"/>
        <v>472.56600000000003</v>
      </c>
      <c r="N756" s="6">
        <f t="shared" si="45"/>
        <v>268.26</v>
      </c>
      <c r="O756" s="6">
        <f t="shared" si="46"/>
        <v>204.30600000000004</v>
      </c>
      <c r="P756" s="8">
        <f t="shared" si="47"/>
        <v>0.43233326138571126</v>
      </c>
      <c r="Q756" s="9">
        <f>YEAR(SalesDataTable[[#This Row],[Order Date]])</f>
        <v>2026</v>
      </c>
      <c r="R756" s="8" t="str">
        <f>"Q"&amp;ROUNDUP(MONTH(SalesDataTable[[#This Row],[Order Date]])/3,0)</f>
        <v>Q2</v>
      </c>
      <c r="S756" s="5">
        <f>MONTH(SalesDataTable[[#This Row],[Order Date]])</f>
        <v>5</v>
      </c>
      <c r="T756" s="8" t="str">
        <f>TEXT(SalesDataTable[[#This Row],[Order Date]],"mmm")</f>
        <v>maj</v>
      </c>
    </row>
    <row r="757" spans="1:20" ht="16" x14ac:dyDescent="0.4">
      <c r="A757" s="2" t="s">
        <v>828</v>
      </c>
      <c r="B757" s="3">
        <v>46149</v>
      </c>
      <c r="C757" s="4" t="s">
        <v>34</v>
      </c>
      <c r="D757" s="4" t="s">
        <v>146</v>
      </c>
      <c r="E757" s="4" t="s">
        <v>59</v>
      </c>
      <c r="F757" s="4" t="s">
        <v>36</v>
      </c>
      <c r="G757" s="4" t="s">
        <v>69</v>
      </c>
      <c r="H757" s="4" t="s">
        <v>70</v>
      </c>
      <c r="I757" s="5">
        <v>1</v>
      </c>
      <c r="J757" s="6">
        <v>39.42</v>
      </c>
      <c r="K757" s="7">
        <v>0</v>
      </c>
      <c r="L757" s="6">
        <v>14.86</v>
      </c>
      <c r="M757" s="6">
        <f t="shared" si="44"/>
        <v>39.42</v>
      </c>
      <c r="N757" s="6">
        <f t="shared" si="45"/>
        <v>14.86</v>
      </c>
      <c r="O757" s="6">
        <f t="shared" si="46"/>
        <v>24.560000000000002</v>
      </c>
      <c r="P757" s="8">
        <f t="shared" si="47"/>
        <v>0.62303399289700667</v>
      </c>
      <c r="Q757" s="9">
        <f>YEAR(SalesDataTable[[#This Row],[Order Date]])</f>
        <v>2026</v>
      </c>
      <c r="R757" s="8" t="str">
        <f>"Q"&amp;ROUNDUP(MONTH(SalesDataTable[[#This Row],[Order Date]])/3,0)</f>
        <v>Q2</v>
      </c>
      <c r="S757" s="5">
        <f>MONTH(SalesDataTable[[#This Row],[Order Date]])</f>
        <v>5</v>
      </c>
      <c r="T757" s="8" t="str">
        <f>TEXT(SalesDataTable[[#This Row],[Order Date]],"mmm")</f>
        <v>maj</v>
      </c>
    </row>
    <row r="758" spans="1:20" ht="16" x14ac:dyDescent="0.4">
      <c r="A758" s="2" t="s">
        <v>829</v>
      </c>
      <c r="B758" s="3">
        <v>46149</v>
      </c>
      <c r="C758" s="4" t="s">
        <v>21</v>
      </c>
      <c r="D758" s="4" t="s">
        <v>72</v>
      </c>
      <c r="E758" s="4" t="s">
        <v>45</v>
      </c>
      <c r="F758" s="4" t="s">
        <v>24</v>
      </c>
      <c r="G758" s="4" t="s">
        <v>69</v>
      </c>
      <c r="H758" s="4" t="s">
        <v>75</v>
      </c>
      <c r="I758" s="5">
        <v>2</v>
      </c>
      <c r="J758" s="6">
        <v>124.25</v>
      </c>
      <c r="K758" s="7">
        <v>0</v>
      </c>
      <c r="L758" s="6">
        <v>69.510000000000005</v>
      </c>
      <c r="M758" s="6">
        <f t="shared" si="44"/>
        <v>248.5</v>
      </c>
      <c r="N758" s="6">
        <f t="shared" si="45"/>
        <v>139.02000000000001</v>
      </c>
      <c r="O758" s="6">
        <f t="shared" si="46"/>
        <v>109.47999999999999</v>
      </c>
      <c r="P758" s="8">
        <f t="shared" si="47"/>
        <v>0.44056338028169012</v>
      </c>
      <c r="Q758" s="9">
        <f>YEAR(SalesDataTable[[#This Row],[Order Date]])</f>
        <v>2026</v>
      </c>
      <c r="R758" s="8" t="str">
        <f>"Q"&amp;ROUNDUP(MONTH(SalesDataTable[[#This Row],[Order Date]])/3,0)</f>
        <v>Q2</v>
      </c>
      <c r="S758" s="5">
        <f>MONTH(SalesDataTable[[#This Row],[Order Date]])</f>
        <v>5</v>
      </c>
      <c r="T758" s="8" t="str">
        <f>TEXT(SalesDataTable[[#This Row],[Order Date]],"mmm")</f>
        <v>maj</v>
      </c>
    </row>
    <row r="759" spans="1:20" ht="16" x14ac:dyDescent="0.4">
      <c r="A759" s="2" t="s">
        <v>830</v>
      </c>
      <c r="B759" s="3">
        <v>46149</v>
      </c>
      <c r="C759" s="4" t="s">
        <v>28</v>
      </c>
      <c r="D759" s="4" t="s">
        <v>106</v>
      </c>
      <c r="E759" s="4" t="s">
        <v>23</v>
      </c>
      <c r="F759" s="4" t="s">
        <v>36</v>
      </c>
      <c r="G759" s="4" t="s">
        <v>31</v>
      </c>
      <c r="H759" s="4" t="s">
        <v>73</v>
      </c>
      <c r="I759" s="5">
        <v>2</v>
      </c>
      <c r="J759" s="6">
        <v>156.43</v>
      </c>
      <c r="K759" s="7">
        <v>0</v>
      </c>
      <c r="L759" s="6">
        <v>78.569999999999993</v>
      </c>
      <c r="M759" s="6">
        <f t="shared" si="44"/>
        <v>312.86</v>
      </c>
      <c r="N759" s="6">
        <f t="shared" si="45"/>
        <v>157.13999999999999</v>
      </c>
      <c r="O759" s="6">
        <f t="shared" si="46"/>
        <v>155.72000000000003</v>
      </c>
      <c r="P759" s="8">
        <f t="shared" si="47"/>
        <v>0.49773061433228927</v>
      </c>
      <c r="Q759" s="9">
        <f>YEAR(SalesDataTable[[#This Row],[Order Date]])</f>
        <v>2026</v>
      </c>
      <c r="R759" s="8" t="str">
        <f>"Q"&amp;ROUNDUP(MONTH(SalesDataTable[[#This Row],[Order Date]])/3,0)</f>
        <v>Q2</v>
      </c>
      <c r="S759" s="5">
        <f>MONTH(SalesDataTable[[#This Row],[Order Date]])</f>
        <v>5</v>
      </c>
      <c r="T759" s="8" t="str">
        <f>TEXT(SalesDataTable[[#This Row],[Order Date]],"mmm")</f>
        <v>maj</v>
      </c>
    </row>
    <row r="760" spans="1:20" ht="16" x14ac:dyDescent="0.4">
      <c r="A760" s="2" t="s">
        <v>831</v>
      </c>
      <c r="B760" s="3">
        <v>46149</v>
      </c>
      <c r="C760" s="4" t="s">
        <v>28</v>
      </c>
      <c r="D760" s="4" t="s">
        <v>106</v>
      </c>
      <c r="E760" s="4" t="s">
        <v>45</v>
      </c>
      <c r="F760" s="4" t="s">
        <v>36</v>
      </c>
      <c r="G760" s="4" t="s">
        <v>51</v>
      </c>
      <c r="H760" s="4" t="s">
        <v>84</v>
      </c>
      <c r="I760" s="5">
        <v>1</v>
      </c>
      <c r="J760" s="6">
        <v>80.3</v>
      </c>
      <c r="K760" s="7">
        <v>0</v>
      </c>
      <c r="L760" s="6">
        <v>40.020000000000003</v>
      </c>
      <c r="M760" s="6">
        <f t="shared" si="44"/>
        <v>80.3</v>
      </c>
      <c r="N760" s="6">
        <f t="shared" si="45"/>
        <v>40.020000000000003</v>
      </c>
      <c r="O760" s="6">
        <f t="shared" si="46"/>
        <v>40.279999999999994</v>
      </c>
      <c r="P760" s="8">
        <f t="shared" si="47"/>
        <v>0.50161892901618921</v>
      </c>
      <c r="Q760" s="9">
        <f>YEAR(SalesDataTable[[#This Row],[Order Date]])</f>
        <v>2026</v>
      </c>
      <c r="R760" s="8" t="str">
        <f>"Q"&amp;ROUNDUP(MONTH(SalesDataTable[[#This Row],[Order Date]])/3,0)</f>
        <v>Q2</v>
      </c>
      <c r="S760" s="5">
        <f>MONTH(SalesDataTable[[#This Row],[Order Date]])</f>
        <v>5</v>
      </c>
      <c r="T760" s="8" t="str">
        <f>TEXT(SalesDataTable[[#This Row],[Order Date]],"mmm")</f>
        <v>maj</v>
      </c>
    </row>
    <row r="761" spans="1:20" ht="16" x14ac:dyDescent="0.4">
      <c r="A761" s="2" t="s">
        <v>832</v>
      </c>
      <c r="B761" s="3">
        <v>46149</v>
      </c>
      <c r="C761" s="4" t="s">
        <v>47</v>
      </c>
      <c r="D761" s="4" t="s">
        <v>102</v>
      </c>
      <c r="E761" s="4" t="s">
        <v>45</v>
      </c>
      <c r="F761" s="4" t="s">
        <v>36</v>
      </c>
      <c r="G761" s="4" t="s">
        <v>51</v>
      </c>
      <c r="H761" s="4" t="s">
        <v>84</v>
      </c>
      <c r="I761" s="5">
        <v>1</v>
      </c>
      <c r="J761" s="6">
        <v>79.89</v>
      </c>
      <c r="K761" s="7">
        <v>0</v>
      </c>
      <c r="L761" s="6">
        <v>39.549999999999997</v>
      </c>
      <c r="M761" s="6">
        <f t="shared" si="44"/>
        <v>79.89</v>
      </c>
      <c r="N761" s="6">
        <f t="shared" si="45"/>
        <v>39.549999999999997</v>
      </c>
      <c r="O761" s="6">
        <f t="shared" si="46"/>
        <v>40.340000000000003</v>
      </c>
      <c r="P761" s="8">
        <f t="shared" si="47"/>
        <v>0.50494429841031419</v>
      </c>
      <c r="Q761" s="9">
        <f>YEAR(SalesDataTable[[#This Row],[Order Date]])</f>
        <v>2026</v>
      </c>
      <c r="R761" s="8" t="str">
        <f>"Q"&amp;ROUNDUP(MONTH(SalesDataTable[[#This Row],[Order Date]])/3,0)</f>
        <v>Q2</v>
      </c>
      <c r="S761" s="5">
        <f>MONTH(SalesDataTable[[#This Row],[Order Date]])</f>
        <v>5</v>
      </c>
      <c r="T761" s="8" t="str">
        <f>TEXT(SalesDataTable[[#This Row],[Order Date]],"mmm")</f>
        <v>maj</v>
      </c>
    </row>
    <row r="762" spans="1:20" ht="16" x14ac:dyDescent="0.4">
      <c r="A762" s="2" t="s">
        <v>833</v>
      </c>
      <c r="B762" s="3">
        <v>46150</v>
      </c>
      <c r="C762" s="4" t="s">
        <v>47</v>
      </c>
      <c r="D762" s="4" t="s">
        <v>65</v>
      </c>
      <c r="E762" s="4" t="s">
        <v>45</v>
      </c>
      <c r="F762" s="4" t="s">
        <v>36</v>
      </c>
      <c r="G762" s="4" t="s">
        <v>69</v>
      </c>
      <c r="H762" s="4" t="s">
        <v>70</v>
      </c>
      <c r="I762" s="5">
        <v>1</v>
      </c>
      <c r="J762" s="6">
        <v>39.5</v>
      </c>
      <c r="K762" s="7">
        <v>0</v>
      </c>
      <c r="L762" s="6">
        <v>14.68</v>
      </c>
      <c r="M762" s="6">
        <f t="shared" si="44"/>
        <v>39.5</v>
      </c>
      <c r="N762" s="6">
        <f t="shared" si="45"/>
        <v>14.68</v>
      </c>
      <c r="O762" s="6">
        <f t="shared" si="46"/>
        <v>24.82</v>
      </c>
      <c r="P762" s="8">
        <f t="shared" si="47"/>
        <v>0.62835443037974681</v>
      </c>
      <c r="Q762" s="9">
        <f>YEAR(SalesDataTable[[#This Row],[Order Date]])</f>
        <v>2026</v>
      </c>
      <c r="R762" s="8" t="str">
        <f>"Q"&amp;ROUNDUP(MONTH(SalesDataTable[[#This Row],[Order Date]])/3,0)</f>
        <v>Q2</v>
      </c>
      <c r="S762" s="5">
        <f>MONTH(SalesDataTable[[#This Row],[Order Date]])</f>
        <v>5</v>
      </c>
      <c r="T762" s="8" t="str">
        <f>TEXT(SalesDataTable[[#This Row],[Order Date]],"mmm")</f>
        <v>maj</v>
      </c>
    </row>
    <row r="763" spans="1:20" ht="16" x14ac:dyDescent="0.4">
      <c r="A763" s="2" t="s">
        <v>834</v>
      </c>
      <c r="B763" s="3">
        <v>46150</v>
      </c>
      <c r="C763" s="4" t="s">
        <v>47</v>
      </c>
      <c r="D763" s="4" t="s">
        <v>65</v>
      </c>
      <c r="E763" s="4" t="s">
        <v>23</v>
      </c>
      <c r="F763" s="4" t="s">
        <v>24</v>
      </c>
      <c r="G763" s="4" t="s">
        <v>25</v>
      </c>
      <c r="H763" s="4" t="s">
        <v>26</v>
      </c>
      <c r="I763" s="5">
        <v>1</v>
      </c>
      <c r="J763" s="6">
        <v>80.7</v>
      </c>
      <c r="K763" s="7">
        <v>0</v>
      </c>
      <c r="L763" s="6">
        <v>41.88</v>
      </c>
      <c r="M763" s="6">
        <f t="shared" si="44"/>
        <v>80.7</v>
      </c>
      <c r="N763" s="6">
        <f t="shared" si="45"/>
        <v>41.88</v>
      </c>
      <c r="O763" s="6">
        <f t="shared" si="46"/>
        <v>38.82</v>
      </c>
      <c r="P763" s="8">
        <f t="shared" si="47"/>
        <v>0.48104089219330853</v>
      </c>
      <c r="Q763" s="9">
        <f>YEAR(SalesDataTable[[#This Row],[Order Date]])</f>
        <v>2026</v>
      </c>
      <c r="R763" s="8" t="str">
        <f>"Q"&amp;ROUNDUP(MONTH(SalesDataTable[[#This Row],[Order Date]])/3,0)</f>
        <v>Q2</v>
      </c>
      <c r="S763" s="5">
        <f>MONTH(SalesDataTable[[#This Row],[Order Date]])</f>
        <v>5</v>
      </c>
      <c r="T763" s="8" t="str">
        <f>TEXT(SalesDataTable[[#This Row],[Order Date]],"mmm")</f>
        <v>maj</v>
      </c>
    </row>
    <row r="764" spans="1:20" ht="16" x14ac:dyDescent="0.4">
      <c r="A764" s="2" t="s">
        <v>835</v>
      </c>
      <c r="B764" s="3">
        <v>46150</v>
      </c>
      <c r="C764" s="4" t="s">
        <v>28</v>
      </c>
      <c r="D764" s="4" t="s">
        <v>106</v>
      </c>
      <c r="E764" s="4" t="s">
        <v>23</v>
      </c>
      <c r="F764" s="4" t="s">
        <v>36</v>
      </c>
      <c r="G764" s="4" t="s">
        <v>51</v>
      </c>
      <c r="H764" s="4" t="s">
        <v>84</v>
      </c>
      <c r="I764" s="5">
        <v>1</v>
      </c>
      <c r="J764" s="6">
        <v>80.86</v>
      </c>
      <c r="K764" s="7">
        <v>0</v>
      </c>
      <c r="L764" s="6">
        <v>38.44</v>
      </c>
      <c r="M764" s="6">
        <f t="shared" si="44"/>
        <v>80.86</v>
      </c>
      <c r="N764" s="6">
        <f t="shared" si="45"/>
        <v>38.44</v>
      </c>
      <c r="O764" s="6">
        <f t="shared" si="46"/>
        <v>42.42</v>
      </c>
      <c r="P764" s="8">
        <f t="shared" si="47"/>
        <v>0.52461043779371752</v>
      </c>
      <c r="Q764" s="9">
        <f>YEAR(SalesDataTable[[#This Row],[Order Date]])</f>
        <v>2026</v>
      </c>
      <c r="R764" s="8" t="str">
        <f>"Q"&amp;ROUNDUP(MONTH(SalesDataTable[[#This Row],[Order Date]])/3,0)</f>
        <v>Q2</v>
      </c>
      <c r="S764" s="5">
        <f>MONTH(SalesDataTable[[#This Row],[Order Date]])</f>
        <v>5</v>
      </c>
      <c r="T764" s="8" t="str">
        <f>TEXT(SalesDataTable[[#This Row],[Order Date]],"mmm")</f>
        <v>maj</v>
      </c>
    </row>
    <row r="765" spans="1:20" ht="16" x14ac:dyDescent="0.4">
      <c r="A765" s="2" t="s">
        <v>836</v>
      </c>
      <c r="B765" s="3">
        <v>46150</v>
      </c>
      <c r="C765" s="4" t="s">
        <v>28</v>
      </c>
      <c r="D765" s="4" t="s">
        <v>106</v>
      </c>
      <c r="E765" s="4" t="s">
        <v>59</v>
      </c>
      <c r="F765" s="4" t="s">
        <v>36</v>
      </c>
      <c r="G765" s="4" t="s">
        <v>51</v>
      </c>
      <c r="H765" s="4" t="s">
        <v>52</v>
      </c>
      <c r="I765" s="5">
        <v>2</v>
      </c>
      <c r="J765" s="6">
        <v>337.7</v>
      </c>
      <c r="K765" s="7">
        <v>0.1</v>
      </c>
      <c r="L765" s="6">
        <v>192.16</v>
      </c>
      <c r="M765" s="6">
        <f t="shared" si="44"/>
        <v>607.86</v>
      </c>
      <c r="N765" s="6">
        <f t="shared" si="45"/>
        <v>384.32</v>
      </c>
      <c r="O765" s="6">
        <f t="shared" si="46"/>
        <v>223.54000000000002</v>
      </c>
      <c r="P765" s="8">
        <f t="shared" si="47"/>
        <v>0.36774915276543946</v>
      </c>
      <c r="Q765" s="9">
        <f>YEAR(SalesDataTable[[#This Row],[Order Date]])</f>
        <v>2026</v>
      </c>
      <c r="R765" s="8" t="str">
        <f>"Q"&amp;ROUNDUP(MONTH(SalesDataTable[[#This Row],[Order Date]])/3,0)</f>
        <v>Q2</v>
      </c>
      <c r="S765" s="5">
        <f>MONTH(SalesDataTable[[#This Row],[Order Date]])</f>
        <v>5</v>
      </c>
      <c r="T765" s="8" t="str">
        <f>TEXT(SalesDataTable[[#This Row],[Order Date]],"mmm")</f>
        <v>maj</v>
      </c>
    </row>
    <row r="766" spans="1:20" ht="16" x14ac:dyDescent="0.4">
      <c r="A766" s="2" t="s">
        <v>837</v>
      </c>
      <c r="B766" s="3">
        <v>46150</v>
      </c>
      <c r="C766" s="4" t="s">
        <v>34</v>
      </c>
      <c r="D766" s="4" t="s">
        <v>35</v>
      </c>
      <c r="E766" s="4" t="s">
        <v>23</v>
      </c>
      <c r="F766" s="4" t="s">
        <v>24</v>
      </c>
      <c r="G766" s="4" t="s">
        <v>51</v>
      </c>
      <c r="H766" s="4" t="s">
        <v>110</v>
      </c>
      <c r="I766" s="5">
        <v>4</v>
      </c>
      <c r="J766" s="6">
        <v>121.81</v>
      </c>
      <c r="K766" s="7">
        <v>0</v>
      </c>
      <c r="L766" s="6">
        <v>58.95</v>
      </c>
      <c r="M766" s="6">
        <f t="shared" si="44"/>
        <v>487.24</v>
      </c>
      <c r="N766" s="6">
        <f t="shared" si="45"/>
        <v>235.8</v>
      </c>
      <c r="O766" s="6">
        <f t="shared" si="46"/>
        <v>251.44</v>
      </c>
      <c r="P766" s="8">
        <f t="shared" si="47"/>
        <v>0.5160495854199163</v>
      </c>
      <c r="Q766" s="9">
        <f>YEAR(SalesDataTable[[#This Row],[Order Date]])</f>
        <v>2026</v>
      </c>
      <c r="R766" s="8" t="str">
        <f>"Q"&amp;ROUNDUP(MONTH(SalesDataTable[[#This Row],[Order Date]])/3,0)</f>
        <v>Q2</v>
      </c>
      <c r="S766" s="5">
        <f>MONTH(SalesDataTable[[#This Row],[Order Date]])</f>
        <v>5</v>
      </c>
      <c r="T766" s="8" t="str">
        <f>TEXT(SalesDataTable[[#This Row],[Order Date]],"mmm")</f>
        <v>maj</v>
      </c>
    </row>
    <row r="767" spans="1:20" ht="16" x14ac:dyDescent="0.4">
      <c r="A767" s="2" t="s">
        <v>838</v>
      </c>
      <c r="B767" s="3">
        <v>46150</v>
      </c>
      <c r="C767" s="4" t="s">
        <v>47</v>
      </c>
      <c r="D767" s="4" t="s">
        <v>65</v>
      </c>
      <c r="E767" s="4" t="s">
        <v>30</v>
      </c>
      <c r="F767" s="4" t="s">
        <v>40</v>
      </c>
      <c r="G767" s="4" t="s">
        <v>37</v>
      </c>
      <c r="H767" s="4" t="s">
        <v>103</v>
      </c>
      <c r="I767" s="5">
        <v>10</v>
      </c>
      <c r="J767" s="6">
        <v>168.55</v>
      </c>
      <c r="K767" s="7">
        <v>0.1</v>
      </c>
      <c r="L767" s="6">
        <v>88.85</v>
      </c>
      <c r="M767" s="6">
        <f t="shared" si="44"/>
        <v>1516.95</v>
      </c>
      <c r="N767" s="6">
        <f t="shared" si="45"/>
        <v>888.5</v>
      </c>
      <c r="O767" s="6">
        <f t="shared" si="46"/>
        <v>628.45000000000005</v>
      </c>
      <c r="P767" s="8">
        <f t="shared" si="47"/>
        <v>0.41428524341606515</v>
      </c>
      <c r="Q767" s="9">
        <f>YEAR(SalesDataTable[[#This Row],[Order Date]])</f>
        <v>2026</v>
      </c>
      <c r="R767" s="8" t="str">
        <f>"Q"&amp;ROUNDUP(MONTH(SalesDataTable[[#This Row],[Order Date]])/3,0)</f>
        <v>Q2</v>
      </c>
      <c r="S767" s="5">
        <f>MONTH(SalesDataTable[[#This Row],[Order Date]])</f>
        <v>5</v>
      </c>
      <c r="T767" s="8" t="str">
        <f>TEXT(SalesDataTable[[#This Row],[Order Date]],"mmm")</f>
        <v>maj</v>
      </c>
    </row>
    <row r="768" spans="1:20" ht="16" x14ac:dyDescent="0.4">
      <c r="A768" s="2" t="s">
        <v>839</v>
      </c>
      <c r="B768" s="3">
        <v>46150</v>
      </c>
      <c r="C768" s="4" t="s">
        <v>28</v>
      </c>
      <c r="D768" s="4" t="s">
        <v>89</v>
      </c>
      <c r="E768" s="4" t="s">
        <v>23</v>
      </c>
      <c r="F768" s="4" t="s">
        <v>24</v>
      </c>
      <c r="G768" s="4" t="s">
        <v>25</v>
      </c>
      <c r="H768" s="4" t="s">
        <v>55</v>
      </c>
      <c r="I768" s="5">
        <v>1</v>
      </c>
      <c r="J768" s="6">
        <v>39.42</v>
      </c>
      <c r="K768" s="7">
        <v>0.05</v>
      </c>
      <c r="L768" s="6">
        <v>16.77</v>
      </c>
      <c r="M768" s="6">
        <f t="shared" si="44"/>
        <v>37.448999999999998</v>
      </c>
      <c r="N768" s="6">
        <f t="shared" si="45"/>
        <v>16.77</v>
      </c>
      <c r="O768" s="6">
        <f t="shared" si="46"/>
        <v>20.678999999999998</v>
      </c>
      <c r="P768" s="8">
        <f t="shared" si="47"/>
        <v>0.55219097973243614</v>
      </c>
      <c r="Q768" s="9">
        <f>YEAR(SalesDataTable[[#This Row],[Order Date]])</f>
        <v>2026</v>
      </c>
      <c r="R768" s="8" t="str">
        <f>"Q"&amp;ROUNDUP(MONTH(SalesDataTable[[#This Row],[Order Date]])/3,0)</f>
        <v>Q2</v>
      </c>
      <c r="S768" s="5">
        <f>MONTH(SalesDataTable[[#This Row],[Order Date]])</f>
        <v>5</v>
      </c>
      <c r="T768" s="8" t="str">
        <f>TEXT(SalesDataTable[[#This Row],[Order Date]],"mmm")</f>
        <v>maj</v>
      </c>
    </row>
    <row r="769" spans="1:20" ht="16" x14ac:dyDescent="0.4">
      <c r="A769" s="2" t="s">
        <v>840</v>
      </c>
      <c r="B769" s="3">
        <v>46150</v>
      </c>
      <c r="C769" s="4" t="s">
        <v>47</v>
      </c>
      <c r="D769" s="4" t="s">
        <v>102</v>
      </c>
      <c r="E769" s="4" t="s">
        <v>45</v>
      </c>
      <c r="F769" s="4" t="s">
        <v>36</v>
      </c>
      <c r="G769" s="4" t="s">
        <v>37</v>
      </c>
      <c r="H769" s="4" t="s">
        <v>103</v>
      </c>
      <c r="I769" s="5">
        <v>1</v>
      </c>
      <c r="J769" s="6">
        <v>161.36000000000001</v>
      </c>
      <c r="K769" s="7">
        <v>0</v>
      </c>
      <c r="L769" s="6">
        <v>87</v>
      </c>
      <c r="M769" s="6">
        <f t="shared" si="44"/>
        <v>161.36000000000001</v>
      </c>
      <c r="N769" s="6">
        <f t="shared" si="45"/>
        <v>87</v>
      </c>
      <c r="O769" s="6">
        <f t="shared" si="46"/>
        <v>74.360000000000014</v>
      </c>
      <c r="P769" s="8">
        <f t="shared" si="47"/>
        <v>0.46083292017848293</v>
      </c>
      <c r="Q769" s="9">
        <f>YEAR(SalesDataTable[[#This Row],[Order Date]])</f>
        <v>2026</v>
      </c>
      <c r="R769" s="8" t="str">
        <f>"Q"&amp;ROUNDUP(MONTH(SalesDataTable[[#This Row],[Order Date]])/3,0)</f>
        <v>Q2</v>
      </c>
      <c r="S769" s="5">
        <f>MONTH(SalesDataTable[[#This Row],[Order Date]])</f>
        <v>5</v>
      </c>
      <c r="T769" s="8" t="str">
        <f>TEXT(SalesDataTable[[#This Row],[Order Date]],"mmm")</f>
        <v>maj</v>
      </c>
    </row>
    <row r="770" spans="1:20" ht="16" x14ac:dyDescent="0.4">
      <c r="A770" s="2" t="s">
        <v>841</v>
      </c>
      <c r="B770" s="3">
        <v>46150</v>
      </c>
      <c r="C770" s="4" t="s">
        <v>28</v>
      </c>
      <c r="D770" s="4" t="s">
        <v>86</v>
      </c>
      <c r="E770" s="4" t="s">
        <v>23</v>
      </c>
      <c r="F770" s="4" t="s">
        <v>40</v>
      </c>
      <c r="G770" s="4" t="s">
        <v>51</v>
      </c>
      <c r="H770" s="4" t="s">
        <v>110</v>
      </c>
      <c r="I770" s="5">
        <v>1</v>
      </c>
      <c r="J770" s="6">
        <v>123.68</v>
      </c>
      <c r="K770" s="7">
        <v>0</v>
      </c>
      <c r="L770" s="6">
        <v>59.26</v>
      </c>
      <c r="M770" s="6">
        <f t="shared" ref="M770:M833" si="48">I770*J770*(1-K770)</f>
        <v>123.68</v>
      </c>
      <c r="N770" s="6">
        <f t="shared" ref="N770:N833" si="49">I770*L770</f>
        <v>59.26</v>
      </c>
      <c r="O770" s="6">
        <f t="shared" ref="O770:O833" si="50">M770-N770</f>
        <v>64.420000000000016</v>
      </c>
      <c r="P770" s="8">
        <f t="shared" ref="P770:P833" si="51">IFERROR(O770/M770,0)</f>
        <v>0.52086028460543343</v>
      </c>
      <c r="Q770" s="9">
        <f>YEAR(SalesDataTable[[#This Row],[Order Date]])</f>
        <v>2026</v>
      </c>
      <c r="R770" s="8" t="str">
        <f>"Q"&amp;ROUNDUP(MONTH(SalesDataTable[[#This Row],[Order Date]])/3,0)</f>
        <v>Q2</v>
      </c>
      <c r="S770" s="5">
        <f>MONTH(SalesDataTable[[#This Row],[Order Date]])</f>
        <v>5</v>
      </c>
      <c r="T770" s="8" t="str">
        <f>TEXT(SalesDataTable[[#This Row],[Order Date]],"mmm")</f>
        <v>maj</v>
      </c>
    </row>
    <row r="771" spans="1:20" ht="16" x14ac:dyDescent="0.4">
      <c r="A771" s="2" t="s">
        <v>842</v>
      </c>
      <c r="B771" s="3">
        <v>46150</v>
      </c>
      <c r="C771" s="4" t="s">
        <v>47</v>
      </c>
      <c r="D771" s="4" t="s">
        <v>68</v>
      </c>
      <c r="E771" s="4" t="s">
        <v>59</v>
      </c>
      <c r="F771" s="4" t="s">
        <v>24</v>
      </c>
      <c r="G771" s="4" t="s">
        <v>31</v>
      </c>
      <c r="H771" s="4" t="s">
        <v>41</v>
      </c>
      <c r="I771" s="5">
        <v>1</v>
      </c>
      <c r="J771" s="6">
        <v>146.29</v>
      </c>
      <c r="K771" s="7">
        <v>0</v>
      </c>
      <c r="L771" s="6">
        <v>81.16</v>
      </c>
      <c r="M771" s="6">
        <f t="shared" si="48"/>
        <v>146.29</v>
      </c>
      <c r="N771" s="6">
        <f t="shared" si="49"/>
        <v>81.16</v>
      </c>
      <c r="O771" s="6">
        <f t="shared" si="50"/>
        <v>65.13</v>
      </c>
      <c r="P771" s="8">
        <f t="shared" si="51"/>
        <v>0.44521156606740037</v>
      </c>
      <c r="Q771" s="9">
        <f>YEAR(SalesDataTable[[#This Row],[Order Date]])</f>
        <v>2026</v>
      </c>
      <c r="R771" s="8" t="str">
        <f>"Q"&amp;ROUNDUP(MONTH(SalesDataTable[[#This Row],[Order Date]])/3,0)</f>
        <v>Q2</v>
      </c>
      <c r="S771" s="5">
        <f>MONTH(SalesDataTable[[#This Row],[Order Date]])</f>
        <v>5</v>
      </c>
      <c r="T771" s="8" t="str">
        <f>TEXT(SalesDataTable[[#This Row],[Order Date]],"mmm")</f>
        <v>maj</v>
      </c>
    </row>
    <row r="772" spans="1:20" ht="16" x14ac:dyDescent="0.4">
      <c r="A772" s="2" t="s">
        <v>843</v>
      </c>
      <c r="B772" s="3">
        <v>46151</v>
      </c>
      <c r="C772" s="4" t="s">
        <v>21</v>
      </c>
      <c r="D772" s="4" t="s">
        <v>22</v>
      </c>
      <c r="E772" s="4" t="s">
        <v>23</v>
      </c>
      <c r="F772" s="4" t="s">
        <v>36</v>
      </c>
      <c r="G772" s="4" t="s">
        <v>37</v>
      </c>
      <c r="H772" s="4" t="s">
        <v>103</v>
      </c>
      <c r="I772" s="5">
        <v>2</v>
      </c>
      <c r="J772" s="6">
        <v>164.95</v>
      </c>
      <c r="K772" s="7">
        <v>0.1</v>
      </c>
      <c r="L772" s="6">
        <v>86.27</v>
      </c>
      <c r="M772" s="6">
        <f t="shared" si="48"/>
        <v>296.90999999999997</v>
      </c>
      <c r="N772" s="6">
        <f t="shared" si="49"/>
        <v>172.54</v>
      </c>
      <c r="O772" s="6">
        <f t="shared" si="50"/>
        <v>124.36999999999998</v>
      </c>
      <c r="P772" s="8">
        <f t="shared" si="51"/>
        <v>0.41888114243373409</v>
      </c>
      <c r="Q772" s="9">
        <f>YEAR(SalesDataTable[[#This Row],[Order Date]])</f>
        <v>2026</v>
      </c>
      <c r="R772" s="8" t="str">
        <f>"Q"&amp;ROUNDUP(MONTH(SalesDataTable[[#This Row],[Order Date]])/3,0)</f>
        <v>Q2</v>
      </c>
      <c r="S772" s="5">
        <f>MONTH(SalesDataTable[[#This Row],[Order Date]])</f>
        <v>5</v>
      </c>
      <c r="T772" s="8" t="str">
        <f>TEXT(SalesDataTable[[#This Row],[Order Date]],"mmm")</f>
        <v>maj</v>
      </c>
    </row>
    <row r="773" spans="1:20" ht="16" x14ac:dyDescent="0.4">
      <c r="A773" s="2" t="s">
        <v>844</v>
      </c>
      <c r="B773" s="3">
        <v>46151</v>
      </c>
      <c r="C773" s="4" t="s">
        <v>21</v>
      </c>
      <c r="D773" s="4" t="s">
        <v>108</v>
      </c>
      <c r="E773" s="4" t="s">
        <v>45</v>
      </c>
      <c r="F773" s="4" t="s">
        <v>40</v>
      </c>
      <c r="G773" s="4" t="s">
        <v>31</v>
      </c>
      <c r="H773" s="4" t="s">
        <v>32</v>
      </c>
      <c r="I773" s="5">
        <v>2</v>
      </c>
      <c r="J773" s="6">
        <v>91.59</v>
      </c>
      <c r="K773" s="7">
        <v>0</v>
      </c>
      <c r="L773" s="6">
        <v>44.97</v>
      </c>
      <c r="M773" s="6">
        <f t="shared" si="48"/>
        <v>183.18</v>
      </c>
      <c r="N773" s="6">
        <f t="shared" si="49"/>
        <v>89.94</v>
      </c>
      <c r="O773" s="6">
        <f t="shared" si="50"/>
        <v>93.240000000000009</v>
      </c>
      <c r="P773" s="8">
        <f t="shared" si="51"/>
        <v>0.50900753357353423</v>
      </c>
      <c r="Q773" s="9">
        <f>YEAR(SalesDataTable[[#This Row],[Order Date]])</f>
        <v>2026</v>
      </c>
      <c r="R773" s="8" t="str">
        <f>"Q"&amp;ROUNDUP(MONTH(SalesDataTable[[#This Row],[Order Date]])/3,0)</f>
        <v>Q2</v>
      </c>
      <c r="S773" s="5">
        <f>MONTH(SalesDataTable[[#This Row],[Order Date]])</f>
        <v>5</v>
      </c>
      <c r="T773" s="8" t="str">
        <f>TEXT(SalesDataTable[[#This Row],[Order Date]],"mmm")</f>
        <v>maj</v>
      </c>
    </row>
    <row r="774" spans="1:20" ht="16" x14ac:dyDescent="0.4">
      <c r="A774" s="2" t="s">
        <v>845</v>
      </c>
      <c r="B774" s="3">
        <v>46151</v>
      </c>
      <c r="C774" s="4" t="s">
        <v>47</v>
      </c>
      <c r="D774" s="4" t="s">
        <v>102</v>
      </c>
      <c r="E774" s="4" t="s">
        <v>23</v>
      </c>
      <c r="F774" s="4" t="s">
        <v>24</v>
      </c>
      <c r="G774" s="4" t="s">
        <v>69</v>
      </c>
      <c r="H774" s="4" t="s">
        <v>94</v>
      </c>
      <c r="I774" s="5">
        <v>1</v>
      </c>
      <c r="J774" s="6">
        <v>51.78</v>
      </c>
      <c r="K774" s="7">
        <v>0.1</v>
      </c>
      <c r="L774" s="6">
        <v>21.63</v>
      </c>
      <c r="M774" s="6">
        <f t="shared" si="48"/>
        <v>46.602000000000004</v>
      </c>
      <c r="N774" s="6">
        <f t="shared" si="49"/>
        <v>21.63</v>
      </c>
      <c r="O774" s="6">
        <f t="shared" si="50"/>
        <v>24.972000000000005</v>
      </c>
      <c r="P774" s="8">
        <f t="shared" si="51"/>
        <v>0.53585683017896235</v>
      </c>
      <c r="Q774" s="9">
        <f>YEAR(SalesDataTable[[#This Row],[Order Date]])</f>
        <v>2026</v>
      </c>
      <c r="R774" s="8" t="str">
        <f>"Q"&amp;ROUNDUP(MONTH(SalesDataTable[[#This Row],[Order Date]])/3,0)</f>
        <v>Q2</v>
      </c>
      <c r="S774" s="5">
        <f>MONTH(SalesDataTable[[#This Row],[Order Date]])</f>
        <v>5</v>
      </c>
      <c r="T774" s="8" t="str">
        <f>TEXT(SalesDataTable[[#This Row],[Order Date]],"mmm")</f>
        <v>maj</v>
      </c>
    </row>
    <row r="775" spans="1:20" ht="16" x14ac:dyDescent="0.4">
      <c r="A775" s="2" t="s">
        <v>846</v>
      </c>
      <c r="B775" s="3">
        <v>46151</v>
      </c>
      <c r="C775" s="4" t="s">
        <v>47</v>
      </c>
      <c r="D775" s="4" t="s">
        <v>68</v>
      </c>
      <c r="E775" s="4" t="s">
        <v>45</v>
      </c>
      <c r="F775" s="4" t="s">
        <v>24</v>
      </c>
      <c r="G775" s="4" t="s">
        <v>37</v>
      </c>
      <c r="H775" s="4" t="s">
        <v>66</v>
      </c>
      <c r="I775" s="5">
        <v>2</v>
      </c>
      <c r="J775" s="6">
        <v>46.25</v>
      </c>
      <c r="K775" s="7">
        <v>0</v>
      </c>
      <c r="L775" s="6">
        <v>18.12</v>
      </c>
      <c r="M775" s="6">
        <f t="shared" si="48"/>
        <v>92.5</v>
      </c>
      <c r="N775" s="6">
        <f t="shared" si="49"/>
        <v>36.24</v>
      </c>
      <c r="O775" s="6">
        <f t="shared" si="50"/>
        <v>56.26</v>
      </c>
      <c r="P775" s="8">
        <f t="shared" si="51"/>
        <v>0.60821621621621624</v>
      </c>
      <c r="Q775" s="9">
        <f>YEAR(SalesDataTable[[#This Row],[Order Date]])</f>
        <v>2026</v>
      </c>
      <c r="R775" s="8" t="str">
        <f>"Q"&amp;ROUNDUP(MONTH(SalesDataTable[[#This Row],[Order Date]])/3,0)</f>
        <v>Q2</v>
      </c>
      <c r="S775" s="5">
        <f>MONTH(SalesDataTable[[#This Row],[Order Date]])</f>
        <v>5</v>
      </c>
      <c r="T775" s="8" t="str">
        <f>TEXT(SalesDataTable[[#This Row],[Order Date]],"mmm")</f>
        <v>maj</v>
      </c>
    </row>
    <row r="776" spans="1:20" ht="16" x14ac:dyDescent="0.4">
      <c r="A776" s="2" t="s">
        <v>847</v>
      </c>
      <c r="B776" s="3">
        <v>46151</v>
      </c>
      <c r="C776" s="4" t="s">
        <v>21</v>
      </c>
      <c r="D776" s="4" t="s">
        <v>22</v>
      </c>
      <c r="E776" s="4" t="s">
        <v>23</v>
      </c>
      <c r="F776" s="4" t="s">
        <v>24</v>
      </c>
      <c r="G776" s="4" t="s">
        <v>51</v>
      </c>
      <c r="H776" s="4" t="s">
        <v>61</v>
      </c>
      <c r="I776" s="5">
        <v>3</v>
      </c>
      <c r="J776" s="6">
        <v>198.5</v>
      </c>
      <c r="K776" s="7">
        <v>0</v>
      </c>
      <c r="L776" s="6">
        <v>102.23</v>
      </c>
      <c r="M776" s="6">
        <f t="shared" si="48"/>
        <v>595.5</v>
      </c>
      <c r="N776" s="6">
        <f t="shared" si="49"/>
        <v>306.69</v>
      </c>
      <c r="O776" s="6">
        <f t="shared" si="50"/>
        <v>288.81</v>
      </c>
      <c r="P776" s="8">
        <f t="shared" si="51"/>
        <v>0.48498740554156172</v>
      </c>
      <c r="Q776" s="9">
        <f>YEAR(SalesDataTable[[#This Row],[Order Date]])</f>
        <v>2026</v>
      </c>
      <c r="R776" s="8" t="str">
        <f>"Q"&amp;ROUNDUP(MONTH(SalesDataTable[[#This Row],[Order Date]])/3,0)</f>
        <v>Q2</v>
      </c>
      <c r="S776" s="5">
        <f>MONTH(SalesDataTable[[#This Row],[Order Date]])</f>
        <v>5</v>
      </c>
      <c r="T776" s="8" t="str">
        <f>TEXT(SalesDataTable[[#This Row],[Order Date]],"mmm")</f>
        <v>maj</v>
      </c>
    </row>
    <row r="777" spans="1:20" ht="16" x14ac:dyDescent="0.4">
      <c r="A777" s="2" t="s">
        <v>848</v>
      </c>
      <c r="B777" s="3">
        <v>46151</v>
      </c>
      <c r="C777" s="4" t="s">
        <v>47</v>
      </c>
      <c r="D777" s="4" t="s">
        <v>68</v>
      </c>
      <c r="E777" s="4" t="s">
        <v>23</v>
      </c>
      <c r="F777" s="4" t="s">
        <v>36</v>
      </c>
      <c r="G777" s="4" t="s">
        <v>31</v>
      </c>
      <c r="H777" s="4" t="s">
        <v>73</v>
      </c>
      <c r="I777" s="5">
        <v>1</v>
      </c>
      <c r="J777" s="6">
        <v>152.80000000000001</v>
      </c>
      <c r="K777" s="7">
        <v>0.1</v>
      </c>
      <c r="L777" s="6">
        <v>77.67</v>
      </c>
      <c r="M777" s="6">
        <f t="shared" si="48"/>
        <v>137.52000000000001</v>
      </c>
      <c r="N777" s="6">
        <f t="shared" si="49"/>
        <v>77.67</v>
      </c>
      <c r="O777" s="6">
        <f t="shared" si="50"/>
        <v>59.850000000000009</v>
      </c>
      <c r="P777" s="8">
        <f t="shared" si="51"/>
        <v>0.43520942408376967</v>
      </c>
      <c r="Q777" s="9">
        <f>YEAR(SalesDataTable[[#This Row],[Order Date]])</f>
        <v>2026</v>
      </c>
      <c r="R777" s="8" t="str">
        <f>"Q"&amp;ROUNDUP(MONTH(SalesDataTable[[#This Row],[Order Date]])/3,0)</f>
        <v>Q2</v>
      </c>
      <c r="S777" s="5">
        <f>MONTH(SalesDataTable[[#This Row],[Order Date]])</f>
        <v>5</v>
      </c>
      <c r="T777" s="8" t="str">
        <f>TEXT(SalesDataTable[[#This Row],[Order Date]],"mmm")</f>
        <v>maj</v>
      </c>
    </row>
    <row r="778" spans="1:20" ht="16" x14ac:dyDescent="0.4">
      <c r="A778" s="2" t="s">
        <v>849</v>
      </c>
      <c r="B778" s="3">
        <v>46151</v>
      </c>
      <c r="C778" s="4" t="s">
        <v>28</v>
      </c>
      <c r="D778" s="4" t="s">
        <v>106</v>
      </c>
      <c r="E778" s="4" t="s">
        <v>23</v>
      </c>
      <c r="F778" s="4" t="s">
        <v>40</v>
      </c>
      <c r="G778" s="4" t="s">
        <v>37</v>
      </c>
      <c r="H778" s="4" t="s">
        <v>103</v>
      </c>
      <c r="I778" s="5">
        <v>2</v>
      </c>
      <c r="J778" s="6">
        <v>161.47999999999999</v>
      </c>
      <c r="K778" s="7">
        <v>0</v>
      </c>
      <c r="L778" s="6">
        <v>85.03</v>
      </c>
      <c r="M778" s="6">
        <f t="shared" si="48"/>
        <v>322.95999999999998</v>
      </c>
      <c r="N778" s="6">
        <f t="shared" si="49"/>
        <v>170.06</v>
      </c>
      <c r="O778" s="6">
        <f t="shared" si="50"/>
        <v>152.89999999999998</v>
      </c>
      <c r="P778" s="8">
        <f t="shared" si="51"/>
        <v>0.47343324250681196</v>
      </c>
      <c r="Q778" s="9">
        <f>YEAR(SalesDataTable[[#This Row],[Order Date]])</f>
        <v>2026</v>
      </c>
      <c r="R778" s="8" t="str">
        <f>"Q"&amp;ROUNDUP(MONTH(SalesDataTable[[#This Row],[Order Date]])/3,0)</f>
        <v>Q2</v>
      </c>
      <c r="S778" s="5">
        <f>MONTH(SalesDataTable[[#This Row],[Order Date]])</f>
        <v>5</v>
      </c>
      <c r="T778" s="8" t="str">
        <f>TEXT(SalesDataTable[[#This Row],[Order Date]],"mmm")</f>
        <v>maj</v>
      </c>
    </row>
    <row r="779" spans="1:20" ht="16" x14ac:dyDescent="0.4">
      <c r="A779" s="2" t="s">
        <v>850</v>
      </c>
      <c r="B779" s="3">
        <v>46151</v>
      </c>
      <c r="C779" s="4" t="s">
        <v>28</v>
      </c>
      <c r="D779" s="4" t="s">
        <v>58</v>
      </c>
      <c r="E779" s="4" t="s">
        <v>45</v>
      </c>
      <c r="F779" s="4" t="s">
        <v>24</v>
      </c>
      <c r="G779" s="4" t="s">
        <v>25</v>
      </c>
      <c r="H779" s="4" t="s">
        <v>26</v>
      </c>
      <c r="I779" s="5">
        <v>1</v>
      </c>
      <c r="J779" s="6">
        <v>82.86</v>
      </c>
      <c r="K779" s="7">
        <v>0</v>
      </c>
      <c r="L779" s="6">
        <v>42.67</v>
      </c>
      <c r="M779" s="6">
        <f t="shared" si="48"/>
        <v>82.86</v>
      </c>
      <c r="N779" s="6">
        <f t="shared" si="49"/>
        <v>42.67</v>
      </c>
      <c r="O779" s="6">
        <f t="shared" si="50"/>
        <v>40.19</v>
      </c>
      <c r="P779" s="8">
        <f t="shared" si="51"/>
        <v>0.48503499879314504</v>
      </c>
      <c r="Q779" s="9">
        <f>YEAR(SalesDataTable[[#This Row],[Order Date]])</f>
        <v>2026</v>
      </c>
      <c r="R779" s="8" t="str">
        <f>"Q"&amp;ROUNDUP(MONTH(SalesDataTable[[#This Row],[Order Date]])/3,0)</f>
        <v>Q2</v>
      </c>
      <c r="S779" s="5">
        <f>MONTH(SalesDataTable[[#This Row],[Order Date]])</f>
        <v>5</v>
      </c>
      <c r="T779" s="8" t="str">
        <f>TEXT(SalesDataTable[[#This Row],[Order Date]],"mmm")</f>
        <v>maj</v>
      </c>
    </row>
    <row r="780" spans="1:20" ht="16" x14ac:dyDescent="0.4">
      <c r="A780" s="2" t="s">
        <v>851</v>
      </c>
      <c r="B780" s="3">
        <v>46152</v>
      </c>
      <c r="C780" s="4" t="s">
        <v>47</v>
      </c>
      <c r="D780" s="4" t="s">
        <v>48</v>
      </c>
      <c r="E780" s="4" t="s">
        <v>23</v>
      </c>
      <c r="F780" s="4" t="s">
        <v>36</v>
      </c>
      <c r="G780" s="4" t="s">
        <v>69</v>
      </c>
      <c r="H780" s="4" t="s">
        <v>94</v>
      </c>
      <c r="I780" s="5">
        <v>1</v>
      </c>
      <c r="J780" s="6">
        <v>51.15</v>
      </c>
      <c r="K780" s="7">
        <v>0</v>
      </c>
      <c r="L780" s="6">
        <v>21.39</v>
      </c>
      <c r="M780" s="6">
        <f t="shared" si="48"/>
        <v>51.15</v>
      </c>
      <c r="N780" s="6">
        <f t="shared" si="49"/>
        <v>21.39</v>
      </c>
      <c r="O780" s="6">
        <f t="shared" si="50"/>
        <v>29.759999999999998</v>
      </c>
      <c r="P780" s="8">
        <f t="shared" si="51"/>
        <v>0.58181818181818179</v>
      </c>
      <c r="Q780" s="9">
        <f>YEAR(SalesDataTable[[#This Row],[Order Date]])</f>
        <v>2026</v>
      </c>
      <c r="R780" s="8" t="str">
        <f>"Q"&amp;ROUNDUP(MONTH(SalesDataTable[[#This Row],[Order Date]])/3,0)</f>
        <v>Q2</v>
      </c>
      <c r="S780" s="5">
        <f>MONTH(SalesDataTable[[#This Row],[Order Date]])</f>
        <v>5</v>
      </c>
      <c r="T780" s="8" t="str">
        <f>TEXT(SalesDataTable[[#This Row],[Order Date]],"mmm")</f>
        <v>maj</v>
      </c>
    </row>
    <row r="781" spans="1:20" ht="16" x14ac:dyDescent="0.4">
      <c r="A781" s="2" t="s">
        <v>852</v>
      </c>
      <c r="B781" s="3">
        <v>46152</v>
      </c>
      <c r="C781" s="4" t="s">
        <v>34</v>
      </c>
      <c r="D781" s="4" t="s">
        <v>35</v>
      </c>
      <c r="E781" s="4" t="s">
        <v>30</v>
      </c>
      <c r="F781" s="4" t="s">
        <v>40</v>
      </c>
      <c r="G781" s="4" t="s">
        <v>69</v>
      </c>
      <c r="H781" s="4" t="s">
        <v>94</v>
      </c>
      <c r="I781" s="5">
        <v>12</v>
      </c>
      <c r="J781" s="6">
        <v>50.53</v>
      </c>
      <c r="K781" s="7">
        <v>0.1</v>
      </c>
      <c r="L781" s="6">
        <v>22.09</v>
      </c>
      <c r="M781" s="6">
        <f t="shared" si="48"/>
        <v>545.72400000000005</v>
      </c>
      <c r="N781" s="6">
        <f t="shared" si="49"/>
        <v>265.08</v>
      </c>
      <c r="O781" s="6">
        <f t="shared" si="50"/>
        <v>280.64400000000006</v>
      </c>
      <c r="P781" s="8">
        <f t="shared" si="51"/>
        <v>0.5142599555819426</v>
      </c>
      <c r="Q781" s="9">
        <f>YEAR(SalesDataTable[[#This Row],[Order Date]])</f>
        <v>2026</v>
      </c>
      <c r="R781" s="8" t="str">
        <f>"Q"&amp;ROUNDUP(MONTH(SalesDataTable[[#This Row],[Order Date]])/3,0)</f>
        <v>Q2</v>
      </c>
      <c r="S781" s="5">
        <f>MONTH(SalesDataTable[[#This Row],[Order Date]])</f>
        <v>5</v>
      </c>
      <c r="T781" s="8" t="str">
        <f>TEXT(SalesDataTable[[#This Row],[Order Date]],"mmm")</f>
        <v>maj</v>
      </c>
    </row>
    <row r="782" spans="1:20" ht="16" x14ac:dyDescent="0.4">
      <c r="A782" s="2" t="s">
        <v>853</v>
      </c>
      <c r="B782" s="3">
        <v>46152</v>
      </c>
      <c r="C782" s="4" t="s">
        <v>28</v>
      </c>
      <c r="D782" s="4" t="s">
        <v>29</v>
      </c>
      <c r="E782" s="4" t="s">
        <v>59</v>
      </c>
      <c r="F782" s="4" t="s">
        <v>24</v>
      </c>
      <c r="G782" s="4" t="s">
        <v>25</v>
      </c>
      <c r="H782" s="4" t="s">
        <v>49</v>
      </c>
      <c r="I782" s="5">
        <v>2</v>
      </c>
      <c r="J782" s="6">
        <v>50.93</v>
      </c>
      <c r="K782" s="7">
        <v>0</v>
      </c>
      <c r="L782" s="6">
        <v>22.91</v>
      </c>
      <c r="M782" s="6">
        <f t="shared" si="48"/>
        <v>101.86</v>
      </c>
      <c r="N782" s="6">
        <f t="shared" si="49"/>
        <v>45.82</v>
      </c>
      <c r="O782" s="6">
        <f t="shared" si="50"/>
        <v>56.04</v>
      </c>
      <c r="P782" s="8">
        <f t="shared" si="51"/>
        <v>0.55016689573924993</v>
      </c>
      <c r="Q782" s="9">
        <f>YEAR(SalesDataTable[[#This Row],[Order Date]])</f>
        <v>2026</v>
      </c>
      <c r="R782" s="8" t="str">
        <f>"Q"&amp;ROUNDUP(MONTH(SalesDataTable[[#This Row],[Order Date]])/3,0)</f>
        <v>Q2</v>
      </c>
      <c r="S782" s="5">
        <f>MONTH(SalesDataTable[[#This Row],[Order Date]])</f>
        <v>5</v>
      </c>
      <c r="T782" s="8" t="str">
        <f>TEXT(SalesDataTable[[#This Row],[Order Date]],"mmm")</f>
        <v>maj</v>
      </c>
    </row>
    <row r="783" spans="1:20" ht="16" x14ac:dyDescent="0.4">
      <c r="A783" s="2" t="s">
        <v>854</v>
      </c>
      <c r="B783" s="3">
        <v>46152</v>
      </c>
      <c r="C783" s="4" t="s">
        <v>34</v>
      </c>
      <c r="D783" s="4" t="s">
        <v>54</v>
      </c>
      <c r="E783" s="4" t="s">
        <v>23</v>
      </c>
      <c r="F783" s="4" t="s">
        <v>24</v>
      </c>
      <c r="G783" s="4" t="s">
        <v>69</v>
      </c>
      <c r="H783" s="4" t="s">
        <v>94</v>
      </c>
      <c r="I783" s="5">
        <v>2</v>
      </c>
      <c r="J783" s="6">
        <v>50.79</v>
      </c>
      <c r="K783" s="7">
        <v>0.05</v>
      </c>
      <c r="L783" s="6">
        <v>21.83</v>
      </c>
      <c r="M783" s="6">
        <f t="shared" si="48"/>
        <v>96.500999999999991</v>
      </c>
      <c r="N783" s="6">
        <f t="shared" si="49"/>
        <v>43.66</v>
      </c>
      <c r="O783" s="6">
        <f t="shared" si="50"/>
        <v>52.840999999999994</v>
      </c>
      <c r="P783" s="8">
        <f t="shared" si="51"/>
        <v>0.54756945523880585</v>
      </c>
      <c r="Q783" s="9">
        <f>YEAR(SalesDataTable[[#This Row],[Order Date]])</f>
        <v>2026</v>
      </c>
      <c r="R783" s="8" t="str">
        <f>"Q"&amp;ROUNDUP(MONTH(SalesDataTable[[#This Row],[Order Date]])/3,0)</f>
        <v>Q2</v>
      </c>
      <c r="S783" s="5">
        <f>MONTH(SalesDataTable[[#This Row],[Order Date]])</f>
        <v>5</v>
      </c>
      <c r="T783" s="8" t="str">
        <f>TEXT(SalesDataTable[[#This Row],[Order Date]],"mmm")</f>
        <v>maj</v>
      </c>
    </row>
    <row r="784" spans="1:20" ht="16" x14ac:dyDescent="0.4">
      <c r="A784" s="2" t="s">
        <v>855</v>
      </c>
      <c r="B784" s="3">
        <v>46152</v>
      </c>
      <c r="C784" s="4" t="s">
        <v>47</v>
      </c>
      <c r="D784" s="4" t="s">
        <v>68</v>
      </c>
      <c r="E784" s="4" t="s">
        <v>23</v>
      </c>
      <c r="F784" s="4" t="s">
        <v>40</v>
      </c>
      <c r="G784" s="4" t="s">
        <v>37</v>
      </c>
      <c r="H784" s="4" t="s">
        <v>103</v>
      </c>
      <c r="I784" s="5">
        <v>5</v>
      </c>
      <c r="J784" s="6">
        <v>160.94</v>
      </c>
      <c r="K784" s="7">
        <v>0.1</v>
      </c>
      <c r="L784" s="6">
        <v>88.89</v>
      </c>
      <c r="M784" s="6">
        <f t="shared" si="48"/>
        <v>724.23</v>
      </c>
      <c r="N784" s="6">
        <f t="shared" si="49"/>
        <v>444.45</v>
      </c>
      <c r="O784" s="6">
        <f t="shared" si="50"/>
        <v>279.78000000000003</v>
      </c>
      <c r="P784" s="8">
        <f t="shared" si="51"/>
        <v>0.38631374011018604</v>
      </c>
      <c r="Q784" s="9">
        <f>YEAR(SalesDataTable[[#This Row],[Order Date]])</f>
        <v>2026</v>
      </c>
      <c r="R784" s="8" t="str">
        <f>"Q"&amp;ROUNDUP(MONTH(SalesDataTable[[#This Row],[Order Date]])/3,0)</f>
        <v>Q2</v>
      </c>
      <c r="S784" s="5">
        <f>MONTH(SalesDataTable[[#This Row],[Order Date]])</f>
        <v>5</v>
      </c>
      <c r="T784" s="8" t="str">
        <f>TEXT(SalesDataTable[[#This Row],[Order Date]],"mmm")</f>
        <v>maj</v>
      </c>
    </row>
    <row r="785" spans="1:20" ht="16" x14ac:dyDescent="0.4">
      <c r="A785" s="2" t="s">
        <v>856</v>
      </c>
      <c r="B785" s="3">
        <v>46152</v>
      </c>
      <c r="C785" s="4" t="s">
        <v>28</v>
      </c>
      <c r="D785" s="4" t="s">
        <v>29</v>
      </c>
      <c r="E785" s="4" t="s">
        <v>23</v>
      </c>
      <c r="F785" s="4" t="s">
        <v>24</v>
      </c>
      <c r="G785" s="4" t="s">
        <v>69</v>
      </c>
      <c r="H785" s="4" t="s">
        <v>87</v>
      </c>
      <c r="I785" s="5">
        <v>2</v>
      </c>
      <c r="J785" s="6">
        <v>36.409999999999997</v>
      </c>
      <c r="K785" s="7">
        <v>0</v>
      </c>
      <c r="L785" s="6">
        <v>13.92</v>
      </c>
      <c r="M785" s="6">
        <f t="shared" si="48"/>
        <v>72.819999999999993</v>
      </c>
      <c r="N785" s="6">
        <f t="shared" si="49"/>
        <v>27.84</v>
      </c>
      <c r="O785" s="6">
        <f t="shared" si="50"/>
        <v>44.97999999999999</v>
      </c>
      <c r="P785" s="8">
        <f t="shared" si="51"/>
        <v>0.61768744850315838</v>
      </c>
      <c r="Q785" s="9">
        <f>YEAR(SalesDataTable[[#This Row],[Order Date]])</f>
        <v>2026</v>
      </c>
      <c r="R785" s="8" t="str">
        <f>"Q"&amp;ROUNDUP(MONTH(SalesDataTable[[#This Row],[Order Date]])/3,0)</f>
        <v>Q2</v>
      </c>
      <c r="S785" s="5">
        <f>MONTH(SalesDataTable[[#This Row],[Order Date]])</f>
        <v>5</v>
      </c>
      <c r="T785" s="8" t="str">
        <f>TEXT(SalesDataTable[[#This Row],[Order Date]],"mmm")</f>
        <v>maj</v>
      </c>
    </row>
    <row r="786" spans="1:20" ht="16" x14ac:dyDescent="0.4">
      <c r="A786" s="2" t="s">
        <v>857</v>
      </c>
      <c r="B786" s="3">
        <v>46152</v>
      </c>
      <c r="C786" s="4" t="s">
        <v>47</v>
      </c>
      <c r="D786" s="4" t="s">
        <v>48</v>
      </c>
      <c r="E786" s="4" t="s">
        <v>59</v>
      </c>
      <c r="F786" s="4" t="s">
        <v>24</v>
      </c>
      <c r="G786" s="4" t="s">
        <v>31</v>
      </c>
      <c r="H786" s="4" t="s">
        <v>99</v>
      </c>
      <c r="I786" s="5">
        <v>2</v>
      </c>
      <c r="J786" s="6">
        <v>72.25</v>
      </c>
      <c r="K786" s="7">
        <v>0</v>
      </c>
      <c r="L786" s="6">
        <v>32.25</v>
      </c>
      <c r="M786" s="6">
        <f t="shared" si="48"/>
        <v>144.5</v>
      </c>
      <c r="N786" s="6">
        <f t="shared" si="49"/>
        <v>64.5</v>
      </c>
      <c r="O786" s="6">
        <f t="shared" si="50"/>
        <v>80</v>
      </c>
      <c r="P786" s="8">
        <f t="shared" si="51"/>
        <v>0.55363321799307963</v>
      </c>
      <c r="Q786" s="9">
        <f>YEAR(SalesDataTable[[#This Row],[Order Date]])</f>
        <v>2026</v>
      </c>
      <c r="R786" s="8" t="str">
        <f>"Q"&amp;ROUNDUP(MONTH(SalesDataTable[[#This Row],[Order Date]])/3,0)</f>
        <v>Q2</v>
      </c>
      <c r="S786" s="5">
        <f>MONTH(SalesDataTable[[#This Row],[Order Date]])</f>
        <v>5</v>
      </c>
      <c r="T786" s="8" t="str">
        <f>TEXT(SalesDataTable[[#This Row],[Order Date]],"mmm")</f>
        <v>maj</v>
      </c>
    </row>
    <row r="787" spans="1:20" ht="16" x14ac:dyDescent="0.4">
      <c r="A787" s="2" t="s">
        <v>858</v>
      </c>
      <c r="B787" s="3">
        <v>46152</v>
      </c>
      <c r="C787" s="4" t="s">
        <v>47</v>
      </c>
      <c r="D787" s="4" t="s">
        <v>68</v>
      </c>
      <c r="E787" s="4" t="s">
        <v>45</v>
      </c>
      <c r="F787" s="4" t="s">
        <v>36</v>
      </c>
      <c r="G787" s="4" t="s">
        <v>25</v>
      </c>
      <c r="H787" s="4" t="s">
        <v>63</v>
      </c>
      <c r="I787" s="5">
        <v>4</v>
      </c>
      <c r="J787" s="6">
        <v>103.36</v>
      </c>
      <c r="K787" s="7">
        <v>0</v>
      </c>
      <c r="L787" s="6">
        <v>51.59</v>
      </c>
      <c r="M787" s="6">
        <f t="shared" si="48"/>
        <v>413.44</v>
      </c>
      <c r="N787" s="6">
        <f t="shared" si="49"/>
        <v>206.36</v>
      </c>
      <c r="O787" s="6">
        <f t="shared" si="50"/>
        <v>207.07999999999998</v>
      </c>
      <c r="P787" s="8">
        <f t="shared" si="51"/>
        <v>0.50087074303405565</v>
      </c>
      <c r="Q787" s="9">
        <f>YEAR(SalesDataTable[[#This Row],[Order Date]])</f>
        <v>2026</v>
      </c>
      <c r="R787" s="8" t="str">
        <f>"Q"&amp;ROUNDUP(MONTH(SalesDataTable[[#This Row],[Order Date]])/3,0)</f>
        <v>Q2</v>
      </c>
      <c r="S787" s="5">
        <f>MONTH(SalesDataTable[[#This Row],[Order Date]])</f>
        <v>5</v>
      </c>
      <c r="T787" s="8" t="str">
        <f>TEXT(SalesDataTable[[#This Row],[Order Date]],"mmm")</f>
        <v>maj</v>
      </c>
    </row>
    <row r="788" spans="1:20" ht="16" x14ac:dyDescent="0.4">
      <c r="A788" s="2" t="s">
        <v>859</v>
      </c>
      <c r="B788" s="3">
        <v>46152</v>
      </c>
      <c r="C788" s="4" t="s">
        <v>34</v>
      </c>
      <c r="D788" s="4" t="s">
        <v>35</v>
      </c>
      <c r="E788" s="4" t="s">
        <v>30</v>
      </c>
      <c r="F788" s="4" t="s">
        <v>40</v>
      </c>
      <c r="G788" s="4" t="s">
        <v>31</v>
      </c>
      <c r="H788" s="4" t="s">
        <v>41</v>
      </c>
      <c r="I788" s="5">
        <v>4</v>
      </c>
      <c r="J788" s="6">
        <v>145.85</v>
      </c>
      <c r="K788" s="7">
        <v>0.15</v>
      </c>
      <c r="L788" s="6">
        <v>79.69</v>
      </c>
      <c r="M788" s="6">
        <f t="shared" si="48"/>
        <v>495.89</v>
      </c>
      <c r="N788" s="6">
        <f t="shared" si="49"/>
        <v>318.76</v>
      </c>
      <c r="O788" s="6">
        <f t="shared" si="50"/>
        <v>177.13</v>
      </c>
      <c r="P788" s="8">
        <f t="shared" si="51"/>
        <v>0.35719615237250196</v>
      </c>
      <c r="Q788" s="9">
        <f>YEAR(SalesDataTable[[#This Row],[Order Date]])</f>
        <v>2026</v>
      </c>
      <c r="R788" s="8" t="str">
        <f>"Q"&amp;ROUNDUP(MONTH(SalesDataTable[[#This Row],[Order Date]])/3,0)</f>
        <v>Q2</v>
      </c>
      <c r="S788" s="5">
        <f>MONTH(SalesDataTable[[#This Row],[Order Date]])</f>
        <v>5</v>
      </c>
      <c r="T788" s="8" t="str">
        <f>TEXT(SalesDataTable[[#This Row],[Order Date]],"mmm")</f>
        <v>maj</v>
      </c>
    </row>
    <row r="789" spans="1:20" ht="16" x14ac:dyDescent="0.4">
      <c r="A789" s="2" t="s">
        <v>860</v>
      </c>
      <c r="B789" s="3">
        <v>46153</v>
      </c>
      <c r="C789" s="4" t="s">
        <v>28</v>
      </c>
      <c r="D789" s="4" t="s">
        <v>89</v>
      </c>
      <c r="E789" s="4" t="s">
        <v>23</v>
      </c>
      <c r="F789" s="4" t="s">
        <v>24</v>
      </c>
      <c r="G789" s="4" t="s">
        <v>25</v>
      </c>
      <c r="H789" s="4" t="s">
        <v>63</v>
      </c>
      <c r="I789" s="5">
        <v>2</v>
      </c>
      <c r="J789" s="6">
        <v>100.49</v>
      </c>
      <c r="K789" s="7">
        <v>0.1</v>
      </c>
      <c r="L789" s="6">
        <v>50.11</v>
      </c>
      <c r="M789" s="6">
        <f t="shared" si="48"/>
        <v>180.88200000000001</v>
      </c>
      <c r="N789" s="6">
        <f t="shared" si="49"/>
        <v>100.22</v>
      </c>
      <c r="O789" s="6">
        <f t="shared" si="50"/>
        <v>80.662000000000006</v>
      </c>
      <c r="P789" s="8">
        <f t="shared" si="51"/>
        <v>0.44593713028383147</v>
      </c>
      <c r="Q789" s="9">
        <f>YEAR(SalesDataTable[[#This Row],[Order Date]])</f>
        <v>2026</v>
      </c>
      <c r="R789" s="8" t="str">
        <f>"Q"&amp;ROUNDUP(MONTH(SalesDataTable[[#This Row],[Order Date]])/3,0)</f>
        <v>Q2</v>
      </c>
      <c r="S789" s="5">
        <f>MONTH(SalesDataTable[[#This Row],[Order Date]])</f>
        <v>5</v>
      </c>
      <c r="T789" s="8" t="str">
        <f>TEXT(SalesDataTable[[#This Row],[Order Date]],"mmm")</f>
        <v>maj</v>
      </c>
    </row>
    <row r="790" spans="1:20" ht="16" x14ac:dyDescent="0.4">
      <c r="A790" s="2" t="s">
        <v>861</v>
      </c>
      <c r="B790" s="3">
        <v>46153</v>
      </c>
      <c r="C790" s="4" t="s">
        <v>34</v>
      </c>
      <c r="D790" s="4" t="s">
        <v>146</v>
      </c>
      <c r="E790" s="4" t="s">
        <v>30</v>
      </c>
      <c r="F790" s="4" t="s">
        <v>24</v>
      </c>
      <c r="G790" s="4" t="s">
        <v>51</v>
      </c>
      <c r="H790" s="4" t="s">
        <v>52</v>
      </c>
      <c r="I790" s="5">
        <v>4</v>
      </c>
      <c r="J790" s="6">
        <v>332.89</v>
      </c>
      <c r="K790" s="7">
        <v>0.1</v>
      </c>
      <c r="L790" s="6">
        <v>198.06</v>
      </c>
      <c r="M790" s="6">
        <f t="shared" si="48"/>
        <v>1198.404</v>
      </c>
      <c r="N790" s="6">
        <f t="shared" si="49"/>
        <v>792.24</v>
      </c>
      <c r="O790" s="6">
        <f t="shared" si="50"/>
        <v>406.16399999999999</v>
      </c>
      <c r="P790" s="8">
        <f t="shared" si="51"/>
        <v>0.33892076461694054</v>
      </c>
      <c r="Q790" s="9">
        <f>YEAR(SalesDataTable[[#This Row],[Order Date]])</f>
        <v>2026</v>
      </c>
      <c r="R790" s="8" t="str">
        <f>"Q"&amp;ROUNDUP(MONTH(SalesDataTable[[#This Row],[Order Date]])/3,0)</f>
        <v>Q2</v>
      </c>
      <c r="S790" s="5">
        <f>MONTH(SalesDataTable[[#This Row],[Order Date]])</f>
        <v>5</v>
      </c>
      <c r="T790" s="8" t="str">
        <f>TEXT(SalesDataTable[[#This Row],[Order Date]],"mmm")</f>
        <v>maj</v>
      </c>
    </row>
    <row r="791" spans="1:20" ht="16" x14ac:dyDescent="0.4">
      <c r="A791" s="2" t="s">
        <v>862</v>
      </c>
      <c r="B791" s="3">
        <v>46153</v>
      </c>
      <c r="C791" s="4" t="s">
        <v>28</v>
      </c>
      <c r="D791" s="4" t="s">
        <v>89</v>
      </c>
      <c r="E791" s="4" t="s">
        <v>23</v>
      </c>
      <c r="F791" s="4" t="s">
        <v>36</v>
      </c>
      <c r="G791" s="4" t="s">
        <v>31</v>
      </c>
      <c r="H791" s="4" t="s">
        <v>73</v>
      </c>
      <c r="I791" s="5">
        <v>1</v>
      </c>
      <c r="J791" s="6">
        <v>154.6</v>
      </c>
      <c r="K791" s="7">
        <v>0</v>
      </c>
      <c r="L791" s="6">
        <v>80.05</v>
      </c>
      <c r="M791" s="6">
        <f t="shared" si="48"/>
        <v>154.6</v>
      </c>
      <c r="N791" s="6">
        <f t="shared" si="49"/>
        <v>80.05</v>
      </c>
      <c r="O791" s="6">
        <f t="shared" si="50"/>
        <v>74.55</v>
      </c>
      <c r="P791" s="8">
        <f t="shared" si="51"/>
        <v>0.48221216041397152</v>
      </c>
      <c r="Q791" s="9">
        <f>YEAR(SalesDataTable[[#This Row],[Order Date]])</f>
        <v>2026</v>
      </c>
      <c r="R791" s="8" t="str">
        <f>"Q"&amp;ROUNDUP(MONTH(SalesDataTable[[#This Row],[Order Date]])/3,0)</f>
        <v>Q2</v>
      </c>
      <c r="S791" s="5">
        <f>MONTH(SalesDataTable[[#This Row],[Order Date]])</f>
        <v>5</v>
      </c>
      <c r="T791" s="8" t="str">
        <f>TEXT(SalesDataTable[[#This Row],[Order Date]],"mmm")</f>
        <v>maj</v>
      </c>
    </row>
    <row r="792" spans="1:20" ht="16" x14ac:dyDescent="0.4">
      <c r="A792" s="2" t="s">
        <v>863</v>
      </c>
      <c r="B792" s="3">
        <v>46153</v>
      </c>
      <c r="C792" s="4" t="s">
        <v>47</v>
      </c>
      <c r="D792" s="4" t="s">
        <v>48</v>
      </c>
      <c r="E792" s="4" t="s">
        <v>59</v>
      </c>
      <c r="F792" s="4" t="s">
        <v>24</v>
      </c>
      <c r="G792" s="4" t="s">
        <v>25</v>
      </c>
      <c r="H792" s="4" t="s">
        <v>26</v>
      </c>
      <c r="I792" s="5">
        <v>1</v>
      </c>
      <c r="J792" s="6">
        <v>83.23</v>
      </c>
      <c r="K792" s="7">
        <v>0.05</v>
      </c>
      <c r="L792" s="6">
        <v>43.82</v>
      </c>
      <c r="M792" s="6">
        <f t="shared" si="48"/>
        <v>79.0685</v>
      </c>
      <c r="N792" s="6">
        <f t="shared" si="49"/>
        <v>43.82</v>
      </c>
      <c r="O792" s="6">
        <f t="shared" si="50"/>
        <v>35.2485</v>
      </c>
      <c r="P792" s="8">
        <f t="shared" si="51"/>
        <v>0.44579699880483376</v>
      </c>
      <c r="Q792" s="9">
        <f>YEAR(SalesDataTable[[#This Row],[Order Date]])</f>
        <v>2026</v>
      </c>
      <c r="R792" s="8" t="str">
        <f>"Q"&amp;ROUNDUP(MONTH(SalesDataTable[[#This Row],[Order Date]])/3,0)</f>
        <v>Q2</v>
      </c>
      <c r="S792" s="5">
        <f>MONTH(SalesDataTable[[#This Row],[Order Date]])</f>
        <v>5</v>
      </c>
      <c r="T792" s="8" t="str">
        <f>TEXT(SalesDataTable[[#This Row],[Order Date]],"mmm")</f>
        <v>maj</v>
      </c>
    </row>
    <row r="793" spans="1:20" ht="16" x14ac:dyDescent="0.4">
      <c r="A793" s="2" t="s">
        <v>864</v>
      </c>
      <c r="B793" s="3">
        <v>46153</v>
      </c>
      <c r="C793" s="4" t="s">
        <v>28</v>
      </c>
      <c r="D793" s="4" t="s">
        <v>89</v>
      </c>
      <c r="E793" s="4" t="s">
        <v>59</v>
      </c>
      <c r="F793" s="4" t="s">
        <v>24</v>
      </c>
      <c r="G793" s="4" t="s">
        <v>37</v>
      </c>
      <c r="H793" s="4" t="s">
        <v>66</v>
      </c>
      <c r="I793" s="5">
        <v>3</v>
      </c>
      <c r="J793" s="6">
        <v>46.23</v>
      </c>
      <c r="K793" s="7">
        <v>0</v>
      </c>
      <c r="L793" s="6">
        <v>18.47</v>
      </c>
      <c r="M793" s="6">
        <f t="shared" si="48"/>
        <v>138.69</v>
      </c>
      <c r="N793" s="6">
        <f t="shared" si="49"/>
        <v>55.41</v>
      </c>
      <c r="O793" s="6">
        <f t="shared" si="50"/>
        <v>83.28</v>
      </c>
      <c r="P793" s="8">
        <f t="shared" si="51"/>
        <v>0.60047588146225395</v>
      </c>
      <c r="Q793" s="9">
        <f>YEAR(SalesDataTable[[#This Row],[Order Date]])</f>
        <v>2026</v>
      </c>
      <c r="R793" s="8" t="str">
        <f>"Q"&amp;ROUNDUP(MONTH(SalesDataTable[[#This Row],[Order Date]])/3,0)</f>
        <v>Q2</v>
      </c>
      <c r="S793" s="5">
        <f>MONTH(SalesDataTable[[#This Row],[Order Date]])</f>
        <v>5</v>
      </c>
      <c r="T793" s="8" t="str">
        <f>TEXT(SalesDataTable[[#This Row],[Order Date]],"mmm")</f>
        <v>maj</v>
      </c>
    </row>
    <row r="794" spans="1:20" ht="16" x14ac:dyDescent="0.4">
      <c r="A794" s="2" t="s">
        <v>865</v>
      </c>
      <c r="B794" s="3">
        <v>46153</v>
      </c>
      <c r="C794" s="4" t="s">
        <v>47</v>
      </c>
      <c r="D794" s="4" t="s">
        <v>65</v>
      </c>
      <c r="E794" s="4" t="s">
        <v>59</v>
      </c>
      <c r="F794" s="4" t="s">
        <v>24</v>
      </c>
      <c r="G794" s="4" t="s">
        <v>51</v>
      </c>
      <c r="H794" s="4" t="s">
        <v>110</v>
      </c>
      <c r="I794" s="5">
        <v>1</v>
      </c>
      <c r="J794" s="6">
        <v>125.3</v>
      </c>
      <c r="K794" s="7">
        <v>0.05</v>
      </c>
      <c r="L794" s="6">
        <v>59.62</v>
      </c>
      <c r="M794" s="6">
        <f t="shared" si="48"/>
        <v>119.035</v>
      </c>
      <c r="N794" s="6">
        <f t="shared" si="49"/>
        <v>59.62</v>
      </c>
      <c r="O794" s="6">
        <f t="shared" si="50"/>
        <v>59.414999999999999</v>
      </c>
      <c r="P794" s="8">
        <f t="shared" si="51"/>
        <v>0.49913890872432476</v>
      </c>
      <c r="Q794" s="9">
        <f>YEAR(SalesDataTable[[#This Row],[Order Date]])</f>
        <v>2026</v>
      </c>
      <c r="R794" s="8" t="str">
        <f>"Q"&amp;ROUNDUP(MONTH(SalesDataTable[[#This Row],[Order Date]])/3,0)</f>
        <v>Q2</v>
      </c>
      <c r="S794" s="5">
        <f>MONTH(SalesDataTable[[#This Row],[Order Date]])</f>
        <v>5</v>
      </c>
      <c r="T794" s="8" t="str">
        <f>TEXT(SalesDataTable[[#This Row],[Order Date]],"mmm")</f>
        <v>maj</v>
      </c>
    </row>
    <row r="795" spans="1:20" ht="16" x14ac:dyDescent="0.4">
      <c r="A795" s="2" t="s">
        <v>866</v>
      </c>
      <c r="B795" s="3">
        <v>46153</v>
      </c>
      <c r="C795" s="4" t="s">
        <v>28</v>
      </c>
      <c r="D795" s="4" t="s">
        <v>89</v>
      </c>
      <c r="E795" s="4" t="s">
        <v>23</v>
      </c>
      <c r="F795" s="4" t="s">
        <v>40</v>
      </c>
      <c r="G795" s="4" t="s">
        <v>37</v>
      </c>
      <c r="H795" s="4" t="s">
        <v>38</v>
      </c>
      <c r="I795" s="5">
        <v>1</v>
      </c>
      <c r="J795" s="6">
        <v>36.159999999999997</v>
      </c>
      <c r="K795" s="7">
        <v>0.1</v>
      </c>
      <c r="L795" s="6">
        <v>13.38</v>
      </c>
      <c r="M795" s="6">
        <f t="shared" si="48"/>
        <v>32.543999999999997</v>
      </c>
      <c r="N795" s="6">
        <f t="shared" si="49"/>
        <v>13.38</v>
      </c>
      <c r="O795" s="6">
        <f t="shared" si="50"/>
        <v>19.163999999999994</v>
      </c>
      <c r="P795" s="8">
        <f t="shared" si="51"/>
        <v>0.58886430678466062</v>
      </c>
      <c r="Q795" s="9">
        <f>YEAR(SalesDataTable[[#This Row],[Order Date]])</f>
        <v>2026</v>
      </c>
      <c r="R795" s="8" t="str">
        <f>"Q"&amp;ROUNDUP(MONTH(SalesDataTable[[#This Row],[Order Date]])/3,0)</f>
        <v>Q2</v>
      </c>
      <c r="S795" s="5">
        <f>MONTH(SalesDataTable[[#This Row],[Order Date]])</f>
        <v>5</v>
      </c>
      <c r="T795" s="8" t="str">
        <f>TEXT(SalesDataTable[[#This Row],[Order Date]],"mmm")</f>
        <v>maj</v>
      </c>
    </row>
    <row r="796" spans="1:20" ht="16" x14ac:dyDescent="0.4">
      <c r="A796" s="2" t="s">
        <v>867</v>
      </c>
      <c r="B796" s="3">
        <v>46153</v>
      </c>
      <c r="C796" s="4" t="s">
        <v>47</v>
      </c>
      <c r="D796" s="4" t="s">
        <v>102</v>
      </c>
      <c r="E796" s="4" t="s">
        <v>23</v>
      </c>
      <c r="F796" s="4" t="s">
        <v>24</v>
      </c>
      <c r="G796" s="4" t="s">
        <v>51</v>
      </c>
      <c r="H796" s="4" t="s">
        <v>110</v>
      </c>
      <c r="I796" s="5">
        <v>1</v>
      </c>
      <c r="J796" s="6">
        <v>121.41</v>
      </c>
      <c r="K796" s="7">
        <v>0.05</v>
      </c>
      <c r="L796" s="6">
        <v>60.75</v>
      </c>
      <c r="M796" s="6">
        <f t="shared" si="48"/>
        <v>115.33949999999999</v>
      </c>
      <c r="N796" s="6">
        <f t="shared" si="49"/>
        <v>60.75</v>
      </c>
      <c r="O796" s="6">
        <f t="shared" si="50"/>
        <v>54.589499999999987</v>
      </c>
      <c r="P796" s="8">
        <f t="shared" si="51"/>
        <v>0.47329405797666879</v>
      </c>
      <c r="Q796" s="9">
        <f>YEAR(SalesDataTable[[#This Row],[Order Date]])</f>
        <v>2026</v>
      </c>
      <c r="R796" s="8" t="str">
        <f>"Q"&amp;ROUNDUP(MONTH(SalesDataTable[[#This Row],[Order Date]])/3,0)</f>
        <v>Q2</v>
      </c>
      <c r="S796" s="5">
        <f>MONTH(SalesDataTable[[#This Row],[Order Date]])</f>
        <v>5</v>
      </c>
      <c r="T796" s="8" t="str">
        <f>TEXT(SalesDataTable[[#This Row],[Order Date]],"mmm")</f>
        <v>maj</v>
      </c>
    </row>
    <row r="797" spans="1:20" ht="16" x14ac:dyDescent="0.4">
      <c r="A797" s="2" t="s">
        <v>868</v>
      </c>
      <c r="B797" s="3">
        <v>46153</v>
      </c>
      <c r="C797" s="4" t="s">
        <v>21</v>
      </c>
      <c r="D797" s="4" t="s">
        <v>22</v>
      </c>
      <c r="E797" s="4" t="s">
        <v>45</v>
      </c>
      <c r="F797" s="4" t="s">
        <v>36</v>
      </c>
      <c r="G797" s="4" t="s">
        <v>37</v>
      </c>
      <c r="H797" s="4" t="s">
        <v>91</v>
      </c>
      <c r="I797" s="5">
        <v>3</v>
      </c>
      <c r="J797" s="6">
        <v>132.58000000000001</v>
      </c>
      <c r="K797" s="7">
        <v>0.1</v>
      </c>
      <c r="L797" s="6">
        <v>67.88</v>
      </c>
      <c r="M797" s="6">
        <f t="shared" si="48"/>
        <v>357.96600000000001</v>
      </c>
      <c r="N797" s="6">
        <f t="shared" si="49"/>
        <v>203.64</v>
      </c>
      <c r="O797" s="6">
        <f t="shared" si="50"/>
        <v>154.32600000000002</v>
      </c>
      <c r="P797" s="8">
        <f t="shared" si="51"/>
        <v>0.43111915656794225</v>
      </c>
      <c r="Q797" s="9">
        <f>YEAR(SalesDataTable[[#This Row],[Order Date]])</f>
        <v>2026</v>
      </c>
      <c r="R797" s="8" t="str">
        <f>"Q"&amp;ROUNDUP(MONTH(SalesDataTable[[#This Row],[Order Date]])/3,0)</f>
        <v>Q2</v>
      </c>
      <c r="S797" s="5">
        <f>MONTH(SalesDataTable[[#This Row],[Order Date]])</f>
        <v>5</v>
      </c>
      <c r="T797" s="8" t="str">
        <f>TEXT(SalesDataTable[[#This Row],[Order Date]],"mmm")</f>
        <v>maj</v>
      </c>
    </row>
    <row r="798" spans="1:20" ht="16" x14ac:dyDescent="0.4">
      <c r="A798" s="2" t="s">
        <v>869</v>
      </c>
      <c r="B798" s="3">
        <v>46154</v>
      </c>
      <c r="C798" s="4" t="s">
        <v>28</v>
      </c>
      <c r="D798" s="4" t="s">
        <v>29</v>
      </c>
      <c r="E798" s="4" t="s">
        <v>45</v>
      </c>
      <c r="F798" s="4" t="s">
        <v>24</v>
      </c>
      <c r="G798" s="4" t="s">
        <v>51</v>
      </c>
      <c r="H798" s="4" t="s">
        <v>84</v>
      </c>
      <c r="I798" s="5">
        <v>2</v>
      </c>
      <c r="J798" s="6">
        <v>81.11</v>
      </c>
      <c r="K798" s="7">
        <v>0.05</v>
      </c>
      <c r="L798" s="6">
        <v>40.049999999999997</v>
      </c>
      <c r="M798" s="6">
        <f t="shared" si="48"/>
        <v>154.10899999999998</v>
      </c>
      <c r="N798" s="6">
        <f t="shared" si="49"/>
        <v>80.099999999999994</v>
      </c>
      <c r="O798" s="6">
        <f t="shared" si="50"/>
        <v>74.008999999999986</v>
      </c>
      <c r="P798" s="8">
        <f t="shared" si="51"/>
        <v>0.48023801335418437</v>
      </c>
      <c r="Q798" s="9">
        <f>YEAR(SalesDataTable[[#This Row],[Order Date]])</f>
        <v>2026</v>
      </c>
      <c r="R798" s="8" t="str">
        <f>"Q"&amp;ROUNDUP(MONTH(SalesDataTable[[#This Row],[Order Date]])/3,0)</f>
        <v>Q2</v>
      </c>
      <c r="S798" s="5">
        <f>MONTH(SalesDataTable[[#This Row],[Order Date]])</f>
        <v>5</v>
      </c>
      <c r="T798" s="8" t="str">
        <f>TEXT(SalesDataTable[[#This Row],[Order Date]],"mmm")</f>
        <v>maj</v>
      </c>
    </row>
    <row r="799" spans="1:20" ht="16" x14ac:dyDescent="0.4">
      <c r="A799" s="2" t="s">
        <v>870</v>
      </c>
      <c r="B799" s="3">
        <v>46154</v>
      </c>
      <c r="C799" s="4" t="s">
        <v>28</v>
      </c>
      <c r="D799" s="4" t="s">
        <v>106</v>
      </c>
      <c r="E799" s="4" t="s">
        <v>59</v>
      </c>
      <c r="F799" s="4" t="s">
        <v>40</v>
      </c>
      <c r="G799" s="4" t="s">
        <v>25</v>
      </c>
      <c r="H799" s="4" t="s">
        <v>63</v>
      </c>
      <c r="I799" s="5">
        <v>3</v>
      </c>
      <c r="J799" s="6">
        <v>104.54</v>
      </c>
      <c r="K799" s="7">
        <v>0</v>
      </c>
      <c r="L799" s="6">
        <v>51.45</v>
      </c>
      <c r="M799" s="6">
        <f t="shared" si="48"/>
        <v>313.62</v>
      </c>
      <c r="N799" s="6">
        <f t="shared" si="49"/>
        <v>154.35000000000002</v>
      </c>
      <c r="O799" s="6">
        <f t="shared" si="50"/>
        <v>159.26999999999998</v>
      </c>
      <c r="P799" s="8">
        <f t="shared" si="51"/>
        <v>0.50784388750717424</v>
      </c>
      <c r="Q799" s="9">
        <f>YEAR(SalesDataTable[[#This Row],[Order Date]])</f>
        <v>2026</v>
      </c>
      <c r="R799" s="8" t="str">
        <f>"Q"&amp;ROUNDUP(MONTH(SalesDataTable[[#This Row],[Order Date]])/3,0)</f>
        <v>Q2</v>
      </c>
      <c r="S799" s="5">
        <f>MONTH(SalesDataTable[[#This Row],[Order Date]])</f>
        <v>5</v>
      </c>
      <c r="T799" s="8" t="str">
        <f>TEXT(SalesDataTable[[#This Row],[Order Date]],"mmm")</f>
        <v>maj</v>
      </c>
    </row>
    <row r="800" spans="1:20" ht="16" x14ac:dyDescent="0.4">
      <c r="A800" s="2" t="s">
        <v>871</v>
      </c>
      <c r="B800" s="3">
        <v>46154</v>
      </c>
      <c r="C800" s="4" t="s">
        <v>34</v>
      </c>
      <c r="D800" s="4" t="s">
        <v>146</v>
      </c>
      <c r="E800" s="4" t="s">
        <v>45</v>
      </c>
      <c r="F800" s="4" t="s">
        <v>36</v>
      </c>
      <c r="G800" s="4" t="s">
        <v>31</v>
      </c>
      <c r="H800" s="4" t="s">
        <v>41</v>
      </c>
      <c r="I800" s="5">
        <v>3</v>
      </c>
      <c r="J800" s="6">
        <v>143.87</v>
      </c>
      <c r="K800" s="7">
        <v>0</v>
      </c>
      <c r="L800" s="6">
        <v>79.2</v>
      </c>
      <c r="M800" s="6">
        <f t="shared" si="48"/>
        <v>431.61</v>
      </c>
      <c r="N800" s="6">
        <f t="shared" si="49"/>
        <v>237.60000000000002</v>
      </c>
      <c r="O800" s="6">
        <f t="shared" si="50"/>
        <v>194.01</v>
      </c>
      <c r="P800" s="8">
        <f t="shared" si="51"/>
        <v>0.44950302356293875</v>
      </c>
      <c r="Q800" s="9">
        <f>YEAR(SalesDataTable[[#This Row],[Order Date]])</f>
        <v>2026</v>
      </c>
      <c r="R800" s="8" t="str">
        <f>"Q"&amp;ROUNDUP(MONTH(SalesDataTable[[#This Row],[Order Date]])/3,0)</f>
        <v>Q2</v>
      </c>
      <c r="S800" s="5">
        <f>MONTH(SalesDataTable[[#This Row],[Order Date]])</f>
        <v>5</v>
      </c>
      <c r="T800" s="8" t="str">
        <f>TEXT(SalesDataTable[[#This Row],[Order Date]],"mmm")</f>
        <v>maj</v>
      </c>
    </row>
    <row r="801" spans="1:20" ht="16" x14ac:dyDescent="0.4">
      <c r="A801" s="2" t="s">
        <v>872</v>
      </c>
      <c r="B801" s="3">
        <v>46154</v>
      </c>
      <c r="C801" s="4" t="s">
        <v>47</v>
      </c>
      <c r="D801" s="4" t="s">
        <v>102</v>
      </c>
      <c r="E801" s="4" t="s">
        <v>23</v>
      </c>
      <c r="F801" s="4" t="s">
        <v>24</v>
      </c>
      <c r="G801" s="4" t="s">
        <v>37</v>
      </c>
      <c r="H801" s="4" t="s">
        <v>38</v>
      </c>
      <c r="I801" s="5">
        <v>1</v>
      </c>
      <c r="J801" s="6">
        <v>36.950000000000003</v>
      </c>
      <c r="K801" s="7">
        <v>0.1</v>
      </c>
      <c r="L801" s="6">
        <v>13.26</v>
      </c>
      <c r="M801" s="6">
        <f t="shared" si="48"/>
        <v>33.255000000000003</v>
      </c>
      <c r="N801" s="6">
        <f t="shared" si="49"/>
        <v>13.26</v>
      </c>
      <c r="O801" s="6">
        <f t="shared" si="50"/>
        <v>19.995000000000005</v>
      </c>
      <c r="P801" s="8">
        <f t="shared" si="51"/>
        <v>0.60126296797474077</v>
      </c>
      <c r="Q801" s="9">
        <f>YEAR(SalesDataTable[[#This Row],[Order Date]])</f>
        <v>2026</v>
      </c>
      <c r="R801" s="8" t="str">
        <f>"Q"&amp;ROUNDUP(MONTH(SalesDataTable[[#This Row],[Order Date]])/3,0)</f>
        <v>Q2</v>
      </c>
      <c r="S801" s="5">
        <f>MONTH(SalesDataTable[[#This Row],[Order Date]])</f>
        <v>5</v>
      </c>
      <c r="T801" s="8" t="str">
        <f>TEXT(SalesDataTable[[#This Row],[Order Date]],"mmm")</f>
        <v>maj</v>
      </c>
    </row>
    <row r="802" spans="1:20" ht="16" x14ac:dyDescent="0.4">
      <c r="A802" s="2" t="s">
        <v>873</v>
      </c>
      <c r="B802" s="3">
        <v>46154</v>
      </c>
      <c r="C802" s="4" t="s">
        <v>34</v>
      </c>
      <c r="D802" s="4" t="s">
        <v>54</v>
      </c>
      <c r="E802" s="4" t="s">
        <v>23</v>
      </c>
      <c r="F802" s="4" t="s">
        <v>36</v>
      </c>
      <c r="G802" s="4" t="s">
        <v>51</v>
      </c>
      <c r="H802" s="4" t="s">
        <v>110</v>
      </c>
      <c r="I802" s="5">
        <v>1</v>
      </c>
      <c r="J802" s="6">
        <v>121.38</v>
      </c>
      <c r="K802" s="7">
        <v>0</v>
      </c>
      <c r="L802" s="6">
        <v>59.68</v>
      </c>
      <c r="M802" s="6">
        <f t="shared" si="48"/>
        <v>121.38</v>
      </c>
      <c r="N802" s="6">
        <f t="shared" si="49"/>
        <v>59.68</v>
      </c>
      <c r="O802" s="6">
        <f t="shared" si="50"/>
        <v>61.699999999999996</v>
      </c>
      <c r="P802" s="8">
        <f t="shared" si="51"/>
        <v>0.50832097544900312</v>
      </c>
      <c r="Q802" s="9">
        <f>YEAR(SalesDataTable[[#This Row],[Order Date]])</f>
        <v>2026</v>
      </c>
      <c r="R802" s="8" t="str">
        <f>"Q"&amp;ROUNDUP(MONTH(SalesDataTable[[#This Row],[Order Date]])/3,0)</f>
        <v>Q2</v>
      </c>
      <c r="S802" s="5">
        <f>MONTH(SalesDataTable[[#This Row],[Order Date]])</f>
        <v>5</v>
      </c>
      <c r="T802" s="8" t="str">
        <f>TEXT(SalesDataTable[[#This Row],[Order Date]],"mmm")</f>
        <v>maj</v>
      </c>
    </row>
    <row r="803" spans="1:20" ht="16" x14ac:dyDescent="0.4">
      <c r="A803" s="2" t="s">
        <v>874</v>
      </c>
      <c r="B803" s="3">
        <v>46154</v>
      </c>
      <c r="C803" s="4" t="s">
        <v>47</v>
      </c>
      <c r="D803" s="4" t="s">
        <v>68</v>
      </c>
      <c r="E803" s="4" t="s">
        <v>23</v>
      </c>
      <c r="F803" s="4" t="s">
        <v>24</v>
      </c>
      <c r="G803" s="4" t="s">
        <v>69</v>
      </c>
      <c r="H803" s="4" t="s">
        <v>70</v>
      </c>
      <c r="I803" s="5">
        <v>2</v>
      </c>
      <c r="J803" s="6">
        <v>39.79</v>
      </c>
      <c r="K803" s="7">
        <v>0.1</v>
      </c>
      <c r="L803" s="6">
        <v>14.33</v>
      </c>
      <c r="M803" s="6">
        <f t="shared" si="48"/>
        <v>71.622</v>
      </c>
      <c r="N803" s="6">
        <f t="shared" si="49"/>
        <v>28.66</v>
      </c>
      <c r="O803" s="6">
        <f t="shared" si="50"/>
        <v>42.962000000000003</v>
      </c>
      <c r="P803" s="8">
        <f t="shared" si="51"/>
        <v>0.59984362346764963</v>
      </c>
      <c r="Q803" s="9">
        <f>YEAR(SalesDataTable[[#This Row],[Order Date]])</f>
        <v>2026</v>
      </c>
      <c r="R803" s="8" t="str">
        <f>"Q"&amp;ROUNDUP(MONTH(SalesDataTable[[#This Row],[Order Date]])/3,0)</f>
        <v>Q2</v>
      </c>
      <c r="S803" s="5">
        <f>MONTH(SalesDataTable[[#This Row],[Order Date]])</f>
        <v>5</v>
      </c>
      <c r="T803" s="8" t="str">
        <f>TEXT(SalesDataTable[[#This Row],[Order Date]],"mmm")</f>
        <v>maj</v>
      </c>
    </row>
    <row r="804" spans="1:20" ht="16" x14ac:dyDescent="0.4">
      <c r="A804" s="2" t="s">
        <v>875</v>
      </c>
      <c r="B804" s="3">
        <v>46154</v>
      </c>
      <c r="C804" s="4" t="s">
        <v>21</v>
      </c>
      <c r="D804" s="4" t="s">
        <v>108</v>
      </c>
      <c r="E804" s="4" t="s">
        <v>45</v>
      </c>
      <c r="F804" s="4" t="s">
        <v>24</v>
      </c>
      <c r="G804" s="4" t="s">
        <v>25</v>
      </c>
      <c r="H804" s="4" t="s">
        <v>49</v>
      </c>
      <c r="I804" s="5">
        <v>4</v>
      </c>
      <c r="J804" s="6">
        <v>51.31</v>
      </c>
      <c r="K804" s="7">
        <v>0</v>
      </c>
      <c r="L804" s="6">
        <v>22.19</v>
      </c>
      <c r="M804" s="6">
        <f t="shared" si="48"/>
        <v>205.24</v>
      </c>
      <c r="N804" s="6">
        <f t="shared" si="49"/>
        <v>88.76</v>
      </c>
      <c r="O804" s="6">
        <f t="shared" si="50"/>
        <v>116.48</v>
      </c>
      <c r="P804" s="8">
        <f t="shared" si="51"/>
        <v>0.56753069577080495</v>
      </c>
      <c r="Q804" s="9">
        <f>YEAR(SalesDataTable[[#This Row],[Order Date]])</f>
        <v>2026</v>
      </c>
      <c r="R804" s="8" t="str">
        <f>"Q"&amp;ROUNDUP(MONTH(SalesDataTable[[#This Row],[Order Date]])/3,0)</f>
        <v>Q2</v>
      </c>
      <c r="S804" s="5">
        <f>MONTH(SalesDataTable[[#This Row],[Order Date]])</f>
        <v>5</v>
      </c>
      <c r="T804" s="8" t="str">
        <f>TEXT(SalesDataTable[[#This Row],[Order Date]],"mmm")</f>
        <v>maj</v>
      </c>
    </row>
    <row r="805" spans="1:20" ht="16" x14ac:dyDescent="0.4">
      <c r="A805" s="2" t="s">
        <v>876</v>
      </c>
      <c r="B805" s="3">
        <v>46154</v>
      </c>
      <c r="C805" s="4" t="s">
        <v>47</v>
      </c>
      <c r="D805" s="4" t="s">
        <v>65</v>
      </c>
      <c r="E805" s="4" t="s">
        <v>23</v>
      </c>
      <c r="F805" s="4" t="s">
        <v>24</v>
      </c>
      <c r="G805" s="4" t="s">
        <v>69</v>
      </c>
      <c r="H805" s="4" t="s">
        <v>94</v>
      </c>
      <c r="I805" s="5">
        <v>2</v>
      </c>
      <c r="J805" s="6">
        <v>51.15</v>
      </c>
      <c r="K805" s="7">
        <v>0</v>
      </c>
      <c r="L805" s="6">
        <v>22.53</v>
      </c>
      <c r="M805" s="6">
        <f t="shared" si="48"/>
        <v>102.3</v>
      </c>
      <c r="N805" s="6">
        <f t="shared" si="49"/>
        <v>45.06</v>
      </c>
      <c r="O805" s="6">
        <f t="shared" si="50"/>
        <v>57.239999999999995</v>
      </c>
      <c r="P805" s="8">
        <f t="shared" si="51"/>
        <v>0.55953079178885623</v>
      </c>
      <c r="Q805" s="9">
        <f>YEAR(SalesDataTable[[#This Row],[Order Date]])</f>
        <v>2026</v>
      </c>
      <c r="R805" s="8" t="str">
        <f>"Q"&amp;ROUNDUP(MONTH(SalesDataTable[[#This Row],[Order Date]])/3,0)</f>
        <v>Q2</v>
      </c>
      <c r="S805" s="5">
        <f>MONTH(SalesDataTable[[#This Row],[Order Date]])</f>
        <v>5</v>
      </c>
      <c r="T805" s="8" t="str">
        <f>TEXT(SalesDataTable[[#This Row],[Order Date]],"mmm")</f>
        <v>maj</v>
      </c>
    </row>
    <row r="806" spans="1:20" ht="16" x14ac:dyDescent="0.4">
      <c r="A806" s="2" t="s">
        <v>877</v>
      </c>
      <c r="B806" s="3">
        <v>46155</v>
      </c>
      <c r="C806" s="4" t="s">
        <v>28</v>
      </c>
      <c r="D806" s="4" t="s">
        <v>89</v>
      </c>
      <c r="E806" s="4" t="s">
        <v>45</v>
      </c>
      <c r="F806" s="4" t="s">
        <v>40</v>
      </c>
      <c r="G806" s="4" t="s">
        <v>69</v>
      </c>
      <c r="H806" s="4" t="s">
        <v>94</v>
      </c>
      <c r="I806" s="5">
        <v>1</v>
      </c>
      <c r="J806" s="6">
        <v>50.83</v>
      </c>
      <c r="K806" s="7">
        <v>0.1</v>
      </c>
      <c r="L806" s="6">
        <v>21.82</v>
      </c>
      <c r="M806" s="6">
        <f t="shared" si="48"/>
        <v>45.747</v>
      </c>
      <c r="N806" s="6">
        <f t="shared" si="49"/>
        <v>21.82</v>
      </c>
      <c r="O806" s="6">
        <f t="shared" si="50"/>
        <v>23.927</v>
      </c>
      <c r="P806" s="8">
        <f t="shared" si="51"/>
        <v>0.52302883249174803</v>
      </c>
      <c r="Q806" s="9">
        <f>YEAR(SalesDataTable[[#This Row],[Order Date]])</f>
        <v>2026</v>
      </c>
      <c r="R806" s="8" t="str">
        <f>"Q"&amp;ROUNDUP(MONTH(SalesDataTable[[#This Row],[Order Date]])/3,0)</f>
        <v>Q2</v>
      </c>
      <c r="S806" s="5">
        <f>MONTH(SalesDataTable[[#This Row],[Order Date]])</f>
        <v>5</v>
      </c>
      <c r="T806" s="8" t="str">
        <f>TEXT(SalesDataTable[[#This Row],[Order Date]],"mmm")</f>
        <v>maj</v>
      </c>
    </row>
    <row r="807" spans="1:20" ht="16" x14ac:dyDescent="0.4">
      <c r="A807" s="2" t="s">
        <v>878</v>
      </c>
      <c r="B807" s="3">
        <v>46155</v>
      </c>
      <c r="C807" s="4" t="s">
        <v>34</v>
      </c>
      <c r="D807" s="4" t="s">
        <v>35</v>
      </c>
      <c r="E807" s="4" t="s">
        <v>30</v>
      </c>
      <c r="F807" s="4" t="s">
        <v>40</v>
      </c>
      <c r="G807" s="4" t="s">
        <v>31</v>
      </c>
      <c r="H807" s="4" t="s">
        <v>41</v>
      </c>
      <c r="I807" s="5">
        <v>6</v>
      </c>
      <c r="J807" s="6">
        <v>141.9</v>
      </c>
      <c r="K807" s="7">
        <v>0.1</v>
      </c>
      <c r="L807" s="6">
        <v>79.64</v>
      </c>
      <c r="M807" s="6">
        <f t="shared" si="48"/>
        <v>766.2600000000001</v>
      </c>
      <c r="N807" s="6">
        <f t="shared" si="49"/>
        <v>477.84000000000003</v>
      </c>
      <c r="O807" s="6">
        <f t="shared" si="50"/>
        <v>288.42000000000007</v>
      </c>
      <c r="P807" s="8">
        <f t="shared" si="51"/>
        <v>0.37639965546942294</v>
      </c>
      <c r="Q807" s="9">
        <f>YEAR(SalesDataTable[[#This Row],[Order Date]])</f>
        <v>2026</v>
      </c>
      <c r="R807" s="8" t="str">
        <f>"Q"&amp;ROUNDUP(MONTH(SalesDataTable[[#This Row],[Order Date]])/3,0)</f>
        <v>Q2</v>
      </c>
      <c r="S807" s="5">
        <f>MONTH(SalesDataTable[[#This Row],[Order Date]])</f>
        <v>5</v>
      </c>
      <c r="T807" s="8" t="str">
        <f>TEXT(SalesDataTable[[#This Row],[Order Date]],"mmm")</f>
        <v>maj</v>
      </c>
    </row>
    <row r="808" spans="1:20" ht="16" x14ac:dyDescent="0.4">
      <c r="A808" s="2" t="s">
        <v>879</v>
      </c>
      <c r="B808" s="3">
        <v>46155</v>
      </c>
      <c r="C808" s="4" t="s">
        <v>47</v>
      </c>
      <c r="D808" s="4" t="s">
        <v>68</v>
      </c>
      <c r="E808" s="4" t="s">
        <v>23</v>
      </c>
      <c r="F808" s="4" t="s">
        <v>24</v>
      </c>
      <c r="G808" s="4" t="s">
        <v>51</v>
      </c>
      <c r="H808" s="4" t="s">
        <v>110</v>
      </c>
      <c r="I808" s="5">
        <v>1</v>
      </c>
      <c r="J808" s="6">
        <v>122.11</v>
      </c>
      <c r="K808" s="7">
        <v>0</v>
      </c>
      <c r="L808" s="6">
        <v>59.86</v>
      </c>
      <c r="M808" s="6">
        <f t="shared" si="48"/>
        <v>122.11</v>
      </c>
      <c r="N808" s="6">
        <f t="shared" si="49"/>
        <v>59.86</v>
      </c>
      <c r="O808" s="6">
        <f t="shared" si="50"/>
        <v>62.25</v>
      </c>
      <c r="P808" s="8">
        <f t="shared" si="51"/>
        <v>0.50978625829170421</v>
      </c>
      <c r="Q808" s="9">
        <f>YEAR(SalesDataTable[[#This Row],[Order Date]])</f>
        <v>2026</v>
      </c>
      <c r="R808" s="8" t="str">
        <f>"Q"&amp;ROUNDUP(MONTH(SalesDataTable[[#This Row],[Order Date]])/3,0)</f>
        <v>Q2</v>
      </c>
      <c r="S808" s="5">
        <f>MONTH(SalesDataTable[[#This Row],[Order Date]])</f>
        <v>5</v>
      </c>
      <c r="T808" s="8" t="str">
        <f>TEXT(SalesDataTable[[#This Row],[Order Date]],"mmm")</f>
        <v>maj</v>
      </c>
    </row>
    <row r="809" spans="1:20" ht="16" x14ac:dyDescent="0.4">
      <c r="A809" s="2" t="s">
        <v>880</v>
      </c>
      <c r="B809" s="3">
        <v>46155</v>
      </c>
      <c r="C809" s="4" t="s">
        <v>28</v>
      </c>
      <c r="D809" s="4" t="s">
        <v>86</v>
      </c>
      <c r="E809" s="4" t="s">
        <v>23</v>
      </c>
      <c r="F809" s="4" t="s">
        <v>24</v>
      </c>
      <c r="G809" s="4" t="s">
        <v>25</v>
      </c>
      <c r="H809" s="4" t="s">
        <v>63</v>
      </c>
      <c r="I809" s="5">
        <v>1</v>
      </c>
      <c r="J809" s="6">
        <v>102.38</v>
      </c>
      <c r="K809" s="7">
        <v>0</v>
      </c>
      <c r="L809" s="6">
        <v>50.82</v>
      </c>
      <c r="M809" s="6">
        <f t="shared" si="48"/>
        <v>102.38</v>
      </c>
      <c r="N809" s="6">
        <f t="shared" si="49"/>
        <v>50.82</v>
      </c>
      <c r="O809" s="6">
        <f t="shared" si="50"/>
        <v>51.559999999999995</v>
      </c>
      <c r="P809" s="8">
        <f t="shared" si="51"/>
        <v>0.50361398710685679</v>
      </c>
      <c r="Q809" s="9">
        <f>YEAR(SalesDataTable[[#This Row],[Order Date]])</f>
        <v>2026</v>
      </c>
      <c r="R809" s="8" t="str">
        <f>"Q"&amp;ROUNDUP(MONTH(SalesDataTable[[#This Row],[Order Date]])/3,0)</f>
        <v>Q2</v>
      </c>
      <c r="S809" s="5">
        <f>MONTH(SalesDataTable[[#This Row],[Order Date]])</f>
        <v>5</v>
      </c>
      <c r="T809" s="8" t="str">
        <f>TEXT(SalesDataTable[[#This Row],[Order Date]],"mmm")</f>
        <v>maj</v>
      </c>
    </row>
    <row r="810" spans="1:20" ht="16" x14ac:dyDescent="0.4">
      <c r="A810" s="2" t="s">
        <v>881</v>
      </c>
      <c r="B810" s="3">
        <v>46155</v>
      </c>
      <c r="C810" s="4" t="s">
        <v>34</v>
      </c>
      <c r="D810" s="4" t="s">
        <v>146</v>
      </c>
      <c r="E810" s="4" t="s">
        <v>45</v>
      </c>
      <c r="F810" s="4" t="s">
        <v>24</v>
      </c>
      <c r="G810" s="4" t="s">
        <v>69</v>
      </c>
      <c r="H810" s="4" t="s">
        <v>87</v>
      </c>
      <c r="I810" s="5">
        <v>5</v>
      </c>
      <c r="J810" s="6">
        <v>37.119999999999997</v>
      </c>
      <c r="K810" s="7">
        <v>0.1</v>
      </c>
      <c r="L810" s="6">
        <v>13.96</v>
      </c>
      <c r="M810" s="6">
        <f t="shared" si="48"/>
        <v>167.04</v>
      </c>
      <c r="N810" s="6">
        <f t="shared" si="49"/>
        <v>69.800000000000011</v>
      </c>
      <c r="O810" s="6">
        <f t="shared" si="50"/>
        <v>97.239999999999981</v>
      </c>
      <c r="P810" s="8">
        <f t="shared" si="51"/>
        <v>0.58213601532567039</v>
      </c>
      <c r="Q810" s="9">
        <f>YEAR(SalesDataTable[[#This Row],[Order Date]])</f>
        <v>2026</v>
      </c>
      <c r="R810" s="8" t="str">
        <f>"Q"&amp;ROUNDUP(MONTH(SalesDataTable[[#This Row],[Order Date]])/3,0)</f>
        <v>Q2</v>
      </c>
      <c r="S810" s="5">
        <f>MONTH(SalesDataTable[[#This Row],[Order Date]])</f>
        <v>5</v>
      </c>
      <c r="T810" s="8" t="str">
        <f>TEXT(SalesDataTable[[#This Row],[Order Date]],"mmm")</f>
        <v>maj</v>
      </c>
    </row>
    <row r="811" spans="1:20" ht="16" x14ac:dyDescent="0.4">
      <c r="A811" s="2" t="s">
        <v>882</v>
      </c>
      <c r="B811" s="3">
        <v>46155</v>
      </c>
      <c r="C811" s="4" t="s">
        <v>28</v>
      </c>
      <c r="D811" s="4" t="s">
        <v>89</v>
      </c>
      <c r="E811" s="4" t="s">
        <v>23</v>
      </c>
      <c r="F811" s="4" t="s">
        <v>36</v>
      </c>
      <c r="G811" s="4" t="s">
        <v>31</v>
      </c>
      <c r="H811" s="4" t="s">
        <v>32</v>
      </c>
      <c r="I811" s="5">
        <v>2</v>
      </c>
      <c r="J811" s="6">
        <v>91.76</v>
      </c>
      <c r="K811" s="7">
        <v>0.05</v>
      </c>
      <c r="L811" s="6">
        <v>46.31</v>
      </c>
      <c r="M811" s="6">
        <f t="shared" si="48"/>
        <v>174.34399999999999</v>
      </c>
      <c r="N811" s="6">
        <f t="shared" si="49"/>
        <v>92.62</v>
      </c>
      <c r="O811" s="6">
        <f t="shared" si="50"/>
        <v>81.72399999999999</v>
      </c>
      <c r="P811" s="8">
        <f t="shared" si="51"/>
        <v>0.46875143394668006</v>
      </c>
      <c r="Q811" s="9">
        <f>YEAR(SalesDataTable[[#This Row],[Order Date]])</f>
        <v>2026</v>
      </c>
      <c r="R811" s="8" t="str">
        <f>"Q"&amp;ROUNDUP(MONTH(SalesDataTable[[#This Row],[Order Date]])/3,0)</f>
        <v>Q2</v>
      </c>
      <c r="S811" s="5">
        <f>MONTH(SalesDataTable[[#This Row],[Order Date]])</f>
        <v>5</v>
      </c>
      <c r="T811" s="8" t="str">
        <f>TEXT(SalesDataTable[[#This Row],[Order Date]],"mmm")</f>
        <v>maj</v>
      </c>
    </row>
    <row r="812" spans="1:20" ht="16" x14ac:dyDescent="0.4">
      <c r="A812" s="2" t="s">
        <v>883</v>
      </c>
      <c r="B812" s="3">
        <v>46155</v>
      </c>
      <c r="C812" s="4" t="s">
        <v>47</v>
      </c>
      <c r="D812" s="4" t="s">
        <v>48</v>
      </c>
      <c r="E812" s="4" t="s">
        <v>23</v>
      </c>
      <c r="F812" s="4" t="s">
        <v>24</v>
      </c>
      <c r="G812" s="4" t="s">
        <v>31</v>
      </c>
      <c r="H812" s="4" t="s">
        <v>41</v>
      </c>
      <c r="I812" s="5">
        <v>1</v>
      </c>
      <c r="J812" s="6">
        <v>144.51</v>
      </c>
      <c r="K812" s="7">
        <v>0</v>
      </c>
      <c r="L812" s="6">
        <v>79.22</v>
      </c>
      <c r="M812" s="6">
        <f t="shared" si="48"/>
        <v>144.51</v>
      </c>
      <c r="N812" s="6">
        <f t="shared" si="49"/>
        <v>79.22</v>
      </c>
      <c r="O812" s="6">
        <f t="shared" si="50"/>
        <v>65.289999999999992</v>
      </c>
      <c r="P812" s="8">
        <f t="shared" si="51"/>
        <v>0.45180264341568055</v>
      </c>
      <c r="Q812" s="9">
        <f>YEAR(SalesDataTable[[#This Row],[Order Date]])</f>
        <v>2026</v>
      </c>
      <c r="R812" s="8" t="str">
        <f>"Q"&amp;ROUNDUP(MONTH(SalesDataTable[[#This Row],[Order Date]])/3,0)</f>
        <v>Q2</v>
      </c>
      <c r="S812" s="5">
        <f>MONTH(SalesDataTable[[#This Row],[Order Date]])</f>
        <v>5</v>
      </c>
      <c r="T812" s="8" t="str">
        <f>TEXT(SalesDataTable[[#This Row],[Order Date]],"mmm")</f>
        <v>maj</v>
      </c>
    </row>
    <row r="813" spans="1:20" ht="16" x14ac:dyDescent="0.4">
      <c r="A813" s="2" t="s">
        <v>884</v>
      </c>
      <c r="B813" s="3">
        <v>46156</v>
      </c>
      <c r="C813" s="4" t="s">
        <v>28</v>
      </c>
      <c r="D813" s="4" t="s">
        <v>58</v>
      </c>
      <c r="E813" s="4" t="s">
        <v>30</v>
      </c>
      <c r="F813" s="4" t="s">
        <v>40</v>
      </c>
      <c r="G813" s="4" t="s">
        <v>69</v>
      </c>
      <c r="H813" s="4" t="s">
        <v>94</v>
      </c>
      <c r="I813" s="5">
        <v>3</v>
      </c>
      <c r="J813" s="6">
        <v>49.7</v>
      </c>
      <c r="K813" s="7">
        <v>0.1</v>
      </c>
      <c r="L813" s="6">
        <v>21.84</v>
      </c>
      <c r="M813" s="6">
        <f t="shared" si="48"/>
        <v>134.19000000000003</v>
      </c>
      <c r="N813" s="6">
        <f t="shared" si="49"/>
        <v>65.52</v>
      </c>
      <c r="O813" s="6">
        <f t="shared" si="50"/>
        <v>68.67000000000003</v>
      </c>
      <c r="P813" s="8">
        <f t="shared" si="51"/>
        <v>0.5117370892018781</v>
      </c>
      <c r="Q813" s="9">
        <f>YEAR(SalesDataTable[[#This Row],[Order Date]])</f>
        <v>2026</v>
      </c>
      <c r="R813" s="8" t="str">
        <f>"Q"&amp;ROUNDUP(MONTH(SalesDataTable[[#This Row],[Order Date]])/3,0)</f>
        <v>Q2</v>
      </c>
      <c r="S813" s="5">
        <f>MONTH(SalesDataTable[[#This Row],[Order Date]])</f>
        <v>5</v>
      </c>
      <c r="T813" s="8" t="str">
        <f>TEXT(SalesDataTable[[#This Row],[Order Date]],"mmm")</f>
        <v>maj</v>
      </c>
    </row>
    <row r="814" spans="1:20" ht="16" x14ac:dyDescent="0.4">
      <c r="A814" s="2" t="s">
        <v>885</v>
      </c>
      <c r="B814" s="3">
        <v>46156</v>
      </c>
      <c r="C814" s="4" t="s">
        <v>21</v>
      </c>
      <c r="D814" s="4" t="s">
        <v>22</v>
      </c>
      <c r="E814" s="4" t="s">
        <v>23</v>
      </c>
      <c r="F814" s="4" t="s">
        <v>24</v>
      </c>
      <c r="G814" s="4" t="s">
        <v>51</v>
      </c>
      <c r="H814" s="4" t="s">
        <v>110</v>
      </c>
      <c r="I814" s="5">
        <v>1</v>
      </c>
      <c r="J814" s="6">
        <v>120.9</v>
      </c>
      <c r="K814" s="7">
        <v>0</v>
      </c>
      <c r="L814" s="6">
        <v>59.31</v>
      </c>
      <c r="M814" s="6">
        <f t="shared" si="48"/>
        <v>120.9</v>
      </c>
      <c r="N814" s="6">
        <f t="shared" si="49"/>
        <v>59.31</v>
      </c>
      <c r="O814" s="6">
        <f t="shared" si="50"/>
        <v>61.59</v>
      </c>
      <c r="P814" s="8">
        <f t="shared" si="51"/>
        <v>0.50942928039702229</v>
      </c>
      <c r="Q814" s="9">
        <f>YEAR(SalesDataTable[[#This Row],[Order Date]])</f>
        <v>2026</v>
      </c>
      <c r="R814" s="8" t="str">
        <f>"Q"&amp;ROUNDUP(MONTH(SalesDataTable[[#This Row],[Order Date]])/3,0)</f>
        <v>Q2</v>
      </c>
      <c r="S814" s="5">
        <f>MONTH(SalesDataTable[[#This Row],[Order Date]])</f>
        <v>5</v>
      </c>
      <c r="T814" s="8" t="str">
        <f>TEXT(SalesDataTable[[#This Row],[Order Date]],"mmm")</f>
        <v>maj</v>
      </c>
    </row>
    <row r="815" spans="1:20" ht="16" x14ac:dyDescent="0.4">
      <c r="A815" s="2" t="s">
        <v>886</v>
      </c>
      <c r="B815" s="3">
        <v>46156</v>
      </c>
      <c r="C815" s="4" t="s">
        <v>34</v>
      </c>
      <c r="D815" s="4" t="s">
        <v>81</v>
      </c>
      <c r="E815" s="4" t="s">
        <v>23</v>
      </c>
      <c r="F815" s="4" t="s">
        <v>24</v>
      </c>
      <c r="G815" s="4" t="s">
        <v>51</v>
      </c>
      <c r="H815" s="4" t="s">
        <v>61</v>
      </c>
      <c r="I815" s="5">
        <v>1</v>
      </c>
      <c r="J815" s="6">
        <v>195.72</v>
      </c>
      <c r="K815" s="7">
        <v>0.05</v>
      </c>
      <c r="L815" s="6">
        <v>105.73</v>
      </c>
      <c r="M815" s="6">
        <f t="shared" si="48"/>
        <v>185.934</v>
      </c>
      <c r="N815" s="6">
        <f t="shared" si="49"/>
        <v>105.73</v>
      </c>
      <c r="O815" s="6">
        <f t="shared" si="50"/>
        <v>80.203999999999994</v>
      </c>
      <c r="P815" s="8">
        <f t="shared" si="51"/>
        <v>0.43135736336549524</v>
      </c>
      <c r="Q815" s="9">
        <f>YEAR(SalesDataTable[[#This Row],[Order Date]])</f>
        <v>2026</v>
      </c>
      <c r="R815" s="8" t="str">
        <f>"Q"&amp;ROUNDUP(MONTH(SalesDataTable[[#This Row],[Order Date]])/3,0)</f>
        <v>Q2</v>
      </c>
      <c r="S815" s="5">
        <f>MONTH(SalesDataTable[[#This Row],[Order Date]])</f>
        <v>5</v>
      </c>
      <c r="T815" s="8" t="str">
        <f>TEXT(SalesDataTable[[#This Row],[Order Date]],"mmm")</f>
        <v>maj</v>
      </c>
    </row>
    <row r="816" spans="1:20" ht="16" x14ac:dyDescent="0.4">
      <c r="A816" s="2" t="s">
        <v>887</v>
      </c>
      <c r="B816" s="3">
        <v>46156</v>
      </c>
      <c r="C816" s="4" t="s">
        <v>21</v>
      </c>
      <c r="D816" s="4" t="s">
        <v>22</v>
      </c>
      <c r="E816" s="4" t="s">
        <v>30</v>
      </c>
      <c r="F816" s="4" t="s">
        <v>24</v>
      </c>
      <c r="G816" s="4" t="s">
        <v>25</v>
      </c>
      <c r="H816" s="4" t="s">
        <v>55</v>
      </c>
      <c r="I816" s="5">
        <v>8</v>
      </c>
      <c r="J816" s="6">
        <v>40.15</v>
      </c>
      <c r="K816" s="7">
        <v>0.15</v>
      </c>
      <c r="L816" s="6">
        <v>16.91</v>
      </c>
      <c r="M816" s="6">
        <f t="shared" si="48"/>
        <v>273.02</v>
      </c>
      <c r="N816" s="6">
        <f t="shared" si="49"/>
        <v>135.28</v>
      </c>
      <c r="O816" s="6">
        <f t="shared" si="50"/>
        <v>137.73999999999998</v>
      </c>
      <c r="P816" s="8">
        <f t="shared" si="51"/>
        <v>0.50450516445681637</v>
      </c>
      <c r="Q816" s="9">
        <f>YEAR(SalesDataTable[[#This Row],[Order Date]])</f>
        <v>2026</v>
      </c>
      <c r="R816" s="8" t="str">
        <f>"Q"&amp;ROUNDUP(MONTH(SalesDataTable[[#This Row],[Order Date]])/3,0)</f>
        <v>Q2</v>
      </c>
      <c r="S816" s="5">
        <f>MONTH(SalesDataTable[[#This Row],[Order Date]])</f>
        <v>5</v>
      </c>
      <c r="T816" s="8" t="str">
        <f>TEXT(SalesDataTable[[#This Row],[Order Date]],"mmm")</f>
        <v>maj</v>
      </c>
    </row>
    <row r="817" spans="1:20" ht="16" x14ac:dyDescent="0.4">
      <c r="A817" s="2" t="s">
        <v>888</v>
      </c>
      <c r="B817" s="3">
        <v>46156</v>
      </c>
      <c r="C817" s="4" t="s">
        <v>28</v>
      </c>
      <c r="D817" s="4" t="s">
        <v>106</v>
      </c>
      <c r="E817" s="4" t="s">
        <v>45</v>
      </c>
      <c r="F817" s="4" t="s">
        <v>40</v>
      </c>
      <c r="G817" s="4" t="s">
        <v>37</v>
      </c>
      <c r="H817" s="4" t="s">
        <v>91</v>
      </c>
      <c r="I817" s="5">
        <v>4</v>
      </c>
      <c r="J817" s="6">
        <v>130.83000000000001</v>
      </c>
      <c r="K817" s="7">
        <v>0</v>
      </c>
      <c r="L817" s="6">
        <v>66.959999999999994</v>
      </c>
      <c r="M817" s="6">
        <f t="shared" si="48"/>
        <v>523.32000000000005</v>
      </c>
      <c r="N817" s="6">
        <f t="shared" si="49"/>
        <v>267.83999999999997</v>
      </c>
      <c r="O817" s="6">
        <f t="shared" si="50"/>
        <v>255.48000000000008</v>
      </c>
      <c r="P817" s="8">
        <f t="shared" si="51"/>
        <v>0.48819078193074994</v>
      </c>
      <c r="Q817" s="9">
        <f>YEAR(SalesDataTable[[#This Row],[Order Date]])</f>
        <v>2026</v>
      </c>
      <c r="R817" s="8" t="str">
        <f>"Q"&amp;ROUNDUP(MONTH(SalesDataTable[[#This Row],[Order Date]])/3,0)</f>
        <v>Q2</v>
      </c>
      <c r="S817" s="5">
        <f>MONTH(SalesDataTable[[#This Row],[Order Date]])</f>
        <v>5</v>
      </c>
      <c r="T817" s="8" t="str">
        <f>TEXT(SalesDataTable[[#This Row],[Order Date]],"mmm")</f>
        <v>maj</v>
      </c>
    </row>
    <row r="818" spans="1:20" ht="16" x14ac:dyDescent="0.4">
      <c r="A818" s="2" t="s">
        <v>889</v>
      </c>
      <c r="B818" s="3">
        <v>46156</v>
      </c>
      <c r="C818" s="4" t="s">
        <v>28</v>
      </c>
      <c r="D818" s="4" t="s">
        <v>89</v>
      </c>
      <c r="E818" s="4" t="s">
        <v>23</v>
      </c>
      <c r="F818" s="4" t="s">
        <v>36</v>
      </c>
      <c r="G818" s="4" t="s">
        <v>25</v>
      </c>
      <c r="H818" s="4" t="s">
        <v>49</v>
      </c>
      <c r="I818" s="5">
        <v>1</v>
      </c>
      <c r="J818" s="6">
        <v>50.34</v>
      </c>
      <c r="K818" s="7">
        <v>0.05</v>
      </c>
      <c r="L818" s="6">
        <v>22.23</v>
      </c>
      <c r="M818" s="6">
        <f t="shared" si="48"/>
        <v>47.823</v>
      </c>
      <c r="N818" s="6">
        <f t="shared" si="49"/>
        <v>22.23</v>
      </c>
      <c r="O818" s="6">
        <f t="shared" si="50"/>
        <v>25.593</v>
      </c>
      <c r="P818" s="8">
        <f t="shared" si="51"/>
        <v>0.53516090584028608</v>
      </c>
      <c r="Q818" s="9">
        <f>YEAR(SalesDataTable[[#This Row],[Order Date]])</f>
        <v>2026</v>
      </c>
      <c r="R818" s="8" t="str">
        <f>"Q"&amp;ROUNDUP(MONTH(SalesDataTable[[#This Row],[Order Date]])/3,0)</f>
        <v>Q2</v>
      </c>
      <c r="S818" s="5">
        <f>MONTH(SalesDataTable[[#This Row],[Order Date]])</f>
        <v>5</v>
      </c>
      <c r="T818" s="8" t="str">
        <f>TEXT(SalesDataTable[[#This Row],[Order Date]],"mmm")</f>
        <v>maj</v>
      </c>
    </row>
    <row r="819" spans="1:20" ht="16" x14ac:dyDescent="0.4">
      <c r="A819" s="2" t="s">
        <v>890</v>
      </c>
      <c r="B819" s="3">
        <v>46156</v>
      </c>
      <c r="C819" s="4" t="s">
        <v>34</v>
      </c>
      <c r="D819" s="4" t="s">
        <v>81</v>
      </c>
      <c r="E819" s="4" t="s">
        <v>23</v>
      </c>
      <c r="F819" s="4" t="s">
        <v>24</v>
      </c>
      <c r="G819" s="4" t="s">
        <v>25</v>
      </c>
      <c r="H819" s="4" t="s">
        <v>63</v>
      </c>
      <c r="I819" s="5">
        <v>2</v>
      </c>
      <c r="J819" s="6">
        <v>103.37</v>
      </c>
      <c r="K819" s="7">
        <v>0</v>
      </c>
      <c r="L819" s="6">
        <v>50.49</v>
      </c>
      <c r="M819" s="6">
        <f t="shared" si="48"/>
        <v>206.74</v>
      </c>
      <c r="N819" s="6">
        <f t="shared" si="49"/>
        <v>100.98</v>
      </c>
      <c r="O819" s="6">
        <f t="shared" si="50"/>
        <v>105.76</v>
      </c>
      <c r="P819" s="8">
        <f t="shared" si="51"/>
        <v>0.51156041404662866</v>
      </c>
      <c r="Q819" s="9">
        <f>YEAR(SalesDataTable[[#This Row],[Order Date]])</f>
        <v>2026</v>
      </c>
      <c r="R819" s="8" t="str">
        <f>"Q"&amp;ROUNDUP(MONTH(SalesDataTable[[#This Row],[Order Date]])/3,0)</f>
        <v>Q2</v>
      </c>
      <c r="S819" s="5">
        <f>MONTH(SalesDataTable[[#This Row],[Order Date]])</f>
        <v>5</v>
      </c>
      <c r="T819" s="8" t="str">
        <f>TEXT(SalesDataTable[[#This Row],[Order Date]],"mmm")</f>
        <v>maj</v>
      </c>
    </row>
    <row r="820" spans="1:20" ht="16" x14ac:dyDescent="0.4">
      <c r="A820" s="2" t="s">
        <v>891</v>
      </c>
      <c r="B820" s="3">
        <v>46156</v>
      </c>
      <c r="C820" s="4" t="s">
        <v>28</v>
      </c>
      <c r="D820" s="4" t="s">
        <v>106</v>
      </c>
      <c r="E820" s="4" t="s">
        <v>45</v>
      </c>
      <c r="F820" s="4" t="s">
        <v>40</v>
      </c>
      <c r="G820" s="4" t="s">
        <v>69</v>
      </c>
      <c r="H820" s="4" t="s">
        <v>75</v>
      </c>
      <c r="I820" s="5">
        <v>3</v>
      </c>
      <c r="J820" s="6">
        <v>122.31</v>
      </c>
      <c r="K820" s="7">
        <v>0.05</v>
      </c>
      <c r="L820" s="6">
        <v>71.11</v>
      </c>
      <c r="M820" s="6">
        <f t="shared" si="48"/>
        <v>348.58350000000002</v>
      </c>
      <c r="N820" s="6">
        <f t="shared" si="49"/>
        <v>213.32999999999998</v>
      </c>
      <c r="O820" s="6">
        <f t="shared" si="50"/>
        <v>135.25350000000003</v>
      </c>
      <c r="P820" s="8">
        <f t="shared" si="51"/>
        <v>0.38800889887214979</v>
      </c>
      <c r="Q820" s="9">
        <f>YEAR(SalesDataTable[[#This Row],[Order Date]])</f>
        <v>2026</v>
      </c>
      <c r="R820" s="8" t="str">
        <f>"Q"&amp;ROUNDUP(MONTH(SalesDataTable[[#This Row],[Order Date]])/3,0)</f>
        <v>Q2</v>
      </c>
      <c r="S820" s="5">
        <f>MONTH(SalesDataTable[[#This Row],[Order Date]])</f>
        <v>5</v>
      </c>
      <c r="T820" s="8" t="str">
        <f>TEXT(SalesDataTable[[#This Row],[Order Date]],"mmm")</f>
        <v>maj</v>
      </c>
    </row>
    <row r="821" spans="1:20" ht="16" x14ac:dyDescent="0.4">
      <c r="A821" s="2" t="s">
        <v>892</v>
      </c>
      <c r="B821" s="3">
        <v>46157</v>
      </c>
      <c r="C821" s="4" t="s">
        <v>21</v>
      </c>
      <c r="D821" s="4" t="s">
        <v>72</v>
      </c>
      <c r="E821" s="4" t="s">
        <v>23</v>
      </c>
      <c r="F821" s="4" t="s">
        <v>40</v>
      </c>
      <c r="G821" s="4" t="s">
        <v>37</v>
      </c>
      <c r="H821" s="4" t="s">
        <v>103</v>
      </c>
      <c r="I821" s="5">
        <v>1</v>
      </c>
      <c r="J821" s="6">
        <v>166.48</v>
      </c>
      <c r="K821" s="7">
        <v>0</v>
      </c>
      <c r="L821" s="6">
        <v>89.42</v>
      </c>
      <c r="M821" s="6">
        <f t="shared" si="48"/>
        <v>166.48</v>
      </c>
      <c r="N821" s="6">
        <f t="shared" si="49"/>
        <v>89.42</v>
      </c>
      <c r="O821" s="6">
        <f t="shared" si="50"/>
        <v>77.059999999999988</v>
      </c>
      <c r="P821" s="8">
        <f t="shared" si="51"/>
        <v>0.4628784238346948</v>
      </c>
      <c r="Q821" s="9">
        <f>YEAR(SalesDataTable[[#This Row],[Order Date]])</f>
        <v>2026</v>
      </c>
      <c r="R821" s="8" t="str">
        <f>"Q"&amp;ROUNDUP(MONTH(SalesDataTable[[#This Row],[Order Date]])/3,0)</f>
        <v>Q2</v>
      </c>
      <c r="S821" s="5">
        <f>MONTH(SalesDataTable[[#This Row],[Order Date]])</f>
        <v>5</v>
      </c>
      <c r="T821" s="8" t="str">
        <f>TEXT(SalesDataTable[[#This Row],[Order Date]],"mmm")</f>
        <v>maj</v>
      </c>
    </row>
    <row r="822" spans="1:20" ht="16" x14ac:dyDescent="0.4">
      <c r="A822" s="2" t="s">
        <v>893</v>
      </c>
      <c r="B822" s="3">
        <v>46157</v>
      </c>
      <c r="C822" s="4" t="s">
        <v>21</v>
      </c>
      <c r="D822" s="4" t="s">
        <v>108</v>
      </c>
      <c r="E822" s="4" t="s">
        <v>45</v>
      </c>
      <c r="F822" s="4" t="s">
        <v>36</v>
      </c>
      <c r="G822" s="4" t="s">
        <v>51</v>
      </c>
      <c r="H822" s="4" t="s">
        <v>61</v>
      </c>
      <c r="I822" s="5">
        <v>3</v>
      </c>
      <c r="J822" s="6">
        <v>192.21</v>
      </c>
      <c r="K822" s="7">
        <v>0</v>
      </c>
      <c r="L822" s="6">
        <v>103.51</v>
      </c>
      <c r="M822" s="6">
        <f t="shared" si="48"/>
        <v>576.63</v>
      </c>
      <c r="N822" s="6">
        <f t="shared" si="49"/>
        <v>310.53000000000003</v>
      </c>
      <c r="O822" s="6">
        <f t="shared" si="50"/>
        <v>266.09999999999997</v>
      </c>
      <c r="P822" s="8">
        <f t="shared" si="51"/>
        <v>0.46147442900993701</v>
      </c>
      <c r="Q822" s="9">
        <f>YEAR(SalesDataTable[[#This Row],[Order Date]])</f>
        <v>2026</v>
      </c>
      <c r="R822" s="8" t="str">
        <f>"Q"&amp;ROUNDUP(MONTH(SalesDataTable[[#This Row],[Order Date]])/3,0)</f>
        <v>Q2</v>
      </c>
      <c r="S822" s="5">
        <f>MONTH(SalesDataTable[[#This Row],[Order Date]])</f>
        <v>5</v>
      </c>
      <c r="T822" s="8" t="str">
        <f>TEXT(SalesDataTable[[#This Row],[Order Date]],"mmm")</f>
        <v>maj</v>
      </c>
    </row>
    <row r="823" spans="1:20" ht="16" x14ac:dyDescent="0.4">
      <c r="A823" s="2" t="s">
        <v>894</v>
      </c>
      <c r="B823" s="3">
        <v>46157</v>
      </c>
      <c r="C823" s="4" t="s">
        <v>21</v>
      </c>
      <c r="D823" s="4" t="s">
        <v>72</v>
      </c>
      <c r="E823" s="4" t="s">
        <v>30</v>
      </c>
      <c r="F823" s="4" t="s">
        <v>40</v>
      </c>
      <c r="G823" s="4" t="s">
        <v>51</v>
      </c>
      <c r="H823" s="4" t="s">
        <v>84</v>
      </c>
      <c r="I823" s="5">
        <v>6</v>
      </c>
      <c r="J823" s="6">
        <v>81.13</v>
      </c>
      <c r="K823" s="7">
        <v>0.05</v>
      </c>
      <c r="L823" s="6">
        <v>39.409999999999997</v>
      </c>
      <c r="M823" s="6">
        <f t="shared" si="48"/>
        <v>462.44099999999997</v>
      </c>
      <c r="N823" s="6">
        <f t="shared" si="49"/>
        <v>236.45999999999998</v>
      </c>
      <c r="O823" s="6">
        <f t="shared" si="50"/>
        <v>225.98099999999999</v>
      </c>
      <c r="P823" s="8">
        <f t="shared" si="51"/>
        <v>0.48866990599881932</v>
      </c>
      <c r="Q823" s="9">
        <f>YEAR(SalesDataTable[[#This Row],[Order Date]])</f>
        <v>2026</v>
      </c>
      <c r="R823" s="8" t="str">
        <f>"Q"&amp;ROUNDUP(MONTH(SalesDataTable[[#This Row],[Order Date]])/3,0)</f>
        <v>Q2</v>
      </c>
      <c r="S823" s="5">
        <f>MONTH(SalesDataTable[[#This Row],[Order Date]])</f>
        <v>5</v>
      </c>
      <c r="T823" s="8" t="str">
        <f>TEXT(SalesDataTable[[#This Row],[Order Date]],"mmm")</f>
        <v>maj</v>
      </c>
    </row>
    <row r="824" spans="1:20" ht="16" x14ac:dyDescent="0.4">
      <c r="A824" s="2" t="s">
        <v>895</v>
      </c>
      <c r="B824" s="3">
        <v>46157</v>
      </c>
      <c r="C824" s="4" t="s">
        <v>34</v>
      </c>
      <c r="D824" s="4" t="s">
        <v>81</v>
      </c>
      <c r="E824" s="4" t="s">
        <v>30</v>
      </c>
      <c r="F824" s="4" t="s">
        <v>40</v>
      </c>
      <c r="G824" s="4" t="s">
        <v>37</v>
      </c>
      <c r="H824" s="4" t="s">
        <v>38</v>
      </c>
      <c r="I824" s="5">
        <v>6</v>
      </c>
      <c r="J824" s="6">
        <v>37.1</v>
      </c>
      <c r="K824" s="7">
        <v>0.1</v>
      </c>
      <c r="L824" s="6">
        <v>13.63</v>
      </c>
      <c r="M824" s="6">
        <f t="shared" si="48"/>
        <v>200.34000000000003</v>
      </c>
      <c r="N824" s="6">
        <f t="shared" si="49"/>
        <v>81.78</v>
      </c>
      <c r="O824" s="6">
        <f t="shared" si="50"/>
        <v>118.56000000000003</v>
      </c>
      <c r="P824" s="8">
        <f t="shared" si="51"/>
        <v>0.59179395028451642</v>
      </c>
      <c r="Q824" s="9">
        <f>YEAR(SalesDataTable[[#This Row],[Order Date]])</f>
        <v>2026</v>
      </c>
      <c r="R824" s="8" t="str">
        <f>"Q"&amp;ROUNDUP(MONTH(SalesDataTable[[#This Row],[Order Date]])/3,0)</f>
        <v>Q2</v>
      </c>
      <c r="S824" s="5">
        <f>MONTH(SalesDataTable[[#This Row],[Order Date]])</f>
        <v>5</v>
      </c>
      <c r="T824" s="8" t="str">
        <f>TEXT(SalesDataTable[[#This Row],[Order Date]],"mmm")</f>
        <v>maj</v>
      </c>
    </row>
    <row r="825" spans="1:20" ht="16" x14ac:dyDescent="0.4">
      <c r="A825" s="2" t="s">
        <v>896</v>
      </c>
      <c r="B825" s="3">
        <v>46157</v>
      </c>
      <c r="C825" s="4" t="s">
        <v>28</v>
      </c>
      <c r="D825" s="4" t="s">
        <v>106</v>
      </c>
      <c r="E825" s="4" t="s">
        <v>30</v>
      </c>
      <c r="F825" s="4" t="s">
        <v>40</v>
      </c>
      <c r="G825" s="4" t="s">
        <v>37</v>
      </c>
      <c r="H825" s="4" t="s">
        <v>38</v>
      </c>
      <c r="I825" s="5">
        <v>6</v>
      </c>
      <c r="J825" s="6">
        <v>35.92</v>
      </c>
      <c r="K825" s="7">
        <v>0.15</v>
      </c>
      <c r="L825" s="6">
        <v>13.3</v>
      </c>
      <c r="M825" s="6">
        <f t="shared" si="48"/>
        <v>183.19200000000001</v>
      </c>
      <c r="N825" s="6">
        <f t="shared" si="49"/>
        <v>79.800000000000011</v>
      </c>
      <c r="O825" s="6">
        <f t="shared" si="50"/>
        <v>103.392</v>
      </c>
      <c r="P825" s="8">
        <f t="shared" si="51"/>
        <v>0.56439145814227687</v>
      </c>
      <c r="Q825" s="9">
        <f>YEAR(SalesDataTable[[#This Row],[Order Date]])</f>
        <v>2026</v>
      </c>
      <c r="R825" s="8" t="str">
        <f>"Q"&amp;ROUNDUP(MONTH(SalesDataTable[[#This Row],[Order Date]])/3,0)</f>
        <v>Q2</v>
      </c>
      <c r="S825" s="5">
        <f>MONTH(SalesDataTable[[#This Row],[Order Date]])</f>
        <v>5</v>
      </c>
      <c r="T825" s="8" t="str">
        <f>TEXT(SalesDataTable[[#This Row],[Order Date]],"mmm")</f>
        <v>maj</v>
      </c>
    </row>
    <row r="826" spans="1:20" ht="16" x14ac:dyDescent="0.4">
      <c r="A826" s="2" t="s">
        <v>897</v>
      </c>
      <c r="B826" s="3">
        <v>46157</v>
      </c>
      <c r="C826" s="4" t="s">
        <v>47</v>
      </c>
      <c r="D826" s="4" t="s">
        <v>102</v>
      </c>
      <c r="E826" s="4" t="s">
        <v>45</v>
      </c>
      <c r="F826" s="4" t="s">
        <v>40</v>
      </c>
      <c r="G826" s="4" t="s">
        <v>69</v>
      </c>
      <c r="H826" s="4" t="s">
        <v>87</v>
      </c>
      <c r="I826" s="5">
        <v>4</v>
      </c>
      <c r="J826" s="6">
        <v>36.21</v>
      </c>
      <c r="K826" s="7">
        <v>0</v>
      </c>
      <c r="L826" s="6">
        <v>14.3</v>
      </c>
      <c r="M826" s="6">
        <f t="shared" si="48"/>
        <v>144.84</v>
      </c>
      <c r="N826" s="6">
        <f t="shared" si="49"/>
        <v>57.2</v>
      </c>
      <c r="O826" s="6">
        <f t="shared" si="50"/>
        <v>87.64</v>
      </c>
      <c r="P826" s="8">
        <f t="shared" si="51"/>
        <v>0.60508146920740125</v>
      </c>
      <c r="Q826" s="9">
        <f>YEAR(SalesDataTable[[#This Row],[Order Date]])</f>
        <v>2026</v>
      </c>
      <c r="R826" s="8" t="str">
        <f>"Q"&amp;ROUNDUP(MONTH(SalesDataTable[[#This Row],[Order Date]])/3,0)</f>
        <v>Q2</v>
      </c>
      <c r="S826" s="5">
        <f>MONTH(SalesDataTable[[#This Row],[Order Date]])</f>
        <v>5</v>
      </c>
      <c r="T826" s="8" t="str">
        <f>TEXT(SalesDataTable[[#This Row],[Order Date]],"mmm")</f>
        <v>maj</v>
      </c>
    </row>
    <row r="827" spans="1:20" ht="16" x14ac:dyDescent="0.4">
      <c r="A827" s="2" t="s">
        <v>898</v>
      </c>
      <c r="B827" s="3">
        <v>46157</v>
      </c>
      <c r="C827" s="4" t="s">
        <v>34</v>
      </c>
      <c r="D827" s="4" t="s">
        <v>81</v>
      </c>
      <c r="E827" s="4" t="s">
        <v>23</v>
      </c>
      <c r="F827" s="4" t="s">
        <v>40</v>
      </c>
      <c r="G827" s="4" t="s">
        <v>31</v>
      </c>
      <c r="H827" s="4" t="s">
        <v>99</v>
      </c>
      <c r="I827" s="5">
        <v>3</v>
      </c>
      <c r="J827" s="6">
        <v>73.03</v>
      </c>
      <c r="K827" s="7">
        <v>0.05</v>
      </c>
      <c r="L827" s="6">
        <v>33.200000000000003</v>
      </c>
      <c r="M827" s="6">
        <f t="shared" si="48"/>
        <v>208.13550000000001</v>
      </c>
      <c r="N827" s="6">
        <f t="shared" si="49"/>
        <v>99.600000000000009</v>
      </c>
      <c r="O827" s="6">
        <f t="shared" si="50"/>
        <v>108.5355</v>
      </c>
      <c r="P827" s="8">
        <f t="shared" si="51"/>
        <v>0.52146558371829888</v>
      </c>
      <c r="Q827" s="9">
        <f>YEAR(SalesDataTable[[#This Row],[Order Date]])</f>
        <v>2026</v>
      </c>
      <c r="R827" s="8" t="str">
        <f>"Q"&amp;ROUNDUP(MONTH(SalesDataTable[[#This Row],[Order Date]])/3,0)</f>
        <v>Q2</v>
      </c>
      <c r="S827" s="5">
        <f>MONTH(SalesDataTable[[#This Row],[Order Date]])</f>
        <v>5</v>
      </c>
      <c r="T827" s="8" t="str">
        <f>TEXT(SalesDataTable[[#This Row],[Order Date]],"mmm")</f>
        <v>maj</v>
      </c>
    </row>
    <row r="828" spans="1:20" ht="16" x14ac:dyDescent="0.4">
      <c r="A828" s="2" t="s">
        <v>899</v>
      </c>
      <c r="B828" s="3">
        <v>46157</v>
      </c>
      <c r="C828" s="4" t="s">
        <v>34</v>
      </c>
      <c r="D828" s="4" t="s">
        <v>54</v>
      </c>
      <c r="E828" s="4" t="s">
        <v>45</v>
      </c>
      <c r="F828" s="4" t="s">
        <v>24</v>
      </c>
      <c r="G828" s="4" t="s">
        <v>25</v>
      </c>
      <c r="H828" s="4" t="s">
        <v>26</v>
      </c>
      <c r="I828" s="5">
        <v>2</v>
      </c>
      <c r="J828" s="6">
        <v>80.81</v>
      </c>
      <c r="K828" s="7">
        <v>0</v>
      </c>
      <c r="L828" s="6">
        <v>42.53</v>
      </c>
      <c r="M828" s="6">
        <f t="shared" si="48"/>
        <v>161.62</v>
      </c>
      <c r="N828" s="6">
        <f t="shared" si="49"/>
        <v>85.06</v>
      </c>
      <c r="O828" s="6">
        <f t="shared" si="50"/>
        <v>76.56</v>
      </c>
      <c r="P828" s="8">
        <f t="shared" si="51"/>
        <v>0.47370374953594852</v>
      </c>
      <c r="Q828" s="9">
        <f>YEAR(SalesDataTable[[#This Row],[Order Date]])</f>
        <v>2026</v>
      </c>
      <c r="R828" s="8" t="str">
        <f>"Q"&amp;ROUNDUP(MONTH(SalesDataTable[[#This Row],[Order Date]])/3,0)</f>
        <v>Q2</v>
      </c>
      <c r="S828" s="5">
        <f>MONTH(SalesDataTable[[#This Row],[Order Date]])</f>
        <v>5</v>
      </c>
      <c r="T828" s="8" t="str">
        <f>TEXT(SalesDataTable[[#This Row],[Order Date]],"mmm")</f>
        <v>maj</v>
      </c>
    </row>
    <row r="829" spans="1:20" ht="16" x14ac:dyDescent="0.4">
      <c r="A829" s="2" t="s">
        <v>900</v>
      </c>
      <c r="B829" s="3">
        <v>46157</v>
      </c>
      <c r="C829" s="4" t="s">
        <v>28</v>
      </c>
      <c r="D829" s="4" t="s">
        <v>86</v>
      </c>
      <c r="E829" s="4" t="s">
        <v>23</v>
      </c>
      <c r="F829" s="4" t="s">
        <v>36</v>
      </c>
      <c r="G829" s="4" t="s">
        <v>25</v>
      </c>
      <c r="H829" s="4" t="s">
        <v>49</v>
      </c>
      <c r="I829" s="5">
        <v>1</v>
      </c>
      <c r="J829" s="6">
        <v>51.53</v>
      </c>
      <c r="K829" s="7">
        <v>0.1</v>
      </c>
      <c r="L829" s="6">
        <v>23.06</v>
      </c>
      <c r="M829" s="6">
        <f t="shared" si="48"/>
        <v>46.377000000000002</v>
      </c>
      <c r="N829" s="6">
        <f t="shared" si="49"/>
        <v>23.06</v>
      </c>
      <c r="O829" s="6">
        <f t="shared" si="50"/>
        <v>23.317000000000004</v>
      </c>
      <c r="P829" s="8">
        <f t="shared" si="51"/>
        <v>0.50277076999374692</v>
      </c>
      <c r="Q829" s="9">
        <f>YEAR(SalesDataTable[[#This Row],[Order Date]])</f>
        <v>2026</v>
      </c>
      <c r="R829" s="8" t="str">
        <f>"Q"&amp;ROUNDUP(MONTH(SalesDataTable[[#This Row],[Order Date]])/3,0)</f>
        <v>Q2</v>
      </c>
      <c r="S829" s="5">
        <f>MONTH(SalesDataTable[[#This Row],[Order Date]])</f>
        <v>5</v>
      </c>
      <c r="T829" s="8" t="str">
        <f>TEXT(SalesDataTable[[#This Row],[Order Date]],"mmm")</f>
        <v>maj</v>
      </c>
    </row>
    <row r="830" spans="1:20" ht="16" x14ac:dyDescent="0.4">
      <c r="A830" s="2" t="s">
        <v>901</v>
      </c>
      <c r="B830" s="3">
        <v>46158</v>
      </c>
      <c r="C830" s="4" t="s">
        <v>47</v>
      </c>
      <c r="D830" s="4" t="s">
        <v>102</v>
      </c>
      <c r="E830" s="4" t="s">
        <v>30</v>
      </c>
      <c r="F830" s="4" t="s">
        <v>40</v>
      </c>
      <c r="G830" s="4" t="s">
        <v>51</v>
      </c>
      <c r="H830" s="4" t="s">
        <v>84</v>
      </c>
      <c r="I830" s="5">
        <v>5</v>
      </c>
      <c r="J830" s="6">
        <v>81.75</v>
      </c>
      <c r="K830" s="7">
        <v>0.05</v>
      </c>
      <c r="L830" s="6">
        <v>39.159999999999997</v>
      </c>
      <c r="M830" s="6">
        <f t="shared" si="48"/>
        <v>388.3125</v>
      </c>
      <c r="N830" s="6">
        <f t="shared" si="49"/>
        <v>195.79999999999998</v>
      </c>
      <c r="O830" s="6">
        <f t="shared" si="50"/>
        <v>192.51250000000002</v>
      </c>
      <c r="P830" s="8">
        <f t="shared" si="51"/>
        <v>0.49576694028649609</v>
      </c>
      <c r="Q830" s="9">
        <f>YEAR(SalesDataTable[[#This Row],[Order Date]])</f>
        <v>2026</v>
      </c>
      <c r="R830" s="8" t="str">
        <f>"Q"&amp;ROUNDUP(MONTH(SalesDataTable[[#This Row],[Order Date]])/3,0)</f>
        <v>Q2</v>
      </c>
      <c r="S830" s="5">
        <f>MONTH(SalesDataTable[[#This Row],[Order Date]])</f>
        <v>5</v>
      </c>
      <c r="T830" s="8" t="str">
        <f>TEXT(SalesDataTable[[#This Row],[Order Date]],"mmm")</f>
        <v>maj</v>
      </c>
    </row>
    <row r="831" spans="1:20" ht="16" x14ac:dyDescent="0.4">
      <c r="A831" s="2" t="s">
        <v>902</v>
      </c>
      <c r="B831" s="3">
        <v>46158</v>
      </c>
      <c r="C831" s="4" t="s">
        <v>34</v>
      </c>
      <c r="D831" s="4" t="s">
        <v>81</v>
      </c>
      <c r="E831" s="4" t="s">
        <v>23</v>
      </c>
      <c r="F831" s="4" t="s">
        <v>36</v>
      </c>
      <c r="G831" s="4" t="s">
        <v>37</v>
      </c>
      <c r="H831" s="4" t="s">
        <v>103</v>
      </c>
      <c r="I831" s="5">
        <v>1</v>
      </c>
      <c r="J831" s="6">
        <v>165.99</v>
      </c>
      <c r="K831" s="7">
        <v>0.1</v>
      </c>
      <c r="L831" s="6">
        <v>89.9</v>
      </c>
      <c r="M831" s="6">
        <f t="shared" si="48"/>
        <v>149.39100000000002</v>
      </c>
      <c r="N831" s="6">
        <f t="shared" si="49"/>
        <v>89.9</v>
      </c>
      <c r="O831" s="6">
        <f t="shared" si="50"/>
        <v>59.491000000000014</v>
      </c>
      <c r="P831" s="8">
        <f t="shared" si="51"/>
        <v>0.3982234538894579</v>
      </c>
      <c r="Q831" s="9">
        <f>YEAR(SalesDataTable[[#This Row],[Order Date]])</f>
        <v>2026</v>
      </c>
      <c r="R831" s="8" t="str">
        <f>"Q"&amp;ROUNDUP(MONTH(SalesDataTable[[#This Row],[Order Date]])/3,0)</f>
        <v>Q2</v>
      </c>
      <c r="S831" s="5">
        <f>MONTH(SalesDataTable[[#This Row],[Order Date]])</f>
        <v>5</v>
      </c>
      <c r="T831" s="8" t="str">
        <f>TEXT(SalesDataTable[[#This Row],[Order Date]],"mmm")</f>
        <v>maj</v>
      </c>
    </row>
    <row r="832" spans="1:20" ht="16" x14ac:dyDescent="0.4">
      <c r="A832" s="2" t="s">
        <v>903</v>
      </c>
      <c r="B832" s="3">
        <v>46158</v>
      </c>
      <c r="C832" s="4" t="s">
        <v>21</v>
      </c>
      <c r="D832" s="4" t="s">
        <v>108</v>
      </c>
      <c r="E832" s="4" t="s">
        <v>45</v>
      </c>
      <c r="F832" s="4" t="s">
        <v>36</v>
      </c>
      <c r="G832" s="4" t="s">
        <v>51</v>
      </c>
      <c r="H832" s="4" t="s">
        <v>110</v>
      </c>
      <c r="I832" s="5">
        <v>2</v>
      </c>
      <c r="J832" s="6">
        <v>121.22</v>
      </c>
      <c r="K832" s="7">
        <v>0</v>
      </c>
      <c r="L832" s="6">
        <v>60.38</v>
      </c>
      <c r="M832" s="6">
        <f t="shared" si="48"/>
        <v>242.44</v>
      </c>
      <c r="N832" s="6">
        <f t="shared" si="49"/>
        <v>120.76</v>
      </c>
      <c r="O832" s="6">
        <f t="shared" si="50"/>
        <v>121.67999999999999</v>
      </c>
      <c r="P832" s="8">
        <f t="shared" si="51"/>
        <v>0.50189737667051637</v>
      </c>
      <c r="Q832" s="9">
        <f>YEAR(SalesDataTable[[#This Row],[Order Date]])</f>
        <v>2026</v>
      </c>
      <c r="R832" s="8" t="str">
        <f>"Q"&amp;ROUNDUP(MONTH(SalesDataTable[[#This Row],[Order Date]])/3,0)</f>
        <v>Q2</v>
      </c>
      <c r="S832" s="5">
        <f>MONTH(SalesDataTable[[#This Row],[Order Date]])</f>
        <v>5</v>
      </c>
      <c r="T832" s="8" t="str">
        <f>TEXT(SalesDataTable[[#This Row],[Order Date]],"mmm")</f>
        <v>maj</v>
      </c>
    </row>
    <row r="833" spans="1:20" ht="16" x14ac:dyDescent="0.4">
      <c r="A833" s="2" t="s">
        <v>904</v>
      </c>
      <c r="B833" s="3">
        <v>46158</v>
      </c>
      <c r="C833" s="4" t="s">
        <v>28</v>
      </c>
      <c r="D833" s="4" t="s">
        <v>89</v>
      </c>
      <c r="E833" s="4" t="s">
        <v>45</v>
      </c>
      <c r="F833" s="4" t="s">
        <v>40</v>
      </c>
      <c r="G833" s="4" t="s">
        <v>37</v>
      </c>
      <c r="H833" s="4" t="s">
        <v>91</v>
      </c>
      <c r="I833" s="5">
        <v>2</v>
      </c>
      <c r="J833" s="6">
        <v>131.1</v>
      </c>
      <c r="K833" s="7">
        <v>0</v>
      </c>
      <c r="L833" s="6">
        <v>65.55</v>
      </c>
      <c r="M833" s="6">
        <f t="shared" si="48"/>
        <v>262.2</v>
      </c>
      <c r="N833" s="6">
        <f t="shared" si="49"/>
        <v>131.1</v>
      </c>
      <c r="O833" s="6">
        <f t="shared" si="50"/>
        <v>131.1</v>
      </c>
      <c r="P833" s="8">
        <f t="shared" si="51"/>
        <v>0.5</v>
      </c>
      <c r="Q833" s="9">
        <f>YEAR(SalesDataTable[[#This Row],[Order Date]])</f>
        <v>2026</v>
      </c>
      <c r="R833" s="8" t="str">
        <f>"Q"&amp;ROUNDUP(MONTH(SalesDataTable[[#This Row],[Order Date]])/3,0)</f>
        <v>Q2</v>
      </c>
      <c r="S833" s="5">
        <f>MONTH(SalesDataTable[[#This Row],[Order Date]])</f>
        <v>5</v>
      </c>
      <c r="T833" s="8" t="str">
        <f>TEXT(SalesDataTable[[#This Row],[Order Date]],"mmm")</f>
        <v>maj</v>
      </c>
    </row>
    <row r="834" spans="1:20" ht="16" x14ac:dyDescent="0.4">
      <c r="A834" s="2" t="s">
        <v>905</v>
      </c>
      <c r="B834" s="3">
        <v>46158</v>
      </c>
      <c r="C834" s="4" t="s">
        <v>28</v>
      </c>
      <c r="D834" s="4" t="s">
        <v>58</v>
      </c>
      <c r="E834" s="4" t="s">
        <v>23</v>
      </c>
      <c r="F834" s="4" t="s">
        <v>24</v>
      </c>
      <c r="G834" s="4" t="s">
        <v>37</v>
      </c>
      <c r="H834" s="4" t="s">
        <v>66</v>
      </c>
      <c r="I834" s="5">
        <v>2</v>
      </c>
      <c r="J834" s="6">
        <v>46.44</v>
      </c>
      <c r="K834" s="7">
        <v>0</v>
      </c>
      <c r="L834" s="6">
        <v>18.63</v>
      </c>
      <c r="M834" s="6">
        <f t="shared" ref="M834:M897" si="52">I834*J834*(1-K834)</f>
        <v>92.88</v>
      </c>
      <c r="N834" s="6">
        <f t="shared" ref="N834:N897" si="53">I834*L834</f>
        <v>37.26</v>
      </c>
      <c r="O834" s="6">
        <f t="shared" ref="O834:O897" si="54">M834-N834</f>
        <v>55.62</v>
      </c>
      <c r="P834" s="8">
        <f t="shared" ref="P834:P897" si="55">IFERROR(O834/M834,0)</f>
        <v>0.59883720930232553</v>
      </c>
      <c r="Q834" s="9">
        <f>YEAR(SalesDataTable[[#This Row],[Order Date]])</f>
        <v>2026</v>
      </c>
      <c r="R834" s="8" t="str">
        <f>"Q"&amp;ROUNDUP(MONTH(SalesDataTable[[#This Row],[Order Date]])/3,0)</f>
        <v>Q2</v>
      </c>
      <c r="S834" s="5">
        <f>MONTH(SalesDataTable[[#This Row],[Order Date]])</f>
        <v>5</v>
      </c>
      <c r="T834" s="8" t="str">
        <f>TEXT(SalesDataTable[[#This Row],[Order Date]],"mmm")</f>
        <v>maj</v>
      </c>
    </row>
    <row r="835" spans="1:20" ht="16" x14ac:dyDescent="0.4">
      <c r="A835" s="2" t="s">
        <v>906</v>
      </c>
      <c r="B835" s="3">
        <v>46158</v>
      </c>
      <c r="C835" s="4" t="s">
        <v>47</v>
      </c>
      <c r="D835" s="4" t="s">
        <v>65</v>
      </c>
      <c r="E835" s="4" t="s">
        <v>23</v>
      </c>
      <c r="F835" s="4" t="s">
        <v>36</v>
      </c>
      <c r="G835" s="4" t="s">
        <v>37</v>
      </c>
      <c r="H835" s="4" t="s">
        <v>38</v>
      </c>
      <c r="I835" s="5">
        <v>1</v>
      </c>
      <c r="J835" s="6">
        <v>36.659999999999997</v>
      </c>
      <c r="K835" s="7">
        <v>0</v>
      </c>
      <c r="L835" s="6">
        <v>13.61</v>
      </c>
      <c r="M835" s="6">
        <f t="shared" si="52"/>
        <v>36.659999999999997</v>
      </c>
      <c r="N835" s="6">
        <f t="shared" si="53"/>
        <v>13.61</v>
      </c>
      <c r="O835" s="6">
        <f t="shared" si="54"/>
        <v>23.049999999999997</v>
      </c>
      <c r="P835" s="8">
        <f t="shared" si="55"/>
        <v>0.62875068194217132</v>
      </c>
      <c r="Q835" s="9">
        <f>YEAR(SalesDataTable[[#This Row],[Order Date]])</f>
        <v>2026</v>
      </c>
      <c r="R835" s="8" t="str">
        <f>"Q"&amp;ROUNDUP(MONTH(SalesDataTable[[#This Row],[Order Date]])/3,0)</f>
        <v>Q2</v>
      </c>
      <c r="S835" s="5">
        <f>MONTH(SalesDataTable[[#This Row],[Order Date]])</f>
        <v>5</v>
      </c>
      <c r="T835" s="8" t="str">
        <f>TEXT(SalesDataTable[[#This Row],[Order Date]],"mmm")</f>
        <v>maj</v>
      </c>
    </row>
    <row r="836" spans="1:20" ht="16" x14ac:dyDescent="0.4">
      <c r="A836" s="2" t="s">
        <v>907</v>
      </c>
      <c r="B836" s="3">
        <v>46158</v>
      </c>
      <c r="C836" s="4" t="s">
        <v>47</v>
      </c>
      <c r="D836" s="4" t="s">
        <v>68</v>
      </c>
      <c r="E836" s="4" t="s">
        <v>23</v>
      </c>
      <c r="F836" s="4" t="s">
        <v>36</v>
      </c>
      <c r="G836" s="4" t="s">
        <v>31</v>
      </c>
      <c r="H836" s="4" t="s">
        <v>73</v>
      </c>
      <c r="I836" s="5">
        <v>5</v>
      </c>
      <c r="J836" s="6">
        <v>156.16999999999999</v>
      </c>
      <c r="K836" s="7">
        <v>0.1</v>
      </c>
      <c r="L836" s="6">
        <v>80.59</v>
      </c>
      <c r="M836" s="6">
        <f t="shared" si="52"/>
        <v>702.76499999999999</v>
      </c>
      <c r="N836" s="6">
        <f t="shared" si="53"/>
        <v>402.95000000000005</v>
      </c>
      <c r="O836" s="6">
        <f t="shared" si="54"/>
        <v>299.81499999999994</v>
      </c>
      <c r="P836" s="8">
        <f t="shared" si="55"/>
        <v>0.42662198601239382</v>
      </c>
      <c r="Q836" s="9">
        <f>YEAR(SalesDataTable[[#This Row],[Order Date]])</f>
        <v>2026</v>
      </c>
      <c r="R836" s="8" t="str">
        <f>"Q"&amp;ROUNDUP(MONTH(SalesDataTable[[#This Row],[Order Date]])/3,0)</f>
        <v>Q2</v>
      </c>
      <c r="S836" s="5">
        <f>MONTH(SalesDataTable[[#This Row],[Order Date]])</f>
        <v>5</v>
      </c>
      <c r="T836" s="8" t="str">
        <f>TEXT(SalesDataTable[[#This Row],[Order Date]],"mmm")</f>
        <v>maj</v>
      </c>
    </row>
    <row r="837" spans="1:20" ht="16" x14ac:dyDescent="0.4">
      <c r="A837" s="2" t="s">
        <v>908</v>
      </c>
      <c r="B837" s="3">
        <v>46158</v>
      </c>
      <c r="C837" s="4" t="s">
        <v>28</v>
      </c>
      <c r="D837" s="4" t="s">
        <v>89</v>
      </c>
      <c r="E837" s="4" t="s">
        <v>45</v>
      </c>
      <c r="F837" s="4" t="s">
        <v>36</v>
      </c>
      <c r="G837" s="4" t="s">
        <v>37</v>
      </c>
      <c r="H837" s="4" t="s">
        <v>38</v>
      </c>
      <c r="I837" s="5">
        <v>1</v>
      </c>
      <c r="J837" s="6">
        <v>35.97</v>
      </c>
      <c r="K837" s="7">
        <v>0.1</v>
      </c>
      <c r="L837" s="6">
        <v>13.54</v>
      </c>
      <c r="M837" s="6">
        <f t="shared" si="52"/>
        <v>32.372999999999998</v>
      </c>
      <c r="N837" s="6">
        <f t="shared" si="53"/>
        <v>13.54</v>
      </c>
      <c r="O837" s="6">
        <f t="shared" si="54"/>
        <v>18.832999999999998</v>
      </c>
      <c r="P837" s="8">
        <f t="shared" si="55"/>
        <v>0.58175022395205878</v>
      </c>
      <c r="Q837" s="9">
        <f>YEAR(SalesDataTable[[#This Row],[Order Date]])</f>
        <v>2026</v>
      </c>
      <c r="R837" s="8" t="str">
        <f>"Q"&amp;ROUNDUP(MONTH(SalesDataTable[[#This Row],[Order Date]])/3,0)</f>
        <v>Q2</v>
      </c>
      <c r="S837" s="5">
        <f>MONTH(SalesDataTable[[#This Row],[Order Date]])</f>
        <v>5</v>
      </c>
      <c r="T837" s="8" t="str">
        <f>TEXT(SalesDataTable[[#This Row],[Order Date]],"mmm")</f>
        <v>maj</v>
      </c>
    </row>
    <row r="838" spans="1:20" ht="16" x14ac:dyDescent="0.4">
      <c r="A838" s="2" t="s">
        <v>909</v>
      </c>
      <c r="B838" s="3">
        <v>46158</v>
      </c>
      <c r="C838" s="4" t="s">
        <v>28</v>
      </c>
      <c r="D838" s="4" t="s">
        <v>86</v>
      </c>
      <c r="E838" s="4" t="s">
        <v>30</v>
      </c>
      <c r="F838" s="4" t="s">
        <v>40</v>
      </c>
      <c r="G838" s="4" t="s">
        <v>69</v>
      </c>
      <c r="H838" s="4" t="s">
        <v>75</v>
      </c>
      <c r="I838" s="5">
        <v>4</v>
      </c>
      <c r="J838" s="6">
        <v>125.11</v>
      </c>
      <c r="K838" s="7">
        <v>0.15</v>
      </c>
      <c r="L838" s="6">
        <v>70.010000000000005</v>
      </c>
      <c r="M838" s="6">
        <f t="shared" si="52"/>
        <v>425.37399999999997</v>
      </c>
      <c r="N838" s="6">
        <f t="shared" si="53"/>
        <v>280.04000000000002</v>
      </c>
      <c r="O838" s="6">
        <f t="shared" si="54"/>
        <v>145.33399999999995</v>
      </c>
      <c r="P838" s="8">
        <f t="shared" si="55"/>
        <v>0.34166169065340135</v>
      </c>
      <c r="Q838" s="9">
        <f>YEAR(SalesDataTable[[#This Row],[Order Date]])</f>
        <v>2026</v>
      </c>
      <c r="R838" s="8" t="str">
        <f>"Q"&amp;ROUNDUP(MONTH(SalesDataTable[[#This Row],[Order Date]])/3,0)</f>
        <v>Q2</v>
      </c>
      <c r="S838" s="5">
        <f>MONTH(SalesDataTable[[#This Row],[Order Date]])</f>
        <v>5</v>
      </c>
      <c r="T838" s="8" t="str">
        <f>TEXT(SalesDataTable[[#This Row],[Order Date]],"mmm")</f>
        <v>maj</v>
      </c>
    </row>
    <row r="839" spans="1:20" ht="16" x14ac:dyDescent="0.4">
      <c r="A839" s="2" t="s">
        <v>910</v>
      </c>
      <c r="B839" s="3">
        <v>46158</v>
      </c>
      <c r="C839" s="4" t="s">
        <v>47</v>
      </c>
      <c r="D839" s="4" t="s">
        <v>68</v>
      </c>
      <c r="E839" s="4" t="s">
        <v>23</v>
      </c>
      <c r="F839" s="4" t="s">
        <v>36</v>
      </c>
      <c r="G839" s="4" t="s">
        <v>69</v>
      </c>
      <c r="H839" s="4" t="s">
        <v>87</v>
      </c>
      <c r="I839" s="5">
        <v>4</v>
      </c>
      <c r="J839" s="6">
        <v>36.29</v>
      </c>
      <c r="K839" s="7">
        <v>0.1</v>
      </c>
      <c r="L839" s="6">
        <v>13.77</v>
      </c>
      <c r="M839" s="6">
        <f t="shared" si="52"/>
        <v>130.64400000000001</v>
      </c>
      <c r="N839" s="6">
        <f t="shared" si="53"/>
        <v>55.08</v>
      </c>
      <c r="O839" s="6">
        <f t="shared" si="54"/>
        <v>75.564000000000007</v>
      </c>
      <c r="P839" s="8">
        <f t="shared" si="55"/>
        <v>0.57839625241113257</v>
      </c>
      <c r="Q839" s="9">
        <f>YEAR(SalesDataTable[[#This Row],[Order Date]])</f>
        <v>2026</v>
      </c>
      <c r="R839" s="8" t="str">
        <f>"Q"&amp;ROUNDUP(MONTH(SalesDataTable[[#This Row],[Order Date]])/3,0)</f>
        <v>Q2</v>
      </c>
      <c r="S839" s="5">
        <f>MONTH(SalesDataTable[[#This Row],[Order Date]])</f>
        <v>5</v>
      </c>
      <c r="T839" s="8" t="str">
        <f>TEXT(SalesDataTable[[#This Row],[Order Date]],"mmm")</f>
        <v>maj</v>
      </c>
    </row>
    <row r="840" spans="1:20" ht="16" x14ac:dyDescent="0.4">
      <c r="A840" s="2" t="s">
        <v>911</v>
      </c>
      <c r="B840" s="3">
        <v>46158</v>
      </c>
      <c r="C840" s="4" t="s">
        <v>28</v>
      </c>
      <c r="D840" s="4" t="s">
        <v>58</v>
      </c>
      <c r="E840" s="4" t="s">
        <v>23</v>
      </c>
      <c r="F840" s="4" t="s">
        <v>36</v>
      </c>
      <c r="G840" s="4" t="s">
        <v>31</v>
      </c>
      <c r="H840" s="4" t="s">
        <v>41</v>
      </c>
      <c r="I840" s="5">
        <v>4</v>
      </c>
      <c r="J840" s="6">
        <v>143.34</v>
      </c>
      <c r="K840" s="7">
        <v>0</v>
      </c>
      <c r="L840" s="6">
        <v>80.55</v>
      </c>
      <c r="M840" s="6">
        <f t="shared" si="52"/>
        <v>573.36</v>
      </c>
      <c r="N840" s="6">
        <f t="shared" si="53"/>
        <v>322.2</v>
      </c>
      <c r="O840" s="6">
        <f t="shared" si="54"/>
        <v>251.16000000000003</v>
      </c>
      <c r="P840" s="8">
        <f t="shared" si="55"/>
        <v>0.43804939305148599</v>
      </c>
      <c r="Q840" s="9">
        <f>YEAR(SalesDataTable[[#This Row],[Order Date]])</f>
        <v>2026</v>
      </c>
      <c r="R840" s="8" t="str">
        <f>"Q"&amp;ROUNDUP(MONTH(SalesDataTable[[#This Row],[Order Date]])/3,0)</f>
        <v>Q2</v>
      </c>
      <c r="S840" s="5">
        <f>MONTH(SalesDataTable[[#This Row],[Order Date]])</f>
        <v>5</v>
      </c>
      <c r="T840" s="8" t="str">
        <f>TEXT(SalesDataTable[[#This Row],[Order Date]],"mmm")</f>
        <v>maj</v>
      </c>
    </row>
    <row r="841" spans="1:20" ht="16" x14ac:dyDescent="0.4">
      <c r="A841" s="2" t="s">
        <v>912</v>
      </c>
      <c r="B841" s="3">
        <v>46159</v>
      </c>
      <c r="C841" s="4" t="s">
        <v>28</v>
      </c>
      <c r="D841" s="4" t="s">
        <v>89</v>
      </c>
      <c r="E841" s="4" t="s">
        <v>59</v>
      </c>
      <c r="F841" s="4" t="s">
        <v>36</v>
      </c>
      <c r="G841" s="4" t="s">
        <v>25</v>
      </c>
      <c r="H841" s="4" t="s">
        <v>49</v>
      </c>
      <c r="I841" s="5">
        <v>3</v>
      </c>
      <c r="J841" s="6">
        <v>51.68</v>
      </c>
      <c r="K841" s="7">
        <v>0</v>
      </c>
      <c r="L841" s="6">
        <v>22.4</v>
      </c>
      <c r="M841" s="6">
        <f t="shared" si="52"/>
        <v>155.04</v>
      </c>
      <c r="N841" s="6">
        <f t="shared" si="53"/>
        <v>67.199999999999989</v>
      </c>
      <c r="O841" s="6">
        <f t="shared" si="54"/>
        <v>87.84</v>
      </c>
      <c r="P841" s="8">
        <f t="shared" si="55"/>
        <v>0.56656346749226016</v>
      </c>
      <c r="Q841" s="9">
        <f>YEAR(SalesDataTable[[#This Row],[Order Date]])</f>
        <v>2026</v>
      </c>
      <c r="R841" s="8" t="str">
        <f>"Q"&amp;ROUNDUP(MONTH(SalesDataTable[[#This Row],[Order Date]])/3,0)</f>
        <v>Q2</v>
      </c>
      <c r="S841" s="5">
        <f>MONTH(SalesDataTable[[#This Row],[Order Date]])</f>
        <v>5</v>
      </c>
      <c r="T841" s="8" t="str">
        <f>TEXT(SalesDataTable[[#This Row],[Order Date]],"mmm")</f>
        <v>maj</v>
      </c>
    </row>
    <row r="842" spans="1:20" ht="16" x14ac:dyDescent="0.4">
      <c r="A842" s="2" t="s">
        <v>913</v>
      </c>
      <c r="B842" s="3">
        <v>46159</v>
      </c>
      <c r="C842" s="4" t="s">
        <v>47</v>
      </c>
      <c r="D842" s="4" t="s">
        <v>65</v>
      </c>
      <c r="E842" s="4" t="s">
        <v>23</v>
      </c>
      <c r="F842" s="4" t="s">
        <v>24</v>
      </c>
      <c r="G842" s="4" t="s">
        <v>37</v>
      </c>
      <c r="H842" s="4" t="s">
        <v>66</v>
      </c>
      <c r="I842" s="5">
        <v>1</v>
      </c>
      <c r="J842" s="6">
        <v>46.84</v>
      </c>
      <c r="K842" s="7">
        <v>0</v>
      </c>
      <c r="L842" s="6">
        <v>17.93</v>
      </c>
      <c r="M842" s="6">
        <f t="shared" si="52"/>
        <v>46.84</v>
      </c>
      <c r="N842" s="6">
        <f t="shared" si="53"/>
        <v>17.93</v>
      </c>
      <c r="O842" s="6">
        <f t="shared" si="54"/>
        <v>28.910000000000004</v>
      </c>
      <c r="P842" s="8">
        <f t="shared" si="55"/>
        <v>0.61720751494449189</v>
      </c>
      <c r="Q842" s="9">
        <f>YEAR(SalesDataTable[[#This Row],[Order Date]])</f>
        <v>2026</v>
      </c>
      <c r="R842" s="8" t="str">
        <f>"Q"&amp;ROUNDUP(MONTH(SalesDataTable[[#This Row],[Order Date]])/3,0)</f>
        <v>Q2</v>
      </c>
      <c r="S842" s="5">
        <f>MONTH(SalesDataTable[[#This Row],[Order Date]])</f>
        <v>5</v>
      </c>
      <c r="T842" s="8" t="str">
        <f>TEXT(SalesDataTable[[#This Row],[Order Date]],"mmm")</f>
        <v>maj</v>
      </c>
    </row>
    <row r="843" spans="1:20" ht="16" x14ac:dyDescent="0.4">
      <c r="A843" s="2" t="s">
        <v>914</v>
      </c>
      <c r="B843" s="3">
        <v>46159</v>
      </c>
      <c r="C843" s="4" t="s">
        <v>34</v>
      </c>
      <c r="D843" s="4" t="s">
        <v>35</v>
      </c>
      <c r="E843" s="4" t="s">
        <v>59</v>
      </c>
      <c r="F843" s="4" t="s">
        <v>36</v>
      </c>
      <c r="G843" s="4" t="s">
        <v>31</v>
      </c>
      <c r="H843" s="4" t="s">
        <v>99</v>
      </c>
      <c r="I843" s="5">
        <v>5</v>
      </c>
      <c r="J843" s="6">
        <v>72.900000000000006</v>
      </c>
      <c r="K843" s="7">
        <v>0.05</v>
      </c>
      <c r="L843" s="6">
        <v>31.57</v>
      </c>
      <c r="M843" s="6">
        <f t="shared" si="52"/>
        <v>346.27499999999998</v>
      </c>
      <c r="N843" s="6">
        <f t="shared" si="53"/>
        <v>157.85</v>
      </c>
      <c r="O843" s="6">
        <f t="shared" si="54"/>
        <v>188.42499999999998</v>
      </c>
      <c r="P843" s="8">
        <f t="shared" si="55"/>
        <v>0.54414843693596127</v>
      </c>
      <c r="Q843" s="9">
        <f>YEAR(SalesDataTable[[#This Row],[Order Date]])</f>
        <v>2026</v>
      </c>
      <c r="R843" s="8" t="str">
        <f>"Q"&amp;ROUNDUP(MONTH(SalesDataTable[[#This Row],[Order Date]])/3,0)</f>
        <v>Q2</v>
      </c>
      <c r="S843" s="5">
        <f>MONTH(SalesDataTable[[#This Row],[Order Date]])</f>
        <v>5</v>
      </c>
      <c r="T843" s="8" t="str">
        <f>TEXT(SalesDataTable[[#This Row],[Order Date]],"mmm")</f>
        <v>maj</v>
      </c>
    </row>
    <row r="844" spans="1:20" ht="16" x14ac:dyDescent="0.4">
      <c r="A844" s="2" t="s">
        <v>915</v>
      </c>
      <c r="B844" s="3">
        <v>46159</v>
      </c>
      <c r="C844" s="4" t="s">
        <v>47</v>
      </c>
      <c r="D844" s="4" t="s">
        <v>65</v>
      </c>
      <c r="E844" s="4" t="s">
        <v>23</v>
      </c>
      <c r="F844" s="4" t="s">
        <v>36</v>
      </c>
      <c r="G844" s="4" t="s">
        <v>31</v>
      </c>
      <c r="H844" s="4" t="s">
        <v>32</v>
      </c>
      <c r="I844" s="5">
        <v>1</v>
      </c>
      <c r="J844" s="6">
        <v>91.07</v>
      </c>
      <c r="K844" s="7">
        <v>0</v>
      </c>
      <c r="L844" s="6">
        <v>45.3</v>
      </c>
      <c r="M844" s="6">
        <f t="shared" si="52"/>
        <v>91.07</v>
      </c>
      <c r="N844" s="6">
        <f t="shared" si="53"/>
        <v>45.3</v>
      </c>
      <c r="O844" s="6">
        <f t="shared" si="54"/>
        <v>45.769999999999996</v>
      </c>
      <c r="P844" s="8">
        <f t="shared" si="55"/>
        <v>0.50258043263423735</v>
      </c>
      <c r="Q844" s="9">
        <f>YEAR(SalesDataTable[[#This Row],[Order Date]])</f>
        <v>2026</v>
      </c>
      <c r="R844" s="8" t="str">
        <f>"Q"&amp;ROUNDUP(MONTH(SalesDataTable[[#This Row],[Order Date]])/3,0)</f>
        <v>Q2</v>
      </c>
      <c r="S844" s="5">
        <f>MONTH(SalesDataTable[[#This Row],[Order Date]])</f>
        <v>5</v>
      </c>
      <c r="T844" s="8" t="str">
        <f>TEXT(SalesDataTable[[#This Row],[Order Date]],"mmm")</f>
        <v>maj</v>
      </c>
    </row>
    <row r="845" spans="1:20" ht="16" x14ac:dyDescent="0.4">
      <c r="A845" s="2" t="s">
        <v>916</v>
      </c>
      <c r="B845" s="3">
        <v>46159</v>
      </c>
      <c r="C845" s="4" t="s">
        <v>34</v>
      </c>
      <c r="D845" s="4" t="s">
        <v>81</v>
      </c>
      <c r="E845" s="4" t="s">
        <v>45</v>
      </c>
      <c r="F845" s="4" t="s">
        <v>36</v>
      </c>
      <c r="G845" s="4" t="s">
        <v>25</v>
      </c>
      <c r="H845" s="4" t="s">
        <v>26</v>
      </c>
      <c r="I845" s="5">
        <v>1</v>
      </c>
      <c r="J845" s="6">
        <v>81.86</v>
      </c>
      <c r="K845" s="7">
        <v>0</v>
      </c>
      <c r="L845" s="6">
        <v>43.14</v>
      </c>
      <c r="M845" s="6">
        <f t="shared" si="52"/>
        <v>81.86</v>
      </c>
      <c r="N845" s="6">
        <f t="shared" si="53"/>
        <v>43.14</v>
      </c>
      <c r="O845" s="6">
        <f t="shared" si="54"/>
        <v>38.72</v>
      </c>
      <c r="P845" s="8">
        <f t="shared" si="55"/>
        <v>0.47300268751526997</v>
      </c>
      <c r="Q845" s="9">
        <f>YEAR(SalesDataTable[[#This Row],[Order Date]])</f>
        <v>2026</v>
      </c>
      <c r="R845" s="8" t="str">
        <f>"Q"&amp;ROUNDUP(MONTH(SalesDataTable[[#This Row],[Order Date]])/3,0)</f>
        <v>Q2</v>
      </c>
      <c r="S845" s="5">
        <f>MONTH(SalesDataTable[[#This Row],[Order Date]])</f>
        <v>5</v>
      </c>
      <c r="T845" s="8" t="str">
        <f>TEXT(SalesDataTable[[#This Row],[Order Date]],"mmm")</f>
        <v>maj</v>
      </c>
    </row>
    <row r="846" spans="1:20" ht="16" x14ac:dyDescent="0.4">
      <c r="A846" s="2" t="s">
        <v>917</v>
      </c>
      <c r="B846" s="3">
        <v>46159</v>
      </c>
      <c r="C846" s="4" t="s">
        <v>47</v>
      </c>
      <c r="D846" s="4" t="s">
        <v>68</v>
      </c>
      <c r="E846" s="4" t="s">
        <v>23</v>
      </c>
      <c r="F846" s="4" t="s">
        <v>24</v>
      </c>
      <c r="G846" s="4" t="s">
        <v>37</v>
      </c>
      <c r="H846" s="4" t="s">
        <v>66</v>
      </c>
      <c r="I846" s="5">
        <v>1</v>
      </c>
      <c r="J846" s="6">
        <v>45.45</v>
      </c>
      <c r="K846" s="7">
        <v>0</v>
      </c>
      <c r="L846" s="6">
        <v>17.93</v>
      </c>
      <c r="M846" s="6">
        <f t="shared" si="52"/>
        <v>45.45</v>
      </c>
      <c r="N846" s="6">
        <f t="shared" si="53"/>
        <v>17.93</v>
      </c>
      <c r="O846" s="6">
        <f t="shared" si="54"/>
        <v>27.520000000000003</v>
      </c>
      <c r="P846" s="8">
        <f t="shared" si="55"/>
        <v>0.60550055005500558</v>
      </c>
      <c r="Q846" s="9">
        <f>YEAR(SalesDataTable[[#This Row],[Order Date]])</f>
        <v>2026</v>
      </c>
      <c r="R846" s="8" t="str">
        <f>"Q"&amp;ROUNDUP(MONTH(SalesDataTable[[#This Row],[Order Date]])/3,0)</f>
        <v>Q2</v>
      </c>
      <c r="S846" s="5">
        <f>MONTH(SalesDataTable[[#This Row],[Order Date]])</f>
        <v>5</v>
      </c>
      <c r="T846" s="8" t="str">
        <f>TEXT(SalesDataTable[[#This Row],[Order Date]],"mmm")</f>
        <v>maj</v>
      </c>
    </row>
    <row r="847" spans="1:20" ht="16" x14ac:dyDescent="0.4">
      <c r="A847" s="2" t="s">
        <v>918</v>
      </c>
      <c r="B847" s="3">
        <v>46159</v>
      </c>
      <c r="C847" s="4" t="s">
        <v>34</v>
      </c>
      <c r="D847" s="4" t="s">
        <v>81</v>
      </c>
      <c r="E847" s="4" t="s">
        <v>45</v>
      </c>
      <c r="F847" s="4" t="s">
        <v>40</v>
      </c>
      <c r="G847" s="4" t="s">
        <v>31</v>
      </c>
      <c r="H847" s="4" t="s">
        <v>99</v>
      </c>
      <c r="I847" s="5">
        <v>1</v>
      </c>
      <c r="J847" s="6">
        <v>70.62</v>
      </c>
      <c r="K847" s="7">
        <v>0</v>
      </c>
      <c r="L847" s="6">
        <v>32.53</v>
      </c>
      <c r="M847" s="6">
        <f t="shared" si="52"/>
        <v>70.62</v>
      </c>
      <c r="N847" s="6">
        <f t="shared" si="53"/>
        <v>32.53</v>
      </c>
      <c r="O847" s="6">
        <f t="shared" si="54"/>
        <v>38.090000000000003</v>
      </c>
      <c r="P847" s="8">
        <f t="shared" si="55"/>
        <v>0.53936561880487111</v>
      </c>
      <c r="Q847" s="9">
        <f>YEAR(SalesDataTable[[#This Row],[Order Date]])</f>
        <v>2026</v>
      </c>
      <c r="R847" s="8" t="str">
        <f>"Q"&amp;ROUNDUP(MONTH(SalesDataTable[[#This Row],[Order Date]])/3,0)</f>
        <v>Q2</v>
      </c>
      <c r="S847" s="5">
        <f>MONTH(SalesDataTable[[#This Row],[Order Date]])</f>
        <v>5</v>
      </c>
      <c r="T847" s="8" t="str">
        <f>TEXT(SalesDataTable[[#This Row],[Order Date]],"mmm")</f>
        <v>maj</v>
      </c>
    </row>
    <row r="848" spans="1:20" ht="16" x14ac:dyDescent="0.4">
      <c r="A848" s="2" t="s">
        <v>919</v>
      </c>
      <c r="B848" s="3">
        <v>46159</v>
      </c>
      <c r="C848" s="4" t="s">
        <v>47</v>
      </c>
      <c r="D848" s="4" t="s">
        <v>68</v>
      </c>
      <c r="E848" s="4" t="s">
        <v>23</v>
      </c>
      <c r="F848" s="4" t="s">
        <v>36</v>
      </c>
      <c r="G848" s="4" t="s">
        <v>69</v>
      </c>
      <c r="H848" s="4" t="s">
        <v>94</v>
      </c>
      <c r="I848" s="5">
        <v>2</v>
      </c>
      <c r="J848" s="6">
        <v>51.56</v>
      </c>
      <c r="K848" s="7">
        <v>0</v>
      </c>
      <c r="L848" s="6">
        <v>22.46</v>
      </c>
      <c r="M848" s="6">
        <f t="shared" si="52"/>
        <v>103.12</v>
      </c>
      <c r="N848" s="6">
        <f t="shared" si="53"/>
        <v>44.92</v>
      </c>
      <c r="O848" s="6">
        <f t="shared" si="54"/>
        <v>58.2</v>
      </c>
      <c r="P848" s="8">
        <f t="shared" si="55"/>
        <v>0.56439100077579518</v>
      </c>
      <c r="Q848" s="9">
        <f>YEAR(SalesDataTable[[#This Row],[Order Date]])</f>
        <v>2026</v>
      </c>
      <c r="R848" s="8" t="str">
        <f>"Q"&amp;ROUNDUP(MONTH(SalesDataTable[[#This Row],[Order Date]])/3,0)</f>
        <v>Q2</v>
      </c>
      <c r="S848" s="5">
        <f>MONTH(SalesDataTable[[#This Row],[Order Date]])</f>
        <v>5</v>
      </c>
      <c r="T848" s="8" t="str">
        <f>TEXT(SalesDataTable[[#This Row],[Order Date]],"mmm")</f>
        <v>maj</v>
      </c>
    </row>
    <row r="849" spans="1:20" ht="16" x14ac:dyDescent="0.4">
      <c r="A849" s="2" t="s">
        <v>920</v>
      </c>
      <c r="B849" s="3">
        <v>46159</v>
      </c>
      <c r="C849" s="4" t="s">
        <v>47</v>
      </c>
      <c r="D849" s="4" t="s">
        <v>68</v>
      </c>
      <c r="E849" s="4" t="s">
        <v>23</v>
      </c>
      <c r="F849" s="4" t="s">
        <v>36</v>
      </c>
      <c r="G849" s="4" t="s">
        <v>31</v>
      </c>
      <c r="H849" s="4" t="s">
        <v>41</v>
      </c>
      <c r="I849" s="5">
        <v>2</v>
      </c>
      <c r="J849" s="6">
        <v>146.22</v>
      </c>
      <c r="K849" s="7">
        <v>0</v>
      </c>
      <c r="L849" s="6">
        <v>81.069999999999993</v>
      </c>
      <c r="M849" s="6">
        <f t="shared" si="52"/>
        <v>292.44</v>
      </c>
      <c r="N849" s="6">
        <f t="shared" si="53"/>
        <v>162.13999999999999</v>
      </c>
      <c r="O849" s="6">
        <f t="shared" si="54"/>
        <v>130.30000000000001</v>
      </c>
      <c r="P849" s="8">
        <f t="shared" si="55"/>
        <v>0.4455614826973055</v>
      </c>
      <c r="Q849" s="9">
        <f>YEAR(SalesDataTable[[#This Row],[Order Date]])</f>
        <v>2026</v>
      </c>
      <c r="R849" s="8" t="str">
        <f>"Q"&amp;ROUNDUP(MONTH(SalesDataTable[[#This Row],[Order Date]])/3,0)</f>
        <v>Q2</v>
      </c>
      <c r="S849" s="5">
        <f>MONTH(SalesDataTable[[#This Row],[Order Date]])</f>
        <v>5</v>
      </c>
      <c r="T849" s="8" t="str">
        <f>TEXT(SalesDataTable[[#This Row],[Order Date]],"mmm")</f>
        <v>maj</v>
      </c>
    </row>
    <row r="850" spans="1:20" ht="16" x14ac:dyDescent="0.4">
      <c r="A850" s="2" t="s">
        <v>921</v>
      </c>
      <c r="B850" s="3">
        <v>46159</v>
      </c>
      <c r="C850" s="4" t="s">
        <v>47</v>
      </c>
      <c r="D850" s="4" t="s">
        <v>102</v>
      </c>
      <c r="E850" s="4" t="s">
        <v>45</v>
      </c>
      <c r="F850" s="4" t="s">
        <v>24</v>
      </c>
      <c r="G850" s="4" t="s">
        <v>69</v>
      </c>
      <c r="H850" s="4" t="s">
        <v>94</v>
      </c>
      <c r="I850" s="5">
        <v>2</v>
      </c>
      <c r="J850" s="6">
        <v>51.34</v>
      </c>
      <c r="K850" s="7">
        <v>0</v>
      </c>
      <c r="L850" s="6">
        <v>22.17</v>
      </c>
      <c r="M850" s="6">
        <f t="shared" si="52"/>
        <v>102.68</v>
      </c>
      <c r="N850" s="6">
        <f t="shared" si="53"/>
        <v>44.34</v>
      </c>
      <c r="O850" s="6">
        <f t="shared" si="54"/>
        <v>58.34</v>
      </c>
      <c r="P850" s="8">
        <f t="shared" si="55"/>
        <v>0.56817296455005839</v>
      </c>
      <c r="Q850" s="9">
        <f>YEAR(SalesDataTable[[#This Row],[Order Date]])</f>
        <v>2026</v>
      </c>
      <c r="R850" s="8" t="str">
        <f>"Q"&amp;ROUNDUP(MONTH(SalesDataTable[[#This Row],[Order Date]])/3,0)</f>
        <v>Q2</v>
      </c>
      <c r="S850" s="5">
        <f>MONTH(SalesDataTable[[#This Row],[Order Date]])</f>
        <v>5</v>
      </c>
      <c r="T850" s="8" t="str">
        <f>TEXT(SalesDataTable[[#This Row],[Order Date]],"mmm")</f>
        <v>maj</v>
      </c>
    </row>
    <row r="851" spans="1:20" ht="16" x14ac:dyDescent="0.4">
      <c r="A851" s="2" t="s">
        <v>922</v>
      </c>
      <c r="B851" s="3">
        <v>46160</v>
      </c>
      <c r="C851" s="4" t="s">
        <v>47</v>
      </c>
      <c r="D851" s="4" t="s">
        <v>68</v>
      </c>
      <c r="E851" s="4" t="s">
        <v>23</v>
      </c>
      <c r="F851" s="4" t="s">
        <v>36</v>
      </c>
      <c r="G851" s="4" t="s">
        <v>31</v>
      </c>
      <c r="H851" s="4" t="s">
        <v>73</v>
      </c>
      <c r="I851" s="5">
        <v>1</v>
      </c>
      <c r="J851" s="6">
        <v>153.61000000000001</v>
      </c>
      <c r="K851" s="7">
        <v>0.05</v>
      </c>
      <c r="L851" s="6">
        <v>79.94</v>
      </c>
      <c r="M851" s="6">
        <f t="shared" si="52"/>
        <v>145.92950000000002</v>
      </c>
      <c r="N851" s="6">
        <f t="shared" si="53"/>
        <v>79.94</v>
      </c>
      <c r="O851" s="6">
        <f t="shared" si="54"/>
        <v>65.989500000000021</v>
      </c>
      <c r="P851" s="8">
        <f t="shared" si="55"/>
        <v>0.45220123415758989</v>
      </c>
      <c r="Q851" s="9">
        <f>YEAR(SalesDataTable[[#This Row],[Order Date]])</f>
        <v>2026</v>
      </c>
      <c r="R851" s="8" t="str">
        <f>"Q"&amp;ROUNDUP(MONTH(SalesDataTable[[#This Row],[Order Date]])/3,0)</f>
        <v>Q2</v>
      </c>
      <c r="S851" s="5">
        <f>MONTH(SalesDataTable[[#This Row],[Order Date]])</f>
        <v>5</v>
      </c>
      <c r="T851" s="8" t="str">
        <f>TEXT(SalesDataTable[[#This Row],[Order Date]],"mmm")</f>
        <v>maj</v>
      </c>
    </row>
    <row r="852" spans="1:20" ht="16" x14ac:dyDescent="0.4">
      <c r="A852" s="2" t="s">
        <v>923</v>
      </c>
      <c r="B852" s="3">
        <v>46160</v>
      </c>
      <c r="C852" s="4" t="s">
        <v>28</v>
      </c>
      <c r="D852" s="4" t="s">
        <v>58</v>
      </c>
      <c r="E852" s="4" t="s">
        <v>23</v>
      </c>
      <c r="F852" s="4" t="s">
        <v>24</v>
      </c>
      <c r="G852" s="4" t="s">
        <v>51</v>
      </c>
      <c r="H852" s="4" t="s">
        <v>84</v>
      </c>
      <c r="I852" s="5">
        <v>1</v>
      </c>
      <c r="J852" s="6">
        <v>82.44</v>
      </c>
      <c r="K852" s="7">
        <v>0.15</v>
      </c>
      <c r="L852" s="6">
        <v>39.380000000000003</v>
      </c>
      <c r="M852" s="6">
        <f t="shared" si="52"/>
        <v>70.073999999999998</v>
      </c>
      <c r="N852" s="6">
        <f t="shared" si="53"/>
        <v>39.380000000000003</v>
      </c>
      <c r="O852" s="6">
        <f t="shared" si="54"/>
        <v>30.693999999999996</v>
      </c>
      <c r="P852" s="8">
        <f t="shared" si="55"/>
        <v>0.43802266175757054</v>
      </c>
      <c r="Q852" s="9">
        <f>YEAR(SalesDataTable[[#This Row],[Order Date]])</f>
        <v>2026</v>
      </c>
      <c r="R852" s="8" t="str">
        <f>"Q"&amp;ROUNDUP(MONTH(SalesDataTable[[#This Row],[Order Date]])/3,0)</f>
        <v>Q2</v>
      </c>
      <c r="S852" s="5">
        <f>MONTH(SalesDataTable[[#This Row],[Order Date]])</f>
        <v>5</v>
      </c>
      <c r="T852" s="8" t="str">
        <f>TEXT(SalesDataTable[[#This Row],[Order Date]],"mmm")</f>
        <v>maj</v>
      </c>
    </row>
    <row r="853" spans="1:20" ht="16" x14ac:dyDescent="0.4">
      <c r="A853" s="2" t="s">
        <v>924</v>
      </c>
      <c r="B853" s="3">
        <v>46160</v>
      </c>
      <c r="C853" s="4" t="s">
        <v>21</v>
      </c>
      <c r="D853" s="4" t="s">
        <v>22</v>
      </c>
      <c r="E853" s="4" t="s">
        <v>30</v>
      </c>
      <c r="F853" s="4" t="s">
        <v>40</v>
      </c>
      <c r="G853" s="4" t="s">
        <v>31</v>
      </c>
      <c r="H853" s="4" t="s">
        <v>32</v>
      </c>
      <c r="I853" s="5">
        <v>10</v>
      </c>
      <c r="J853" s="6">
        <v>92.09</v>
      </c>
      <c r="K853" s="7">
        <v>0.15</v>
      </c>
      <c r="L853" s="6">
        <v>45.13</v>
      </c>
      <c r="M853" s="6">
        <f t="shared" si="52"/>
        <v>782.7650000000001</v>
      </c>
      <c r="N853" s="6">
        <f t="shared" si="53"/>
        <v>451.3</v>
      </c>
      <c r="O853" s="6">
        <f t="shared" si="54"/>
        <v>331.46500000000009</v>
      </c>
      <c r="P853" s="8">
        <f t="shared" si="55"/>
        <v>0.42345403792964686</v>
      </c>
      <c r="Q853" s="9">
        <f>YEAR(SalesDataTable[[#This Row],[Order Date]])</f>
        <v>2026</v>
      </c>
      <c r="R853" s="8" t="str">
        <f>"Q"&amp;ROUNDUP(MONTH(SalesDataTable[[#This Row],[Order Date]])/3,0)</f>
        <v>Q2</v>
      </c>
      <c r="S853" s="5">
        <f>MONTH(SalesDataTable[[#This Row],[Order Date]])</f>
        <v>5</v>
      </c>
      <c r="T853" s="8" t="str">
        <f>TEXT(SalesDataTable[[#This Row],[Order Date]],"mmm")</f>
        <v>maj</v>
      </c>
    </row>
    <row r="854" spans="1:20" ht="16" x14ac:dyDescent="0.4">
      <c r="A854" s="2" t="s">
        <v>925</v>
      </c>
      <c r="B854" s="3">
        <v>46160</v>
      </c>
      <c r="C854" s="4" t="s">
        <v>47</v>
      </c>
      <c r="D854" s="4" t="s">
        <v>68</v>
      </c>
      <c r="E854" s="4" t="s">
        <v>59</v>
      </c>
      <c r="F854" s="4" t="s">
        <v>36</v>
      </c>
      <c r="G854" s="4" t="s">
        <v>37</v>
      </c>
      <c r="H854" s="4" t="s">
        <v>38</v>
      </c>
      <c r="I854" s="5">
        <v>1</v>
      </c>
      <c r="J854" s="6">
        <v>36.72</v>
      </c>
      <c r="K854" s="7">
        <v>0</v>
      </c>
      <c r="L854" s="6">
        <v>13.67</v>
      </c>
      <c r="M854" s="6">
        <f t="shared" si="52"/>
        <v>36.72</v>
      </c>
      <c r="N854" s="6">
        <f t="shared" si="53"/>
        <v>13.67</v>
      </c>
      <c r="O854" s="6">
        <f t="shared" si="54"/>
        <v>23.049999999999997</v>
      </c>
      <c r="P854" s="8">
        <f t="shared" si="55"/>
        <v>0.62772331154684091</v>
      </c>
      <c r="Q854" s="9">
        <f>YEAR(SalesDataTable[[#This Row],[Order Date]])</f>
        <v>2026</v>
      </c>
      <c r="R854" s="8" t="str">
        <f>"Q"&amp;ROUNDUP(MONTH(SalesDataTable[[#This Row],[Order Date]])/3,0)</f>
        <v>Q2</v>
      </c>
      <c r="S854" s="5">
        <f>MONTH(SalesDataTable[[#This Row],[Order Date]])</f>
        <v>5</v>
      </c>
      <c r="T854" s="8" t="str">
        <f>TEXT(SalesDataTable[[#This Row],[Order Date]],"mmm")</f>
        <v>maj</v>
      </c>
    </row>
    <row r="855" spans="1:20" ht="16" x14ac:dyDescent="0.4">
      <c r="A855" s="2" t="s">
        <v>926</v>
      </c>
      <c r="B855" s="3">
        <v>46161</v>
      </c>
      <c r="C855" s="4" t="s">
        <v>28</v>
      </c>
      <c r="D855" s="4" t="s">
        <v>29</v>
      </c>
      <c r="E855" s="4" t="s">
        <v>30</v>
      </c>
      <c r="F855" s="4" t="s">
        <v>40</v>
      </c>
      <c r="G855" s="4" t="s">
        <v>37</v>
      </c>
      <c r="H855" s="4" t="s">
        <v>91</v>
      </c>
      <c r="I855" s="5">
        <v>3</v>
      </c>
      <c r="J855" s="6">
        <v>132.41999999999999</v>
      </c>
      <c r="K855" s="7">
        <v>0.05</v>
      </c>
      <c r="L855" s="6">
        <v>67.09</v>
      </c>
      <c r="M855" s="6">
        <f t="shared" si="52"/>
        <v>377.39699999999999</v>
      </c>
      <c r="N855" s="6">
        <f t="shared" si="53"/>
        <v>201.27</v>
      </c>
      <c r="O855" s="6">
        <f t="shared" si="54"/>
        <v>176.12699999999998</v>
      </c>
      <c r="P855" s="8">
        <f t="shared" si="55"/>
        <v>0.46668892439526544</v>
      </c>
      <c r="Q855" s="9">
        <f>YEAR(SalesDataTable[[#This Row],[Order Date]])</f>
        <v>2026</v>
      </c>
      <c r="R855" s="8" t="str">
        <f>"Q"&amp;ROUNDUP(MONTH(SalesDataTable[[#This Row],[Order Date]])/3,0)</f>
        <v>Q2</v>
      </c>
      <c r="S855" s="5">
        <f>MONTH(SalesDataTable[[#This Row],[Order Date]])</f>
        <v>5</v>
      </c>
      <c r="T855" s="8" t="str">
        <f>TEXT(SalesDataTable[[#This Row],[Order Date]],"mmm")</f>
        <v>maj</v>
      </c>
    </row>
    <row r="856" spans="1:20" ht="16" x14ac:dyDescent="0.4">
      <c r="A856" s="2" t="s">
        <v>927</v>
      </c>
      <c r="B856" s="3">
        <v>46161</v>
      </c>
      <c r="C856" s="4" t="s">
        <v>47</v>
      </c>
      <c r="D856" s="4" t="s">
        <v>102</v>
      </c>
      <c r="E856" s="4" t="s">
        <v>45</v>
      </c>
      <c r="F856" s="4" t="s">
        <v>24</v>
      </c>
      <c r="G856" s="4" t="s">
        <v>51</v>
      </c>
      <c r="H856" s="4" t="s">
        <v>61</v>
      </c>
      <c r="I856" s="5">
        <v>2</v>
      </c>
      <c r="J856" s="6">
        <v>192.1</v>
      </c>
      <c r="K856" s="7">
        <v>0.05</v>
      </c>
      <c r="L856" s="6">
        <v>106.07</v>
      </c>
      <c r="M856" s="6">
        <f t="shared" si="52"/>
        <v>364.98999999999995</v>
      </c>
      <c r="N856" s="6">
        <f t="shared" si="53"/>
        <v>212.14</v>
      </c>
      <c r="O856" s="6">
        <f t="shared" si="54"/>
        <v>152.84999999999997</v>
      </c>
      <c r="P856" s="8">
        <f t="shared" si="55"/>
        <v>0.41877859667388145</v>
      </c>
      <c r="Q856" s="9">
        <f>YEAR(SalesDataTable[[#This Row],[Order Date]])</f>
        <v>2026</v>
      </c>
      <c r="R856" s="8" t="str">
        <f>"Q"&amp;ROUNDUP(MONTH(SalesDataTable[[#This Row],[Order Date]])/3,0)</f>
        <v>Q2</v>
      </c>
      <c r="S856" s="5">
        <f>MONTH(SalesDataTable[[#This Row],[Order Date]])</f>
        <v>5</v>
      </c>
      <c r="T856" s="8" t="str">
        <f>TEXT(SalesDataTable[[#This Row],[Order Date]],"mmm")</f>
        <v>maj</v>
      </c>
    </row>
    <row r="857" spans="1:20" ht="16" x14ac:dyDescent="0.4">
      <c r="A857" s="2" t="s">
        <v>928</v>
      </c>
      <c r="B857" s="3">
        <v>46161</v>
      </c>
      <c r="C857" s="4" t="s">
        <v>34</v>
      </c>
      <c r="D857" s="4" t="s">
        <v>146</v>
      </c>
      <c r="E857" s="4" t="s">
        <v>45</v>
      </c>
      <c r="F857" s="4" t="s">
        <v>36</v>
      </c>
      <c r="G857" s="4" t="s">
        <v>37</v>
      </c>
      <c r="H857" s="4" t="s">
        <v>38</v>
      </c>
      <c r="I857" s="5">
        <v>4</v>
      </c>
      <c r="J857" s="6">
        <v>36.94</v>
      </c>
      <c r="K857" s="7">
        <v>0</v>
      </c>
      <c r="L857" s="6">
        <v>13.63</v>
      </c>
      <c r="M857" s="6">
        <f t="shared" si="52"/>
        <v>147.76</v>
      </c>
      <c r="N857" s="6">
        <f t="shared" si="53"/>
        <v>54.52</v>
      </c>
      <c r="O857" s="6">
        <f t="shared" si="54"/>
        <v>93.239999999999981</v>
      </c>
      <c r="P857" s="8">
        <f t="shared" si="55"/>
        <v>0.63102328099620997</v>
      </c>
      <c r="Q857" s="9">
        <f>YEAR(SalesDataTable[[#This Row],[Order Date]])</f>
        <v>2026</v>
      </c>
      <c r="R857" s="8" t="str">
        <f>"Q"&amp;ROUNDUP(MONTH(SalesDataTable[[#This Row],[Order Date]])/3,0)</f>
        <v>Q2</v>
      </c>
      <c r="S857" s="5">
        <f>MONTH(SalesDataTable[[#This Row],[Order Date]])</f>
        <v>5</v>
      </c>
      <c r="T857" s="8" t="str">
        <f>TEXT(SalesDataTable[[#This Row],[Order Date]],"mmm")</f>
        <v>maj</v>
      </c>
    </row>
    <row r="858" spans="1:20" ht="16" x14ac:dyDescent="0.4">
      <c r="A858" s="2" t="s">
        <v>929</v>
      </c>
      <c r="B858" s="3">
        <v>46161</v>
      </c>
      <c r="C858" s="4" t="s">
        <v>21</v>
      </c>
      <c r="D858" s="4" t="s">
        <v>108</v>
      </c>
      <c r="E858" s="4" t="s">
        <v>23</v>
      </c>
      <c r="F858" s="4" t="s">
        <v>40</v>
      </c>
      <c r="G858" s="4" t="s">
        <v>31</v>
      </c>
      <c r="H858" s="4" t="s">
        <v>73</v>
      </c>
      <c r="I858" s="5">
        <v>1</v>
      </c>
      <c r="J858" s="6">
        <v>153.16999999999999</v>
      </c>
      <c r="K858" s="7">
        <v>0</v>
      </c>
      <c r="L858" s="6">
        <v>78.489999999999995</v>
      </c>
      <c r="M858" s="6">
        <f t="shared" si="52"/>
        <v>153.16999999999999</v>
      </c>
      <c r="N858" s="6">
        <f t="shared" si="53"/>
        <v>78.489999999999995</v>
      </c>
      <c r="O858" s="6">
        <f t="shared" si="54"/>
        <v>74.679999999999993</v>
      </c>
      <c r="P858" s="8">
        <f t="shared" si="55"/>
        <v>0.48756283867598094</v>
      </c>
      <c r="Q858" s="9">
        <f>YEAR(SalesDataTable[[#This Row],[Order Date]])</f>
        <v>2026</v>
      </c>
      <c r="R858" s="8" t="str">
        <f>"Q"&amp;ROUNDUP(MONTH(SalesDataTable[[#This Row],[Order Date]])/3,0)</f>
        <v>Q2</v>
      </c>
      <c r="S858" s="5">
        <f>MONTH(SalesDataTable[[#This Row],[Order Date]])</f>
        <v>5</v>
      </c>
      <c r="T858" s="8" t="str">
        <f>TEXT(SalesDataTable[[#This Row],[Order Date]],"mmm")</f>
        <v>maj</v>
      </c>
    </row>
    <row r="859" spans="1:20" ht="16" x14ac:dyDescent="0.4">
      <c r="A859" s="2" t="s">
        <v>930</v>
      </c>
      <c r="B859" s="3">
        <v>46161</v>
      </c>
      <c r="C859" s="4" t="s">
        <v>21</v>
      </c>
      <c r="D859" s="4" t="s">
        <v>22</v>
      </c>
      <c r="E859" s="4" t="s">
        <v>23</v>
      </c>
      <c r="F859" s="4" t="s">
        <v>40</v>
      </c>
      <c r="G859" s="4" t="s">
        <v>25</v>
      </c>
      <c r="H859" s="4" t="s">
        <v>26</v>
      </c>
      <c r="I859" s="5">
        <v>2</v>
      </c>
      <c r="J859" s="6">
        <v>82.85</v>
      </c>
      <c r="K859" s="7">
        <v>0</v>
      </c>
      <c r="L859" s="6">
        <v>42.53</v>
      </c>
      <c r="M859" s="6">
        <f t="shared" si="52"/>
        <v>165.7</v>
      </c>
      <c r="N859" s="6">
        <f t="shared" si="53"/>
        <v>85.06</v>
      </c>
      <c r="O859" s="6">
        <f t="shared" si="54"/>
        <v>80.639999999999986</v>
      </c>
      <c r="P859" s="8">
        <f t="shared" si="55"/>
        <v>0.48666264333132164</v>
      </c>
      <c r="Q859" s="9">
        <f>YEAR(SalesDataTable[[#This Row],[Order Date]])</f>
        <v>2026</v>
      </c>
      <c r="R859" s="8" t="str">
        <f>"Q"&amp;ROUNDUP(MONTH(SalesDataTable[[#This Row],[Order Date]])/3,0)</f>
        <v>Q2</v>
      </c>
      <c r="S859" s="5">
        <f>MONTH(SalesDataTable[[#This Row],[Order Date]])</f>
        <v>5</v>
      </c>
      <c r="T859" s="8" t="str">
        <f>TEXT(SalesDataTable[[#This Row],[Order Date]],"mmm")</f>
        <v>maj</v>
      </c>
    </row>
    <row r="860" spans="1:20" ht="16" x14ac:dyDescent="0.4">
      <c r="A860" s="2" t="s">
        <v>931</v>
      </c>
      <c r="B860" s="3">
        <v>46161</v>
      </c>
      <c r="C860" s="4" t="s">
        <v>34</v>
      </c>
      <c r="D860" s="4" t="s">
        <v>54</v>
      </c>
      <c r="E860" s="4" t="s">
        <v>59</v>
      </c>
      <c r="F860" s="4" t="s">
        <v>36</v>
      </c>
      <c r="G860" s="4" t="s">
        <v>31</v>
      </c>
      <c r="H860" s="4" t="s">
        <v>41</v>
      </c>
      <c r="I860" s="5">
        <v>1</v>
      </c>
      <c r="J860" s="6">
        <v>143.52000000000001</v>
      </c>
      <c r="K860" s="7">
        <v>0</v>
      </c>
      <c r="L860" s="6">
        <v>81.040000000000006</v>
      </c>
      <c r="M860" s="6">
        <f t="shared" si="52"/>
        <v>143.52000000000001</v>
      </c>
      <c r="N860" s="6">
        <f t="shared" si="53"/>
        <v>81.040000000000006</v>
      </c>
      <c r="O860" s="6">
        <f t="shared" si="54"/>
        <v>62.480000000000004</v>
      </c>
      <c r="P860" s="8">
        <f t="shared" si="55"/>
        <v>0.435340022296544</v>
      </c>
      <c r="Q860" s="9">
        <f>YEAR(SalesDataTable[[#This Row],[Order Date]])</f>
        <v>2026</v>
      </c>
      <c r="R860" s="8" t="str">
        <f>"Q"&amp;ROUNDUP(MONTH(SalesDataTable[[#This Row],[Order Date]])/3,0)</f>
        <v>Q2</v>
      </c>
      <c r="S860" s="5">
        <f>MONTH(SalesDataTable[[#This Row],[Order Date]])</f>
        <v>5</v>
      </c>
      <c r="T860" s="8" t="str">
        <f>TEXT(SalesDataTable[[#This Row],[Order Date]],"mmm")</f>
        <v>maj</v>
      </c>
    </row>
    <row r="861" spans="1:20" ht="16" x14ac:dyDescent="0.4">
      <c r="A861" s="2" t="s">
        <v>932</v>
      </c>
      <c r="B861" s="3">
        <v>46161</v>
      </c>
      <c r="C861" s="4" t="s">
        <v>34</v>
      </c>
      <c r="D861" s="4" t="s">
        <v>146</v>
      </c>
      <c r="E861" s="4" t="s">
        <v>45</v>
      </c>
      <c r="F861" s="4" t="s">
        <v>36</v>
      </c>
      <c r="G861" s="4" t="s">
        <v>51</v>
      </c>
      <c r="H861" s="4" t="s">
        <v>61</v>
      </c>
      <c r="I861" s="5">
        <v>1</v>
      </c>
      <c r="J861" s="6">
        <v>192.94</v>
      </c>
      <c r="K861" s="7">
        <v>0</v>
      </c>
      <c r="L861" s="6">
        <v>105.15</v>
      </c>
      <c r="M861" s="6">
        <f t="shared" si="52"/>
        <v>192.94</v>
      </c>
      <c r="N861" s="6">
        <f t="shared" si="53"/>
        <v>105.15</v>
      </c>
      <c r="O861" s="6">
        <f t="shared" si="54"/>
        <v>87.789999999999992</v>
      </c>
      <c r="P861" s="8">
        <f t="shared" si="55"/>
        <v>0.45501192080439512</v>
      </c>
      <c r="Q861" s="9">
        <f>YEAR(SalesDataTable[[#This Row],[Order Date]])</f>
        <v>2026</v>
      </c>
      <c r="R861" s="8" t="str">
        <f>"Q"&amp;ROUNDUP(MONTH(SalesDataTable[[#This Row],[Order Date]])/3,0)</f>
        <v>Q2</v>
      </c>
      <c r="S861" s="5">
        <f>MONTH(SalesDataTable[[#This Row],[Order Date]])</f>
        <v>5</v>
      </c>
      <c r="T861" s="8" t="str">
        <f>TEXT(SalesDataTable[[#This Row],[Order Date]],"mmm")</f>
        <v>maj</v>
      </c>
    </row>
    <row r="862" spans="1:20" ht="16" x14ac:dyDescent="0.4">
      <c r="A862" s="2" t="s">
        <v>933</v>
      </c>
      <c r="B862" s="3">
        <v>46162</v>
      </c>
      <c r="C862" s="4" t="s">
        <v>47</v>
      </c>
      <c r="D862" s="4" t="s">
        <v>68</v>
      </c>
      <c r="E862" s="4" t="s">
        <v>45</v>
      </c>
      <c r="F862" s="4" t="s">
        <v>40</v>
      </c>
      <c r="G862" s="4" t="s">
        <v>37</v>
      </c>
      <c r="H862" s="4" t="s">
        <v>103</v>
      </c>
      <c r="I862" s="5">
        <v>1</v>
      </c>
      <c r="J862" s="6">
        <v>168.56</v>
      </c>
      <c r="K862" s="7">
        <v>0</v>
      </c>
      <c r="L862" s="6">
        <v>85.46</v>
      </c>
      <c r="M862" s="6">
        <f t="shared" si="52"/>
        <v>168.56</v>
      </c>
      <c r="N862" s="6">
        <f t="shared" si="53"/>
        <v>85.46</v>
      </c>
      <c r="O862" s="6">
        <f t="shared" si="54"/>
        <v>83.100000000000009</v>
      </c>
      <c r="P862" s="8">
        <f t="shared" si="55"/>
        <v>0.49299952539155201</v>
      </c>
      <c r="Q862" s="9">
        <f>YEAR(SalesDataTable[[#This Row],[Order Date]])</f>
        <v>2026</v>
      </c>
      <c r="R862" s="8" t="str">
        <f>"Q"&amp;ROUNDUP(MONTH(SalesDataTable[[#This Row],[Order Date]])/3,0)</f>
        <v>Q2</v>
      </c>
      <c r="S862" s="5">
        <f>MONTH(SalesDataTable[[#This Row],[Order Date]])</f>
        <v>5</v>
      </c>
      <c r="T862" s="8" t="str">
        <f>TEXT(SalesDataTable[[#This Row],[Order Date]],"mmm")</f>
        <v>maj</v>
      </c>
    </row>
    <row r="863" spans="1:20" ht="16" x14ac:dyDescent="0.4">
      <c r="A863" s="2" t="s">
        <v>934</v>
      </c>
      <c r="B863" s="3">
        <v>46162</v>
      </c>
      <c r="C863" s="4" t="s">
        <v>21</v>
      </c>
      <c r="D863" s="4" t="s">
        <v>22</v>
      </c>
      <c r="E863" s="4" t="s">
        <v>23</v>
      </c>
      <c r="F863" s="4" t="s">
        <v>36</v>
      </c>
      <c r="G863" s="4" t="s">
        <v>51</v>
      </c>
      <c r="H863" s="4" t="s">
        <v>110</v>
      </c>
      <c r="I863" s="5">
        <v>2</v>
      </c>
      <c r="J863" s="6">
        <v>123.9</v>
      </c>
      <c r="K863" s="7">
        <v>0</v>
      </c>
      <c r="L863" s="6">
        <v>58.95</v>
      </c>
      <c r="M863" s="6">
        <f t="shared" si="52"/>
        <v>247.8</v>
      </c>
      <c r="N863" s="6">
        <f t="shared" si="53"/>
        <v>117.9</v>
      </c>
      <c r="O863" s="6">
        <f t="shared" si="54"/>
        <v>129.9</v>
      </c>
      <c r="P863" s="8">
        <f t="shared" si="55"/>
        <v>0.52421307506053272</v>
      </c>
      <c r="Q863" s="9">
        <f>YEAR(SalesDataTable[[#This Row],[Order Date]])</f>
        <v>2026</v>
      </c>
      <c r="R863" s="8" t="str">
        <f>"Q"&amp;ROUNDUP(MONTH(SalesDataTable[[#This Row],[Order Date]])/3,0)</f>
        <v>Q2</v>
      </c>
      <c r="S863" s="5">
        <f>MONTH(SalesDataTable[[#This Row],[Order Date]])</f>
        <v>5</v>
      </c>
      <c r="T863" s="8" t="str">
        <f>TEXT(SalesDataTable[[#This Row],[Order Date]],"mmm")</f>
        <v>maj</v>
      </c>
    </row>
    <row r="864" spans="1:20" ht="16" x14ac:dyDescent="0.4">
      <c r="A864" s="2" t="s">
        <v>935</v>
      </c>
      <c r="B864" s="3">
        <v>46162</v>
      </c>
      <c r="C864" s="4" t="s">
        <v>21</v>
      </c>
      <c r="D864" s="4" t="s">
        <v>72</v>
      </c>
      <c r="E864" s="4" t="s">
        <v>23</v>
      </c>
      <c r="F864" s="4" t="s">
        <v>36</v>
      </c>
      <c r="G864" s="4" t="s">
        <v>31</v>
      </c>
      <c r="H864" s="4" t="s">
        <v>41</v>
      </c>
      <c r="I864" s="5">
        <v>2</v>
      </c>
      <c r="J864" s="6">
        <v>140.93</v>
      </c>
      <c r="K864" s="7">
        <v>0</v>
      </c>
      <c r="L864" s="6">
        <v>81.040000000000006</v>
      </c>
      <c r="M864" s="6">
        <f t="shared" si="52"/>
        <v>281.86</v>
      </c>
      <c r="N864" s="6">
        <f t="shared" si="53"/>
        <v>162.08000000000001</v>
      </c>
      <c r="O864" s="6">
        <f t="shared" si="54"/>
        <v>119.78</v>
      </c>
      <c r="P864" s="8">
        <f t="shared" si="55"/>
        <v>0.42496274746327961</v>
      </c>
      <c r="Q864" s="9">
        <f>YEAR(SalesDataTable[[#This Row],[Order Date]])</f>
        <v>2026</v>
      </c>
      <c r="R864" s="8" t="str">
        <f>"Q"&amp;ROUNDUP(MONTH(SalesDataTable[[#This Row],[Order Date]])/3,0)</f>
        <v>Q2</v>
      </c>
      <c r="S864" s="5">
        <f>MONTH(SalesDataTable[[#This Row],[Order Date]])</f>
        <v>5</v>
      </c>
      <c r="T864" s="8" t="str">
        <f>TEXT(SalesDataTable[[#This Row],[Order Date]],"mmm")</f>
        <v>maj</v>
      </c>
    </row>
    <row r="865" spans="1:20" ht="16" x14ac:dyDescent="0.4">
      <c r="A865" s="2" t="s">
        <v>936</v>
      </c>
      <c r="B865" s="3">
        <v>46162</v>
      </c>
      <c r="C865" s="4" t="s">
        <v>34</v>
      </c>
      <c r="D865" s="4" t="s">
        <v>54</v>
      </c>
      <c r="E865" s="4" t="s">
        <v>45</v>
      </c>
      <c r="F865" s="4" t="s">
        <v>24</v>
      </c>
      <c r="G865" s="4" t="s">
        <v>31</v>
      </c>
      <c r="H865" s="4" t="s">
        <v>99</v>
      </c>
      <c r="I865" s="5">
        <v>1</v>
      </c>
      <c r="J865" s="6">
        <v>73.150000000000006</v>
      </c>
      <c r="K865" s="7">
        <v>0</v>
      </c>
      <c r="L865" s="6">
        <v>32.950000000000003</v>
      </c>
      <c r="M865" s="6">
        <f t="shared" si="52"/>
        <v>73.150000000000006</v>
      </c>
      <c r="N865" s="6">
        <f t="shared" si="53"/>
        <v>32.950000000000003</v>
      </c>
      <c r="O865" s="6">
        <f t="shared" si="54"/>
        <v>40.200000000000003</v>
      </c>
      <c r="P865" s="8">
        <f t="shared" si="55"/>
        <v>0.54955570745044424</v>
      </c>
      <c r="Q865" s="9">
        <f>YEAR(SalesDataTable[[#This Row],[Order Date]])</f>
        <v>2026</v>
      </c>
      <c r="R865" s="8" t="str">
        <f>"Q"&amp;ROUNDUP(MONTH(SalesDataTable[[#This Row],[Order Date]])/3,0)</f>
        <v>Q2</v>
      </c>
      <c r="S865" s="5">
        <f>MONTH(SalesDataTable[[#This Row],[Order Date]])</f>
        <v>5</v>
      </c>
      <c r="T865" s="8" t="str">
        <f>TEXT(SalesDataTable[[#This Row],[Order Date]],"mmm")</f>
        <v>maj</v>
      </c>
    </row>
    <row r="866" spans="1:20" ht="16" x14ac:dyDescent="0.4">
      <c r="A866" s="2" t="s">
        <v>937</v>
      </c>
      <c r="B866" s="3">
        <v>46162</v>
      </c>
      <c r="C866" s="4" t="s">
        <v>47</v>
      </c>
      <c r="D866" s="4" t="s">
        <v>68</v>
      </c>
      <c r="E866" s="4" t="s">
        <v>45</v>
      </c>
      <c r="F866" s="4" t="s">
        <v>40</v>
      </c>
      <c r="G866" s="4" t="s">
        <v>51</v>
      </c>
      <c r="H866" s="4" t="s">
        <v>61</v>
      </c>
      <c r="I866" s="5">
        <v>2</v>
      </c>
      <c r="J866" s="6">
        <v>197.35</v>
      </c>
      <c r="K866" s="7">
        <v>0.05</v>
      </c>
      <c r="L866" s="6">
        <v>102.63</v>
      </c>
      <c r="M866" s="6">
        <f t="shared" si="52"/>
        <v>374.96499999999997</v>
      </c>
      <c r="N866" s="6">
        <f t="shared" si="53"/>
        <v>205.26</v>
      </c>
      <c r="O866" s="6">
        <f t="shared" si="54"/>
        <v>169.70499999999998</v>
      </c>
      <c r="P866" s="8">
        <f t="shared" si="55"/>
        <v>0.45258890829810783</v>
      </c>
      <c r="Q866" s="9">
        <f>YEAR(SalesDataTable[[#This Row],[Order Date]])</f>
        <v>2026</v>
      </c>
      <c r="R866" s="8" t="str">
        <f>"Q"&amp;ROUNDUP(MONTH(SalesDataTable[[#This Row],[Order Date]])/3,0)</f>
        <v>Q2</v>
      </c>
      <c r="S866" s="5">
        <f>MONTH(SalesDataTable[[#This Row],[Order Date]])</f>
        <v>5</v>
      </c>
      <c r="T866" s="8" t="str">
        <f>TEXT(SalesDataTable[[#This Row],[Order Date]],"mmm")</f>
        <v>maj</v>
      </c>
    </row>
    <row r="867" spans="1:20" ht="16" x14ac:dyDescent="0.4">
      <c r="A867" s="2" t="s">
        <v>938</v>
      </c>
      <c r="B867" s="3">
        <v>46162</v>
      </c>
      <c r="C867" s="4" t="s">
        <v>47</v>
      </c>
      <c r="D867" s="4" t="s">
        <v>48</v>
      </c>
      <c r="E867" s="4" t="s">
        <v>23</v>
      </c>
      <c r="F867" s="4" t="s">
        <v>40</v>
      </c>
      <c r="G867" s="4" t="s">
        <v>37</v>
      </c>
      <c r="H867" s="4" t="s">
        <v>38</v>
      </c>
      <c r="I867" s="5">
        <v>3</v>
      </c>
      <c r="J867" s="6">
        <v>36.74</v>
      </c>
      <c r="K867" s="7">
        <v>0.05</v>
      </c>
      <c r="L867" s="6">
        <v>13.97</v>
      </c>
      <c r="M867" s="6">
        <f t="shared" si="52"/>
        <v>104.70899999999999</v>
      </c>
      <c r="N867" s="6">
        <f t="shared" si="53"/>
        <v>41.910000000000004</v>
      </c>
      <c r="O867" s="6">
        <f t="shared" si="54"/>
        <v>62.798999999999985</v>
      </c>
      <c r="P867" s="8">
        <f t="shared" si="55"/>
        <v>0.59974787267570118</v>
      </c>
      <c r="Q867" s="9">
        <f>YEAR(SalesDataTable[[#This Row],[Order Date]])</f>
        <v>2026</v>
      </c>
      <c r="R867" s="8" t="str">
        <f>"Q"&amp;ROUNDUP(MONTH(SalesDataTable[[#This Row],[Order Date]])/3,0)</f>
        <v>Q2</v>
      </c>
      <c r="S867" s="5">
        <f>MONTH(SalesDataTable[[#This Row],[Order Date]])</f>
        <v>5</v>
      </c>
      <c r="T867" s="8" t="str">
        <f>TEXT(SalesDataTable[[#This Row],[Order Date]],"mmm")</f>
        <v>maj</v>
      </c>
    </row>
    <row r="868" spans="1:20" ht="16" x14ac:dyDescent="0.4">
      <c r="A868" s="2" t="s">
        <v>939</v>
      </c>
      <c r="B868" s="3">
        <v>46162</v>
      </c>
      <c r="C868" s="4" t="s">
        <v>28</v>
      </c>
      <c r="D868" s="4" t="s">
        <v>86</v>
      </c>
      <c r="E868" s="4" t="s">
        <v>23</v>
      </c>
      <c r="F868" s="4" t="s">
        <v>24</v>
      </c>
      <c r="G868" s="4" t="s">
        <v>31</v>
      </c>
      <c r="H868" s="4" t="s">
        <v>73</v>
      </c>
      <c r="I868" s="5">
        <v>2</v>
      </c>
      <c r="J868" s="6">
        <v>151.35</v>
      </c>
      <c r="K868" s="7">
        <v>0.05</v>
      </c>
      <c r="L868" s="6">
        <v>77.150000000000006</v>
      </c>
      <c r="M868" s="6">
        <f t="shared" si="52"/>
        <v>287.565</v>
      </c>
      <c r="N868" s="6">
        <f t="shared" si="53"/>
        <v>154.30000000000001</v>
      </c>
      <c r="O868" s="6">
        <f t="shared" si="54"/>
        <v>133.26499999999999</v>
      </c>
      <c r="P868" s="8">
        <f t="shared" si="55"/>
        <v>0.46342566028550064</v>
      </c>
      <c r="Q868" s="9">
        <f>YEAR(SalesDataTable[[#This Row],[Order Date]])</f>
        <v>2026</v>
      </c>
      <c r="R868" s="8" t="str">
        <f>"Q"&amp;ROUNDUP(MONTH(SalesDataTable[[#This Row],[Order Date]])/3,0)</f>
        <v>Q2</v>
      </c>
      <c r="S868" s="5">
        <f>MONTH(SalesDataTable[[#This Row],[Order Date]])</f>
        <v>5</v>
      </c>
      <c r="T868" s="8" t="str">
        <f>TEXT(SalesDataTable[[#This Row],[Order Date]],"mmm")</f>
        <v>maj</v>
      </c>
    </row>
    <row r="869" spans="1:20" ht="16" x14ac:dyDescent="0.4">
      <c r="A869" s="2" t="s">
        <v>940</v>
      </c>
      <c r="B869" s="3">
        <v>46162</v>
      </c>
      <c r="C869" s="4" t="s">
        <v>21</v>
      </c>
      <c r="D869" s="4" t="s">
        <v>108</v>
      </c>
      <c r="E869" s="4" t="s">
        <v>45</v>
      </c>
      <c r="F869" s="4" t="s">
        <v>36</v>
      </c>
      <c r="G869" s="4" t="s">
        <v>25</v>
      </c>
      <c r="H869" s="4" t="s">
        <v>49</v>
      </c>
      <c r="I869" s="5">
        <v>2</v>
      </c>
      <c r="J869" s="6">
        <v>50.09</v>
      </c>
      <c r="K869" s="7">
        <v>0.05</v>
      </c>
      <c r="L869" s="6">
        <v>23.16</v>
      </c>
      <c r="M869" s="6">
        <f t="shared" si="52"/>
        <v>95.171000000000006</v>
      </c>
      <c r="N869" s="6">
        <f t="shared" si="53"/>
        <v>46.32</v>
      </c>
      <c r="O869" s="6">
        <f t="shared" si="54"/>
        <v>48.851000000000006</v>
      </c>
      <c r="P869" s="8">
        <f t="shared" si="55"/>
        <v>0.51329711781950382</v>
      </c>
      <c r="Q869" s="9">
        <f>YEAR(SalesDataTable[[#This Row],[Order Date]])</f>
        <v>2026</v>
      </c>
      <c r="R869" s="8" t="str">
        <f>"Q"&amp;ROUNDUP(MONTH(SalesDataTable[[#This Row],[Order Date]])/3,0)</f>
        <v>Q2</v>
      </c>
      <c r="S869" s="5">
        <f>MONTH(SalesDataTable[[#This Row],[Order Date]])</f>
        <v>5</v>
      </c>
      <c r="T869" s="8" t="str">
        <f>TEXT(SalesDataTable[[#This Row],[Order Date]],"mmm")</f>
        <v>maj</v>
      </c>
    </row>
    <row r="870" spans="1:20" ht="16" x14ac:dyDescent="0.4">
      <c r="A870" s="2" t="s">
        <v>941</v>
      </c>
      <c r="B870" s="3">
        <v>46162</v>
      </c>
      <c r="C870" s="4" t="s">
        <v>21</v>
      </c>
      <c r="D870" s="4" t="s">
        <v>72</v>
      </c>
      <c r="E870" s="4" t="s">
        <v>23</v>
      </c>
      <c r="F870" s="4" t="s">
        <v>36</v>
      </c>
      <c r="G870" s="4" t="s">
        <v>69</v>
      </c>
      <c r="H870" s="4" t="s">
        <v>75</v>
      </c>
      <c r="I870" s="5">
        <v>2</v>
      </c>
      <c r="J870" s="6">
        <v>121.96</v>
      </c>
      <c r="K870" s="7">
        <v>0.05</v>
      </c>
      <c r="L870" s="6">
        <v>71.2</v>
      </c>
      <c r="M870" s="6">
        <f t="shared" si="52"/>
        <v>231.72399999999999</v>
      </c>
      <c r="N870" s="6">
        <f t="shared" si="53"/>
        <v>142.4</v>
      </c>
      <c r="O870" s="6">
        <f t="shared" si="54"/>
        <v>89.323999999999984</v>
      </c>
      <c r="P870" s="8">
        <f t="shared" si="55"/>
        <v>0.38547582468799085</v>
      </c>
      <c r="Q870" s="9">
        <f>YEAR(SalesDataTable[[#This Row],[Order Date]])</f>
        <v>2026</v>
      </c>
      <c r="R870" s="8" t="str">
        <f>"Q"&amp;ROUNDUP(MONTH(SalesDataTable[[#This Row],[Order Date]])/3,0)</f>
        <v>Q2</v>
      </c>
      <c r="S870" s="5">
        <f>MONTH(SalesDataTable[[#This Row],[Order Date]])</f>
        <v>5</v>
      </c>
      <c r="T870" s="8" t="str">
        <f>TEXT(SalesDataTable[[#This Row],[Order Date]],"mmm")</f>
        <v>maj</v>
      </c>
    </row>
    <row r="871" spans="1:20" ht="16" x14ac:dyDescent="0.4">
      <c r="A871" s="2" t="s">
        <v>942</v>
      </c>
      <c r="B871" s="3">
        <v>46163</v>
      </c>
      <c r="C871" s="4" t="s">
        <v>47</v>
      </c>
      <c r="D871" s="4" t="s">
        <v>102</v>
      </c>
      <c r="E871" s="4" t="s">
        <v>23</v>
      </c>
      <c r="F871" s="4" t="s">
        <v>40</v>
      </c>
      <c r="G871" s="4" t="s">
        <v>37</v>
      </c>
      <c r="H871" s="4" t="s">
        <v>91</v>
      </c>
      <c r="I871" s="5">
        <v>1</v>
      </c>
      <c r="J871" s="6">
        <v>134.28</v>
      </c>
      <c r="K871" s="7">
        <v>0.05</v>
      </c>
      <c r="L871" s="6">
        <v>65.44</v>
      </c>
      <c r="M871" s="6">
        <f t="shared" si="52"/>
        <v>127.56599999999999</v>
      </c>
      <c r="N871" s="6">
        <f t="shared" si="53"/>
        <v>65.44</v>
      </c>
      <c r="O871" s="6">
        <f t="shared" si="54"/>
        <v>62.125999999999991</v>
      </c>
      <c r="P871" s="8">
        <f t="shared" si="55"/>
        <v>0.487010645469796</v>
      </c>
      <c r="Q871" s="9">
        <f>YEAR(SalesDataTable[[#This Row],[Order Date]])</f>
        <v>2026</v>
      </c>
      <c r="R871" s="8" t="str">
        <f>"Q"&amp;ROUNDUP(MONTH(SalesDataTable[[#This Row],[Order Date]])/3,0)</f>
        <v>Q2</v>
      </c>
      <c r="S871" s="5">
        <f>MONTH(SalesDataTable[[#This Row],[Order Date]])</f>
        <v>5</v>
      </c>
      <c r="T871" s="8" t="str">
        <f>TEXT(SalesDataTable[[#This Row],[Order Date]],"mmm")</f>
        <v>maj</v>
      </c>
    </row>
    <row r="872" spans="1:20" ht="16" x14ac:dyDescent="0.4">
      <c r="A872" s="2" t="s">
        <v>943</v>
      </c>
      <c r="B872" s="3">
        <v>46163</v>
      </c>
      <c r="C872" s="4" t="s">
        <v>47</v>
      </c>
      <c r="D872" s="4" t="s">
        <v>65</v>
      </c>
      <c r="E872" s="4" t="s">
        <v>23</v>
      </c>
      <c r="F872" s="4" t="s">
        <v>40</v>
      </c>
      <c r="G872" s="4" t="s">
        <v>25</v>
      </c>
      <c r="H872" s="4" t="s">
        <v>63</v>
      </c>
      <c r="I872" s="5">
        <v>3</v>
      </c>
      <c r="J872" s="6">
        <v>100.48</v>
      </c>
      <c r="K872" s="7">
        <v>0.05</v>
      </c>
      <c r="L872" s="6">
        <v>50.68</v>
      </c>
      <c r="M872" s="6">
        <f t="shared" si="52"/>
        <v>286.36799999999999</v>
      </c>
      <c r="N872" s="6">
        <f t="shared" si="53"/>
        <v>152.04</v>
      </c>
      <c r="O872" s="6">
        <f t="shared" si="54"/>
        <v>134.328</v>
      </c>
      <c r="P872" s="8">
        <f t="shared" si="55"/>
        <v>0.46907475695608447</v>
      </c>
      <c r="Q872" s="9">
        <f>YEAR(SalesDataTable[[#This Row],[Order Date]])</f>
        <v>2026</v>
      </c>
      <c r="R872" s="8" t="str">
        <f>"Q"&amp;ROUNDUP(MONTH(SalesDataTable[[#This Row],[Order Date]])/3,0)</f>
        <v>Q2</v>
      </c>
      <c r="S872" s="5">
        <f>MONTH(SalesDataTable[[#This Row],[Order Date]])</f>
        <v>5</v>
      </c>
      <c r="T872" s="8" t="str">
        <f>TEXT(SalesDataTable[[#This Row],[Order Date]],"mmm")</f>
        <v>maj</v>
      </c>
    </row>
    <row r="873" spans="1:20" ht="16" x14ac:dyDescent="0.4">
      <c r="A873" s="2" t="s">
        <v>944</v>
      </c>
      <c r="B873" s="3">
        <v>46163</v>
      </c>
      <c r="C873" s="4" t="s">
        <v>47</v>
      </c>
      <c r="D873" s="4" t="s">
        <v>68</v>
      </c>
      <c r="E873" s="4" t="s">
        <v>23</v>
      </c>
      <c r="F873" s="4" t="s">
        <v>36</v>
      </c>
      <c r="G873" s="4" t="s">
        <v>69</v>
      </c>
      <c r="H873" s="4" t="s">
        <v>87</v>
      </c>
      <c r="I873" s="5">
        <v>3</v>
      </c>
      <c r="J873" s="6">
        <v>36.229999999999997</v>
      </c>
      <c r="K873" s="7">
        <v>0</v>
      </c>
      <c r="L873" s="6">
        <v>13.55</v>
      </c>
      <c r="M873" s="6">
        <f t="shared" si="52"/>
        <v>108.69</v>
      </c>
      <c r="N873" s="6">
        <f t="shared" si="53"/>
        <v>40.650000000000006</v>
      </c>
      <c r="O873" s="6">
        <f t="shared" si="54"/>
        <v>68.039999999999992</v>
      </c>
      <c r="P873" s="8">
        <f t="shared" si="55"/>
        <v>0.62600055202870541</v>
      </c>
      <c r="Q873" s="9">
        <f>YEAR(SalesDataTable[[#This Row],[Order Date]])</f>
        <v>2026</v>
      </c>
      <c r="R873" s="8" t="str">
        <f>"Q"&amp;ROUNDUP(MONTH(SalesDataTable[[#This Row],[Order Date]])/3,0)</f>
        <v>Q2</v>
      </c>
      <c r="S873" s="5">
        <f>MONTH(SalesDataTable[[#This Row],[Order Date]])</f>
        <v>5</v>
      </c>
      <c r="T873" s="8" t="str">
        <f>TEXT(SalesDataTable[[#This Row],[Order Date]],"mmm")</f>
        <v>maj</v>
      </c>
    </row>
    <row r="874" spans="1:20" ht="16" x14ac:dyDescent="0.4">
      <c r="A874" s="2" t="s">
        <v>945</v>
      </c>
      <c r="B874" s="3">
        <v>46163</v>
      </c>
      <c r="C874" s="4" t="s">
        <v>34</v>
      </c>
      <c r="D874" s="4" t="s">
        <v>35</v>
      </c>
      <c r="E874" s="4" t="s">
        <v>59</v>
      </c>
      <c r="F874" s="4" t="s">
        <v>24</v>
      </c>
      <c r="G874" s="4" t="s">
        <v>51</v>
      </c>
      <c r="H874" s="4" t="s">
        <v>110</v>
      </c>
      <c r="I874" s="5">
        <v>3</v>
      </c>
      <c r="J874" s="6">
        <v>120.61</v>
      </c>
      <c r="K874" s="7">
        <v>0</v>
      </c>
      <c r="L874" s="6">
        <v>60.17</v>
      </c>
      <c r="M874" s="6">
        <f t="shared" si="52"/>
        <v>361.83</v>
      </c>
      <c r="N874" s="6">
        <f t="shared" si="53"/>
        <v>180.51</v>
      </c>
      <c r="O874" s="6">
        <f t="shared" si="54"/>
        <v>181.32</v>
      </c>
      <c r="P874" s="8">
        <f t="shared" si="55"/>
        <v>0.50111931017328581</v>
      </c>
      <c r="Q874" s="9">
        <f>YEAR(SalesDataTable[[#This Row],[Order Date]])</f>
        <v>2026</v>
      </c>
      <c r="R874" s="8" t="str">
        <f>"Q"&amp;ROUNDUP(MONTH(SalesDataTable[[#This Row],[Order Date]])/3,0)</f>
        <v>Q2</v>
      </c>
      <c r="S874" s="5">
        <f>MONTH(SalesDataTable[[#This Row],[Order Date]])</f>
        <v>5</v>
      </c>
      <c r="T874" s="8" t="str">
        <f>TEXT(SalesDataTable[[#This Row],[Order Date]],"mmm")</f>
        <v>maj</v>
      </c>
    </row>
    <row r="875" spans="1:20" ht="16" x14ac:dyDescent="0.4">
      <c r="A875" s="2" t="s">
        <v>946</v>
      </c>
      <c r="B875" s="3">
        <v>46163</v>
      </c>
      <c r="C875" s="4" t="s">
        <v>34</v>
      </c>
      <c r="D875" s="4" t="s">
        <v>54</v>
      </c>
      <c r="E875" s="4" t="s">
        <v>59</v>
      </c>
      <c r="F875" s="4" t="s">
        <v>24</v>
      </c>
      <c r="G875" s="4" t="s">
        <v>37</v>
      </c>
      <c r="H875" s="4" t="s">
        <v>66</v>
      </c>
      <c r="I875" s="5">
        <v>3</v>
      </c>
      <c r="J875" s="6">
        <v>46.46</v>
      </c>
      <c r="K875" s="7">
        <v>0</v>
      </c>
      <c r="L875" s="6">
        <v>18.71</v>
      </c>
      <c r="M875" s="6">
        <f t="shared" si="52"/>
        <v>139.38</v>
      </c>
      <c r="N875" s="6">
        <f t="shared" si="53"/>
        <v>56.13</v>
      </c>
      <c r="O875" s="6">
        <f t="shared" si="54"/>
        <v>83.25</v>
      </c>
      <c r="P875" s="8">
        <f t="shared" si="55"/>
        <v>0.59728798966853214</v>
      </c>
      <c r="Q875" s="9">
        <f>YEAR(SalesDataTable[[#This Row],[Order Date]])</f>
        <v>2026</v>
      </c>
      <c r="R875" s="8" t="str">
        <f>"Q"&amp;ROUNDUP(MONTH(SalesDataTable[[#This Row],[Order Date]])/3,0)</f>
        <v>Q2</v>
      </c>
      <c r="S875" s="5">
        <f>MONTH(SalesDataTable[[#This Row],[Order Date]])</f>
        <v>5</v>
      </c>
      <c r="T875" s="8" t="str">
        <f>TEXT(SalesDataTable[[#This Row],[Order Date]],"mmm")</f>
        <v>maj</v>
      </c>
    </row>
    <row r="876" spans="1:20" ht="16" x14ac:dyDescent="0.4">
      <c r="A876" s="2" t="s">
        <v>947</v>
      </c>
      <c r="B876" s="3">
        <v>46163</v>
      </c>
      <c r="C876" s="4" t="s">
        <v>28</v>
      </c>
      <c r="D876" s="4" t="s">
        <v>89</v>
      </c>
      <c r="E876" s="4" t="s">
        <v>23</v>
      </c>
      <c r="F876" s="4" t="s">
        <v>40</v>
      </c>
      <c r="G876" s="4" t="s">
        <v>69</v>
      </c>
      <c r="H876" s="4" t="s">
        <v>87</v>
      </c>
      <c r="I876" s="5">
        <v>1</v>
      </c>
      <c r="J876" s="6">
        <v>36.9</v>
      </c>
      <c r="K876" s="7">
        <v>0.05</v>
      </c>
      <c r="L876" s="6">
        <v>13.89</v>
      </c>
      <c r="M876" s="6">
        <f t="shared" si="52"/>
        <v>35.055</v>
      </c>
      <c r="N876" s="6">
        <f t="shared" si="53"/>
        <v>13.89</v>
      </c>
      <c r="O876" s="6">
        <f t="shared" si="54"/>
        <v>21.164999999999999</v>
      </c>
      <c r="P876" s="8">
        <f t="shared" si="55"/>
        <v>0.60376551133932388</v>
      </c>
      <c r="Q876" s="9">
        <f>YEAR(SalesDataTable[[#This Row],[Order Date]])</f>
        <v>2026</v>
      </c>
      <c r="R876" s="8" t="str">
        <f>"Q"&amp;ROUNDUP(MONTH(SalesDataTable[[#This Row],[Order Date]])/3,0)</f>
        <v>Q2</v>
      </c>
      <c r="S876" s="5">
        <f>MONTH(SalesDataTable[[#This Row],[Order Date]])</f>
        <v>5</v>
      </c>
      <c r="T876" s="8" t="str">
        <f>TEXT(SalesDataTable[[#This Row],[Order Date]],"mmm")</f>
        <v>maj</v>
      </c>
    </row>
    <row r="877" spans="1:20" ht="16" x14ac:dyDescent="0.4">
      <c r="A877" s="2" t="s">
        <v>948</v>
      </c>
      <c r="B877" s="3">
        <v>46163</v>
      </c>
      <c r="C877" s="4" t="s">
        <v>34</v>
      </c>
      <c r="D877" s="4" t="s">
        <v>44</v>
      </c>
      <c r="E877" s="4" t="s">
        <v>23</v>
      </c>
      <c r="F877" s="4" t="s">
        <v>36</v>
      </c>
      <c r="G877" s="4" t="s">
        <v>69</v>
      </c>
      <c r="H877" s="4" t="s">
        <v>70</v>
      </c>
      <c r="I877" s="5">
        <v>6</v>
      </c>
      <c r="J877" s="6">
        <v>40.61</v>
      </c>
      <c r="K877" s="7">
        <v>0.05</v>
      </c>
      <c r="L877" s="6">
        <v>15.14</v>
      </c>
      <c r="M877" s="6">
        <f t="shared" si="52"/>
        <v>231.47699999999998</v>
      </c>
      <c r="N877" s="6">
        <f t="shared" si="53"/>
        <v>90.84</v>
      </c>
      <c r="O877" s="6">
        <f t="shared" si="54"/>
        <v>140.63699999999997</v>
      </c>
      <c r="P877" s="8">
        <f t="shared" si="55"/>
        <v>0.607563602431343</v>
      </c>
      <c r="Q877" s="9">
        <f>YEAR(SalesDataTable[[#This Row],[Order Date]])</f>
        <v>2026</v>
      </c>
      <c r="R877" s="8" t="str">
        <f>"Q"&amp;ROUNDUP(MONTH(SalesDataTable[[#This Row],[Order Date]])/3,0)</f>
        <v>Q2</v>
      </c>
      <c r="S877" s="5">
        <f>MONTH(SalesDataTable[[#This Row],[Order Date]])</f>
        <v>5</v>
      </c>
      <c r="T877" s="8" t="str">
        <f>TEXT(SalesDataTable[[#This Row],[Order Date]],"mmm")</f>
        <v>maj</v>
      </c>
    </row>
    <row r="878" spans="1:20" ht="16" x14ac:dyDescent="0.4">
      <c r="A878" s="2" t="s">
        <v>949</v>
      </c>
      <c r="B878" s="3">
        <v>46164</v>
      </c>
      <c r="C878" s="4" t="s">
        <v>47</v>
      </c>
      <c r="D878" s="4" t="s">
        <v>102</v>
      </c>
      <c r="E878" s="4" t="s">
        <v>23</v>
      </c>
      <c r="F878" s="4" t="s">
        <v>40</v>
      </c>
      <c r="G878" s="4" t="s">
        <v>37</v>
      </c>
      <c r="H878" s="4" t="s">
        <v>38</v>
      </c>
      <c r="I878" s="5">
        <v>2</v>
      </c>
      <c r="J878" s="6">
        <v>36.86</v>
      </c>
      <c r="K878" s="7">
        <v>0.05</v>
      </c>
      <c r="L878" s="6">
        <v>13.85</v>
      </c>
      <c r="M878" s="6">
        <f t="shared" si="52"/>
        <v>70.033999999999992</v>
      </c>
      <c r="N878" s="6">
        <f t="shared" si="53"/>
        <v>27.7</v>
      </c>
      <c r="O878" s="6">
        <f t="shared" si="54"/>
        <v>42.333999999999989</v>
      </c>
      <c r="P878" s="8">
        <f t="shared" si="55"/>
        <v>0.60447782505640113</v>
      </c>
      <c r="Q878" s="9">
        <f>YEAR(SalesDataTable[[#This Row],[Order Date]])</f>
        <v>2026</v>
      </c>
      <c r="R878" s="8" t="str">
        <f>"Q"&amp;ROUNDUP(MONTH(SalesDataTable[[#This Row],[Order Date]])/3,0)</f>
        <v>Q2</v>
      </c>
      <c r="S878" s="5">
        <f>MONTH(SalesDataTable[[#This Row],[Order Date]])</f>
        <v>5</v>
      </c>
      <c r="T878" s="8" t="str">
        <f>TEXT(SalesDataTable[[#This Row],[Order Date]],"mmm")</f>
        <v>maj</v>
      </c>
    </row>
    <row r="879" spans="1:20" ht="16" x14ac:dyDescent="0.4">
      <c r="A879" s="2" t="s">
        <v>950</v>
      </c>
      <c r="B879" s="3">
        <v>46164</v>
      </c>
      <c r="C879" s="4" t="s">
        <v>28</v>
      </c>
      <c r="D879" s="4" t="s">
        <v>58</v>
      </c>
      <c r="E879" s="4" t="s">
        <v>23</v>
      </c>
      <c r="F879" s="4" t="s">
        <v>36</v>
      </c>
      <c r="G879" s="4" t="s">
        <v>31</v>
      </c>
      <c r="H879" s="4" t="s">
        <v>73</v>
      </c>
      <c r="I879" s="5">
        <v>3</v>
      </c>
      <c r="J879" s="6">
        <v>156.74</v>
      </c>
      <c r="K879" s="7">
        <v>0</v>
      </c>
      <c r="L879" s="6">
        <v>79.819999999999993</v>
      </c>
      <c r="M879" s="6">
        <f t="shared" si="52"/>
        <v>470.22</v>
      </c>
      <c r="N879" s="6">
        <f t="shared" si="53"/>
        <v>239.45999999999998</v>
      </c>
      <c r="O879" s="6">
        <f t="shared" si="54"/>
        <v>230.76000000000005</v>
      </c>
      <c r="P879" s="8">
        <f t="shared" si="55"/>
        <v>0.49074901110118674</v>
      </c>
      <c r="Q879" s="9">
        <f>YEAR(SalesDataTable[[#This Row],[Order Date]])</f>
        <v>2026</v>
      </c>
      <c r="R879" s="8" t="str">
        <f>"Q"&amp;ROUNDUP(MONTH(SalesDataTable[[#This Row],[Order Date]])/3,0)</f>
        <v>Q2</v>
      </c>
      <c r="S879" s="5">
        <f>MONTH(SalesDataTable[[#This Row],[Order Date]])</f>
        <v>5</v>
      </c>
      <c r="T879" s="8" t="str">
        <f>TEXT(SalesDataTable[[#This Row],[Order Date]],"mmm")</f>
        <v>maj</v>
      </c>
    </row>
    <row r="880" spans="1:20" ht="16" x14ac:dyDescent="0.4">
      <c r="A880" s="2" t="s">
        <v>951</v>
      </c>
      <c r="B880" s="3">
        <v>46164</v>
      </c>
      <c r="C880" s="4" t="s">
        <v>21</v>
      </c>
      <c r="D880" s="4" t="s">
        <v>72</v>
      </c>
      <c r="E880" s="4" t="s">
        <v>30</v>
      </c>
      <c r="F880" s="4" t="s">
        <v>24</v>
      </c>
      <c r="G880" s="4" t="s">
        <v>25</v>
      </c>
      <c r="H880" s="4" t="s">
        <v>49</v>
      </c>
      <c r="I880" s="5">
        <v>3</v>
      </c>
      <c r="J880" s="6">
        <v>51.04</v>
      </c>
      <c r="K880" s="7">
        <v>0.2</v>
      </c>
      <c r="L880" s="6">
        <v>22.32</v>
      </c>
      <c r="M880" s="6">
        <f t="shared" si="52"/>
        <v>122.49600000000001</v>
      </c>
      <c r="N880" s="6">
        <f t="shared" si="53"/>
        <v>66.960000000000008</v>
      </c>
      <c r="O880" s="6">
        <f t="shared" si="54"/>
        <v>55.536000000000001</v>
      </c>
      <c r="P880" s="8">
        <f t="shared" si="55"/>
        <v>0.45336990595611282</v>
      </c>
      <c r="Q880" s="9">
        <f>YEAR(SalesDataTable[[#This Row],[Order Date]])</f>
        <v>2026</v>
      </c>
      <c r="R880" s="8" t="str">
        <f>"Q"&amp;ROUNDUP(MONTH(SalesDataTable[[#This Row],[Order Date]])/3,0)</f>
        <v>Q2</v>
      </c>
      <c r="S880" s="5">
        <f>MONTH(SalesDataTable[[#This Row],[Order Date]])</f>
        <v>5</v>
      </c>
      <c r="T880" s="8" t="str">
        <f>TEXT(SalesDataTable[[#This Row],[Order Date]],"mmm")</f>
        <v>maj</v>
      </c>
    </row>
    <row r="881" spans="1:20" ht="16" x14ac:dyDescent="0.4">
      <c r="A881" s="2" t="s">
        <v>952</v>
      </c>
      <c r="B881" s="3">
        <v>46164</v>
      </c>
      <c r="C881" s="4" t="s">
        <v>47</v>
      </c>
      <c r="D881" s="4" t="s">
        <v>102</v>
      </c>
      <c r="E881" s="4" t="s">
        <v>45</v>
      </c>
      <c r="F881" s="4" t="s">
        <v>36</v>
      </c>
      <c r="G881" s="4" t="s">
        <v>31</v>
      </c>
      <c r="H881" s="4" t="s">
        <v>32</v>
      </c>
      <c r="I881" s="5">
        <v>2</v>
      </c>
      <c r="J881" s="6">
        <v>93.55</v>
      </c>
      <c r="K881" s="7">
        <v>0</v>
      </c>
      <c r="L881" s="6">
        <v>44.31</v>
      </c>
      <c r="M881" s="6">
        <f t="shared" si="52"/>
        <v>187.1</v>
      </c>
      <c r="N881" s="6">
        <f t="shared" si="53"/>
        <v>88.62</v>
      </c>
      <c r="O881" s="6">
        <f t="shared" si="54"/>
        <v>98.47999999999999</v>
      </c>
      <c r="P881" s="8">
        <f t="shared" si="55"/>
        <v>0.52634954569748793</v>
      </c>
      <c r="Q881" s="9">
        <f>YEAR(SalesDataTable[[#This Row],[Order Date]])</f>
        <v>2026</v>
      </c>
      <c r="R881" s="8" t="str">
        <f>"Q"&amp;ROUNDUP(MONTH(SalesDataTable[[#This Row],[Order Date]])/3,0)</f>
        <v>Q2</v>
      </c>
      <c r="S881" s="5">
        <f>MONTH(SalesDataTable[[#This Row],[Order Date]])</f>
        <v>5</v>
      </c>
      <c r="T881" s="8" t="str">
        <f>TEXT(SalesDataTable[[#This Row],[Order Date]],"mmm")</f>
        <v>maj</v>
      </c>
    </row>
    <row r="882" spans="1:20" ht="16" x14ac:dyDescent="0.4">
      <c r="A882" s="2" t="s">
        <v>953</v>
      </c>
      <c r="B882" s="3">
        <v>46164</v>
      </c>
      <c r="C882" s="4" t="s">
        <v>34</v>
      </c>
      <c r="D882" s="4" t="s">
        <v>35</v>
      </c>
      <c r="E882" s="4" t="s">
        <v>23</v>
      </c>
      <c r="F882" s="4" t="s">
        <v>40</v>
      </c>
      <c r="G882" s="4" t="s">
        <v>37</v>
      </c>
      <c r="H882" s="4" t="s">
        <v>91</v>
      </c>
      <c r="I882" s="5">
        <v>1</v>
      </c>
      <c r="J882" s="6">
        <v>131.74</v>
      </c>
      <c r="K882" s="7">
        <v>0</v>
      </c>
      <c r="L882" s="6">
        <v>66.650000000000006</v>
      </c>
      <c r="M882" s="6">
        <f t="shared" si="52"/>
        <v>131.74</v>
      </c>
      <c r="N882" s="6">
        <f t="shared" si="53"/>
        <v>66.650000000000006</v>
      </c>
      <c r="O882" s="6">
        <f t="shared" si="54"/>
        <v>65.09</v>
      </c>
      <c r="P882" s="8">
        <f t="shared" si="55"/>
        <v>0.49407924700166994</v>
      </c>
      <c r="Q882" s="9">
        <f>YEAR(SalesDataTable[[#This Row],[Order Date]])</f>
        <v>2026</v>
      </c>
      <c r="R882" s="8" t="str">
        <f>"Q"&amp;ROUNDUP(MONTH(SalesDataTable[[#This Row],[Order Date]])/3,0)</f>
        <v>Q2</v>
      </c>
      <c r="S882" s="5">
        <f>MONTH(SalesDataTable[[#This Row],[Order Date]])</f>
        <v>5</v>
      </c>
      <c r="T882" s="8" t="str">
        <f>TEXT(SalesDataTable[[#This Row],[Order Date]],"mmm")</f>
        <v>maj</v>
      </c>
    </row>
    <row r="883" spans="1:20" ht="16" x14ac:dyDescent="0.4">
      <c r="A883" s="2" t="s">
        <v>954</v>
      </c>
      <c r="B883" s="3">
        <v>46164</v>
      </c>
      <c r="C883" s="4" t="s">
        <v>47</v>
      </c>
      <c r="D883" s="4" t="s">
        <v>68</v>
      </c>
      <c r="E883" s="4" t="s">
        <v>23</v>
      </c>
      <c r="F883" s="4" t="s">
        <v>36</v>
      </c>
      <c r="G883" s="4" t="s">
        <v>31</v>
      </c>
      <c r="H883" s="4" t="s">
        <v>32</v>
      </c>
      <c r="I883" s="5">
        <v>5</v>
      </c>
      <c r="J883" s="6">
        <v>91.79</v>
      </c>
      <c r="K883" s="7">
        <v>0.05</v>
      </c>
      <c r="L883" s="6">
        <v>44.48</v>
      </c>
      <c r="M883" s="6">
        <f t="shared" si="52"/>
        <v>436.0025</v>
      </c>
      <c r="N883" s="6">
        <f t="shared" si="53"/>
        <v>222.39999999999998</v>
      </c>
      <c r="O883" s="6">
        <f t="shared" si="54"/>
        <v>213.60250000000002</v>
      </c>
      <c r="P883" s="8">
        <f t="shared" si="55"/>
        <v>0.48991118170193981</v>
      </c>
      <c r="Q883" s="9">
        <f>YEAR(SalesDataTable[[#This Row],[Order Date]])</f>
        <v>2026</v>
      </c>
      <c r="R883" s="8" t="str">
        <f>"Q"&amp;ROUNDUP(MONTH(SalesDataTable[[#This Row],[Order Date]])/3,0)</f>
        <v>Q2</v>
      </c>
      <c r="S883" s="5">
        <f>MONTH(SalesDataTable[[#This Row],[Order Date]])</f>
        <v>5</v>
      </c>
      <c r="T883" s="8" t="str">
        <f>TEXT(SalesDataTable[[#This Row],[Order Date]],"mmm")</f>
        <v>maj</v>
      </c>
    </row>
    <row r="884" spans="1:20" ht="16" x14ac:dyDescent="0.4">
      <c r="A884" s="2" t="s">
        <v>955</v>
      </c>
      <c r="B884" s="3">
        <v>46164</v>
      </c>
      <c r="C884" s="4" t="s">
        <v>47</v>
      </c>
      <c r="D884" s="4" t="s">
        <v>102</v>
      </c>
      <c r="E884" s="4" t="s">
        <v>23</v>
      </c>
      <c r="F884" s="4" t="s">
        <v>40</v>
      </c>
      <c r="G884" s="4" t="s">
        <v>31</v>
      </c>
      <c r="H884" s="4" t="s">
        <v>73</v>
      </c>
      <c r="I884" s="5">
        <v>4</v>
      </c>
      <c r="J884" s="6">
        <v>155.4</v>
      </c>
      <c r="K884" s="7">
        <v>0.05</v>
      </c>
      <c r="L884" s="6">
        <v>77.31</v>
      </c>
      <c r="M884" s="6">
        <f t="shared" si="52"/>
        <v>590.52</v>
      </c>
      <c r="N884" s="6">
        <f t="shared" si="53"/>
        <v>309.24</v>
      </c>
      <c r="O884" s="6">
        <f t="shared" si="54"/>
        <v>281.27999999999997</v>
      </c>
      <c r="P884" s="8">
        <f t="shared" si="55"/>
        <v>0.47632595001016048</v>
      </c>
      <c r="Q884" s="9">
        <f>YEAR(SalesDataTable[[#This Row],[Order Date]])</f>
        <v>2026</v>
      </c>
      <c r="R884" s="8" t="str">
        <f>"Q"&amp;ROUNDUP(MONTH(SalesDataTable[[#This Row],[Order Date]])/3,0)</f>
        <v>Q2</v>
      </c>
      <c r="S884" s="5">
        <f>MONTH(SalesDataTable[[#This Row],[Order Date]])</f>
        <v>5</v>
      </c>
      <c r="T884" s="8" t="str">
        <f>TEXT(SalesDataTable[[#This Row],[Order Date]],"mmm")</f>
        <v>maj</v>
      </c>
    </row>
    <row r="885" spans="1:20" ht="16" x14ac:dyDescent="0.4">
      <c r="A885" s="2" t="s">
        <v>956</v>
      </c>
      <c r="B885" s="3">
        <v>46165</v>
      </c>
      <c r="C885" s="4" t="s">
        <v>28</v>
      </c>
      <c r="D885" s="4" t="s">
        <v>29</v>
      </c>
      <c r="E885" s="4" t="s">
        <v>23</v>
      </c>
      <c r="F885" s="4" t="s">
        <v>36</v>
      </c>
      <c r="G885" s="4" t="s">
        <v>37</v>
      </c>
      <c r="H885" s="4" t="s">
        <v>38</v>
      </c>
      <c r="I885" s="5">
        <v>1</v>
      </c>
      <c r="J885" s="6">
        <v>36.57</v>
      </c>
      <c r="K885" s="7">
        <v>0.05</v>
      </c>
      <c r="L885" s="6">
        <v>13.33</v>
      </c>
      <c r="M885" s="6">
        <f t="shared" si="52"/>
        <v>34.741500000000002</v>
      </c>
      <c r="N885" s="6">
        <f t="shared" si="53"/>
        <v>13.33</v>
      </c>
      <c r="O885" s="6">
        <f t="shared" si="54"/>
        <v>21.411500000000004</v>
      </c>
      <c r="P885" s="8">
        <f t="shared" si="55"/>
        <v>0.61630902522919284</v>
      </c>
      <c r="Q885" s="9">
        <f>YEAR(SalesDataTable[[#This Row],[Order Date]])</f>
        <v>2026</v>
      </c>
      <c r="R885" s="8" t="str">
        <f>"Q"&amp;ROUNDUP(MONTH(SalesDataTable[[#This Row],[Order Date]])/3,0)</f>
        <v>Q2</v>
      </c>
      <c r="S885" s="5">
        <f>MONTH(SalesDataTable[[#This Row],[Order Date]])</f>
        <v>5</v>
      </c>
      <c r="T885" s="8" t="str">
        <f>TEXT(SalesDataTable[[#This Row],[Order Date]],"mmm")</f>
        <v>maj</v>
      </c>
    </row>
    <row r="886" spans="1:20" ht="16" x14ac:dyDescent="0.4">
      <c r="A886" s="2" t="s">
        <v>957</v>
      </c>
      <c r="B886" s="3">
        <v>46165</v>
      </c>
      <c r="C886" s="4" t="s">
        <v>34</v>
      </c>
      <c r="D886" s="4" t="s">
        <v>146</v>
      </c>
      <c r="E886" s="4" t="s">
        <v>23</v>
      </c>
      <c r="F886" s="4" t="s">
        <v>36</v>
      </c>
      <c r="G886" s="4" t="s">
        <v>25</v>
      </c>
      <c r="H886" s="4" t="s">
        <v>55</v>
      </c>
      <c r="I886" s="5">
        <v>2</v>
      </c>
      <c r="J886" s="6">
        <v>41.19</v>
      </c>
      <c r="K886" s="7">
        <v>0</v>
      </c>
      <c r="L886" s="6">
        <v>17.190000000000001</v>
      </c>
      <c r="M886" s="6">
        <f t="shared" si="52"/>
        <v>82.38</v>
      </c>
      <c r="N886" s="6">
        <f t="shared" si="53"/>
        <v>34.380000000000003</v>
      </c>
      <c r="O886" s="6">
        <f t="shared" si="54"/>
        <v>47.999999999999993</v>
      </c>
      <c r="P886" s="8">
        <f t="shared" si="55"/>
        <v>0.58266569555717407</v>
      </c>
      <c r="Q886" s="9">
        <f>YEAR(SalesDataTable[[#This Row],[Order Date]])</f>
        <v>2026</v>
      </c>
      <c r="R886" s="8" t="str">
        <f>"Q"&amp;ROUNDUP(MONTH(SalesDataTable[[#This Row],[Order Date]])/3,0)</f>
        <v>Q2</v>
      </c>
      <c r="S886" s="5">
        <f>MONTH(SalesDataTable[[#This Row],[Order Date]])</f>
        <v>5</v>
      </c>
      <c r="T886" s="8" t="str">
        <f>TEXT(SalesDataTable[[#This Row],[Order Date]],"mmm")</f>
        <v>maj</v>
      </c>
    </row>
    <row r="887" spans="1:20" ht="16" x14ac:dyDescent="0.4">
      <c r="A887" s="2" t="s">
        <v>958</v>
      </c>
      <c r="B887" s="3">
        <v>46165</v>
      </c>
      <c r="C887" s="4" t="s">
        <v>47</v>
      </c>
      <c r="D887" s="4" t="s">
        <v>68</v>
      </c>
      <c r="E887" s="4" t="s">
        <v>23</v>
      </c>
      <c r="F887" s="4" t="s">
        <v>24</v>
      </c>
      <c r="G887" s="4" t="s">
        <v>37</v>
      </c>
      <c r="H887" s="4" t="s">
        <v>91</v>
      </c>
      <c r="I887" s="5">
        <v>1</v>
      </c>
      <c r="J887" s="6">
        <v>136.66999999999999</v>
      </c>
      <c r="K887" s="7">
        <v>0.05</v>
      </c>
      <c r="L887" s="6">
        <v>67.099999999999994</v>
      </c>
      <c r="M887" s="6">
        <f t="shared" si="52"/>
        <v>129.83649999999997</v>
      </c>
      <c r="N887" s="6">
        <f t="shared" si="53"/>
        <v>67.099999999999994</v>
      </c>
      <c r="O887" s="6">
        <f t="shared" si="54"/>
        <v>62.736499999999978</v>
      </c>
      <c r="P887" s="8">
        <f t="shared" si="55"/>
        <v>0.48319617364916639</v>
      </c>
      <c r="Q887" s="9">
        <f>YEAR(SalesDataTable[[#This Row],[Order Date]])</f>
        <v>2026</v>
      </c>
      <c r="R887" s="8" t="str">
        <f>"Q"&amp;ROUNDUP(MONTH(SalesDataTable[[#This Row],[Order Date]])/3,0)</f>
        <v>Q2</v>
      </c>
      <c r="S887" s="5">
        <f>MONTH(SalesDataTable[[#This Row],[Order Date]])</f>
        <v>5</v>
      </c>
      <c r="T887" s="8" t="str">
        <f>TEXT(SalesDataTable[[#This Row],[Order Date]],"mmm")</f>
        <v>maj</v>
      </c>
    </row>
    <row r="888" spans="1:20" ht="16" x14ac:dyDescent="0.4">
      <c r="A888" s="2" t="s">
        <v>959</v>
      </c>
      <c r="B888" s="3">
        <v>46165</v>
      </c>
      <c r="C888" s="4" t="s">
        <v>34</v>
      </c>
      <c r="D888" s="4" t="s">
        <v>35</v>
      </c>
      <c r="E888" s="4" t="s">
        <v>45</v>
      </c>
      <c r="F888" s="4" t="s">
        <v>36</v>
      </c>
      <c r="G888" s="4" t="s">
        <v>69</v>
      </c>
      <c r="H888" s="4" t="s">
        <v>87</v>
      </c>
      <c r="I888" s="5">
        <v>2</v>
      </c>
      <c r="J888" s="6">
        <v>35.700000000000003</v>
      </c>
      <c r="K888" s="7">
        <v>0</v>
      </c>
      <c r="L888" s="6">
        <v>13.52</v>
      </c>
      <c r="M888" s="6">
        <f t="shared" si="52"/>
        <v>71.400000000000006</v>
      </c>
      <c r="N888" s="6">
        <f t="shared" si="53"/>
        <v>27.04</v>
      </c>
      <c r="O888" s="6">
        <f t="shared" si="54"/>
        <v>44.360000000000007</v>
      </c>
      <c r="P888" s="8">
        <f t="shared" si="55"/>
        <v>0.62128851540616248</v>
      </c>
      <c r="Q888" s="9">
        <f>YEAR(SalesDataTable[[#This Row],[Order Date]])</f>
        <v>2026</v>
      </c>
      <c r="R888" s="8" t="str">
        <f>"Q"&amp;ROUNDUP(MONTH(SalesDataTable[[#This Row],[Order Date]])/3,0)</f>
        <v>Q2</v>
      </c>
      <c r="S888" s="5">
        <f>MONTH(SalesDataTable[[#This Row],[Order Date]])</f>
        <v>5</v>
      </c>
      <c r="T888" s="8" t="str">
        <f>TEXT(SalesDataTable[[#This Row],[Order Date]],"mmm")</f>
        <v>maj</v>
      </c>
    </row>
    <row r="889" spans="1:20" ht="16" x14ac:dyDescent="0.4">
      <c r="A889" s="2" t="s">
        <v>960</v>
      </c>
      <c r="B889" s="3">
        <v>46165</v>
      </c>
      <c r="C889" s="4" t="s">
        <v>21</v>
      </c>
      <c r="D889" s="4" t="s">
        <v>22</v>
      </c>
      <c r="E889" s="4" t="s">
        <v>23</v>
      </c>
      <c r="F889" s="4" t="s">
        <v>24</v>
      </c>
      <c r="G889" s="4" t="s">
        <v>25</v>
      </c>
      <c r="H889" s="4" t="s">
        <v>63</v>
      </c>
      <c r="I889" s="5">
        <v>1</v>
      </c>
      <c r="J889" s="6">
        <v>100.87</v>
      </c>
      <c r="K889" s="7">
        <v>0</v>
      </c>
      <c r="L889" s="6">
        <v>50.4</v>
      </c>
      <c r="M889" s="6">
        <f t="shared" si="52"/>
        <v>100.87</v>
      </c>
      <c r="N889" s="6">
        <f t="shared" si="53"/>
        <v>50.4</v>
      </c>
      <c r="O889" s="6">
        <f t="shared" si="54"/>
        <v>50.470000000000006</v>
      </c>
      <c r="P889" s="8">
        <f t="shared" si="55"/>
        <v>0.5003469812630118</v>
      </c>
      <c r="Q889" s="9">
        <f>YEAR(SalesDataTable[[#This Row],[Order Date]])</f>
        <v>2026</v>
      </c>
      <c r="R889" s="8" t="str">
        <f>"Q"&amp;ROUNDUP(MONTH(SalesDataTable[[#This Row],[Order Date]])/3,0)</f>
        <v>Q2</v>
      </c>
      <c r="S889" s="5">
        <f>MONTH(SalesDataTable[[#This Row],[Order Date]])</f>
        <v>5</v>
      </c>
      <c r="T889" s="8" t="str">
        <f>TEXT(SalesDataTable[[#This Row],[Order Date]],"mmm")</f>
        <v>maj</v>
      </c>
    </row>
    <row r="890" spans="1:20" ht="16" x14ac:dyDescent="0.4">
      <c r="A890" s="2" t="s">
        <v>961</v>
      </c>
      <c r="B890" s="3">
        <v>46165</v>
      </c>
      <c r="C890" s="4" t="s">
        <v>34</v>
      </c>
      <c r="D890" s="4" t="s">
        <v>146</v>
      </c>
      <c r="E890" s="4" t="s">
        <v>45</v>
      </c>
      <c r="F890" s="4" t="s">
        <v>24</v>
      </c>
      <c r="G890" s="4" t="s">
        <v>37</v>
      </c>
      <c r="H890" s="4" t="s">
        <v>91</v>
      </c>
      <c r="I890" s="5">
        <v>1</v>
      </c>
      <c r="J890" s="6">
        <v>130.80000000000001</v>
      </c>
      <c r="K890" s="7">
        <v>0</v>
      </c>
      <c r="L890" s="6">
        <v>68.7</v>
      </c>
      <c r="M890" s="6">
        <f t="shared" si="52"/>
        <v>130.80000000000001</v>
      </c>
      <c r="N890" s="6">
        <f t="shared" si="53"/>
        <v>68.7</v>
      </c>
      <c r="O890" s="6">
        <f t="shared" si="54"/>
        <v>62.100000000000009</v>
      </c>
      <c r="P890" s="8">
        <f t="shared" si="55"/>
        <v>0.4747706422018349</v>
      </c>
      <c r="Q890" s="9">
        <f>YEAR(SalesDataTable[[#This Row],[Order Date]])</f>
        <v>2026</v>
      </c>
      <c r="R890" s="8" t="str">
        <f>"Q"&amp;ROUNDUP(MONTH(SalesDataTable[[#This Row],[Order Date]])/3,0)</f>
        <v>Q2</v>
      </c>
      <c r="S890" s="5">
        <f>MONTH(SalesDataTable[[#This Row],[Order Date]])</f>
        <v>5</v>
      </c>
      <c r="T890" s="8" t="str">
        <f>TEXT(SalesDataTable[[#This Row],[Order Date]],"mmm")</f>
        <v>maj</v>
      </c>
    </row>
    <row r="891" spans="1:20" ht="16" x14ac:dyDescent="0.4">
      <c r="A891" s="2" t="s">
        <v>962</v>
      </c>
      <c r="B891" s="3">
        <v>46165</v>
      </c>
      <c r="C891" s="4" t="s">
        <v>21</v>
      </c>
      <c r="D891" s="4" t="s">
        <v>72</v>
      </c>
      <c r="E891" s="4" t="s">
        <v>59</v>
      </c>
      <c r="F891" s="4" t="s">
        <v>24</v>
      </c>
      <c r="G891" s="4" t="s">
        <v>31</v>
      </c>
      <c r="H891" s="4" t="s">
        <v>73</v>
      </c>
      <c r="I891" s="5">
        <v>1</v>
      </c>
      <c r="J891" s="6">
        <v>153.88999999999999</v>
      </c>
      <c r="K891" s="7">
        <v>0</v>
      </c>
      <c r="L891" s="6">
        <v>79.64</v>
      </c>
      <c r="M891" s="6">
        <f t="shared" si="52"/>
        <v>153.88999999999999</v>
      </c>
      <c r="N891" s="6">
        <f t="shared" si="53"/>
        <v>79.64</v>
      </c>
      <c r="O891" s="6">
        <f t="shared" si="54"/>
        <v>74.249999999999986</v>
      </c>
      <c r="P891" s="8">
        <f t="shared" si="55"/>
        <v>0.4824874910650464</v>
      </c>
      <c r="Q891" s="9">
        <f>YEAR(SalesDataTable[[#This Row],[Order Date]])</f>
        <v>2026</v>
      </c>
      <c r="R891" s="8" t="str">
        <f>"Q"&amp;ROUNDUP(MONTH(SalesDataTable[[#This Row],[Order Date]])/3,0)</f>
        <v>Q2</v>
      </c>
      <c r="S891" s="5">
        <f>MONTH(SalesDataTable[[#This Row],[Order Date]])</f>
        <v>5</v>
      </c>
      <c r="T891" s="8" t="str">
        <f>TEXT(SalesDataTable[[#This Row],[Order Date]],"mmm")</f>
        <v>maj</v>
      </c>
    </row>
    <row r="892" spans="1:20" ht="16" x14ac:dyDescent="0.4">
      <c r="A892" s="2" t="s">
        <v>963</v>
      </c>
      <c r="B892" s="3">
        <v>46166</v>
      </c>
      <c r="C892" s="4" t="s">
        <v>47</v>
      </c>
      <c r="D892" s="4" t="s">
        <v>65</v>
      </c>
      <c r="E892" s="4" t="s">
        <v>23</v>
      </c>
      <c r="F892" s="4" t="s">
        <v>36</v>
      </c>
      <c r="G892" s="4" t="s">
        <v>51</v>
      </c>
      <c r="H892" s="4" t="s">
        <v>110</v>
      </c>
      <c r="I892" s="5">
        <v>1</v>
      </c>
      <c r="J892" s="6">
        <v>122.51</v>
      </c>
      <c r="K892" s="7">
        <v>0.15</v>
      </c>
      <c r="L892" s="6">
        <v>62.2</v>
      </c>
      <c r="M892" s="6">
        <f t="shared" si="52"/>
        <v>104.1335</v>
      </c>
      <c r="N892" s="6">
        <f t="shared" si="53"/>
        <v>62.2</v>
      </c>
      <c r="O892" s="6">
        <f t="shared" si="54"/>
        <v>41.933499999999995</v>
      </c>
      <c r="P892" s="8">
        <f t="shared" si="55"/>
        <v>0.40268981643755369</v>
      </c>
      <c r="Q892" s="9">
        <f>YEAR(SalesDataTable[[#This Row],[Order Date]])</f>
        <v>2026</v>
      </c>
      <c r="R892" s="8" t="str">
        <f>"Q"&amp;ROUNDUP(MONTH(SalesDataTable[[#This Row],[Order Date]])/3,0)</f>
        <v>Q2</v>
      </c>
      <c r="S892" s="5">
        <f>MONTH(SalesDataTable[[#This Row],[Order Date]])</f>
        <v>5</v>
      </c>
      <c r="T892" s="8" t="str">
        <f>TEXT(SalesDataTable[[#This Row],[Order Date]],"mmm")</f>
        <v>maj</v>
      </c>
    </row>
    <row r="893" spans="1:20" ht="16" x14ac:dyDescent="0.4">
      <c r="A893" s="2" t="s">
        <v>964</v>
      </c>
      <c r="B893" s="3">
        <v>46166</v>
      </c>
      <c r="C893" s="4" t="s">
        <v>47</v>
      </c>
      <c r="D893" s="4" t="s">
        <v>48</v>
      </c>
      <c r="E893" s="4" t="s">
        <v>30</v>
      </c>
      <c r="F893" s="4" t="s">
        <v>24</v>
      </c>
      <c r="G893" s="4" t="s">
        <v>25</v>
      </c>
      <c r="H893" s="4" t="s">
        <v>26</v>
      </c>
      <c r="I893" s="5">
        <v>8</v>
      </c>
      <c r="J893" s="6">
        <v>79.94</v>
      </c>
      <c r="K893" s="7">
        <v>0.15</v>
      </c>
      <c r="L893" s="6">
        <v>41.65</v>
      </c>
      <c r="M893" s="6">
        <f t="shared" si="52"/>
        <v>543.59199999999998</v>
      </c>
      <c r="N893" s="6">
        <f t="shared" si="53"/>
        <v>333.2</v>
      </c>
      <c r="O893" s="6">
        <f t="shared" si="54"/>
        <v>210.392</v>
      </c>
      <c r="P893" s="8">
        <f t="shared" si="55"/>
        <v>0.38704028021015763</v>
      </c>
      <c r="Q893" s="9">
        <f>YEAR(SalesDataTable[[#This Row],[Order Date]])</f>
        <v>2026</v>
      </c>
      <c r="R893" s="8" t="str">
        <f>"Q"&amp;ROUNDUP(MONTH(SalesDataTable[[#This Row],[Order Date]])/3,0)</f>
        <v>Q2</v>
      </c>
      <c r="S893" s="5">
        <f>MONTH(SalesDataTable[[#This Row],[Order Date]])</f>
        <v>5</v>
      </c>
      <c r="T893" s="8" t="str">
        <f>TEXT(SalesDataTable[[#This Row],[Order Date]],"mmm")</f>
        <v>maj</v>
      </c>
    </row>
    <row r="894" spans="1:20" ht="16" x14ac:dyDescent="0.4">
      <c r="A894" s="2" t="s">
        <v>965</v>
      </c>
      <c r="B894" s="3">
        <v>46166</v>
      </c>
      <c r="C894" s="4" t="s">
        <v>47</v>
      </c>
      <c r="D894" s="4" t="s">
        <v>65</v>
      </c>
      <c r="E894" s="4" t="s">
        <v>23</v>
      </c>
      <c r="F894" s="4" t="s">
        <v>36</v>
      </c>
      <c r="G894" s="4" t="s">
        <v>25</v>
      </c>
      <c r="H894" s="4" t="s">
        <v>49</v>
      </c>
      <c r="I894" s="5">
        <v>2</v>
      </c>
      <c r="J894" s="6">
        <v>50.78</v>
      </c>
      <c r="K894" s="7">
        <v>0.05</v>
      </c>
      <c r="L894" s="6">
        <v>23.03</v>
      </c>
      <c r="M894" s="6">
        <f t="shared" si="52"/>
        <v>96.481999999999999</v>
      </c>
      <c r="N894" s="6">
        <f t="shared" si="53"/>
        <v>46.06</v>
      </c>
      <c r="O894" s="6">
        <f t="shared" si="54"/>
        <v>50.421999999999997</v>
      </c>
      <c r="P894" s="8">
        <f t="shared" si="55"/>
        <v>0.52260525279326708</v>
      </c>
      <c r="Q894" s="9">
        <f>YEAR(SalesDataTable[[#This Row],[Order Date]])</f>
        <v>2026</v>
      </c>
      <c r="R894" s="8" t="str">
        <f>"Q"&amp;ROUNDUP(MONTH(SalesDataTable[[#This Row],[Order Date]])/3,0)</f>
        <v>Q2</v>
      </c>
      <c r="S894" s="5">
        <f>MONTH(SalesDataTable[[#This Row],[Order Date]])</f>
        <v>5</v>
      </c>
      <c r="T894" s="8" t="str">
        <f>TEXT(SalesDataTable[[#This Row],[Order Date]],"mmm")</f>
        <v>maj</v>
      </c>
    </row>
    <row r="895" spans="1:20" ht="16" x14ac:dyDescent="0.4">
      <c r="A895" s="2" t="s">
        <v>966</v>
      </c>
      <c r="B895" s="3">
        <v>46166</v>
      </c>
      <c r="C895" s="4" t="s">
        <v>21</v>
      </c>
      <c r="D895" s="4" t="s">
        <v>108</v>
      </c>
      <c r="E895" s="4" t="s">
        <v>59</v>
      </c>
      <c r="F895" s="4" t="s">
        <v>40</v>
      </c>
      <c r="G895" s="4" t="s">
        <v>25</v>
      </c>
      <c r="H895" s="4" t="s">
        <v>26</v>
      </c>
      <c r="I895" s="5">
        <v>2</v>
      </c>
      <c r="J895" s="6">
        <v>80.59</v>
      </c>
      <c r="K895" s="7">
        <v>0.05</v>
      </c>
      <c r="L895" s="6">
        <v>41.44</v>
      </c>
      <c r="M895" s="6">
        <f t="shared" si="52"/>
        <v>153.12100000000001</v>
      </c>
      <c r="N895" s="6">
        <f t="shared" si="53"/>
        <v>82.88</v>
      </c>
      <c r="O895" s="6">
        <f t="shared" si="54"/>
        <v>70.241000000000014</v>
      </c>
      <c r="P895" s="8">
        <f t="shared" si="55"/>
        <v>0.45872871781140412</v>
      </c>
      <c r="Q895" s="9">
        <f>YEAR(SalesDataTable[[#This Row],[Order Date]])</f>
        <v>2026</v>
      </c>
      <c r="R895" s="8" t="str">
        <f>"Q"&amp;ROUNDUP(MONTH(SalesDataTable[[#This Row],[Order Date]])/3,0)</f>
        <v>Q2</v>
      </c>
      <c r="S895" s="5">
        <f>MONTH(SalesDataTable[[#This Row],[Order Date]])</f>
        <v>5</v>
      </c>
      <c r="T895" s="8" t="str">
        <f>TEXT(SalesDataTable[[#This Row],[Order Date]],"mmm")</f>
        <v>maj</v>
      </c>
    </row>
    <row r="896" spans="1:20" ht="16" x14ac:dyDescent="0.4">
      <c r="A896" s="2" t="s">
        <v>967</v>
      </c>
      <c r="B896" s="3">
        <v>46166</v>
      </c>
      <c r="C896" s="4" t="s">
        <v>21</v>
      </c>
      <c r="D896" s="4" t="s">
        <v>108</v>
      </c>
      <c r="E896" s="4" t="s">
        <v>59</v>
      </c>
      <c r="F896" s="4" t="s">
        <v>36</v>
      </c>
      <c r="G896" s="4" t="s">
        <v>69</v>
      </c>
      <c r="H896" s="4" t="s">
        <v>87</v>
      </c>
      <c r="I896" s="5">
        <v>3</v>
      </c>
      <c r="J896" s="6">
        <v>35.75</v>
      </c>
      <c r="K896" s="7">
        <v>0.15</v>
      </c>
      <c r="L896" s="6">
        <v>13.54</v>
      </c>
      <c r="M896" s="6">
        <f t="shared" si="52"/>
        <v>91.162499999999994</v>
      </c>
      <c r="N896" s="6">
        <f t="shared" si="53"/>
        <v>40.619999999999997</v>
      </c>
      <c r="O896" s="6">
        <f t="shared" si="54"/>
        <v>50.542499999999997</v>
      </c>
      <c r="P896" s="8">
        <f t="shared" si="55"/>
        <v>0.55442204853969557</v>
      </c>
      <c r="Q896" s="9">
        <f>YEAR(SalesDataTable[[#This Row],[Order Date]])</f>
        <v>2026</v>
      </c>
      <c r="R896" s="8" t="str">
        <f>"Q"&amp;ROUNDUP(MONTH(SalesDataTable[[#This Row],[Order Date]])/3,0)</f>
        <v>Q2</v>
      </c>
      <c r="S896" s="5">
        <f>MONTH(SalesDataTable[[#This Row],[Order Date]])</f>
        <v>5</v>
      </c>
      <c r="T896" s="8" t="str">
        <f>TEXT(SalesDataTable[[#This Row],[Order Date]],"mmm")</f>
        <v>maj</v>
      </c>
    </row>
    <row r="897" spans="1:20" ht="16" x14ac:dyDescent="0.4">
      <c r="A897" s="2" t="s">
        <v>968</v>
      </c>
      <c r="B897" s="3">
        <v>46166</v>
      </c>
      <c r="C897" s="4" t="s">
        <v>28</v>
      </c>
      <c r="D897" s="4" t="s">
        <v>89</v>
      </c>
      <c r="E897" s="4" t="s">
        <v>23</v>
      </c>
      <c r="F897" s="4" t="s">
        <v>36</v>
      </c>
      <c r="G897" s="4" t="s">
        <v>51</v>
      </c>
      <c r="H897" s="4" t="s">
        <v>61</v>
      </c>
      <c r="I897" s="5">
        <v>5</v>
      </c>
      <c r="J897" s="6">
        <v>195.78</v>
      </c>
      <c r="K897" s="7">
        <v>0.1</v>
      </c>
      <c r="L897" s="6">
        <v>101.98</v>
      </c>
      <c r="M897" s="6">
        <f t="shared" si="52"/>
        <v>881.01</v>
      </c>
      <c r="N897" s="6">
        <f t="shared" si="53"/>
        <v>509.90000000000003</v>
      </c>
      <c r="O897" s="6">
        <f t="shared" si="54"/>
        <v>371.10999999999996</v>
      </c>
      <c r="P897" s="8">
        <f t="shared" si="55"/>
        <v>0.4212324491208953</v>
      </c>
      <c r="Q897" s="9">
        <f>YEAR(SalesDataTable[[#This Row],[Order Date]])</f>
        <v>2026</v>
      </c>
      <c r="R897" s="8" t="str">
        <f>"Q"&amp;ROUNDUP(MONTH(SalesDataTable[[#This Row],[Order Date]])/3,0)</f>
        <v>Q2</v>
      </c>
      <c r="S897" s="5">
        <f>MONTH(SalesDataTable[[#This Row],[Order Date]])</f>
        <v>5</v>
      </c>
      <c r="T897" s="8" t="str">
        <f>TEXT(SalesDataTable[[#This Row],[Order Date]],"mmm")</f>
        <v>maj</v>
      </c>
    </row>
    <row r="898" spans="1:20" ht="16" x14ac:dyDescent="0.4">
      <c r="A898" s="2" t="s">
        <v>969</v>
      </c>
      <c r="B898" s="3">
        <v>46166</v>
      </c>
      <c r="C898" s="4" t="s">
        <v>47</v>
      </c>
      <c r="D898" s="4" t="s">
        <v>102</v>
      </c>
      <c r="E898" s="4" t="s">
        <v>23</v>
      </c>
      <c r="F898" s="4" t="s">
        <v>24</v>
      </c>
      <c r="G898" s="4" t="s">
        <v>51</v>
      </c>
      <c r="H898" s="4" t="s">
        <v>110</v>
      </c>
      <c r="I898" s="5">
        <v>2</v>
      </c>
      <c r="J898" s="6">
        <v>125.95</v>
      </c>
      <c r="K898" s="7">
        <v>0.05</v>
      </c>
      <c r="L898" s="6">
        <v>61.74</v>
      </c>
      <c r="M898" s="6">
        <f t="shared" ref="M898:M961" si="56">I898*J898*(1-K898)</f>
        <v>239.30500000000001</v>
      </c>
      <c r="N898" s="6">
        <f t="shared" ref="N898:N961" si="57">I898*L898</f>
        <v>123.48</v>
      </c>
      <c r="O898" s="6">
        <f t="shared" ref="O898:O961" si="58">M898-N898</f>
        <v>115.825</v>
      </c>
      <c r="P898" s="8">
        <f t="shared" ref="P898:P961" si="59">IFERROR(O898/M898,0)</f>
        <v>0.48400576669940032</v>
      </c>
      <c r="Q898" s="9">
        <f>YEAR(SalesDataTable[[#This Row],[Order Date]])</f>
        <v>2026</v>
      </c>
      <c r="R898" s="8" t="str">
        <f>"Q"&amp;ROUNDUP(MONTH(SalesDataTable[[#This Row],[Order Date]])/3,0)</f>
        <v>Q2</v>
      </c>
      <c r="S898" s="5">
        <f>MONTH(SalesDataTable[[#This Row],[Order Date]])</f>
        <v>5</v>
      </c>
      <c r="T898" s="8" t="str">
        <f>TEXT(SalesDataTable[[#This Row],[Order Date]],"mmm")</f>
        <v>maj</v>
      </c>
    </row>
    <row r="899" spans="1:20" ht="16" x14ac:dyDescent="0.4">
      <c r="A899" s="2" t="s">
        <v>970</v>
      </c>
      <c r="B899" s="3">
        <v>46166</v>
      </c>
      <c r="C899" s="4" t="s">
        <v>47</v>
      </c>
      <c r="D899" s="4" t="s">
        <v>65</v>
      </c>
      <c r="E899" s="4" t="s">
        <v>23</v>
      </c>
      <c r="F899" s="4" t="s">
        <v>36</v>
      </c>
      <c r="G899" s="4" t="s">
        <v>69</v>
      </c>
      <c r="H899" s="4" t="s">
        <v>70</v>
      </c>
      <c r="I899" s="5">
        <v>2</v>
      </c>
      <c r="J899" s="6">
        <v>41.32</v>
      </c>
      <c r="K899" s="7">
        <v>0</v>
      </c>
      <c r="L899" s="6">
        <v>14.91</v>
      </c>
      <c r="M899" s="6">
        <f t="shared" si="56"/>
        <v>82.64</v>
      </c>
      <c r="N899" s="6">
        <f t="shared" si="57"/>
        <v>29.82</v>
      </c>
      <c r="O899" s="6">
        <f t="shared" si="58"/>
        <v>52.82</v>
      </c>
      <c r="P899" s="8">
        <f t="shared" si="59"/>
        <v>0.63915779283639884</v>
      </c>
      <c r="Q899" s="9">
        <f>YEAR(SalesDataTable[[#This Row],[Order Date]])</f>
        <v>2026</v>
      </c>
      <c r="R899" s="8" t="str">
        <f>"Q"&amp;ROUNDUP(MONTH(SalesDataTable[[#This Row],[Order Date]])/3,0)</f>
        <v>Q2</v>
      </c>
      <c r="S899" s="5">
        <f>MONTH(SalesDataTable[[#This Row],[Order Date]])</f>
        <v>5</v>
      </c>
      <c r="T899" s="8" t="str">
        <f>TEXT(SalesDataTable[[#This Row],[Order Date]],"mmm")</f>
        <v>maj</v>
      </c>
    </row>
    <row r="900" spans="1:20" ht="16" x14ac:dyDescent="0.4">
      <c r="A900" s="2" t="s">
        <v>971</v>
      </c>
      <c r="B900" s="3">
        <v>46166</v>
      </c>
      <c r="C900" s="4" t="s">
        <v>47</v>
      </c>
      <c r="D900" s="4" t="s">
        <v>68</v>
      </c>
      <c r="E900" s="4" t="s">
        <v>59</v>
      </c>
      <c r="F900" s="4" t="s">
        <v>36</v>
      </c>
      <c r="G900" s="4" t="s">
        <v>31</v>
      </c>
      <c r="H900" s="4" t="s">
        <v>41</v>
      </c>
      <c r="I900" s="5">
        <v>2</v>
      </c>
      <c r="J900" s="6">
        <v>144.01</v>
      </c>
      <c r="K900" s="7">
        <v>0</v>
      </c>
      <c r="L900" s="6">
        <v>79.37</v>
      </c>
      <c r="M900" s="6">
        <f t="shared" si="56"/>
        <v>288.02</v>
      </c>
      <c r="N900" s="6">
        <f t="shared" si="57"/>
        <v>158.74</v>
      </c>
      <c r="O900" s="6">
        <f t="shared" si="58"/>
        <v>129.27999999999997</v>
      </c>
      <c r="P900" s="8">
        <f t="shared" si="59"/>
        <v>0.44885771821401282</v>
      </c>
      <c r="Q900" s="9">
        <f>YEAR(SalesDataTable[[#This Row],[Order Date]])</f>
        <v>2026</v>
      </c>
      <c r="R900" s="8" t="str">
        <f>"Q"&amp;ROUNDUP(MONTH(SalesDataTable[[#This Row],[Order Date]])/3,0)</f>
        <v>Q2</v>
      </c>
      <c r="S900" s="5">
        <f>MONTH(SalesDataTable[[#This Row],[Order Date]])</f>
        <v>5</v>
      </c>
      <c r="T900" s="8" t="str">
        <f>TEXT(SalesDataTable[[#This Row],[Order Date]],"mmm")</f>
        <v>maj</v>
      </c>
    </row>
    <row r="901" spans="1:20" ht="16" x14ac:dyDescent="0.4">
      <c r="A901" s="2" t="s">
        <v>972</v>
      </c>
      <c r="B901" s="3">
        <v>46166</v>
      </c>
      <c r="C901" s="4" t="s">
        <v>21</v>
      </c>
      <c r="D901" s="4" t="s">
        <v>108</v>
      </c>
      <c r="E901" s="4" t="s">
        <v>23</v>
      </c>
      <c r="F901" s="4" t="s">
        <v>40</v>
      </c>
      <c r="G901" s="4" t="s">
        <v>25</v>
      </c>
      <c r="H901" s="4" t="s">
        <v>49</v>
      </c>
      <c r="I901" s="5">
        <v>2</v>
      </c>
      <c r="J901" s="6">
        <v>51.17</v>
      </c>
      <c r="K901" s="7">
        <v>0.05</v>
      </c>
      <c r="L901" s="6">
        <v>21.97</v>
      </c>
      <c r="M901" s="6">
        <f t="shared" si="56"/>
        <v>97.222999999999999</v>
      </c>
      <c r="N901" s="6">
        <f t="shared" si="57"/>
        <v>43.94</v>
      </c>
      <c r="O901" s="6">
        <f t="shared" si="58"/>
        <v>53.283000000000001</v>
      </c>
      <c r="P901" s="8">
        <f t="shared" si="59"/>
        <v>0.54804932989107513</v>
      </c>
      <c r="Q901" s="9">
        <f>YEAR(SalesDataTable[[#This Row],[Order Date]])</f>
        <v>2026</v>
      </c>
      <c r="R901" s="8" t="str">
        <f>"Q"&amp;ROUNDUP(MONTH(SalesDataTable[[#This Row],[Order Date]])/3,0)</f>
        <v>Q2</v>
      </c>
      <c r="S901" s="5">
        <f>MONTH(SalesDataTable[[#This Row],[Order Date]])</f>
        <v>5</v>
      </c>
      <c r="T901" s="8" t="str">
        <f>TEXT(SalesDataTable[[#This Row],[Order Date]],"mmm")</f>
        <v>maj</v>
      </c>
    </row>
    <row r="902" spans="1:20" ht="16" x14ac:dyDescent="0.4">
      <c r="A902" s="2" t="s">
        <v>973</v>
      </c>
      <c r="B902" s="3">
        <v>46166</v>
      </c>
      <c r="C902" s="4" t="s">
        <v>21</v>
      </c>
      <c r="D902" s="4" t="s">
        <v>22</v>
      </c>
      <c r="E902" s="4" t="s">
        <v>30</v>
      </c>
      <c r="F902" s="4" t="s">
        <v>40</v>
      </c>
      <c r="G902" s="4" t="s">
        <v>51</v>
      </c>
      <c r="H902" s="4" t="s">
        <v>84</v>
      </c>
      <c r="I902" s="5">
        <v>6</v>
      </c>
      <c r="J902" s="6">
        <v>83.58</v>
      </c>
      <c r="K902" s="7">
        <v>0.2</v>
      </c>
      <c r="L902" s="6">
        <v>40.5</v>
      </c>
      <c r="M902" s="6">
        <f t="shared" si="56"/>
        <v>401.18400000000003</v>
      </c>
      <c r="N902" s="6">
        <f t="shared" si="57"/>
        <v>243</v>
      </c>
      <c r="O902" s="6">
        <f t="shared" si="58"/>
        <v>158.18400000000003</v>
      </c>
      <c r="P902" s="8">
        <f t="shared" si="59"/>
        <v>0.39429289303661169</v>
      </c>
      <c r="Q902" s="9">
        <f>YEAR(SalesDataTable[[#This Row],[Order Date]])</f>
        <v>2026</v>
      </c>
      <c r="R902" s="8" t="str">
        <f>"Q"&amp;ROUNDUP(MONTH(SalesDataTable[[#This Row],[Order Date]])/3,0)</f>
        <v>Q2</v>
      </c>
      <c r="S902" s="5">
        <f>MONTH(SalesDataTable[[#This Row],[Order Date]])</f>
        <v>5</v>
      </c>
      <c r="T902" s="8" t="str">
        <f>TEXT(SalesDataTable[[#This Row],[Order Date]],"mmm")</f>
        <v>maj</v>
      </c>
    </row>
    <row r="903" spans="1:20" ht="16" x14ac:dyDescent="0.4">
      <c r="A903" s="2" t="s">
        <v>974</v>
      </c>
      <c r="B903" s="3">
        <v>46166</v>
      </c>
      <c r="C903" s="4" t="s">
        <v>34</v>
      </c>
      <c r="D903" s="4" t="s">
        <v>146</v>
      </c>
      <c r="E903" s="4" t="s">
        <v>59</v>
      </c>
      <c r="F903" s="4" t="s">
        <v>24</v>
      </c>
      <c r="G903" s="4" t="s">
        <v>51</v>
      </c>
      <c r="H903" s="4" t="s">
        <v>84</v>
      </c>
      <c r="I903" s="5">
        <v>2</v>
      </c>
      <c r="J903" s="6">
        <v>80.010000000000005</v>
      </c>
      <c r="K903" s="7">
        <v>0</v>
      </c>
      <c r="L903" s="6">
        <v>38.54</v>
      </c>
      <c r="M903" s="6">
        <f t="shared" si="56"/>
        <v>160.02000000000001</v>
      </c>
      <c r="N903" s="6">
        <f t="shared" si="57"/>
        <v>77.08</v>
      </c>
      <c r="O903" s="6">
        <f t="shared" si="58"/>
        <v>82.940000000000012</v>
      </c>
      <c r="P903" s="8">
        <f t="shared" si="59"/>
        <v>0.51831021122359711</v>
      </c>
      <c r="Q903" s="9">
        <f>YEAR(SalesDataTable[[#This Row],[Order Date]])</f>
        <v>2026</v>
      </c>
      <c r="R903" s="8" t="str">
        <f>"Q"&amp;ROUNDUP(MONTH(SalesDataTable[[#This Row],[Order Date]])/3,0)</f>
        <v>Q2</v>
      </c>
      <c r="S903" s="5">
        <f>MONTH(SalesDataTable[[#This Row],[Order Date]])</f>
        <v>5</v>
      </c>
      <c r="T903" s="8" t="str">
        <f>TEXT(SalesDataTable[[#This Row],[Order Date]],"mmm")</f>
        <v>maj</v>
      </c>
    </row>
    <row r="904" spans="1:20" ht="16" x14ac:dyDescent="0.4">
      <c r="A904" s="2" t="s">
        <v>975</v>
      </c>
      <c r="B904" s="3">
        <v>46167</v>
      </c>
      <c r="C904" s="4" t="s">
        <v>47</v>
      </c>
      <c r="D904" s="4" t="s">
        <v>65</v>
      </c>
      <c r="E904" s="4" t="s">
        <v>23</v>
      </c>
      <c r="F904" s="4" t="s">
        <v>36</v>
      </c>
      <c r="G904" s="4" t="s">
        <v>31</v>
      </c>
      <c r="H904" s="4" t="s">
        <v>32</v>
      </c>
      <c r="I904" s="5">
        <v>2</v>
      </c>
      <c r="J904" s="6">
        <v>94.4</v>
      </c>
      <c r="K904" s="7">
        <v>0</v>
      </c>
      <c r="L904" s="6">
        <v>46.39</v>
      </c>
      <c r="M904" s="6">
        <f t="shared" si="56"/>
        <v>188.8</v>
      </c>
      <c r="N904" s="6">
        <f t="shared" si="57"/>
        <v>92.78</v>
      </c>
      <c r="O904" s="6">
        <f t="shared" si="58"/>
        <v>96.02000000000001</v>
      </c>
      <c r="P904" s="8">
        <f t="shared" si="59"/>
        <v>0.50858050847457625</v>
      </c>
      <c r="Q904" s="9">
        <f>YEAR(SalesDataTable[[#This Row],[Order Date]])</f>
        <v>2026</v>
      </c>
      <c r="R904" s="8" t="str">
        <f>"Q"&amp;ROUNDUP(MONTH(SalesDataTable[[#This Row],[Order Date]])/3,0)</f>
        <v>Q2</v>
      </c>
      <c r="S904" s="5">
        <f>MONTH(SalesDataTable[[#This Row],[Order Date]])</f>
        <v>5</v>
      </c>
      <c r="T904" s="8" t="str">
        <f>TEXT(SalesDataTable[[#This Row],[Order Date]],"mmm")</f>
        <v>maj</v>
      </c>
    </row>
    <row r="905" spans="1:20" ht="16" x14ac:dyDescent="0.4">
      <c r="A905" s="2" t="s">
        <v>976</v>
      </c>
      <c r="B905" s="3">
        <v>46167</v>
      </c>
      <c r="C905" s="4" t="s">
        <v>34</v>
      </c>
      <c r="D905" s="4" t="s">
        <v>35</v>
      </c>
      <c r="E905" s="4" t="s">
        <v>45</v>
      </c>
      <c r="F905" s="4" t="s">
        <v>40</v>
      </c>
      <c r="G905" s="4" t="s">
        <v>31</v>
      </c>
      <c r="H905" s="4" t="s">
        <v>73</v>
      </c>
      <c r="I905" s="5">
        <v>6</v>
      </c>
      <c r="J905" s="6">
        <v>157.33000000000001</v>
      </c>
      <c r="K905" s="7">
        <v>0</v>
      </c>
      <c r="L905" s="6">
        <v>78.849999999999994</v>
      </c>
      <c r="M905" s="6">
        <f t="shared" si="56"/>
        <v>943.98</v>
      </c>
      <c r="N905" s="6">
        <f t="shared" si="57"/>
        <v>473.09999999999997</v>
      </c>
      <c r="O905" s="6">
        <f t="shared" si="58"/>
        <v>470.88000000000005</v>
      </c>
      <c r="P905" s="8">
        <f t="shared" si="59"/>
        <v>0.4988241276298227</v>
      </c>
      <c r="Q905" s="9">
        <f>YEAR(SalesDataTable[[#This Row],[Order Date]])</f>
        <v>2026</v>
      </c>
      <c r="R905" s="8" t="str">
        <f>"Q"&amp;ROUNDUP(MONTH(SalesDataTable[[#This Row],[Order Date]])/3,0)</f>
        <v>Q2</v>
      </c>
      <c r="S905" s="5">
        <f>MONTH(SalesDataTable[[#This Row],[Order Date]])</f>
        <v>5</v>
      </c>
      <c r="T905" s="8" t="str">
        <f>TEXT(SalesDataTable[[#This Row],[Order Date]],"mmm")</f>
        <v>maj</v>
      </c>
    </row>
    <row r="906" spans="1:20" ht="16" x14ac:dyDescent="0.4">
      <c r="A906" s="2" t="s">
        <v>977</v>
      </c>
      <c r="B906" s="3">
        <v>46167</v>
      </c>
      <c r="C906" s="4" t="s">
        <v>34</v>
      </c>
      <c r="D906" s="4" t="s">
        <v>44</v>
      </c>
      <c r="E906" s="4" t="s">
        <v>23</v>
      </c>
      <c r="F906" s="4" t="s">
        <v>36</v>
      </c>
      <c r="G906" s="4" t="s">
        <v>51</v>
      </c>
      <c r="H906" s="4" t="s">
        <v>110</v>
      </c>
      <c r="I906" s="5">
        <v>1</v>
      </c>
      <c r="J906" s="6">
        <v>125.44</v>
      </c>
      <c r="K906" s="7">
        <v>0</v>
      </c>
      <c r="L906" s="6">
        <v>59.92</v>
      </c>
      <c r="M906" s="6">
        <f t="shared" si="56"/>
        <v>125.44</v>
      </c>
      <c r="N906" s="6">
        <f t="shared" si="57"/>
        <v>59.92</v>
      </c>
      <c r="O906" s="6">
        <f t="shared" si="58"/>
        <v>65.52</v>
      </c>
      <c r="P906" s="8">
        <f t="shared" si="59"/>
        <v>0.5223214285714286</v>
      </c>
      <c r="Q906" s="9">
        <f>YEAR(SalesDataTable[[#This Row],[Order Date]])</f>
        <v>2026</v>
      </c>
      <c r="R906" s="8" t="str">
        <f>"Q"&amp;ROUNDUP(MONTH(SalesDataTable[[#This Row],[Order Date]])/3,0)</f>
        <v>Q2</v>
      </c>
      <c r="S906" s="5">
        <f>MONTH(SalesDataTable[[#This Row],[Order Date]])</f>
        <v>5</v>
      </c>
      <c r="T906" s="8" t="str">
        <f>TEXT(SalesDataTable[[#This Row],[Order Date]],"mmm")</f>
        <v>maj</v>
      </c>
    </row>
    <row r="907" spans="1:20" ht="16" x14ac:dyDescent="0.4">
      <c r="A907" s="2" t="s">
        <v>978</v>
      </c>
      <c r="B907" s="3">
        <v>46167</v>
      </c>
      <c r="C907" s="4" t="s">
        <v>28</v>
      </c>
      <c r="D907" s="4" t="s">
        <v>89</v>
      </c>
      <c r="E907" s="4" t="s">
        <v>59</v>
      </c>
      <c r="F907" s="4" t="s">
        <v>24</v>
      </c>
      <c r="G907" s="4" t="s">
        <v>69</v>
      </c>
      <c r="H907" s="4" t="s">
        <v>87</v>
      </c>
      <c r="I907" s="5">
        <v>2</v>
      </c>
      <c r="J907" s="6">
        <v>36.18</v>
      </c>
      <c r="K907" s="7">
        <v>0</v>
      </c>
      <c r="L907" s="6">
        <v>13.71</v>
      </c>
      <c r="M907" s="6">
        <f t="shared" si="56"/>
        <v>72.36</v>
      </c>
      <c r="N907" s="6">
        <f t="shared" si="57"/>
        <v>27.42</v>
      </c>
      <c r="O907" s="6">
        <f t="shared" si="58"/>
        <v>44.94</v>
      </c>
      <c r="P907" s="8">
        <f t="shared" si="59"/>
        <v>0.62106135986733002</v>
      </c>
      <c r="Q907" s="9">
        <f>YEAR(SalesDataTable[[#This Row],[Order Date]])</f>
        <v>2026</v>
      </c>
      <c r="R907" s="8" t="str">
        <f>"Q"&amp;ROUNDUP(MONTH(SalesDataTable[[#This Row],[Order Date]])/3,0)</f>
        <v>Q2</v>
      </c>
      <c r="S907" s="5">
        <f>MONTH(SalesDataTable[[#This Row],[Order Date]])</f>
        <v>5</v>
      </c>
      <c r="T907" s="8" t="str">
        <f>TEXT(SalesDataTable[[#This Row],[Order Date]],"mmm")</f>
        <v>maj</v>
      </c>
    </row>
    <row r="908" spans="1:20" ht="16" x14ac:dyDescent="0.4">
      <c r="A908" s="2" t="s">
        <v>979</v>
      </c>
      <c r="B908" s="3">
        <v>46167</v>
      </c>
      <c r="C908" s="4" t="s">
        <v>21</v>
      </c>
      <c r="D908" s="4" t="s">
        <v>108</v>
      </c>
      <c r="E908" s="4" t="s">
        <v>45</v>
      </c>
      <c r="F908" s="4" t="s">
        <v>24</v>
      </c>
      <c r="G908" s="4" t="s">
        <v>69</v>
      </c>
      <c r="H908" s="4" t="s">
        <v>70</v>
      </c>
      <c r="I908" s="5">
        <v>1</v>
      </c>
      <c r="J908" s="6">
        <v>41</v>
      </c>
      <c r="K908" s="7">
        <v>0.05</v>
      </c>
      <c r="L908" s="6">
        <v>14.51</v>
      </c>
      <c r="M908" s="6">
        <f t="shared" si="56"/>
        <v>38.949999999999996</v>
      </c>
      <c r="N908" s="6">
        <f t="shared" si="57"/>
        <v>14.51</v>
      </c>
      <c r="O908" s="6">
        <f t="shared" si="58"/>
        <v>24.439999999999998</v>
      </c>
      <c r="P908" s="8">
        <f t="shared" si="59"/>
        <v>0.62747111681643131</v>
      </c>
      <c r="Q908" s="9">
        <f>YEAR(SalesDataTable[[#This Row],[Order Date]])</f>
        <v>2026</v>
      </c>
      <c r="R908" s="8" t="str">
        <f>"Q"&amp;ROUNDUP(MONTH(SalesDataTable[[#This Row],[Order Date]])/3,0)</f>
        <v>Q2</v>
      </c>
      <c r="S908" s="5">
        <f>MONTH(SalesDataTable[[#This Row],[Order Date]])</f>
        <v>5</v>
      </c>
      <c r="T908" s="8" t="str">
        <f>TEXT(SalesDataTable[[#This Row],[Order Date]],"mmm")</f>
        <v>maj</v>
      </c>
    </row>
    <row r="909" spans="1:20" ht="16" x14ac:dyDescent="0.4">
      <c r="A909" s="2" t="s">
        <v>980</v>
      </c>
      <c r="B909" s="3">
        <v>46167</v>
      </c>
      <c r="C909" s="4" t="s">
        <v>34</v>
      </c>
      <c r="D909" s="4" t="s">
        <v>54</v>
      </c>
      <c r="E909" s="4" t="s">
        <v>23</v>
      </c>
      <c r="F909" s="4" t="s">
        <v>24</v>
      </c>
      <c r="G909" s="4" t="s">
        <v>31</v>
      </c>
      <c r="H909" s="4" t="s">
        <v>99</v>
      </c>
      <c r="I909" s="5">
        <v>1</v>
      </c>
      <c r="J909" s="6">
        <v>72.33</v>
      </c>
      <c r="K909" s="7">
        <v>0.1</v>
      </c>
      <c r="L909" s="6">
        <v>32.61</v>
      </c>
      <c r="M909" s="6">
        <f t="shared" si="56"/>
        <v>65.096999999999994</v>
      </c>
      <c r="N909" s="6">
        <f t="shared" si="57"/>
        <v>32.61</v>
      </c>
      <c r="O909" s="6">
        <f t="shared" si="58"/>
        <v>32.486999999999995</v>
      </c>
      <c r="P909" s="8">
        <f t="shared" si="59"/>
        <v>0.49905525600258072</v>
      </c>
      <c r="Q909" s="9">
        <f>YEAR(SalesDataTable[[#This Row],[Order Date]])</f>
        <v>2026</v>
      </c>
      <c r="R909" s="8" t="str">
        <f>"Q"&amp;ROUNDUP(MONTH(SalesDataTable[[#This Row],[Order Date]])/3,0)</f>
        <v>Q2</v>
      </c>
      <c r="S909" s="5">
        <f>MONTH(SalesDataTable[[#This Row],[Order Date]])</f>
        <v>5</v>
      </c>
      <c r="T909" s="8" t="str">
        <f>TEXT(SalesDataTable[[#This Row],[Order Date]],"mmm")</f>
        <v>maj</v>
      </c>
    </row>
    <row r="910" spans="1:20" ht="16" x14ac:dyDescent="0.4">
      <c r="A910" s="2" t="s">
        <v>981</v>
      </c>
      <c r="B910" s="3">
        <v>46167</v>
      </c>
      <c r="C910" s="4" t="s">
        <v>47</v>
      </c>
      <c r="D910" s="4" t="s">
        <v>48</v>
      </c>
      <c r="E910" s="4" t="s">
        <v>23</v>
      </c>
      <c r="F910" s="4" t="s">
        <v>40</v>
      </c>
      <c r="G910" s="4" t="s">
        <v>51</v>
      </c>
      <c r="H910" s="4" t="s">
        <v>110</v>
      </c>
      <c r="I910" s="5">
        <v>2</v>
      </c>
      <c r="J910" s="6">
        <v>125.42</v>
      </c>
      <c r="K910" s="7">
        <v>0</v>
      </c>
      <c r="L910" s="6">
        <v>62.28</v>
      </c>
      <c r="M910" s="6">
        <f t="shared" si="56"/>
        <v>250.84</v>
      </c>
      <c r="N910" s="6">
        <f t="shared" si="57"/>
        <v>124.56</v>
      </c>
      <c r="O910" s="6">
        <f t="shared" si="58"/>
        <v>126.28</v>
      </c>
      <c r="P910" s="8">
        <f t="shared" si="59"/>
        <v>0.50342848030617127</v>
      </c>
      <c r="Q910" s="9">
        <f>YEAR(SalesDataTable[[#This Row],[Order Date]])</f>
        <v>2026</v>
      </c>
      <c r="R910" s="8" t="str">
        <f>"Q"&amp;ROUNDUP(MONTH(SalesDataTable[[#This Row],[Order Date]])/3,0)</f>
        <v>Q2</v>
      </c>
      <c r="S910" s="5">
        <f>MONTH(SalesDataTable[[#This Row],[Order Date]])</f>
        <v>5</v>
      </c>
      <c r="T910" s="8" t="str">
        <f>TEXT(SalesDataTable[[#This Row],[Order Date]],"mmm")</f>
        <v>maj</v>
      </c>
    </row>
    <row r="911" spans="1:20" ht="16" x14ac:dyDescent="0.4">
      <c r="A911" s="2" t="s">
        <v>982</v>
      </c>
      <c r="B911" s="3">
        <v>46168</v>
      </c>
      <c r="C911" s="4" t="s">
        <v>21</v>
      </c>
      <c r="D911" s="4" t="s">
        <v>108</v>
      </c>
      <c r="E911" s="4" t="s">
        <v>23</v>
      </c>
      <c r="F911" s="4" t="s">
        <v>40</v>
      </c>
      <c r="G911" s="4" t="s">
        <v>25</v>
      </c>
      <c r="H911" s="4" t="s">
        <v>55</v>
      </c>
      <c r="I911" s="5">
        <v>2</v>
      </c>
      <c r="J911" s="6">
        <v>41.29</v>
      </c>
      <c r="K911" s="7">
        <v>0.15</v>
      </c>
      <c r="L911" s="6">
        <v>16.43</v>
      </c>
      <c r="M911" s="6">
        <f t="shared" si="56"/>
        <v>70.192999999999998</v>
      </c>
      <c r="N911" s="6">
        <f t="shared" si="57"/>
        <v>32.86</v>
      </c>
      <c r="O911" s="6">
        <f t="shared" si="58"/>
        <v>37.332999999999998</v>
      </c>
      <c r="P911" s="8">
        <f t="shared" si="59"/>
        <v>0.531862151496588</v>
      </c>
      <c r="Q911" s="9">
        <f>YEAR(SalesDataTable[[#This Row],[Order Date]])</f>
        <v>2026</v>
      </c>
      <c r="R911" s="8" t="str">
        <f>"Q"&amp;ROUNDUP(MONTH(SalesDataTable[[#This Row],[Order Date]])/3,0)</f>
        <v>Q2</v>
      </c>
      <c r="S911" s="5">
        <f>MONTH(SalesDataTable[[#This Row],[Order Date]])</f>
        <v>5</v>
      </c>
      <c r="T911" s="8" t="str">
        <f>TEXT(SalesDataTable[[#This Row],[Order Date]],"mmm")</f>
        <v>maj</v>
      </c>
    </row>
    <row r="912" spans="1:20" ht="16" x14ac:dyDescent="0.4">
      <c r="A912" s="2" t="s">
        <v>983</v>
      </c>
      <c r="B912" s="3">
        <v>46168</v>
      </c>
      <c r="C912" s="4" t="s">
        <v>47</v>
      </c>
      <c r="D912" s="4" t="s">
        <v>68</v>
      </c>
      <c r="E912" s="4" t="s">
        <v>30</v>
      </c>
      <c r="F912" s="4" t="s">
        <v>40</v>
      </c>
      <c r="G912" s="4" t="s">
        <v>37</v>
      </c>
      <c r="H912" s="4" t="s">
        <v>91</v>
      </c>
      <c r="I912" s="5">
        <v>8</v>
      </c>
      <c r="J912" s="6">
        <v>131.4</v>
      </c>
      <c r="K912" s="7">
        <v>0.05</v>
      </c>
      <c r="L912" s="6">
        <v>66.489999999999995</v>
      </c>
      <c r="M912" s="6">
        <f t="shared" si="56"/>
        <v>998.64</v>
      </c>
      <c r="N912" s="6">
        <f t="shared" si="57"/>
        <v>531.91999999999996</v>
      </c>
      <c r="O912" s="6">
        <f t="shared" si="58"/>
        <v>466.72</v>
      </c>
      <c r="P912" s="8">
        <f t="shared" si="59"/>
        <v>0.46735560362092449</v>
      </c>
      <c r="Q912" s="9">
        <f>YEAR(SalesDataTable[[#This Row],[Order Date]])</f>
        <v>2026</v>
      </c>
      <c r="R912" s="8" t="str">
        <f>"Q"&amp;ROUNDUP(MONTH(SalesDataTable[[#This Row],[Order Date]])/3,0)</f>
        <v>Q2</v>
      </c>
      <c r="S912" s="5">
        <f>MONTH(SalesDataTable[[#This Row],[Order Date]])</f>
        <v>5</v>
      </c>
      <c r="T912" s="8" t="str">
        <f>TEXT(SalesDataTable[[#This Row],[Order Date]],"mmm")</f>
        <v>maj</v>
      </c>
    </row>
    <row r="913" spans="1:20" ht="16" x14ac:dyDescent="0.4">
      <c r="A913" s="2" t="s">
        <v>984</v>
      </c>
      <c r="B913" s="3">
        <v>46168</v>
      </c>
      <c r="C913" s="4" t="s">
        <v>34</v>
      </c>
      <c r="D913" s="4" t="s">
        <v>146</v>
      </c>
      <c r="E913" s="4" t="s">
        <v>23</v>
      </c>
      <c r="F913" s="4" t="s">
        <v>36</v>
      </c>
      <c r="G913" s="4" t="s">
        <v>31</v>
      </c>
      <c r="H913" s="4" t="s">
        <v>41</v>
      </c>
      <c r="I913" s="5">
        <v>4</v>
      </c>
      <c r="J913" s="6">
        <v>140.66999999999999</v>
      </c>
      <c r="K913" s="7">
        <v>0</v>
      </c>
      <c r="L913" s="6">
        <v>80.72</v>
      </c>
      <c r="M913" s="6">
        <f t="shared" si="56"/>
        <v>562.67999999999995</v>
      </c>
      <c r="N913" s="6">
        <f t="shared" si="57"/>
        <v>322.88</v>
      </c>
      <c r="O913" s="6">
        <f t="shared" si="58"/>
        <v>239.79999999999995</v>
      </c>
      <c r="P913" s="8">
        <f t="shared" si="59"/>
        <v>0.42617473519584842</v>
      </c>
      <c r="Q913" s="9">
        <f>YEAR(SalesDataTable[[#This Row],[Order Date]])</f>
        <v>2026</v>
      </c>
      <c r="R913" s="8" t="str">
        <f>"Q"&amp;ROUNDUP(MONTH(SalesDataTable[[#This Row],[Order Date]])/3,0)</f>
        <v>Q2</v>
      </c>
      <c r="S913" s="5">
        <f>MONTH(SalesDataTable[[#This Row],[Order Date]])</f>
        <v>5</v>
      </c>
      <c r="T913" s="8" t="str">
        <f>TEXT(SalesDataTable[[#This Row],[Order Date]],"mmm")</f>
        <v>maj</v>
      </c>
    </row>
    <row r="914" spans="1:20" ht="16" x14ac:dyDescent="0.4">
      <c r="A914" s="2" t="s">
        <v>985</v>
      </c>
      <c r="B914" s="3">
        <v>46168</v>
      </c>
      <c r="C914" s="4" t="s">
        <v>47</v>
      </c>
      <c r="D914" s="4" t="s">
        <v>68</v>
      </c>
      <c r="E914" s="4" t="s">
        <v>23</v>
      </c>
      <c r="F914" s="4" t="s">
        <v>24</v>
      </c>
      <c r="G914" s="4" t="s">
        <v>69</v>
      </c>
      <c r="H914" s="4" t="s">
        <v>87</v>
      </c>
      <c r="I914" s="5">
        <v>1</v>
      </c>
      <c r="J914" s="6">
        <v>36.659999999999997</v>
      </c>
      <c r="K914" s="7">
        <v>0.05</v>
      </c>
      <c r="L914" s="6">
        <v>13.51</v>
      </c>
      <c r="M914" s="6">
        <f t="shared" si="56"/>
        <v>34.826999999999998</v>
      </c>
      <c r="N914" s="6">
        <f t="shared" si="57"/>
        <v>13.51</v>
      </c>
      <c r="O914" s="6">
        <f t="shared" si="58"/>
        <v>21.317</v>
      </c>
      <c r="P914" s="8">
        <f t="shared" si="59"/>
        <v>0.61208257960777557</v>
      </c>
      <c r="Q914" s="9">
        <f>YEAR(SalesDataTable[[#This Row],[Order Date]])</f>
        <v>2026</v>
      </c>
      <c r="R914" s="8" t="str">
        <f>"Q"&amp;ROUNDUP(MONTH(SalesDataTable[[#This Row],[Order Date]])/3,0)</f>
        <v>Q2</v>
      </c>
      <c r="S914" s="5">
        <f>MONTH(SalesDataTable[[#This Row],[Order Date]])</f>
        <v>5</v>
      </c>
      <c r="T914" s="8" t="str">
        <f>TEXT(SalesDataTable[[#This Row],[Order Date]],"mmm")</f>
        <v>maj</v>
      </c>
    </row>
    <row r="915" spans="1:20" ht="16" x14ac:dyDescent="0.4">
      <c r="A915" s="2" t="s">
        <v>986</v>
      </c>
      <c r="B915" s="3">
        <v>46169</v>
      </c>
      <c r="C915" s="4" t="s">
        <v>47</v>
      </c>
      <c r="D915" s="4" t="s">
        <v>48</v>
      </c>
      <c r="E915" s="4" t="s">
        <v>23</v>
      </c>
      <c r="F915" s="4" t="s">
        <v>24</v>
      </c>
      <c r="G915" s="4" t="s">
        <v>37</v>
      </c>
      <c r="H915" s="4" t="s">
        <v>66</v>
      </c>
      <c r="I915" s="5">
        <v>1</v>
      </c>
      <c r="J915" s="6">
        <v>46.28</v>
      </c>
      <c r="K915" s="7">
        <v>0.05</v>
      </c>
      <c r="L915" s="6">
        <v>17.95</v>
      </c>
      <c r="M915" s="6">
        <f t="shared" si="56"/>
        <v>43.966000000000001</v>
      </c>
      <c r="N915" s="6">
        <f t="shared" si="57"/>
        <v>17.95</v>
      </c>
      <c r="O915" s="6">
        <f t="shared" si="58"/>
        <v>26.016000000000002</v>
      </c>
      <c r="P915" s="8">
        <f t="shared" si="59"/>
        <v>0.591729973161079</v>
      </c>
      <c r="Q915" s="9">
        <f>YEAR(SalesDataTable[[#This Row],[Order Date]])</f>
        <v>2026</v>
      </c>
      <c r="R915" s="8" t="str">
        <f>"Q"&amp;ROUNDUP(MONTH(SalesDataTable[[#This Row],[Order Date]])/3,0)</f>
        <v>Q2</v>
      </c>
      <c r="S915" s="5">
        <f>MONTH(SalesDataTable[[#This Row],[Order Date]])</f>
        <v>5</v>
      </c>
      <c r="T915" s="8" t="str">
        <f>TEXT(SalesDataTable[[#This Row],[Order Date]],"mmm")</f>
        <v>maj</v>
      </c>
    </row>
    <row r="916" spans="1:20" ht="16" x14ac:dyDescent="0.4">
      <c r="A916" s="2" t="s">
        <v>987</v>
      </c>
      <c r="B916" s="3">
        <v>46169</v>
      </c>
      <c r="C916" s="4" t="s">
        <v>47</v>
      </c>
      <c r="D916" s="4" t="s">
        <v>102</v>
      </c>
      <c r="E916" s="4" t="s">
        <v>59</v>
      </c>
      <c r="F916" s="4" t="s">
        <v>24</v>
      </c>
      <c r="G916" s="4" t="s">
        <v>31</v>
      </c>
      <c r="H916" s="4" t="s">
        <v>32</v>
      </c>
      <c r="I916" s="5">
        <v>2</v>
      </c>
      <c r="J916" s="6">
        <v>92.12</v>
      </c>
      <c r="K916" s="7">
        <v>0</v>
      </c>
      <c r="L916" s="6">
        <v>46.64</v>
      </c>
      <c r="M916" s="6">
        <f t="shared" si="56"/>
        <v>184.24</v>
      </c>
      <c r="N916" s="6">
        <f t="shared" si="57"/>
        <v>93.28</v>
      </c>
      <c r="O916" s="6">
        <f t="shared" si="58"/>
        <v>90.960000000000008</v>
      </c>
      <c r="P916" s="8">
        <f t="shared" si="59"/>
        <v>0.49370386452453324</v>
      </c>
      <c r="Q916" s="9">
        <f>YEAR(SalesDataTable[[#This Row],[Order Date]])</f>
        <v>2026</v>
      </c>
      <c r="R916" s="8" t="str">
        <f>"Q"&amp;ROUNDUP(MONTH(SalesDataTable[[#This Row],[Order Date]])/3,0)</f>
        <v>Q2</v>
      </c>
      <c r="S916" s="5">
        <f>MONTH(SalesDataTable[[#This Row],[Order Date]])</f>
        <v>5</v>
      </c>
      <c r="T916" s="8" t="str">
        <f>TEXT(SalesDataTable[[#This Row],[Order Date]],"mmm")</f>
        <v>maj</v>
      </c>
    </row>
    <row r="917" spans="1:20" ht="16" x14ac:dyDescent="0.4">
      <c r="A917" s="2" t="s">
        <v>988</v>
      </c>
      <c r="B917" s="3">
        <v>46169</v>
      </c>
      <c r="C917" s="4" t="s">
        <v>47</v>
      </c>
      <c r="D917" s="4" t="s">
        <v>102</v>
      </c>
      <c r="E917" s="4" t="s">
        <v>23</v>
      </c>
      <c r="F917" s="4" t="s">
        <v>24</v>
      </c>
      <c r="G917" s="4" t="s">
        <v>69</v>
      </c>
      <c r="H917" s="4" t="s">
        <v>70</v>
      </c>
      <c r="I917" s="5">
        <v>3</v>
      </c>
      <c r="J917" s="6">
        <v>39.549999999999997</v>
      </c>
      <c r="K917" s="7">
        <v>0</v>
      </c>
      <c r="L917" s="6">
        <v>14.87</v>
      </c>
      <c r="M917" s="6">
        <f t="shared" si="56"/>
        <v>118.64999999999999</v>
      </c>
      <c r="N917" s="6">
        <f t="shared" si="57"/>
        <v>44.61</v>
      </c>
      <c r="O917" s="6">
        <f t="shared" si="58"/>
        <v>74.039999999999992</v>
      </c>
      <c r="P917" s="8">
        <f t="shared" si="59"/>
        <v>0.6240202275600506</v>
      </c>
      <c r="Q917" s="9">
        <f>YEAR(SalesDataTable[[#This Row],[Order Date]])</f>
        <v>2026</v>
      </c>
      <c r="R917" s="8" t="str">
        <f>"Q"&amp;ROUNDUP(MONTH(SalesDataTable[[#This Row],[Order Date]])/3,0)</f>
        <v>Q2</v>
      </c>
      <c r="S917" s="5">
        <f>MONTH(SalesDataTable[[#This Row],[Order Date]])</f>
        <v>5</v>
      </c>
      <c r="T917" s="8" t="str">
        <f>TEXT(SalesDataTable[[#This Row],[Order Date]],"mmm")</f>
        <v>maj</v>
      </c>
    </row>
    <row r="918" spans="1:20" ht="16" x14ac:dyDescent="0.4">
      <c r="A918" s="2" t="s">
        <v>989</v>
      </c>
      <c r="B918" s="3">
        <v>46169</v>
      </c>
      <c r="C918" s="4" t="s">
        <v>21</v>
      </c>
      <c r="D918" s="4" t="s">
        <v>22</v>
      </c>
      <c r="E918" s="4" t="s">
        <v>45</v>
      </c>
      <c r="F918" s="4" t="s">
        <v>36</v>
      </c>
      <c r="G918" s="4" t="s">
        <v>25</v>
      </c>
      <c r="H918" s="4" t="s">
        <v>26</v>
      </c>
      <c r="I918" s="5">
        <v>1</v>
      </c>
      <c r="J918" s="6">
        <v>83.3</v>
      </c>
      <c r="K918" s="7">
        <v>0</v>
      </c>
      <c r="L918" s="6">
        <v>41.93</v>
      </c>
      <c r="M918" s="6">
        <f t="shared" si="56"/>
        <v>83.3</v>
      </c>
      <c r="N918" s="6">
        <f t="shared" si="57"/>
        <v>41.93</v>
      </c>
      <c r="O918" s="6">
        <f t="shared" si="58"/>
        <v>41.37</v>
      </c>
      <c r="P918" s="8">
        <f t="shared" si="59"/>
        <v>0.49663865546218489</v>
      </c>
      <c r="Q918" s="9">
        <f>YEAR(SalesDataTable[[#This Row],[Order Date]])</f>
        <v>2026</v>
      </c>
      <c r="R918" s="8" t="str">
        <f>"Q"&amp;ROUNDUP(MONTH(SalesDataTable[[#This Row],[Order Date]])/3,0)</f>
        <v>Q2</v>
      </c>
      <c r="S918" s="5">
        <f>MONTH(SalesDataTable[[#This Row],[Order Date]])</f>
        <v>5</v>
      </c>
      <c r="T918" s="8" t="str">
        <f>TEXT(SalesDataTable[[#This Row],[Order Date]],"mmm")</f>
        <v>maj</v>
      </c>
    </row>
    <row r="919" spans="1:20" ht="16" x14ac:dyDescent="0.4">
      <c r="A919" s="2" t="s">
        <v>990</v>
      </c>
      <c r="B919" s="3">
        <v>46170</v>
      </c>
      <c r="C919" s="4" t="s">
        <v>47</v>
      </c>
      <c r="D919" s="4" t="s">
        <v>102</v>
      </c>
      <c r="E919" s="4" t="s">
        <v>45</v>
      </c>
      <c r="F919" s="4" t="s">
        <v>36</v>
      </c>
      <c r="G919" s="4" t="s">
        <v>31</v>
      </c>
      <c r="H919" s="4" t="s">
        <v>32</v>
      </c>
      <c r="I919" s="5">
        <v>2</v>
      </c>
      <c r="J919" s="6">
        <v>93.84</v>
      </c>
      <c r="K919" s="7">
        <v>0</v>
      </c>
      <c r="L919" s="6">
        <v>44.72</v>
      </c>
      <c r="M919" s="6">
        <f t="shared" si="56"/>
        <v>187.68</v>
      </c>
      <c r="N919" s="6">
        <f t="shared" si="57"/>
        <v>89.44</v>
      </c>
      <c r="O919" s="6">
        <f t="shared" si="58"/>
        <v>98.240000000000009</v>
      </c>
      <c r="P919" s="8">
        <f t="shared" si="59"/>
        <v>0.52344416027280483</v>
      </c>
      <c r="Q919" s="9">
        <f>YEAR(SalesDataTable[[#This Row],[Order Date]])</f>
        <v>2026</v>
      </c>
      <c r="R919" s="8" t="str">
        <f>"Q"&amp;ROUNDUP(MONTH(SalesDataTable[[#This Row],[Order Date]])/3,0)</f>
        <v>Q2</v>
      </c>
      <c r="S919" s="5">
        <f>MONTH(SalesDataTable[[#This Row],[Order Date]])</f>
        <v>5</v>
      </c>
      <c r="T919" s="8" t="str">
        <f>TEXT(SalesDataTable[[#This Row],[Order Date]],"mmm")</f>
        <v>maj</v>
      </c>
    </row>
    <row r="920" spans="1:20" ht="16" x14ac:dyDescent="0.4">
      <c r="A920" s="2" t="s">
        <v>991</v>
      </c>
      <c r="B920" s="3">
        <v>46170</v>
      </c>
      <c r="C920" s="4" t="s">
        <v>34</v>
      </c>
      <c r="D920" s="4" t="s">
        <v>146</v>
      </c>
      <c r="E920" s="4" t="s">
        <v>23</v>
      </c>
      <c r="F920" s="4" t="s">
        <v>24</v>
      </c>
      <c r="G920" s="4" t="s">
        <v>25</v>
      </c>
      <c r="H920" s="4" t="s">
        <v>49</v>
      </c>
      <c r="I920" s="5">
        <v>2</v>
      </c>
      <c r="J920" s="6">
        <v>51.25</v>
      </c>
      <c r="K920" s="7">
        <v>0</v>
      </c>
      <c r="L920" s="6">
        <v>22.57</v>
      </c>
      <c r="M920" s="6">
        <f t="shared" si="56"/>
        <v>102.5</v>
      </c>
      <c r="N920" s="6">
        <f t="shared" si="57"/>
        <v>45.14</v>
      </c>
      <c r="O920" s="6">
        <f t="shared" si="58"/>
        <v>57.36</v>
      </c>
      <c r="P920" s="8">
        <f t="shared" si="59"/>
        <v>0.55960975609756092</v>
      </c>
      <c r="Q920" s="9">
        <f>YEAR(SalesDataTable[[#This Row],[Order Date]])</f>
        <v>2026</v>
      </c>
      <c r="R920" s="8" t="str">
        <f>"Q"&amp;ROUNDUP(MONTH(SalesDataTable[[#This Row],[Order Date]])/3,0)</f>
        <v>Q2</v>
      </c>
      <c r="S920" s="5">
        <f>MONTH(SalesDataTable[[#This Row],[Order Date]])</f>
        <v>5</v>
      </c>
      <c r="T920" s="8" t="str">
        <f>TEXT(SalesDataTable[[#This Row],[Order Date]],"mmm")</f>
        <v>maj</v>
      </c>
    </row>
    <row r="921" spans="1:20" ht="16" x14ac:dyDescent="0.4">
      <c r="A921" s="2" t="s">
        <v>992</v>
      </c>
      <c r="B921" s="3">
        <v>46170</v>
      </c>
      <c r="C921" s="4" t="s">
        <v>47</v>
      </c>
      <c r="D921" s="4" t="s">
        <v>102</v>
      </c>
      <c r="E921" s="4" t="s">
        <v>30</v>
      </c>
      <c r="F921" s="4" t="s">
        <v>40</v>
      </c>
      <c r="G921" s="4" t="s">
        <v>25</v>
      </c>
      <c r="H921" s="4" t="s">
        <v>26</v>
      </c>
      <c r="I921" s="5">
        <v>8</v>
      </c>
      <c r="J921" s="6">
        <v>80.13</v>
      </c>
      <c r="K921" s="7">
        <v>0.1</v>
      </c>
      <c r="L921" s="6">
        <v>43.8</v>
      </c>
      <c r="M921" s="6">
        <f t="shared" si="56"/>
        <v>576.93600000000004</v>
      </c>
      <c r="N921" s="6">
        <f t="shared" si="57"/>
        <v>350.4</v>
      </c>
      <c r="O921" s="6">
        <f t="shared" si="58"/>
        <v>226.53600000000006</v>
      </c>
      <c r="P921" s="8">
        <f t="shared" si="59"/>
        <v>0.39265360455925796</v>
      </c>
      <c r="Q921" s="9">
        <f>YEAR(SalesDataTable[[#This Row],[Order Date]])</f>
        <v>2026</v>
      </c>
      <c r="R921" s="8" t="str">
        <f>"Q"&amp;ROUNDUP(MONTH(SalesDataTable[[#This Row],[Order Date]])/3,0)</f>
        <v>Q2</v>
      </c>
      <c r="S921" s="5">
        <f>MONTH(SalesDataTable[[#This Row],[Order Date]])</f>
        <v>5</v>
      </c>
      <c r="T921" s="8" t="str">
        <f>TEXT(SalesDataTable[[#This Row],[Order Date]],"mmm")</f>
        <v>maj</v>
      </c>
    </row>
    <row r="922" spans="1:20" ht="16" x14ac:dyDescent="0.4">
      <c r="A922" s="2" t="s">
        <v>993</v>
      </c>
      <c r="B922" s="3">
        <v>46170</v>
      </c>
      <c r="C922" s="4" t="s">
        <v>28</v>
      </c>
      <c r="D922" s="4" t="s">
        <v>89</v>
      </c>
      <c r="E922" s="4" t="s">
        <v>23</v>
      </c>
      <c r="F922" s="4" t="s">
        <v>24</v>
      </c>
      <c r="G922" s="4" t="s">
        <v>69</v>
      </c>
      <c r="H922" s="4" t="s">
        <v>70</v>
      </c>
      <c r="I922" s="5">
        <v>1</v>
      </c>
      <c r="J922" s="6">
        <v>41.13</v>
      </c>
      <c r="K922" s="7">
        <v>0</v>
      </c>
      <c r="L922" s="6">
        <v>14.8</v>
      </c>
      <c r="M922" s="6">
        <f t="shared" si="56"/>
        <v>41.13</v>
      </c>
      <c r="N922" s="6">
        <f t="shared" si="57"/>
        <v>14.8</v>
      </c>
      <c r="O922" s="6">
        <f t="shared" si="58"/>
        <v>26.330000000000002</v>
      </c>
      <c r="P922" s="8">
        <f t="shared" si="59"/>
        <v>0.64016532944322879</v>
      </c>
      <c r="Q922" s="9">
        <f>YEAR(SalesDataTable[[#This Row],[Order Date]])</f>
        <v>2026</v>
      </c>
      <c r="R922" s="8" t="str">
        <f>"Q"&amp;ROUNDUP(MONTH(SalesDataTable[[#This Row],[Order Date]])/3,0)</f>
        <v>Q2</v>
      </c>
      <c r="S922" s="5">
        <f>MONTH(SalesDataTable[[#This Row],[Order Date]])</f>
        <v>5</v>
      </c>
      <c r="T922" s="8" t="str">
        <f>TEXT(SalesDataTable[[#This Row],[Order Date]],"mmm")</f>
        <v>maj</v>
      </c>
    </row>
    <row r="923" spans="1:20" ht="16" x14ac:dyDescent="0.4">
      <c r="A923" s="2" t="s">
        <v>994</v>
      </c>
      <c r="B923" s="3">
        <v>46170</v>
      </c>
      <c r="C923" s="4" t="s">
        <v>47</v>
      </c>
      <c r="D923" s="4" t="s">
        <v>102</v>
      </c>
      <c r="E923" s="4" t="s">
        <v>23</v>
      </c>
      <c r="F923" s="4" t="s">
        <v>24</v>
      </c>
      <c r="G923" s="4" t="s">
        <v>51</v>
      </c>
      <c r="H923" s="4" t="s">
        <v>84</v>
      </c>
      <c r="I923" s="5">
        <v>1</v>
      </c>
      <c r="J923" s="6">
        <v>81.28</v>
      </c>
      <c r="K923" s="7">
        <v>0.15</v>
      </c>
      <c r="L923" s="6">
        <v>39.020000000000003</v>
      </c>
      <c r="M923" s="6">
        <f t="shared" si="56"/>
        <v>69.087999999999994</v>
      </c>
      <c r="N923" s="6">
        <f t="shared" si="57"/>
        <v>39.020000000000003</v>
      </c>
      <c r="O923" s="6">
        <f t="shared" si="58"/>
        <v>30.067999999999991</v>
      </c>
      <c r="P923" s="8">
        <f t="shared" si="59"/>
        <v>0.43521306160259371</v>
      </c>
      <c r="Q923" s="9">
        <f>YEAR(SalesDataTable[[#This Row],[Order Date]])</f>
        <v>2026</v>
      </c>
      <c r="R923" s="8" t="str">
        <f>"Q"&amp;ROUNDUP(MONTH(SalesDataTable[[#This Row],[Order Date]])/3,0)</f>
        <v>Q2</v>
      </c>
      <c r="S923" s="5">
        <f>MONTH(SalesDataTable[[#This Row],[Order Date]])</f>
        <v>5</v>
      </c>
      <c r="T923" s="8" t="str">
        <f>TEXT(SalesDataTable[[#This Row],[Order Date]],"mmm")</f>
        <v>maj</v>
      </c>
    </row>
    <row r="924" spans="1:20" ht="16" x14ac:dyDescent="0.4">
      <c r="A924" s="2" t="s">
        <v>995</v>
      </c>
      <c r="B924" s="3">
        <v>46170</v>
      </c>
      <c r="C924" s="4" t="s">
        <v>34</v>
      </c>
      <c r="D924" s="4" t="s">
        <v>44</v>
      </c>
      <c r="E924" s="4" t="s">
        <v>23</v>
      </c>
      <c r="F924" s="4" t="s">
        <v>40</v>
      </c>
      <c r="G924" s="4" t="s">
        <v>37</v>
      </c>
      <c r="H924" s="4" t="s">
        <v>66</v>
      </c>
      <c r="I924" s="5">
        <v>1</v>
      </c>
      <c r="J924" s="6">
        <v>46.19</v>
      </c>
      <c r="K924" s="7">
        <v>0</v>
      </c>
      <c r="L924" s="6">
        <v>18.329999999999998</v>
      </c>
      <c r="M924" s="6">
        <f t="shared" si="56"/>
        <v>46.19</v>
      </c>
      <c r="N924" s="6">
        <f t="shared" si="57"/>
        <v>18.329999999999998</v>
      </c>
      <c r="O924" s="6">
        <f t="shared" si="58"/>
        <v>27.86</v>
      </c>
      <c r="P924" s="8">
        <f t="shared" si="59"/>
        <v>0.60316085732842606</v>
      </c>
      <c r="Q924" s="9">
        <f>YEAR(SalesDataTable[[#This Row],[Order Date]])</f>
        <v>2026</v>
      </c>
      <c r="R924" s="8" t="str">
        <f>"Q"&amp;ROUNDUP(MONTH(SalesDataTable[[#This Row],[Order Date]])/3,0)</f>
        <v>Q2</v>
      </c>
      <c r="S924" s="5">
        <f>MONTH(SalesDataTable[[#This Row],[Order Date]])</f>
        <v>5</v>
      </c>
      <c r="T924" s="8" t="str">
        <f>TEXT(SalesDataTable[[#This Row],[Order Date]],"mmm")</f>
        <v>maj</v>
      </c>
    </row>
    <row r="925" spans="1:20" ht="16" x14ac:dyDescent="0.4">
      <c r="A925" s="2" t="s">
        <v>996</v>
      </c>
      <c r="B925" s="3">
        <v>46170</v>
      </c>
      <c r="C925" s="4" t="s">
        <v>47</v>
      </c>
      <c r="D925" s="4" t="s">
        <v>68</v>
      </c>
      <c r="E925" s="4" t="s">
        <v>23</v>
      </c>
      <c r="F925" s="4" t="s">
        <v>24</v>
      </c>
      <c r="G925" s="4" t="s">
        <v>31</v>
      </c>
      <c r="H925" s="4" t="s">
        <v>73</v>
      </c>
      <c r="I925" s="5">
        <v>3</v>
      </c>
      <c r="J925" s="6">
        <v>156.58000000000001</v>
      </c>
      <c r="K925" s="7">
        <v>0</v>
      </c>
      <c r="L925" s="6">
        <v>79.099999999999994</v>
      </c>
      <c r="M925" s="6">
        <f t="shared" si="56"/>
        <v>469.74</v>
      </c>
      <c r="N925" s="6">
        <f t="shared" si="57"/>
        <v>237.29999999999998</v>
      </c>
      <c r="O925" s="6">
        <f t="shared" si="58"/>
        <v>232.44000000000003</v>
      </c>
      <c r="P925" s="8">
        <f t="shared" si="59"/>
        <v>0.49482692553327379</v>
      </c>
      <c r="Q925" s="9">
        <f>YEAR(SalesDataTable[[#This Row],[Order Date]])</f>
        <v>2026</v>
      </c>
      <c r="R925" s="8" t="str">
        <f>"Q"&amp;ROUNDUP(MONTH(SalesDataTable[[#This Row],[Order Date]])/3,0)</f>
        <v>Q2</v>
      </c>
      <c r="S925" s="5">
        <f>MONTH(SalesDataTable[[#This Row],[Order Date]])</f>
        <v>5</v>
      </c>
      <c r="T925" s="8" t="str">
        <f>TEXT(SalesDataTable[[#This Row],[Order Date]],"mmm")</f>
        <v>maj</v>
      </c>
    </row>
    <row r="926" spans="1:20" ht="16" x14ac:dyDescent="0.4">
      <c r="A926" s="2" t="s">
        <v>997</v>
      </c>
      <c r="B926" s="3">
        <v>46170</v>
      </c>
      <c r="C926" s="4" t="s">
        <v>47</v>
      </c>
      <c r="D926" s="4" t="s">
        <v>102</v>
      </c>
      <c r="E926" s="4" t="s">
        <v>59</v>
      </c>
      <c r="F926" s="4" t="s">
        <v>36</v>
      </c>
      <c r="G926" s="4" t="s">
        <v>69</v>
      </c>
      <c r="H926" s="4" t="s">
        <v>75</v>
      </c>
      <c r="I926" s="5">
        <v>1</v>
      </c>
      <c r="J926" s="6">
        <v>123.91</v>
      </c>
      <c r="K926" s="7">
        <v>0</v>
      </c>
      <c r="L926" s="6">
        <v>68.89</v>
      </c>
      <c r="M926" s="6">
        <f t="shared" si="56"/>
        <v>123.91</v>
      </c>
      <c r="N926" s="6">
        <f t="shared" si="57"/>
        <v>68.89</v>
      </c>
      <c r="O926" s="6">
        <f t="shared" si="58"/>
        <v>55.019999999999996</v>
      </c>
      <c r="P926" s="8">
        <f t="shared" si="59"/>
        <v>0.44403195867968687</v>
      </c>
      <c r="Q926" s="9">
        <f>YEAR(SalesDataTable[[#This Row],[Order Date]])</f>
        <v>2026</v>
      </c>
      <c r="R926" s="8" t="str">
        <f>"Q"&amp;ROUNDUP(MONTH(SalesDataTable[[#This Row],[Order Date]])/3,0)</f>
        <v>Q2</v>
      </c>
      <c r="S926" s="5">
        <f>MONTH(SalesDataTable[[#This Row],[Order Date]])</f>
        <v>5</v>
      </c>
      <c r="T926" s="8" t="str">
        <f>TEXT(SalesDataTable[[#This Row],[Order Date]],"mmm")</f>
        <v>maj</v>
      </c>
    </row>
    <row r="927" spans="1:20" ht="16" x14ac:dyDescent="0.4">
      <c r="A927" s="2" t="s">
        <v>998</v>
      </c>
      <c r="B927" s="3">
        <v>46170</v>
      </c>
      <c r="C927" s="4" t="s">
        <v>34</v>
      </c>
      <c r="D927" s="4" t="s">
        <v>35</v>
      </c>
      <c r="E927" s="4" t="s">
        <v>59</v>
      </c>
      <c r="F927" s="4" t="s">
        <v>36</v>
      </c>
      <c r="G927" s="4" t="s">
        <v>25</v>
      </c>
      <c r="H927" s="4" t="s">
        <v>49</v>
      </c>
      <c r="I927" s="5">
        <v>1</v>
      </c>
      <c r="J927" s="6">
        <v>50.64</v>
      </c>
      <c r="K927" s="7">
        <v>0</v>
      </c>
      <c r="L927" s="6">
        <v>22.97</v>
      </c>
      <c r="M927" s="6">
        <f t="shared" si="56"/>
        <v>50.64</v>
      </c>
      <c r="N927" s="6">
        <f t="shared" si="57"/>
        <v>22.97</v>
      </c>
      <c r="O927" s="6">
        <f t="shared" si="58"/>
        <v>27.67</v>
      </c>
      <c r="P927" s="8">
        <f t="shared" si="59"/>
        <v>0.54640600315955767</v>
      </c>
      <c r="Q927" s="9">
        <f>YEAR(SalesDataTable[[#This Row],[Order Date]])</f>
        <v>2026</v>
      </c>
      <c r="R927" s="8" t="str">
        <f>"Q"&amp;ROUNDUP(MONTH(SalesDataTable[[#This Row],[Order Date]])/3,0)</f>
        <v>Q2</v>
      </c>
      <c r="S927" s="5">
        <f>MONTH(SalesDataTable[[#This Row],[Order Date]])</f>
        <v>5</v>
      </c>
      <c r="T927" s="8" t="str">
        <f>TEXT(SalesDataTable[[#This Row],[Order Date]],"mmm")</f>
        <v>maj</v>
      </c>
    </row>
    <row r="928" spans="1:20" ht="16" x14ac:dyDescent="0.4">
      <c r="A928" s="2" t="s">
        <v>999</v>
      </c>
      <c r="B928" s="3">
        <v>46171</v>
      </c>
      <c r="C928" s="4" t="s">
        <v>34</v>
      </c>
      <c r="D928" s="4" t="s">
        <v>54</v>
      </c>
      <c r="E928" s="4" t="s">
        <v>23</v>
      </c>
      <c r="F928" s="4" t="s">
        <v>24</v>
      </c>
      <c r="G928" s="4" t="s">
        <v>31</v>
      </c>
      <c r="H928" s="4" t="s">
        <v>99</v>
      </c>
      <c r="I928" s="5">
        <v>2</v>
      </c>
      <c r="J928" s="6">
        <v>70.48</v>
      </c>
      <c r="K928" s="7">
        <v>0.1</v>
      </c>
      <c r="L928" s="6">
        <v>33.229999999999997</v>
      </c>
      <c r="M928" s="6">
        <f t="shared" si="56"/>
        <v>126.864</v>
      </c>
      <c r="N928" s="6">
        <f t="shared" si="57"/>
        <v>66.459999999999994</v>
      </c>
      <c r="O928" s="6">
        <f t="shared" si="58"/>
        <v>60.404000000000011</v>
      </c>
      <c r="P928" s="8">
        <f t="shared" si="59"/>
        <v>0.47613192079707412</v>
      </c>
      <c r="Q928" s="9">
        <f>YEAR(SalesDataTable[[#This Row],[Order Date]])</f>
        <v>2026</v>
      </c>
      <c r="R928" s="8" t="str">
        <f>"Q"&amp;ROUNDUP(MONTH(SalesDataTable[[#This Row],[Order Date]])/3,0)</f>
        <v>Q2</v>
      </c>
      <c r="S928" s="5">
        <f>MONTH(SalesDataTable[[#This Row],[Order Date]])</f>
        <v>5</v>
      </c>
      <c r="T928" s="8" t="str">
        <f>TEXT(SalesDataTable[[#This Row],[Order Date]],"mmm")</f>
        <v>maj</v>
      </c>
    </row>
    <row r="929" spans="1:20" ht="16" x14ac:dyDescent="0.4">
      <c r="A929" s="2" t="s">
        <v>1000</v>
      </c>
      <c r="B929" s="3">
        <v>46171</v>
      </c>
      <c r="C929" s="4" t="s">
        <v>28</v>
      </c>
      <c r="D929" s="4" t="s">
        <v>86</v>
      </c>
      <c r="E929" s="4" t="s">
        <v>59</v>
      </c>
      <c r="F929" s="4" t="s">
        <v>36</v>
      </c>
      <c r="G929" s="4" t="s">
        <v>25</v>
      </c>
      <c r="H929" s="4" t="s">
        <v>55</v>
      </c>
      <c r="I929" s="5">
        <v>1</v>
      </c>
      <c r="J929" s="6">
        <v>41.27</v>
      </c>
      <c r="K929" s="7">
        <v>0.05</v>
      </c>
      <c r="L929" s="6">
        <v>17.149999999999999</v>
      </c>
      <c r="M929" s="6">
        <f t="shared" si="56"/>
        <v>39.206499999999998</v>
      </c>
      <c r="N929" s="6">
        <f t="shared" si="57"/>
        <v>17.149999999999999</v>
      </c>
      <c r="O929" s="6">
        <f t="shared" si="58"/>
        <v>22.0565</v>
      </c>
      <c r="P929" s="8">
        <f t="shared" si="59"/>
        <v>0.56257253261576523</v>
      </c>
      <c r="Q929" s="9">
        <f>YEAR(SalesDataTable[[#This Row],[Order Date]])</f>
        <v>2026</v>
      </c>
      <c r="R929" s="8" t="str">
        <f>"Q"&amp;ROUNDUP(MONTH(SalesDataTable[[#This Row],[Order Date]])/3,0)</f>
        <v>Q2</v>
      </c>
      <c r="S929" s="5">
        <f>MONTH(SalesDataTable[[#This Row],[Order Date]])</f>
        <v>5</v>
      </c>
      <c r="T929" s="8" t="str">
        <f>TEXT(SalesDataTable[[#This Row],[Order Date]],"mmm")</f>
        <v>maj</v>
      </c>
    </row>
    <row r="930" spans="1:20" ht="16" x14ac:dyDescent="0.4">
      <c r="A930" s="2" t="s">
        <v>1001</v>
      </c>
      <c r="B930" s="3">
        <v>46171</v>
      </c>
      <c r="C930" s="4" t="s">
        <v>21</v>
      </c>
      <c r="D930" s="4" t="s">
        <v>108</v>
      </c>
      <c r="E930" s="4" t="s">
        <v>59</v>
      </c>
      <c r="F930" s="4" t="s">
        <v>24</v>
      </c>
      <c r="G930" s="4" t="s">
        <v>69</v>
      </c>
      <c r="H930" s="4" t="s">
        <v>87</v>
      </c>
      <c r="I930" s="5">
        <v>2</v>
      </c>
      <c r="J930" s="6">
        <v>36.9</v>
      </c>
      <c r="K930" s="7">
        <v>0</v>
      </c>
      <c r="L930" s="6">
        <v>14.07</v>
      </c>
      <c r="M930" s="6">
        <f t="shared" si="56"/>
        <v>73.8</v>
      </c>
      <c r="N930" s="6">
        <f t="shared" si="57"/>
        <v>28.14</v>
      </c>
      <c r="O930" s="6">
        <f t="shared" si="58"/>
        <v>45.66</v>
      </c>
      <c r="P930" s="8">
        <f t="shared" si="59"/>
        <v>0.61869918699186988</v>
      </c>
      <c r="Q930" s="9">
        <f>YEAR(SalesDataTable[[#This Row],[Order Date]])</f>
        <v>2026</v>
      </c>
      <c r="R930" s="8" t="str">
        <f>"Q"&amp;ROUNDUP(MONTH(SalesDataTable[[#This Row],[Order Date]])/3,0)</f>
        <v>Q2</v>
      </c>
      <c r="S930" s="5">
        <f>MONTH(SalesDataTable[[#This Row],[Order Date]])</f>
        <v>5</v>
      </c>
      <c r="T930" s="8" t="str">
        <f>TEXT(SalesDataTable[[#This Row],[Order Date]],"mmm")</f>
        <v>maj</v>
      </c>
    </row>
    <row r="931" spans="1:20" ht="16" x14ac:dyDescent="0.4">
      <c r="A931" s="2" t="s">
        <v>1002</v>
      </c>
      <c r="B931" s="3">
        <v>46171</v>
      </c>
      <c r="C931" s="4" t="s">
        <v>28</v>
      </c>
      <c r="D931" s="4" t="s">
        <v>86</v>
      </c>
      <c r="E931" s="4" t="s">
        <v>23</v>
      </c>
      <c r="F931" s="4" t="s">
        <v>24</v>
      </c>
      <c r="G931" s="4" t="s">
        <v>51</v>
      </c>
      <c r="H931" s="4" t="s">
        <v>61</v>
      </c>
      <c r="I931" s="5">
        <v>1</v>
      </c>
      <c r="J931" s="6">
        <v>196.91</v>
      </c>
      <c r="K931" s="7">
        <v>0</v>
      </c>
      <c r="L931" s="6">
        <v>106.31</v>
      </c>
      <c r="M931" s="6">
        <f t="shared" si="56"/>
        <v>196.91</v>
      </c>
      <c r="N931" s="6">
        <f t="shared" si="57"/>
        <v>106.31</v>
      </c>
      <c r="O931" s="6">
        <f t="shared" si="58"/>
        <v>90.6</v>
      </c>
      <c r="P931" s="8">
        <f t="shared" si="59"/>
        <v>0.46010867909197095</v>
      </c>
      <c r="Q931" s="9">
        <f>YEAR(SalesDataTable[[#This Row],[Order Date]])</f>
        <v>2026</v>
      </c>
      <c r="R931" s="8" t="str">
        <f>"Q"&amp;ROUNDUP(MONTH(SalesDataTable[[#This Row],[Order Date]])/3,0)</f>
        <v>Q2</v>
      </c>
      <c r="S931" s="5">
        <f>MONTH(SalesDataTable[[#This Row],[Order Date]])</f>
        <v>5</v>
      </c>
      <c r="T931" s="8" t="str">
        <f>TEXT(SalesDataTable[[#This Row],[Order Date]],"mmm")</f>
        <v>maj</v>
      </c>
    </row>
    <row r="932" spans="1:20" ht="16" x14ac:dyDescent="0.4">
      <c r="A932" s="2" t="s">
        <v>1003</v>
      </c>
      <c r="B932" s="3">
        <v>46171</v>
      </c>
      <c r="C932" s="4" t="s">
        <v>28</v>
      </c>
      <c r="D932" s="4" t="s">
        <v>58</v>
      </c>
      <c r="E932" s="4" t="s">
        <v>45</v>
      </c>
      <c r="F932" s="4" t="s">
        <v>40</v>
      </c>
      <c r="G932" s="4" t="s">
        <v>69</v>
      </c>
      <c r="H932" s="4" t="s">
        <v>87</v>
      </c>
      <c r="I932" s="5">
        <v>3</v>
      </c>
      <c r="J932" s="6">
        <v>35.79</v>
      </c>
      <c r="K932" s="7">
        <v>0</v>
      </c>
      <c r="L932" s="6">
        <v>13.67</v>
      </c>
      <c r="M932" s="6">
        <f t="shared" si="56"/>
        <v>107.37</v>
      </c>
      <c r="N932" s="6">
        <f t="shared" si="57"/>
        <v>41.01</v>
      </c>
      <c r="O932" s="6">
        <f t="shared" si="58"/>
        <v>66.360000000000014</v>
      </c>
      <c r="P932" s="8">
        <f t="shared" si="59"/>
        <v>0.61804973456272716</v>
      </c>
      <c r="Q932" s="9">
        <f>YEAR(SalesDataTable[[#This Row],[Order Date]])</f>
        <v>2026</v>
      </c>
      <c r="R932" s="8" t="str">
        <f>"Q"&amp;ROUNDUP(MONTH(SalesDataTable[[#This Row],[Order Date]])/3,0)</f>
        <v>Q2</v>
      </c>
      <c r="S932" s="5">
        <f>MONTH(SalesDataTable[[#This Row],[Order Date]])</f>
        <v>5</v>
      </c>
      <c r="T932" s="8" t="str">
        <f>TEXT(SalesDataTable[[#This Row],[Order Date]],"mmm")</f>
        <v>maj</v>
      </c>
    </row>
    <row r="933" spans="1:20" ht="16" x14ac:dyDescent="0.4">
      <c r="A933" s="2" t="s">
        <v>1004</v>
      </c>
      <c r="B933" s="3">
        <v>46171</v>
      </c>
      <c r="C933" s="4" t="s">
        <v>47</v>
      </c>
      <c r="D933" s="4" t="s">
        <v>102</v>
      </c>
      <c r="E933" s="4" t="s">
        <v>23</v>
      </c>
      <c r="F933" s="4" t="s">
        <v>36</v>
      </c>
      <c r="G933" s="4" t="s">
        <v>25</v>
      </c>
      <c r="H933" s="4" t="s">
        <v>26</v>
      </c>
      <c r="I933" s="5">
        <v>2</v>
      </c>
      <c r="J933" s="6">
        <v>82.22</v>
      </c>
      <c r="K933" s="7">
        <v>0.05</v>
      </c>
      <c r="L933" s="6">
        <v>42.35</v>
      </c>
      <c r="M933" s="6">
        <f t="shared" si="56"/>
        <v>156.21799999999999</v>
      </c>
      <c r="N933" s="6">
        <f t="shared" si="57"/>
        <v>84.7</v>
      </c>
      <c r="O933" s="6">
        <f t="shared" si="58"/>
        <v>71.517999999999986</v>
      </c>
      <c r="P933" s="8">
        <f t="shared" si="59"/>
        <v>0.45780895927485943</v>
      </c>
      <c r="Q933" s="9">
        <f>YEAR(SalesDataTable[[#This Row],[Order Date]])</f>
        <v>2026</v>
      </c>
      <c r="R933" s="8" t="str">
        <f>"Q"&amp;ROUNDUP(MONTH(SalesDataTable[[#This Row],[Order Date]])/3,0)</f>
        <v>Q2</v>
      </c>
      <c r="S933" s="5">
        <f>MONTH(SalesDataTable[[#This Row],[Order Date]])</f>
        <v>5</v>
      </c>
      <c r="T933" s="8" t="str">
        <f>TEXT(SalesDataTable[[#This Row],[Order Date]],"mmm")</f>
        <v>maj</v>
      </c>
    </row>
    <row r="934" spans="1:20" ht="16" x14ac:dyDescent="0.4">
      <c r="A934" s="2" t="s">
        <v>1005</v>
      </c>
      <c r="B934" s="3">
        <v>46171</v>
      </c>
      <c r="C934" s="4" t="s">
        <v>34</v>
      </c>
      <c r="D934" s="4" t="s">
        <v>54</v>
      </c>
      <c r="E934" s="4" t="s">
        <v>23</v>
      </c>
      <c r="F934" s="4" t="s">
        <v>36</v>
      </c>
      <c r="G934" s="4" t="s">
        <v>25</v>
      </c>
      <c r="H934" s="4" t="s">
        <v>55</v>
      </c>
      <c r="I934" s="5">
        <v>1</v>
      </c>
      <c r="J934" s="6">
        <v>40.57</v>
      </c>
      <c r="K934" s="7">
        <v>0</v>
      </c>
      <c r="L934" s="6">
        <v>16.809999999999999</v>
      </c>
      <c r="M934" s="6">
        <f t="shared" si="56"/>
        <v>40.57</v>
      </c>
      <c r="N934" s="6">
        <f t="shared" si="57"/>
        <v>16.809999999999999</v>
      </c>
      <c r="O934" s="6">
        <f t="shared" si="58"/>
        <v>23.76</v>
      </c>
      <c r="P934" s="8">
        <f t="shared" si="59"/>
        <v>0.58565442445156524</v>
      </c>
      <c r="Q934" s="9">
        <f>YEAR(SalesDataTable[[#This Row],[Order Date]])</f>
        <v>2026</v>
      </c>
      <c r="R934" s="8" t="str">
        <f>"Q"&amp;ROUNDUP(MONTH(SalesDataTable[[#This Row],[Order Date]])/3,0)</f>
        <v>Q2</v>
      </c>
      <c r="S934" s="5">
        <f>MONTH(SalesDataTable[[#This Row],[Order Date]])</f>
        <v>5</v>
      </c>
      <c r="T934" s="8" t="str">
        <f>TEXT(SalesDataTable[[#This Row],[Order Date]],"mmm")</f>
        <v>maj</v>
      </c>
    </row>
    <row r="935" spans="1:20" ht="16" x14ac:dyDescent="0.4">
      <c r="A935" s="2" t="s">
        <v>1006</v>
      </c>
      <c r="B935" s="3">
        <v>46171</v>
      </c>
      <c r="C935" s="4" t="s">
        <v>34</v>
      </c>
      <c r="D935" s="4" t="s">
        <v>81</v>
      </c>
      <c r="E935" s="4" t="s">
        <v>45</v>
      </c>
      <c r="F935" s="4" t="s">
        <v>24</v>
      </c>
      <c r="G935" s="4" t="s">
        <v>51</v>
      </c>
      <c r="H935" s="4" t="s">
        <v>61</v>
      </c>
      <c r="I935" s="5">
        <v>1</v>
      </c>
      <c r="J935" s="6">
        <v>191.62</v>
      </c>
      <c r="K935" s="7">
        <v>0.05</v>
      </c>
      <c r="L935" s="6">
        <v>106.15</v>
      </c>
      <c r="M935" s="6">
        <f t="shared" si="56"/>
        <v>182.03899999999999</v>
      </c>
      <c r="N935" s="6">
        <f t="shared" si="57"/>
        <v>106.15</v>
      </c>
      <c r="O935" s="6">
        <f t="shared" si="58"/>
        <v>75.888999999999982</v>
      </c>
      <c r="P935" s="8">
        <f t="shared" si="59"/>
        <v>0.41688319535923613</v>
      </c>
      <c r="Q935" s="9">
        <f>YEAR(SalesDataTable[[#This Row],[Order Date]])</f>
        <v>2026</v>
      </c>
      <c r="R935" s="8" t="str">
        <f>"Q"&amp;ROUNDUP(MONTH(SalesDataTable[[#This Row],[Order Date]])/3,0)</f>
        <v>Q2</v>
      </c>
      <c r="S935" s="5">
        <f>MONTH(SalesDataTable[[#This Row],[Order Date]])</f>
        <v>5</v>
      </c>
      <c r="T935" s="8" t="str">
        <f>TEXT(SalesDataTable[[#This Row],[Order Date]],"mmm")</f>
        <v>maj</v>
      </c>
    </row>
    <row r="936" spans="1:20" ht="16" x14ac:dyDescent="0.4">
      <c r="A936" s="2" t="s">
        <v>1007</v>
      </c>
      <c r="B936" s="3">
        <v>46171</v>
      </c>
      <c r="C936" s="4" t="s">
        <v>28</v>
      </c>
      <c r="D936" s="4" t="s">
        <v>58</v>
      </c>
      <c r="E936" s="4" t="s">
        <v>59</v>
      </c>
      <c r="F936" s="4" t="s">
        <v>24</v>
      </c>
      <c r="G936" s="4" t="s">
        <v>31</v>
      </c>
      <c r="H936" s="4" t="s">
        <v>73</v>
      </c>
      <c r="I936" s="5">
        <v>1</v>
      </c>
      <c r="J936" s="6">
        <v>154.07</v>
      </c>
      <c r="K936" s="7">
        <v>0.05</v>
      </c>
      <c r="L936" s="6">
        <v>78.400000000000006</v>
      </c>
      <c r="M936" s="6">
        <f t="shared" si="56"/>
        <v>146.36649999999997</v>
      </c>
      <c r="N936" s="6">
        <f t="shared" si="57"/>
        <v>78.400000000000006</v>
      </c>
      <c r="O936" s="6">
        <f t="shared" si="58"/>
        <v>67.966499999999968</v>
      </c>
      <c r="P936" s="8">
        <f t="shared" si="59"/>
        <v>0.46435830603314271</v>
      </c>
      <c r="Q936" s="9">
        <f>YEAR(SalesDataTable[[#This Row],[Order Date]])</f>
        <v>2026</v>
      </c>
      <c r="R936" s="8" t="str">
        <f>"Q"&amp;ROUNDUP(MONTH(SalesDataTable[[#This Row],[Order Date]])/3,0)</f>
        <v>Q2</v>
      </c>
      <c r="S936" s="5">
        <f>MONTH(SalesDataTable[[#This Row],[Order Date]])</f>
        <v>5</v>
      </c>
      <c r="T936" s="8" t="str">
        <f>TEXT(SalesDataTable[[#This Row],[Order Date]],"mmm")</f>
        <v>maj</v>
      </c>
    </row>
    <row r="937" spans="1:20" ht="16" x14ac:dyDescent="0.4">
      <c r="A937" s="2" t="s">
        <v>1008</v>
      </c>
      <c r="B937" s="3">
        <v>46172</v>
      </c>
      <c r="C937" s="4" t="s">
        <v>34</v>
      </c>
      <c r="D937" s="4" t="s">
        <v>81</v>
      </c>
      <c r="E937" s="4" t="s">
        <v>59</v>
      </c>
      <c r="F937" s="4" t="s">
        <v>24</v>
      </c>
      <c r="G937" s="4" t="s">
        <v>51</v>
      </c>
      <c r="H937" s="4" t="s">
        <v>110</v>
      </c>
      <c r="I937" s="5">
        <v>1</v>
      </c>
      <c r="J937" s="6">
        <v>120.8</v>
      </c>
      <c r="K937" s="7">
        <v>0</v>
      </c>
      <c r="L937" s="6">
        <v>61.4</v>
      </c>
      <c r="M937" s="6">
        <f t="shared" si="56"/>
        <v>120.8</v>
      </c>
      <c r="N937" s="6">
        <f t="shared" si="57"/>
        <v>61.4</v>
      </c>
      <c r="O937" s="6">
        <f t="shared" si="58"/>
        <v>59.4</v>
      </c>
      <c r="P937" s="8">
        <f t="shared" si="59"/>
        <v>0.49172185430463577</v>
      </c>
      <c r="Q937" s="9">
        <f>YEAR(SalesDataTable[[#This Row],[Order Date]])</f>
        <v>2026</v>
      </c>
      <c r="R937" s="8" t="str">
        <f>"Q"&amp;ROUNDUP(MONTH(SalesDataTable[[#This Row],[Order Date]])/3,0)</f>
        <v>Q2</v>
      </c>
      <c r="S937" s="5">
        <f>MONTH(SalesDataTable[[#This Row],[Order Date]])</f>
        <v>5</v>
      </c>
      <c r="T937" s="8" t="str">
        <f>TEXT(SalesDataTable[[#This Row],[Order Date]],"mmm")</f>
        <v>maj</v>
      </c>
    </row>
    <row r="938" spans="1:20" ht="16" x14ac:dyDescent="0.4">
      <c r="A938" s="2" t="s">
        <v>1009</v>
      </c>
      <c r="B938" s="3">
        <v>46172</v>
      </c>
      <c r="C938" s="4" t="s">
        <v>34</v>
      </c>
      <c r="D938" s="4" t="s">
        <v>81</v>
      </c>
      <c r="E938" s="4" t="s">
        <v>23</v>
      </c>
      <c r="F938" s="4" t="s">
        <v>40</v>
      </c>
      <c r="G938" s="4" t="s">
        <v>25</v>
      </c>
      <c r="H938" s="4" t="s">
        <v>55</v>
      </c>
      <c r="I938" s="5">
        <v>1</v>
      </c>
      <c r="J938" s="6">
        <v>40.15</v>
      </c>
      <c r="K938" s="7">
        <v>0</v>
      </c>
      <c r="L938" s="6">
        <v>16.82</v>
      </c>
      <c r="M938" s="6">
        <f t="shared" si="56"/>
        <v>40.15</v>
      </c>
      <c r="N938" s="6">
        <f t="shared" si="57"/>
        <v>16.82</v>
      </c>
      <c r="O938" s="6">
        <f t="shared" si="58"/>
        <v>23.33</v>
      </c>
      <c r="P938" s="8">
        <f t="shared" si="59"/>
        <v>0.58107098381070976</v>
      </c>
      <c r="Q938" s="9">
        <f>YEAR(SalesDataTable[[#This Row],[Order Date]])</f>
        <v>2026</v>
      </c>
      <c r="R938" s="8" t="str">
        <f>"Q"&amp;ROUNDUP(MONTH(SalesDataTable[[#This Row],[Order Date]])/3,0)</f>
        <v>Q2</v>
      </c>
      <c r="S938" s="5">
        <f>MONTH(SalesDataTable[[#This Row],[Order Date]])</f>
        <v>5</v>
      </c>
      <c r="T938" s="8" t="str">
        <f>TEXT(SalesDataTable[[#This Row],[Order Date]],"mmm")</f>
        <v>maj</v>
      </c>
    </row>
    <row r="939" spans="1:20" ht="16" x14ac:dyDescent="0.4">
      <c r="A939" s="2" t="s">
        <v>1010</v>
      </c>
      <c r="B939" s="3">
        <v>46172</v>
      </c>
      <c r="C939" s="4" t="s">
        <v>28</v>
      </c>
      <c r="D939" s="4" t="s">
        <v>89</v>
      </c>
      <c r="E939" s="4" t="s">
        <v>30</v>
      </c>
      <c r="F939" s="4" t="s">
        <v>40</v>
      </c>
      <c r="G939" s="4" t="s">
        <v>37</v>
      </c>
      <c r="H939" s="4" t="s">
        <v>91</v>
      </c>
      <c r="I939" s="5">
        <v>5</v>
      </c>
      <c r="J939" s="6">
        <v>134.4</v>
      </c>
      <c r="K939" s="7">
        <v>0.15</v>
      </c>
      <c r="L939" s="6">
        <v>67.709999999999994</v>
      </c>
      <c r="M939" s="6">
        <f t="shared" si="56"/>
        <v>571.19999999999993</v>
      </c>
      <c r="N939" s="6">
        <f t="shared" si="57"/>
        <v>338.54999999999995</v>
      </c>
      <c r="O939" s="6">
        <f t="shared" si="58"/>
        <v>232.64999999999998</v>
      </c>
      <c r="P939" s="8">
        <f t="shared" si="59"/>
        <v>0.40730042016806722</v>
      </c>
      <c r="Q939" s="9">
        <f>YEAR(SalesDataTable[[#This Row],[Order Date]])</f>
        <v>2026</v>
      </c>
      <c r="R939" s="8" t="str">
        <f>"Q"&amp;ROUNDUP(MONTH(SalesDataTable[[#This Row],[Order Date]])/3,0)</f>
        <v>Q2</v>
      </c>
      <c r="S939" s="5">
        <f>MONTH(SalesDataTable[[#This Row],[Order Date]])</f>
        <v>5</v>
      </c>
      <c r="T939" s="8" t="str">
        <f>TEXT(SalesDataTable[[#This Row],[Order Date]],"mmm")</f>
        <v>maj</v>
      </c>
    </row>
    <row r="940" spans="1:20" ht="16" x14ac:dyDescent="0.4">
      <c r="A940" s="2" t="s">
        <v>1011</v>
      </c>
      <c r="B940" s="3">
        <v>46172</v>
      </c>
      <c r="C940" s="4" t="s">
        <v>47</v>
      </c>
      <c r="D940" s="4" t="s">
        <v>102</v>
      </c>
      <c r="E940" s="4" t="s">
        <v>23</v>
      </c>
      <c r="F940" s="4" t="s">
        <v>24</v>
      </c>
      <c r="G940" s="4" t="s">
        <v>37</v>
      </c>
      <c r="H940" s="4" t="s">
        <v>38</v>
      </c>
      <c r="I940" s="5">
        <v>2</v>
      </c>
      <c r="J940" s="6">
        <v>37.130000000000003</v>
      </c>
      <c r="K940" s="7">
        <v>0.05</v>
      </c>
      <c r="L940" s="6">
        <v>13.44</v>
      </c>
      <c r="M940" s="6">
        <f t="shared" si="56"/>
        <v>70.546999999999997</v>
      </c>
      <c r="N940" s="6">
        <f t="shared" si="57"/>
        <v>26.88</v>
      </c>
      <c r="O940" s="6">
        <f t="shared" si="58"/>
        <v>43.667000000000002</v>
      </c>
      <c r="P940" s="8">
        <f t="shared" si="59"/>
        <v>0.6189774193091131</v>
      </c>
      <c r="Q940" s="9">
        <f>YEAR(SalesDataTable[[#This Row],[Order Date]])</f>
        <v>2026</v>
      </c>
      <c r="R940" s="8" t="str">
        <f>"Q"&amp;ROUNDUP(MONTH(SalesDataTable[[#This Row],[Order Date]])/3,0)</f>
        <v>Q2</v>
      </c>
      <c r="S940" s="5">
        <f>MONTH(SalesDataTable[[#This Row],[Order Date]])</f>
        <v>5</v>
      </c>
      <c r="T940" s="8" t="str">
        <f>TEXT(SalesDataTable[[#This Row],[Order Date]],"mmm")</f>
        <v>maj</v>
      </c>
    </row>
    <row r="941" spans="1:20" ht="16" x14ac:dyDescent="0.4">
      <c r="A941" s="2" t="s">
        <v>1012</v>
      </c>
      <c r="B941" s="3">
        <v>46172</v>
      </c>
      <c r="C941" s="4" t="s">
        <v>28</v>
      </c>
      <c r="D941" s="4" t="s">
        <v>29</v>
      </c>
      <c r="E941" s="4" t="s">
        <v>23</v>
      </c>
      <c r="F941" s="4" t="s">
        <v>40</v>
      </c>
      <c r="G941" s="4" t="s">
        <v>51</v>
      </c>
      <c r="H941" s="4" t="s">
        <v>110</v>
      </c>
      <c r="I941" s="5">
        <v>6</v>
      </c>
      <c r="J941" s="6">
        <v>123.82</v>
      </c>
      <c r="K941" s="7">
        <v>0</v>
      </c>
      <c r="L941" s="6">
        <v>61.91</v>
      </c>
      <c r="M941" s="6">
        <f t="shared" si="56"/>
        <v>742.92</v>
      </c>
      <c r="N941" s="6">
        <f t="shared" si="57"/>
        <v>371.46</v>
      </c>
      <c r="O941" s="6">
        <f t="shared" si="58"/>
        <v>371.46</v>
      </c>
      <c r="P941" s="8">
        <f t="shared" si="59"/>
        <v>0.5</v>
      </c>
      <c r="Q941" s="9">
        <f>YEAR(SalesDataTable[[#This Row],[Order Date]])</f>
        <v>2026</v>
      </c>
      <c r="R941" s="8" t="str">
        <f>"Q"&amp;ROUNDUP(MONTH(SalesDataTable[[#This Row],[Order Date]])/3,0)</f>
        <v>Q2</v>
      </c>
      <c r="S941" s="5">
        <f>MONTH(SalesDataTable[[#This Row],[Order Date]])</f>
        <v>5</v>
      </c>
      <c r="T941" s="8" t="str">
        <f>TEXT(SalesDataTable[[#This Row],[Order Date]],"mmm")</f>
        <v>maj</v>
      </c>
    </row>
    <row r="942" spans="1:20" ht="16" x14ac:dyDescent="0.4">
      <c r="A942" s="2" t="s">
        <v>1013</v>
      </c>
      <c r="B942" s="3">
        <v>46172</v>
      </c>
      <c r="C942" s="4" t="s">
        <v>34</v>
      </c>
      <c r="D942" s="4" t="s">
        <v>146</v>
      </c>
      <c r="E942" s="4" t="s">
        <v>59</v>
      </c>
      <c r="F942" s="4" t="s">
        <v>24</v>
      </c>
      <c r="G942" s="4" t="s">
        <v>37</v>
      </c>
      <c r="H942" s="4" t="s">
        <v>38</v>
      </c>
      <c r="I942" s="5">
        <v>2</v>
      </c>
      <c r="J942" s="6">
        <v>36.94</v>
      </c>
      <c r="K942" s="7">
        <v>0.05</v>
      </c>
      <c r="L942" s="6">
        <v>13.82</v>
      </c>
      <c r="M942" s="6">
        <f t="shared" si="56"/>
        <v>70.185999999999993</v>
      </c>
      <c r="N942" s="6">
        <f t="shared" si="57"/>
        <v>27.64</v>
      </c>
      <c r="O942" s="6">
        <f t="shared" si="58"/>
        <v>42.545999999999992</v>
      </c>
      <c r="P942" s="8">
        <f t="shared" si="59"/>
        <v>0.60618926851508848</v>
      </c>
      <c r="Q942" s="9">
        <f>YEAR(SalesDataTable[[#This Row],[Order Date]])</f>
        <v>2026</v>
      </c>
      <c r="R942" s="8" t="str">
        <f>"Q"&amp;ROUNDUP(MONTH(SalesDataTable[[#This Row],[Order Date]])/3,0)</f>
        <v>Q2</v>
      </c>
      <c r="S942" s="5">
        <f>MONTH(SalesDataTable[[#This Row],[Order Date]])</f>
        <v>5</v>
      </c>
      <c r="T942" s="8" t="str">
        <f>TEXT(SalesDataTable[[#This Row],[Order Date]],"mmm")</f>
        <v>maj</v>
      </c>
    </row>
    <row r="943" spans="1:20" ht="16" x14ac:dyDescent="0.4">
      <c r="A943" s="2" t="s">
        <v>1014</v>
      </c>
      <c r="B943" s="3">
        <v>46172</v>
      </c>
      <c r="C943" s="4" t="s">
        <v>21</v>
      </c>
      <c r="D943" s="4" t="s">
        <v>22</v>
      </c>
      <c r="E943" s="4" t="s">
        <v>23</v>
      </c>
      <c r="F943" s="4" t="s">
        <v>36</v>
      </c>
      <c r="G943" s="4" t="s">
        <v>51</v>
      </c>
      <c r="H943" s="4" t="s">
        <v>61</v>
      </c>
      <c r="I943" s="5">
        <v>3</v>
      </c>
      <c r="J943" s="6">
        <v>199.17</v>
      </c>
      <c r="K943" s="7">
        <v>0.05</v>
      </c>
      <c r="L943" s="6">
        <v>105.24</v>
      </c>
      <c r="M943" s="6">
        <f t="shared" si="56"/>
        <v>567.6345</v>
      </c>
      <c r="N943" s="6">
        <f t="shared" si="57"/>
        <v>315.71999999999997</v>
      </c>
      <c r="O943" s="6">
        <f t="shared" si="58"/>
        <v>251.91450000000003</v>
      </c>
      <c r="P943" s="8">
        <f t="shared" si="59"/>
        <v>0.4437970207941907</v>
      </c>
      <c r="Q943" s="9">
        <f>YEAR(SalesDataTable[[#This Row],[Order Date]])</f>
        <v>2026</v>
      </c>
      <c r="R943" s="8" t="str">
        <f>"Q"&amp;ROUNDUP(MONTH(SalesDataTable[[#This Row],[Order Date]])/3,0)</f>
        <v>Q2</v>
      </c>
      <c r="S943" s="5">
        <f>MONTH(SalesDataTable[[#This Row],[Order Date]])</f>
        <v>5</v>
      </c>
      <c r="T943" s="8" t="str">
        <f>TEXT(SalesDataTable[[#This Row],[Order Date]],"mmm")</f>
        <v>maj</v>
      </c>
    </row>
    <row r="944" spans="1:20" ht="16" x14ac:dyDescent="0.4">
      <c r="A944" s="2" t="s">
        <v>1015</v>
      </c>
      <c r="B944" s="3">
        <v>46172</v>
      </c>
      <c r="C944" s="4" t="s">
        <v>21</v>
      </c>
      <c r="D944" s="4" t="s">
        <v>72</v>
      </c>
      <c r="E944" s="4" t="s">
        <v>23</v>
      </c>
      <c r="F944" s="4" t="s">
        <v>24</v>
      </c>
      <c r="G944" s="4" t="s">
        <v>51</v>
      </c>
      <c r="H944" s="4" t="s">
        <v>84</v>
      </c>
      <c r="I944" s="5">
        <v>3</v>
      </c>
      <c r="J944" s="6">
        <v>83.17</v>
      </c>
      <c r="K944" s="7">
        <v>0</v>
      </c>
      <c r="L944" s="6">
        <v>40.520000000000003</v>
      </c>
      <c r="M944" s="6">
        <f t="shared" si="56"/>
        <v>249.51</v>
      </c>
      <c r="N944" s="6">
        <f t="shared" si="57"/>
        <v>121.56</v>
      </c>
      <c r="O944" s="6">
        <f t="shared" si="58"/>
        <v>127.94999999999999</v>
      </c>
      <c r="P944" s="8">
        <f t="shared" si="59"/>
        <v>0.51280509799206442</v>
      </c>
      <c r="Q944" s="9">
        <f>YEAR(SalesDataTable[[#This Row],[Order Date]])</f>
        <v>2026</v>
      </c>
      <c r="R944" s="8" t="str">
        <f>"Q"&amp;ROUNDUP(MONTH(SalesDataTable[[#This Row],[Order Date]])/3,0)</f>
        <v>Q2</v>
      </c>
      <c r="S944" s="5">
        <f>MONTH(SalesDataTable[[#This Row],[Order Date]])</f>
        <v>5</v>
      </c>
      <c r="T944" s="8" t="str">
        <f>TEXT(SalesDataTable[[#This Row],[Order Date]],"mmm")</f>
        <v>maj</v>
      </c>
    </row>
    <row r="945" spans="1:20" ht="16" x14ac:dyDescent="0.4">
      <c r="A945" s="2" t="s">
        <v>1016</v>
      </c>
      <c r="B945" s="3">
        <v>46172</v>
      </c>
      <c r="C945" s="4" t="s">
        <v>28</v>
      </c>
      <c r="D945" s="4" t="s">
        <v>58</v>
      </c>
      <c r="E945" s="4" t="s">
        <v>23</v>
      </c>
      <c r="F945" s="4" t="s">
        <v>40</v>
      </c>
      <c r="G945" s="4" t="s">
        <v>37</v>
      </c>
      <c r="H945" s="4" t="s">
        <v>66</v>
      </c>
      <c r="I945" s="5">
        <v>1</v>
      </c>
      <c r="J945" s="6">
        <v>45.8</v>
      </c>
      <c r="K945" s="7">
        <v>0.05</v>
      </c>
      <c r="L945" s="6">
        <v>17.88</v>
      </c>
      <c r="M945" s="6">
        <f t="shared" si="56"/>
        <v>43.51</v>
      </c>
      <c r="N945" s="6">
        <f t="shared" si="57"/>
        <v>17.88</v>
      </c>
      <c r="O945" s="6">
        <f t="shared" si="58"/>
        <v>25.63</v>
      </c>
      <c r="P945" s="8">
        <f t="shared" si="59"/>
        <v>0.58905998621006661</v>
      </c>
      <c r="Q945" s="9">
        <f>YEAR(SalesDataTable[[#This Row],[Order Date]])</f>
        <v>2026</v>
      </c>
      <c r="R945" s="8" t="str">
        <f>"Q"&amp;ROUNDUP(MONTH(SalesDataTable[[#This Row],[Order Date]])/3,0)</f>
        <v>Q2</v>
      </c>
      <c r="S945" s="5">
        <f>MONTH(SalesDataTable[[#This Row],[Order Date]])</f>
        <v>5</v>
      </c>
      <c r="T945" s="8" t="str">
        <f>TEXT(SalesDataTable[[#This Row],[Order Date]],"mmm")</f>
        <v>maj</v>
      </c>
    </row>
    <row r="946" spans="1:20" ht="16" x14ac:dyDescent="0.4">
      <c r="A946" s="2" t="s">
        <v>1017</v>
      </c>
      <c r="B946" s="3">
        <v>46172</v>
      </c>
      <c r="C946" s="4" t="s">
        <v>34</v>
      </c>
      <c r="D946" s="4" t="s">
        <v>35</v>
      </c>
      <c r="E946" s="4" t="s">
        <v>59</v>
      </c>
      <c r="F946" s="4" t="s">
        <v>24</v>
      </c>
      <c r="G946" s="4" t="s">
        <v>31</v>
      </c>
      <c r="H946" s="4" t="s">
        <v>73</v>
      </c>
      <c r="I946" s="5">
        <v>1</v>
      </c>
      <c r="J946" s="6">
        <v>154.85</v>
      </c>
      <c r="K946" s="7">
        <v>0</v>
      </c>
      <c r="L946" s="6">
        <v>80.17</v>
      </c>
      <c r="M946" s="6">
        <f t="shared" si="56"/>
        <v>154.85</v>
      </c>
      <c r="N946" s="6">
        <f t="shared" si="57"/>
        <v>80.17</v>
      </c>
      <c r="O946" s="6">
        <f t="shared" si="58"/>
        <v>74.679999999999993</v>
      </c>
      <c r="P946" s="8">
        <f t="shared" si="59"/>
        <v>0.48227316758153049</v>
      </c>
      <c r="Q946" s="9">
        <f>YEAR(SalesDataTable[[#This Row],[Order Date]])</f>
        <v>2026</v>
      </c>
      <c r="R946" s="8" t="str">
        <f>"Q"&amp;ROUNDUP(MONTH(SalesDataTable[[#This Row],[Order Date]])/3,0)</f>
        <v>Q2</v>
      </c>
      <c r="S946" s="5">
        <f>MONTH(SalesDataTable[[#This Row],[Order Date]])</f>
        <v>5</v>
      </c>
      <c r="T946" s="8" t="str">
        <f>TEXT(SalesDataTable[[#This Row],[Order Date]],"mmm")</f>
        <v>maj</v>
      </c>
    </row>
    <row r="947" spans="1:20" ht="16" x14ac:dyDescent="0.4">
      <c r="A947" s="2" t="s">
        <v>1018</v>
      </c>
      <c r="B947" s="3">
        <v>46172</v>
      </c>
      <c r="C947" s="4" t="s">
        <v>47</v>
      </c>
      <c r="D947" s="4" t="s">
        <v>102</v>
      </c>
      <c r="E947" s="4" t="s">
        <v>23</v>
      </c>
      <c r="F947" s="4" t="s">
        <v>40</v>
      </c>
      <c r="G947" s="4" t="s">
        <v>51</v>
      </c>
      <c r="H947" s="4" t="s">
        <v>61</v>
      </c>
      <c r="I947" s="5">
        <v>1</v>
      </c>
      <c r="J947" s="6">
        <v>194.99</v>
      </c>
      <c r="K947" s="7">
        <v>0</v>
      </c>
      <c r="L947" s="6">
        <v>101.21</v>
      </c>
      <c r="M947" s="6">
        <f t="shared" si="56"/>
        <v>194.99</v>
      </c>
      <c r="N947" s="6">
        <f t="shared" si="57"/>
        <v>101.21</v>
      </c>
      <c r="O947" s="6">
        <f t="shared" si="58"/>
        <v>93.780000000000015</v>
      </c>
      <c r="P947" s="8">
        <f t="shared" si="59"/>
        <v>0.48094774090979031</v>
      </c>
      <c r="Q947" s="9">
        <f>YEAR(SalesDataTable[[#This Row],[Order Date]])</f>
        <v>2026</v>
      </c>
      <c r="R947" s="8" t="str">
        <f>"Q"&amp;ROUNDUP(MONTH(SalesDataTable[[#This Row],[Order Date]])/3,0)</f>
        <v>Q2</v>
      </c>
      <c r="S947" s="5">
        <f>MONTH(SalesDataTable[[#This Row],[Order Date]])</f>
        <v>5</v>
      </c>
      <c r="T947" s="8" t="str">
        <f>TEXT(SalesDataTable[[#This Row],[Order Date]],"mmm")</f>
        <v>maj</v>
      </c>
    </row>
    <row r="948" spans="1:20" ht="16" x14ac:dyDescent="0.4">
      <c r="A948" s="2" t="s">
        <v>1019</v>
      </c>
      <c r="B948" s="3">
        <v>46172</v>
      </c>
      <c r="C948" s="4" t="s">
        <v>34</v>
      </c>
      <c r="D948" s="4" t="s">
        <v>81</v>
      </c>
      <c r="E948" s="4" t="s">
        <v>23</v>
      </c>
      <c r="F948" s="4" t="s">
        <v>24</v>
      </c>
      <c r="G948" s="4" t="s">
        <v>69</v>
      </c>
      <c r="H948" s="4" t="s">
        <v>87</v>
      </c>
      <c r="I948" s="5">
        <v>1</v>
      </c>
      <c r="J948" s="6">
        <v>36.31</v>
      </c>
      <c r="K948" s="7">
        <v>0</v>
      </c>
      <c r="L948" s="6">
        <v>13.93</v>
      </c>
      <c r="M948" s="6">
        <f t="shared" si="56"/>
        <v>36.31</v>
      </c>
      <c r="N948" s="6">
        <f t="shared" si="57"/>
        <v>13.93</v>
      </c>
      <c r="O948" s="6">
        <f t="shared" si="58"/>
        <v>22.380000000000003</v>
      </c>
      <c r="P948" s="8">
        <f t="shared" si="59"/>
        <v>0.61635912971633167</v>
      </c>
      <c r="Q948" s="9">
        <f>YEAR(SalesDataTable[[#This Row],[Order Date]])</f>
        <v>2026</v>
      </c>
      <c r="R948" s="8" t="str">
        <f>"Q"&amp;ROUNDUP(MONTH(SalesDataTable[[#This Row],[Order Date]])/3,0)</f>
        <v>Q2</v>
      </c>
      <c r="S948" s="5">
        <f>MONTH(SalesDataTable[[#This Row],[Order Date]])</f>
        <v>5</v>
      </c>
      <c r="T948" s="8" t="str">
        <f>TEXT(SalesDataTable[[#This Row],[Order Date]],"mmm")</f>
        <v>maj</v>
      </c>
    </row>
    <row r="949" spans="1:20" ht="16" x14ac:dyDescent="0.4">
      <c r="A949" s="2" t="s">
        <v>1020</v>
      </c>
      <c r="B949" s="3">
        <v>46172</v>
      </c>
      <c r="C949" s="4" t="s">
        <v>21</v>
      </c>
      <c r="D949" s="4" t="s">
        <v>22</v>
      </c>
      <c r="E949" s="4" t="s">
        <v>23</v>
      </c>
      <c r="F949" s="4" t="s">
        <v>24</v>
      </c>
      <c r="G949" s="4" t="s">
        <v>37</v>
      </c>
      <c r="H949" s="4" t="s">
        <v>66</v>
      </c>
      <c r="I949" s="5">
        <v>1</v>
      </c>
      <c r="J949" s="6">
        <v>47.19</v>
      </c>
      <c r="K949" s="7">
        <v>0</v>
      </c>
      <c r="L949" s="6">
        <v>18.54</v>
      </c>
      <c r="M949" s="6">
        <f t="shared" si="56"/>
        <v>47.19</v>
      </c>
      <c r="N949" s="6">
        <f t="shared" si="57"/>
        <v>18.54</v>
      </c>
      <c r="O949" s="6">
        <f t="shared" si="58"/>
        <v>28.65</v>
      </c>
      <c r="P949" s="8">
        <f t="shared" si="59"/>
        <v>0.60712015257469798</v>
      </c>
      <c r="Q949" s="9">
        <f>YEAR(SalesDataTable[[#This Row],[Order Date]])</f>
        <v>2026</v>
      </c>
      <c r="R949" s="8" t="str">
        <f>"Q"&amp;ROUNDUP(MONTH(SalesDataTable[[#This Row],[Order Date]])/3,0)</f>
        <v>Q2</v>
      </c>
      <c r="S949" s="5">
        <f>MONTH(SalesDataTable[[#This Row],[Order Date]])</f>
        <v>5</v>
      </c>
      <c r="T949" s="8" t="str">
        <f>TEXT(SalesDataTable[[#This Row],[Order Date]],"mmm")</f>
        <v>maj</v>
      </c>
    </row>
    <row r="950" spans="1:20" ht="16" x14ac:dyDescent="0.4">
      <c r="A950" s="2" t="s">
        <v>1021</v>
      </c>
      <c r="B950" s="3">
        <v>46172</v>
      </c>
      <c r="C950" s="4" t="s">
        <v>47</v>
      </c>
      <c r="D950" s="4" t="s">
        <v>68</v>
      </c>
      <c r="E950" s="4" t="s">
        <v>23</v>
      </c>
      <c r="F950" s="4" t="s">
        <v>36</v>
      </c>
      <c r="G950" s="4" t="s">
        <v>69</v>
      </c>
      <c r="H950" s="4" t="s">
        <v>75</v>
      </c>
      <c r="I950" s="5">
        <v>1</v>
      </c>
      <c r="J950" s="6">
        <v>124.14</v>
      </c>
      <c r="K950" s="7">
        <v>0</v>
      </c>
      <c r="L950" s="6">
        <v>70.900000000000006</v>
      </c>
      <c r="M950" s="6">
        <f t="shared" si="56"/>
        <v>124.14</v>
      </c>
      <c r="N950" s="6">
        <f t="shared" si="57"/>
        <v>70.900000000000006</v>
      </c>
      <c r="O950" s="6">
        <f t="shared" si="58"/>
        <v>53.239999999999995</v>
      </c>
      <c r="P950" s="8">
        <f t="shared" si="59"/>
        <v>0.42887062993394548</v>
      </c>
      <c r="Q950" s="9">
        <f>YEAR(SalesDataTable[[#This Row],[Order Date]])</f>
        <v>2026</v>
      </c>
      <c r="R950" s="8" t="str">
        <f>"Q"&amp;ROUNDUP(MONTH(SalesDataTable[[#This Row],[Order Date]])/3,0)</f>
        <v>Q2</v>
      </c>
      <c r="S950" s="5">
        <f>MONTH(SalesDataTable[[#This Row],[Order Date]])</f>
        <v>5</v>
      </c>
      <c r="T950" s="8" t="str">
        <f>TEXT(SalesDataTable[[#This Row],[Order Date]],"mmm")</f>
        <v>maj</v>
      </c>
    </row>
    <row r="951" spans="1:20" ht="16" x14ac:dyDescent="0.4">
      <c r="A951" s="2" t="s">
        <v>1022</v>
      </c>
      <c r="B951" s="3">
        <v>46173</v>
      </c>
      <c r="C951" s="4" t="s">
        <v>47</v>
      </c>
      <c r="D951" s="4" t="s">
        <v>68</v>
      </c>
      <c r="E951" s="4" t="s">
        <v>23</v>
      </c>
      <c r="F951" s="4" t="s">
        <v>24</v>
      </c>
      <c r="G951" s="4" t="s">
        <v>37</v>
      </c>
      <c r="H951" s="4" t="s">
        <v>91</v>
      </c>
      <c r="I951" s="5">
        <v>1</v>
      </c>
      <c r="J951" s="6">
        <v>131.94999999999999</v>
      </c>
      <c r="K951" s="7">
        <v>0</v>
      </c>
      <c r="L951" s="6">
        <v>65.17</v>
      </c>
      <c r="M951" s="6">
        <f t="shared" si="56"/>
        <v>131.94999999999999</v>
      </c>
      <c r="N951" s="6">
        <f t="shared" si="57"/>
        <v>65.17</v>
      </c>
      <c r="O951" s="6">
        <f t="shared" si="58"/>
        <v>66.779999999999987</v>
      </c>
      <c r="P951" s="8">
        <f t="shared" si="59"/>
        <v>0.50610079575596811</v>
      </c>
      <c r="Q951" s="9">
        <f>YEAR(SalesDataTable[[#This Row],[Order Date]])</f>
        <v>2026</v>
      </c>
      <c r="R951" s="8" t="str">
        <f>"Q"&amp;ROUNDUP(MONTH(SalesDataTable[[#This Row],[Order Date]])/3,0)</f>
        <v>Q2</v>
      </c>
      <c r="S951" s="5">
        <f>MONTH(SalesDataTable[[#This Row],[Order Date]])</f>
        <v>5</v>
      </c>
      <c r="T951" s="8" t="str">
        <f>TEXT(SalesDataTable[[#This Row],[Order Date]],"mmm")</f>
        <v>maj</v>
      </c>
    </row>
    <row r="952" spans="1:20" ht="16" x14ac:dyDescent="0.4">
      <c r="A952" s="2" t="s">
        <v>1023</v>
      </c>
      <c r="B952" s="3">
        <v>46173</v>
      </c>
      <c r="C952" s="4" t="s">
        <v>47</v>
      </c>
      <c r="D952" s="4" t="s">
        <v>68</v>
      </c>
      <c r="E952" s="4" t="s">
        <v>59</v>
      </c>
      <c r="F952" s="4" t="s">
        <v>36</v>
      </c>
      <c r="G952" s="4" t="s">
        <v>25</v>
      </c>
      <c r="H952" s="4" t="s">
        <v>63</v>
      </c>
      <c r="I952" s="5">
        <v>1</v>
      </c>
      <c r="J952" s="6">
        <v>102.24</v>
      </c>
      <c r="K952" s="7">
        <v>0</v>
      </c>
      <c r="L952" s="6">
        <v>50.75</v>
      </c>
      <c r="M952" s="6">
        <f t="shared" si="56"/>
        <v>102.24</v>
      </c>
      <c r="N952" s="6">
        <f t="shared" si="57"/>
        <v>50.75</v>
      </c>
      <c r="O952" s="6">
        <f t="shared" si="58"/>
        <v>51.489999999999995</v>
      </c>
      <c r="P952" s="8">
        <f t="shared" si="59"/>
        <v>0.50361893583724571</v>
      </c>
      <c r="Q952" s="9">
        <f>YEAR(SalesDataTable[[#This Row],[Order Date]])</f>
        <v>2026</v>
      </c>
      <c r="R952" s="8" t="str">
        <f>"Q"&amp;ROUNDUP(MONTH(SalesDataTable[[#This Row],[Order Date]])/3,0)</f>
        <v>Q2</v>
      </c>
      <c r="S952" s="5">
        <f>MONTH(SalesDataTable[[#This Row],[Order Date]])</f>
        <v>5</v>
      </c>
      <c r="T952" s="8" t="str">
        <f>TEXT(SalesDataTable[[#This Row],[Order Date]],"mmm")</f>
        <v>maj</v>
      </c>
    </row>
    <row r="953" spans="1:20" ht="16" x14ac:dyDescent="0.4">
      <c r="A953" s="2" t="s">
        <v>1024</v>
      </c>
      <c r="B953" s="3">
        <v>46173</v>
      </c>
      <c r="C953" s="4" t="s">
        <v>47</v>
      </c>
      <c r="D953" s="4" t="s">
        <v>102</v>
      </c>
      <c r="E953" s="4" t="s">
        <v>59</v>
      </c>
      <c r="F953" s="4" t="s">
        <v>36</v>
      </c>
      <c r="G953" s="4" t="s">
        <v>31</v>
      </c>
      <c r="H953" s="4" t="s">
        <v>73</v>
      </c>
      <c r="I953" s="5">
        <v>2</v>
      </c>
      <c r="J953" s="6">
        <v>152.07</v>
      </c>
      <c r="K953" s="7">
        <v>0</v>
      </c>
      <c r="L953" s="6">
        <v>76.849999999999994</v>
      </c>
      <c r="M953" s="6">
        <f t="shared" si="56"/>
        <v>304.14</v>
      </c>
      <c r="N953" s="6">
        <f t="shared" si="57"/>
        <v>153.69999999999999</v>
      </c>
      <c r="O953" s="6">
        <f t="shared" si="58"/>
        <v>150.44</v>
      </c>
      <c r="P953" s="8">
        <f t="shared" si="59"/>
        <v>0.49464062602748737</v>
      </c>
      <c r="Q953" s="9">
        <f>YEAR(SalesDataTable[[#This Row],[Order Date]])</f>
        <v>2026</v>
      </c>
      <c r="R953" s="8" t="str">
        <f>"Q"&amp;ROUNDUP(MONTH(SalesDataTable[[#This Row],[Order Date]])/3,0)</f>
        <v>Q2</v>
      </c>
      <c r="S953" s="5">
        <f>MONTH(SalesDataTable[[#This Row],[Order Date]])</f>
        <v>5</v>
      </c>
      <c r="T953" s="8" t="str">
        <f>TEXT(SalesDataTable[[#This Row],[Order Date]],"mmm")</f>
        <v>maj</v>
      </c>
    </row>
    <row r="954" spans="1:20" ht="16" x14ac:dyDescent="0.4">
      <c r="A954" s="2" t="s">
        <v>1025</v>
      </c>
      <c r="B954" s="3">
        <v>46173</v>
      </c>
      <c r="C954" s="4" t="s">
        <v>34</v>
      </c>
      <c r="D954" s="4" t="s">
        <v>44</v>
      </c>
      <c r="E954" s="4" t="s">
        <v>23</v>
      </c>
      <c r="F954" s="4" t="s">
        <v>36</v>
      </c>
      <c r="G954" s="4" t="s">
        <v>51</v>
      </c>
      <c r="H954" s="4" t="s">
        <v>110</v>
      </c>
      <c r="I954" s="5">
        <v>2</v>
      </c>
      <c r="J954" s="6">
        <v>123.34</v>
      </c>
      <c r="K954" s="7">
        <v>0.05</v>
      </c>
      <c r="L954" s="6">
        <v>58.96</v>
      </c>
      <c r="M954" s="6">
        <f t="shared" si="56"/>
        <v>234.346</v>
      </c>
      <c r="N954" s="6">
        <f t="shared" si="57"/>
        <v>117.92</v>
      </c>
      <c r="O954" s="6">
        <f t="shared" si="58"/>
        <v>116.426</v>
      </c>
      <c r="P954" s="8">
        <f t="shared" si="59"/>
        <v>0.49681240558831813</v>
      </c>
      <c r="Q954" s="9">
        <f>YEAR(SalesDataTable[[#This Row],[Order Date]])</f>
        <v>2026</v>
      </c>
      <c r="R954" s="8" t="str">
        <f>"Q"&amp;ROUNDUP(MONTH(SalesDataTable[[#This Row],[Order Date]])/3,0)</f>
        <v>Q2</v>
      </c>
      <c r="S954" s="5">
        <f>MONTH(SalesDataTable[[#This Row],[Order Date]])</f>
        <v>5</v>
      </c>
      <c r="T954" s="8" t="str">
        <f>TEXT(SalesDataTable[[#This Row],[Order Date]],"mmm")</f>
        <v>maj</v>
      </c>
    </row>
    <row r="955" spans="1:20" ht="16" x14ac:dyDescent="0.4">
      <c r="A955" s="2" t="s">
        <v>1026</v>
      </c>
      <c r="B955" s="3">
        <v>46173</v>
      </c>
      <c r="C955" s="4" t="s">
        <v>34</v>
      </c>
      <c r="D955" s="4" t="s">
        <v>35</v>
      </c>
      <c r="E955" s="4" t="s">
        <v>45</v>
      </c>
      <c r="F955" s="4" t="s">
        <v>24</v>
      </c>
      <c r="G955" s="4" t="s">
        <v>31</v>
      </c>
      <c r="H955" s="4" t="s">
        <v>73</v>
      </c>
      <c r="I955" s="5">
        <v>1</v>
      </c>
      <c r="J955" s="6">
        <v>155.81</v>
      </c>
      <c r="K955" s="7">
        <v>0</v>
      </c>
      <c r="L955" s="6">
        <v>80.31</v>
      </c>
      <c r="M955" s="6">
        <f t="shared" si="56"/>
        <v>155.81</v>
      </c>
      <c r="N955" s="6">
        <f t="shared" si="57"/>
        <v>80.31</v>
      </c>
      <c r="O955" s="6">
        <f t="shared" si="58"/>
        <v>75.5</v>
      </c>
      <c r="P955" s="8">
        <f t="shared" si="59"/>
        <v>0.48456453372697517</v>
      </c>
      <c r="Q955" s="9">
        <f>YEAR(SalesDataTable[[#This Row],[Order Date]])</f>
        <v>2026</v>
      </c>
      <c r="R955" s="8" t="str">
        <f>"Q"&amp;ROUNDUP(MONTH(SalesDataTable[[#This Row],[Order Date]])/3,0)</f>
        <v>Q2</v>
      </c>
      <c r="S955" s="5">
        <f>MONTH(SalesDataTable[[#This Row],[Order Date]])</f>
        <v>5</v>
      </c>
      <c r="T955" s="8" t="str">
        <f>TEXT(SalesDataTable[[#This Row],[Order Date]],"mmm")</f>
        <v>maj</v>
      </c>
    </row>
    <row r="956" spans="1:20" ht="16" x14ac:dyDescent="0.4">
      <c r="A956" s="2" t="s">
        <v>1027</v>
      </c>
      <c r="B956" s="3">
        <v>46173</v>
      </c>
      <c r="C956" s="4" t="s">
        <v>34</v>
      </c>
      <c r="D956" s="4" t="s">
        <v>146</v>
      </c>
      <c r="E956" s="4" t="s">
        <v>23</v>
      </c>
      <c r="F956" s="4" t="s">
        <v>24</v>
      </c>
      <c r="G956" s="4" t="s">
        <v>37</v>
      </c>
      <c r="H956" s="4" t="s">
        <v>103</v>
      </c>
      <c r="I956" s="5">
        <v>1</v>
      </c>
      <c r="J956" s="6">
        <v>163.19</v>
      </c>
      <c r="K956" s="7">
        <v>0.05</v>
      </c>
      <c r="L956" s="6">
        <v>87.95</v>
      </c>
      <c r="M956" s="6">
        <f t="shared" si="56"/>
        <v>155.03049999999999</v>
      </c>
      <c r="N956" s="6">
        <f t="shared" si="57"/>
        <v>87.95</v>
      </c>
      <c r="O956" s="6">
        <f t="shared" si="58"/>
        <v>67.080499999999986</v>
      </c>
      <c r="P956" s="8">
        <f t="shared" si="59"/>
        <v>0.4326922766810401</v>
      </c>
      <c r="Q956" s="9">
        <f>YEAR(SalesDataTable[[#This Row],[Order Date]])</f>
        <v>2026</v>
      </c>
      <c r="R956" s="8" t="str">
        <f>"Q"&amp;ROUNDUP(MONTH(SalesDataTable[[#This Row],[Order Date]])/3,0)</f>
        <v>Q2</v>
      </c>
      <c r="S956" s="5">
        <f>MONTH(SalesDataTable[[#This Row],[Order Date]])</f>
        <v>5</v>
      </c>
      <c r="T956" s="8" t="str">
        <f>TEXT(SalesDataTable[[#This Row],[Order Date]],"mmm")</f>
        <v>maj</v>
      </c>
    </row>
    <row r="957" spans="1:20" ht="16" x14ac:dyDescent="0.4">
      <c r="A957" s="2" t="s">
        <v>1028</v>
      </c>
      <c r="B957" s="3">
        <v>46173</v>
      </c>
      <c r="C957" s="4" t="s">
        <v>28</v>
      </c>
      <c r="D957" s="4" t="s">
        <v>89</v>
      </c>
      <c r="E957" s="4" t="s">
        <v>23</v>
      </c>
      <c r="F957" s="4" t="s">
        <v>24</v>
      </c>
      <c r="G957" s="4" t="s">
        <v>31</v>
      </c>
      <c r="H957" s="4" t="s">
        <v>41</v>
      </c>
      <c r="I957" s="5">
        <v>1</v>
      </c>
      <c r="J957" s="6">
        <v>147.30000000000001</v>
      </c>
      <c r="K957" s="7">
        <v>0.05</v>
      </c>
      <c r="L957" s="6">
        <v>81.510000000000005</v>
      </c>
      <c r="M957" s="6">
        <f t="shared" si="56"/>
        <v>139.935</v>
      </c>
      <c r="N957" s="6">
        <f t="shared" si="57"/>
        <v>81.510000000000005</v>
      </c>
      <c r="O957" s="6">
        <f t="shared" si="58"/>
        <v>58.424999999999997</v>
      </c>
      <c r="P957" s="8">
        <f t="shared" si="59"/>
        <v>0.41751527494908347</v>
      </c>
      <c r="Q957" s="9">
        <f>YEAR(SalesDataTable[[#This Row],[Order Date]])</f>
        <v>2026</v>
      </c>
      <c r="R957" s="8" t="str">
        <f>"Q"&amp;ROUNDUP(MONTH(SalesDataTable[[#This Row],[Order Date]])/3,0)</f>
        <v>Q2</v>
      </c>
      <c r="S957" s="5">
        <f>MONTH(SalesDataTable[[#This Row],[Order Date]])</f>
        <v>5</v>
      </c>
      <c r="T957" s="8" t="str">
        <f>TEXT(SalesDataTable[[#This Row],[Order Date]],"mmm")</f>
        <v>maj</v>
      </c>
    </row>
    <row r="958" spans="1:20" ht="16" x14ac:dyDescent="0.4">
      <c r="A958" s="2" t="s">
        <v>1029</v>
      </c>
      <c r="B958" s="3">
        <v>46173</v>
      </c>
      <c r="C958" s="4" t="s">
        <v>34</v>
      </c>
      <c r="D958" s="4" t="s">
        <v>35</v>
      </c>
      <c r="E958" s="4" t="s">
        <v>23</v>
      </c>
      <c r="F958" s="4" t="s">
        <v>24</v>
      </c>
      <c r="G958" s="4" t="s">
        <v>69</v>
      </c>
      <c r="H958" s="4" t="s">
        <v>75</v>
      </c>
      <c r="I958" s="5">
        <v>5</v>
      </c>
      <c r="J958" s="6">
        <v>126.16</v>
      </c>
      <c r="K958" s="7">
        <v>0</v>
      </c>
      <c r="L958" s="6">
        <v>68.59</v>
      </c>
      <c r="M958" s="6">
        <f t="shared" si="56"/>
        <v>630.79999999999995</v>
      </c>
      <c r="N958" s="6">
        <f t="shared" si="57"/>
        <v>342.95000000000005</v>
      </c>
      <c r="O958" s="6">
        <f t="shared" si="58"/>
        <v>287.84999999999991</v>
      </c>
      <c r="P958" s="8">
        <f t="shared" si="59"/>
        <v>0.45632530120481918</v>
      </c>
      <c r="Q958" s="9">
        <f>YEAR(SalesDataTable[[#This Row],[Order Date]])</f>
        <v>2026</v>
      </c>
      <c r="R958" s="8" t="str">
        <f>"Q"&amp;ROUNDUP(MONTH(SalesDataTable[[#This Row],[Order Date]])/3,0)</f>
        <v>Q2</v>
      </c>
      <c r="S958" s="5">
        <f>MONTH(SalesDataTable[[#This Row],[Order Date]])</f>
        <v>5</v>
      </c>
      <c r="T958" s="8" t="str">
        <f>TEXT(SalesDataTable[[#This Row],[Order Date]],"mmm")</f>
        <v>maj</v>
      </c>
    </row>
    <row r="959" spans="1:20" ht="16" x14ac:dyDescent="0.4">
      <c r="A959" s="2" t="s">
        <v>1030</v>
      </c>
      <c r="B959" s="3">
        <v>46173</v>
      </c>
      <c r="C959" s="4" t="s">
        <v>47</v>
      </c>
      <c r="D959" s="4" t="s">
        <v>68</v>
      </c>
      <c r="E959" s="4" t="s">
        <v>23</v>
      </c>
      <c r="F959" s="4" t="s">
        <v>36</v>
      </c>
      <c r="G959" s="4" t="s">
        <v>37</v>
      </c>
      <c r="H959" s="4" t="s">
        <v>103</v>
      </c>
      <c r="I959" s="5">
        <v>2</v>
      </c>
      <c r="J959" s="6">
        <v>163.57</v>
      </c>
      <c r="K959" s="7">
        <v>0</v>
      </c>
      <c r="L959" s="6">
        <v>85.72</v>
      </c>
      <c r="M959" s="6">
        <f t="shared" si="56"/>
        <v>327.14</v>
      </c>
      <c r="N959" s="6">
        <f t="shared" si="57"/>
        <v>171.44</v>
      </c>
      <c r="O959" s="6">
        <f t="shared" si="58"/>
        <v>155.69999999999999</v>
      </c>
      <c r="P959" s="8">
        <f t="shared" si="59"/>
        <v>0.47594302133643085</v>
      </c>
      <c r="Q959" s="9">
        <f>YEAR(SalesDataTable[[#This Row],[Order Date]])</f>
        <v>2026</v>
      </c>
      <c r="R959" s="8" t="str">
        <f>"Q"&amp;ROUNDUP(MONTH(SalesDataTable[[#This Row],[Order Date]])/3,0)</f>
        <v>Q2</v>
      </c>
      <c r="S959" s="5">
        <f>MONTH(SalesDataTable[[#This Row],[Order Date]])</f>
        <v>5</v>
      </c>
      <c r="T959" s="8" t="str">
        <f>TEXT(SalesDataTable[[#This Row],[Order Date]],"mmm")</f>
        <v>maj</v>
      </c>
    </row>
    <row r="960" spans="1:20" ht="16" x14ac:dyDescent="0.4">
      <c r="A960" s="2" t="s">
        <v>1031</v>
      </c>
      <c r="B960" s="3">
        <v>46173</v>
      </c>
      <c r="C960" s="4" t="s">
        <v>34</v>
      </c>
      <c r="D960" s="4" t="s">
        <v>146</v>
      </c>
      <c r="E960" s="4" t="s">
        <v>23</v>
      </c>
      <c r="F960" s="4" t="s">
        <v>36</v>
      </c>
      <c r="G960" s="4" t="s">
        <v>31</v>
      </c>
      <c r="H960" s="4" t="s">
        <v>41</v>
      </c>
      <c r="I960" s="5">
        <v>1</v>
      </c>
      <c r="J960" s="6">
        <v>142.06</v>
      </c>
      <c r="K960" s="7">
        <v>0</v>
      </c>
      <c r="L960" s="6">
        <v>77.36</v>
      </c>
      <c r="M960" s="6">
        <f t="shared" si="56"/>
        <v>142.06</v>
      </c>
      <c r="N960" s="6">
        <f t="shared" si="57"/>
        <v>77.36</v>
      </c>
      <c r="O960" s="6">
        <f t="shared" si="58"/>
        <v>64.7</v>
      </c>
      <c r="P960" s="8">
        <f t="shared" si="59"/>
        <v>0.45544136280444886</v>
      </c>
      <c r="Q960" s="9">
        <f>YEAR(SalesDataTable[[#This Row],[Order Date]])</f>
        <v>2026</v>
      </c>
      <c r="R960" s="8" t="str">
        <f>"Q"&amp;ROUNDUP(MONTH(SalesDataTable[[#This Row],[Order Date]])/3,0)</f>
        <v>Q2</v>
      </c>
      <c r="S960" s="5">
        <f>MONTH(SalesDataTable[[#This Row],[Order Date]])</f>
        <v>5</v>
      </c>
      <c r="T960" s="8" t="str">
        <f>TEXT(SalesDataTable[[#This Row],[Order Date]],"mmm")</f>
        <v>maj</v>
      </c>
    </row>
    <row r="961" spans="1:20" ht="16" x14ac:dyDescent="0.4">
      <c r="A961" s="2" t="s">
        <v>1032</v>
      </c>
      <c r="B961" s="3">
        <v>46173</v>
      </c>
      <c r="C961" s="4" t="s">
        <v>28</v>
      </c>
      <c r="D961" s="4" t="s">
        <v>86</v>
      </c>
      <c r="E961" s="4" t="s">
        <v>23</v>
      </c>
      <c r="F961" s="4" t="s">
        <v>36</v>
      </c>
      <c r="G961" s="4" t="s">
        <v>25</v>
      </c>
      <c r="H961" s="4" t="s">
        <v>26</v>
      </c>
      <c r="I961" s="5">
        <v>1</v>
      </c>
      <c r="J961" s="6">
        <v>81.37</v>
      </c>
      <c r="K961" s="7">
        <v>0</v>
      </c>
      <c r="L961" s="6">
        <v>42.01</v>
      </c>
      <c r="M961" s="6">
        <f t="shared" si="56"/>
        <v>81.37</v>
      </c>
      <c r="N961" s="6">
        <f t="shared" si="57"/>
        <v>42.01</v>
      </c>
      <c r="O961" s="6">
        <f t="shared" si="58"/>
        <v>39.360000000000007</v>
      </c>
      <c r="P961" s="8">
        <f t="shared" si="59"/>
        <v>0.48371635737986979</v>
      </c>
      <c r="Q961" s="9">
        <f>YEAR(SalesDataTable[[#This Row],[Order Date]])</f>
        <v>2026</v>
      </c>
      <c r="R961" s="8" t="str">
        <f>"Q"&amp;ROUNDUP(MONTH(SalesDataTable[[#This Row],[Order Date]])/3,0)</f>
        <v>Q2</v>
      </c>
      <c r="S961" s="5">
        <f>MONTH(SalesDataTable[[#This Row],[Order Date]])</f>
        <v>5</v>
      </c>
      <c r="T961" s="8" t="str">
        <f>TEXT(SalesDataTable[[#This Row],[Order Date]],"mmm")</f>
        <v>maj</v>
      </c>
    </row>
    <row r="962" spans="1:20" ht="16" x14ac:dyDescent="0.4">
      <c r="A962" s="2" t="s">
        <v>1033</v>
      </c>
      <c r="B962" s="3">
        <v>46173</v>
      </c>
      <c r="C962" s="4" t="s">
        <v>47</v>
      </c>
      <c r="D962" s="4" t="s">
        <v>68</v>
      </c>
      <c r="E962" s="4" t="s">
        <v>45</v>
      </c>
      <c r="F962" s="4" t="s">
        <v>36</v>
      </c>
      <c r="G962" s="4" t="s">
        <v>51</v>
      </c>
      <c r="H962" s="4" t="s">
        <v>110</v>
      </c>
      <c r="I962" s="5">
        <v>1</v>
      </c>
      <c r="J962" s="6">
        <v>120.75</v>
      </c>
      <c r="K962" s="7">
        <v>0</v>
      </c>
      <c r="L962" s="6">
        <v>61.21</v>
      </c>
      <c r="M962" s="6">
        <f t="shared" ref="M962:M1025" si="60">I962*J962*(1-K962)</f>
        <v>120.75</v>
      </c>
      <c r="N962" s="6">
        <f t="shared" ref="N962:N1025" si="61">I962*L962</f>
        <v>61.21</v>
      </c>
      <c r="O962" s="6">
        <f t="shared" ref="O962:O1025" si="62">M962-N962</f>
        <v>59.54</v>
      </c>
      <c r="P962" s="8">
        <f t="shared" ref="P962:P1025" si="63">IFERROR(O962/M962,0)</f>
        <v>0.49308488612836437</v>
      </c>
      <c r="Q962" s="9">
        <f>YEAR(SalesDataTable[[#This Row],[Order Date]])</f>
        <v>2026</v>
      </c>
      <c r="R962" s="8" t="str">
        <f>"Q"&amp;ROUNDUP(MONTH(SalesDataTable[[#This Row],[Order Date]])/3,0)</f>
        <v>Q2</v>
      </c>
      <c r="S962" s="5">
        <f>MONTH(SalesDataTable[[#This Row],[Order Date]])</f>
        <v>5</v>
      </c>
      <c r="T962" s="8" t="str">
        <f>TEXT(SalesDataTable[[#This Row],[Order Date]],"mmm")</f>
        <v>maj</v>
      </c>
    </row>
    <row r="963" spans="1:20" ht="16" x14ac:dyDescent="0.4">
      <c r="A963" s="2" t="s">
        <v>1034</v>
      </c>
      <c r="B963" s="3">
        <v>46173</v>
      </c>
      <c r="C963" s="4" t="s">
        <v>28</v>
      </c>
      <c r="D963" s="4" t="s">
        <v>106</v>
      </c>
      <c r="E963" s="4" t="s">
        <v>23</v>
      </c>
      <c r="F963" s="4" t="s">
        <v>36</v>
      </c>
      <c r="G963" s="4" t="s">
        <v>25</v>
      </c>
      <c r="H963" s="4" t="s">
        <v>26</v>
      </c>
      <c r="I963" s="5">
        <v>4</v>
      </c>
      <c r="J963" s="6">
        <v>81.790000000000006</v>
      </c>
      <c r="K963" s="7">
        <v>0</v>
      </c>
      <c r="L963" s="6">
        <v>42.96</v>
      </c>
      <c r="M963" s="6">
        <f t="shared" si="60"/>
        <v>327.16000000000003</v>
      </c>
      <c r="N963" s="6">
        <f t="shared" si="61"/>
        <v>171.84</v>
      </c>
      <c r="O963" s="6">
        <f t="shared" si="62"/>
        <v>155.32000000000002</v>
      </c>
      <c r="P963" s="8">
        <f t="shared" si="63"/>
        <v>0.47475241472062601</v>
      </c>
      <c r="Q963" s="9">
        <f>YEAR(SalesDataTable[[#This Row],[Order Date]])</f>
        <v>2026</v>
      </c>
      <c r="R963" s="8" t="str">
        <f>"Q"&amp;ROUNDUP(MONTH(SalesDataTable[[#This Row],[Order Date]])/3,0)</f>
        <v>Q2</v>
      </c>
      <c r="S963" s="5">
        <f>MONTH(SalesDataTable[[#This Row],[Order Date]])</f>
        <v>5</v>
      </c>
      <c r="T963" s="8" t="str">
        <f>TEXT(SalesDataTable[[#This Row],[Order Date]],"mmm")</f>
        <v>maj</v>
      </c>
    </row>
    <row r="964" spans="1:20" ht="16" x14ac:dyDescent="0.4">
      <c r="A964" s="2" t="s">
        <v>1035</v>
      </c>
      <c r="B964" s="3">
        <v>46173</v>
      </c>
      <c r="C964" s="4" t="s">
        <v>21</v>
      </c>
      <c r="D964" s="4" t="s">
        <v>108</v>
      </c>
      <c r="E964" s="4" t="s">
        <v>23</v>
      </c>
      <c r="F964" s="4" t="s">
        <v>36</v>
      </c>
      <c r="G964" s="4" t="s">
        <v>51</v>
      </c>
      <c r="H964" s="4" t="s">
        <v>84</v>
      </c>
      <c r="I964" s="5">
        <v>1</v>
      </c>
      <c r="J964" s="6">
        <v>81.2</v>
      </c>
      <c r="K964" s="7">
        <v>0.1</v>
      </c>
      <c r="L964" s="6">
        <v>40.270000000000003</v>
      </c>
      <c r="M964" s="6">
        <f t="shared" si="60"/>
        <v>73.08</v>
      </c>
      <c r="N964" s="6">
        <f t="shared" si="61"/>
        <v>40.270000000000003</v>
      </c>
      <c r="O964" s="6">
        <f t="shared" si="62"/>
        <v>32.809999999999995</v>
      </c>
      <c r="P964" s="8">
        <f t="shared" si="63"/>
        <v>0.44896004378762994</v>
      </c>
      <c r="Q964" s="9">
        <f>YEAR(SalesDataTable[[#This Row],[Order Date]])</f>
        <v>2026</v>
      </c>
      <c r="R964" s="8" t="str">
        <f>"Q"&amp;ROUNDUP(MONTH(SalesDataTable[[#This Row],[Order Date]])/3,0)</f>
        <v>Q2</v>
      </c>
      <c r="S964" s="5">
        <f>MONTH(SalesDataTable[[#This Row],[Order Date]])</f>
        <v>5</v>
      </c>
      <c r="T964" s="8" t="str">
        <f>TEXT(SalesDataTable[[#This Row],[Order Date]],"mmm")</f>
        <v>maj</v>
      </c>
    </row>
    <row r="965" spans="1:20" ht="16" x14ac:dyDescent="0.4">
      <c r="A965" s="2" t="s">
        <v>1036</v>
      </c>
      <c r="B965" s="3">
        <v>46173</v>
      </c>
      <c r="C965" s="4" t="s">
        <v>28</v>
      </c>
      <c r="D965" s="4" t="s">
        <v>29</v>
      </c>
      <c r="E965" s="4" t="s">
        <v>59</v>
      </c>
      <c r="F965" s="4" t="s">
        <v>36</v>
      </c>
      <c r="G965" s="4" t="s">
        <v>37</v>
      </c>
      <c r="H965" s="4" t="s">
        <v>66</v>
      </c>
      <c r="I965" s="5">
        <v>2</v>
      </c>
      <c r="J965" s="6">
        <v>46.52</v>
      </c>
      <c r="K965" s="7">
        <v>0.05</v>
      </c>
      <c r="L965" s="6">
        <v>18.739999999999998</v>
      </c>
      <c r="M965" s="6">
        <f t="shared" si="60"/>
        <v>88.388000000000005</v>
      </c>
      <c r="N965" s="6">
        <f t="shared" si="61"/>
        <v>37.479999999999997</v>
      </c>
      <c r="O965" s="6">
        <f t="shared" si="62"/>
        <v>50.908000000000008</v>
      </c>
      <c r="P965" s="8">
        <f t="shared" si="63"/>
        <v>0.57596053762954258</v>
      </c>
      <c r="Q965" s="9">
        <f>YEAR(SalesDataTable[[#This Row],[Order Date]])</f>
        <v>2026</v>
      </c>
      <c r="R965" s="8" t="str">
        <f>"Q"&amp;ROUNDUP(MONTH(SalesDataTable[[#This Row],[Order Date]])/3,0)</f>
        <v>Q2</v>
      </c>
      <c r="S965" s="5">
        <f>MONTH(SalesDataTable[[#This Row],[Order Date]])</f>
        <v>5</v>
      </c>
      <c r="T965" s="8" t="str">
        <f>TEXT(SalesDataTable[[#This Row],[Order Date]],"mmm")</f>
        <v>maj</v>
      </c>
    </row>
    <row r="966" spans="1:20" ht="16" x14ac:dyDescent="0.4">
      <c r="A966" s="2" t="s">
        <v>1037</v>
      </c>
      <c r="B966" s="3">
        <v>46174</v>
      </c>
      <c r="C966" s="4" t="s">
        <v>47</v>
      </c>
      <c r="D966" s="4" t="s">
        <v>102</v>
      </c>
      <c r="E966" s="4" t="s">
        <v>23</v>
      </c>
      <c r="F966" s="4" t="s">
        <v>24</v>
      </c>
      <c r="G966" s="4" t="s">
        <v>51</v>
      </c>
      <c r="H966" s="4" t="s">
        <v>61</v>
      </c>
      <c r="I966" s="5">
        <v>1</v>
      </c>
      <c r="J966" s="6">
        <v>195.22</v>
      </c>
      <c r="K966" s="7">
        <v>0</v>
      </c>
      <c r="L966" s="6">
        <v>105.91</v>
      </c>
      <c r="M966" s="6">
        <f t="shared" si="60"/>
        <v>195.22</v>
      </c>
      <c r="N966" s="6">
        <f t="shared" si="61"/>
        <v>105.91</v>
      </c>
      <c r="O966" s="6">
        <f t="shared" si="62"/>
        <v>89.31</v>
      </c>
      <c r="P966" s="8">
        <f t="shared" si="63"/>
        <v>0.45748386435816002</v>
      </c>
      <c r="Q966" s="9">
        <f>YEAR(SalesDataTable[[#This Row],[Order Date]])</f>
        <v>2026</v>
      </c>
      <c r="R966" s="8" t="str">
        <f>"Q"&amp;ROUNDUP(MONTH(SalesDataTable[[#This Row],[Order Date]])/3,0)</f>
        <v>Q2</v>
      </c>
      <c r="S966" s="5">
        <f>MONTH(SalesDataTable[[#This Row],[Order Date]])</f>
        <v>6</v>
      </c>
      <c r="T966" s="8" t="str">
        <f>TEXT(SalesDataTable[[#This Row],[Order Date]],"mmm")</f>
        <v>cze</v>
      </c>
    </row>
    <row r="967" spans="1:20" ht="16" x14ac:dyDescent="0.4">
      <c r="A967" s="2" t="s">
        <v>1038</v>
      </c>
      <c r="B967" s="3">
        <v>46174</v>
      </c>
      <c r="C967" s="4" t="s">
        <v>47</v>
      </c>
      <c r="D967" s="4" t="s">
        <v>48</v>
      </c>
      <c r="E967" s="4" t="s">
        <v>23</v>
      </c>
      <c r="F967" s="4" t="s">
        <v>36</v>
      </c>
      <c r="G967" s="4" t="s">
        <v>25</v>
      </c>
      <c r="H967" s="4" t="s">
        <v>55</v>
      </c>
      <c r="I967" s="5">
        <v>1</v>
      </c>
      <c r="J967" s="6">
        <v>40.71</v>
      </c>
      <c r="K967" s="7">
        <v>0.05</v>
      </c>
      <c r="L967" s="6">
        <v>16.559999999999999</v>
      </c>
      <c r="M967" s="6">
        <f t="shared" si="60"/>
        <v>38.674500000000002</v>
      </c>
      <c r="N967" s="6">
        <f t="shared" si="61"/>
        <v>16.559999999999999</v>
      </c>
      <c r="O967" s="6">
        <f t="shared" si="62"/>
        <v>22.114500000000003</v>
      </c>
      <c r="P967" s="8">
        <f t="shared" si="63"/>
        <v>0.57181088314005357</v>
      </c>
      <c r="Q967" s="9">
        <f>YEAR(SalesDataTable[[#This Row],[Order Date]])</f>
        <v>2026</v>
      </c>
      <c r="R967" s="8" t="str">
        <f>"Q"&amp;ROUNDUP(MONTH(SalesDataTable[[#This Row],[Order Date]])/3,0)</f>
        <v>Q2</v>
      </c>
      <c r="S967" s="5">
        <f>MONTH(SalesDataTable[[#This Row],[Order Date]])</f>
        <v>6</v>
      </c>
      <c r="T967" s="8" t="str">
        <f>TEXT(SalesDataTable[[#This Row],[Order Date]],"mmm")</f>
        <v>cze</v>
      </c>
    </row>
    <row r="968" spans="1:20" ht="16" x14ac:dyDescent="0.4">
      <c r="A968" s="2" t="s">
        <v>1039</v>
      </c>
      <c r="B968" s="3">
        <v>46174</v>
      </c>
      <c r="C968" s="4" t="s">
        <v>28</v>
      </c>
      <c r="D968" s="4" t="s">
        <v>86</v>
      </c>
      <c r="E968" s="4" t="s">
        <v>23</v>
      </c>
      <c r="F968" s="4" t="s">
        <v>24</v>
      </c>
      <c r="G968" s="4" t="s">
        <v>69</v>
      </c>
      <c r="H968" s="4" t="s">
        <v>70</v>
      </c>
      <c r="I968" s="5">
        <v>1</v>
      </c>
      <c r="J968" s="6">
        <v>41.26</v>
      </c>
      <c r="K968" s="7">
        <v>0.05</v>
      </c>
      <c r="L968" s="6">
        <v>14.32</v>
      </c>
      <c r="M968" s="6">
        <f t="shared" si="60"/>
        <v>39.196999999999996</v>
      </c>
      <c r="N968" s="6">
        <f t="shared" si="61"/>
        <v>14.32</v>
      </c>
      <c r="O968" s="6">
        <f t="shared" si="62"/>
        <v>24.876999999999995</v>
      </c>
      <c r="P968" s="8">
        <f t="shared" si="63"/>
        <v>0.63466591831007468</v>
      </c>
      <c r="Q968" s="9">
        <f>YEAR(SalesDataTable[[#This Row],[Order Date]])</f>
        <v>2026</v>
      </c>
      <c r="R968" s="8" t="str">
        <f>"Q"&amp;ROUNDUP(MONTH(SalesDataTable[[#This Row],[Order Date]])/3,0)</f>
        <v>Q2</v>
      </c>
      <c r="S968" s="5">
        <f>MONTH(SalesDataTable[[#This Row],[Order Date]])</f>
        <v>6</v>
      </c>
      <c r="T968" s="8" t="str">
        <f>TEXT(SalesDataTable[[#This Row],[Order Date]],"mmm")</f>
        <v>cze</v>
      </c>
    </row>
    <row r="969" spans="1:20" ht="16" x14ac:dyDescent="0.4">
      <c r="A969" s="2" t="s">
        <v>1040</v>
      </c>
      <c r="B969" s="3">
        <v>46174</v>
      </c>
      <c r="C969" s="4" t="s">
        <v>28</v>
      </c>
      <c r="D969" s="4" t="s">
        <v>86</v>
      </c>
      <c r="E969" s="4" t="s">
        <v>45</v>
      </c>
      <c r="F969" s="4" t="s">
        <v>36</v>
      </c>
      <c r="G969" s="4" t="s">
        <v>69</v>
      </c>
      <c r="H969" s="4" t="s">
        <v>70</v>
      </c>
      <c r="I969" s="5">
        <v>2</v>
      </c>
      <c r="J969" s="6">
        <v>40.840000000000003</v>
      </c>
      <c r="K969" s="7">
        <v>0</v>
      </c>
      <c r="L969" s="6">
        <v>14.48</v>
      </c>
      <c r="M969" s="6">
        <f t="shared" si="60"/>
        <v>81.680000000000007</v>
      </c>
      <c r="N969" s="6">
        <f t="shared" si="61"/>
        <v>28.96</v>
      </c>
      <c r="O969" s="6">
        <f t="shared" si="62"/>
        <v>52.720000000000006</v>
      </c>
      <c r="P969" s="8">
        <f t="shared" si="63"/>
        <v>0.64544564152791384</v>
      </c>
      <c r="Q969" s="9">
        <f>YEAR(SalesDataTable[[#This Row],[Order Date]])</f>
        <v>2026</v>
      </c>
      <c r="R969" s="8" t="str">
        <f>"Q"&amp;ROUNDUP(MONTH(SalesDataTable[[#This Row],[Order Date]])/3,0)</f>
        <v>Q2</v>
      </c>
      <c r="S969" s="5">
        <f>MONTH(SalesDataTable[[#This Row],[Order Date]])</f>
        <v>6</v>
      </c>
      <c r="T969" s="8" t="str">
        <f>TEXT(SalesDataTable[[#This Row],[Order Date]],"mmm")</f>
        <v>cze</v>
      </c>
    </row>
    <row r="970" spans="1:20" ht="16" x14ac:dyDescent="0.4">
      <c r="A970" s="2" t="s">
        <v>1041</v>
      </c>
      <c r="B970" s="3">
        <v>46174</v>
      </c>
      <c r="C970" s="4" t="s">
        <v>47</v>
      </c>
      <c r="D970" s="4" t="s">
        <v>48</v>
      </c>
      <c r="E970" s="4" t="s">
        <v>23</v>
      </c>
      <c r="F970" s="4" t="s">
        <v>24</v>
      </c>
      <c r="G970" s="4" t="s">
        <v>31</v>
      </c>
      <c r="H970" s="4" t="s">
        <v>41</v>
      </c>
      <c r="I970" s="5">
        <v>1</v>
      </c>
      <c r="J970" s="6">
        <v>143.32</v>
      </c>
      <c r="K970" s="7">
        <v>0</v>
      </c>
      <c r="L970" s="6">
        <v>80.36</v>
      </c>
      <c r="M970" s="6">
        <f t="shared" si="60"/>
        <v>143.32</v>
      </c>
      <c r="N970" s="6">
        <f t="shared" si="61"/>
        <v>80.36</v>
      </c>
      <c r="O970" s="6">
        <f t="shared" si="62"/>
        <v>62.959999999999994</v>
      </c>
      <c r="P970" s="8">
        <f t="shared" si="63"/>
        <v>0.43929667876081496</v>
      </c>
      <c r="Q970" s="9">
        <f>YEAR(SalesDataTable[[#This Row],[Order Date]])</f>
        <v>2026</v>
      </c>
      <c r="R970" s="8" t="str">
        <f>"Q"&amp;ROUNDUP(MONTH(SalesDataTable[[#This Row],[Order Date]])/3,0)</f>
        <v>Q2</v>
      </c>
      <c r="S970" s="5">
        <f>MONTH(SalesDataTable[[#This Row],[Order Date]])</f>
        <v>6</v>
      </c>
      <c r="T970" s="8" t="str">
        <f>TEXT(SalesDataTable[[#This Row],[Order Date]],"mmm")</f>
        <v>cze</v>
      </c>
    </row>
    <row r="971" spans="1:20" ht="16" x14ac:dyDescent="0.4">
      <c r="A971" s="2" t="s">
        <v>1042</v>
      </c>
      <c r="B971" s="3">
        <v>46174</v>
      </c>
      <c r="C971" s="4" t="s">
        <v>21</v>
      </c>
      <c r="D971" s="4" t="s">
        <v>108</v>
      </c>
      <c r="E971" s="4" t="s">
        <v>23</v>
      </c>
      <c r="F971" s="4" t="s">
        <v>36</v>
      </c>
      <c r="G971" s="4" t="s">
        <v>31</v>
      </c>
      <c r="H971" s="4" t="s">
        <v>73</v>
      </c>
      <c r="I971" s="5">
        <v>2</v>
      </c>
      <c r="J971" s="6">
        <v>156.31</v>
      </c>
      <c r="K971" s="7">
        <v>0</v>
      </c>
      <c r="L971" s="6">
        <v>79.87</v>
      </c>
      <c r="M971" s="6">
        <f t="shared" si="60"/>
        <v>312.62</v>
      </c>
      <c r="N971" s="6">
        <f t="shared" si="61"/>
        <v>159.74</v>
      </c>
      <c r="O971" s="6">
        <f t="shared" si="62"/>
        <v>152.88</v>
      </c>
      <c r="P971" s="8">
        <f t="shared" si="63"/>
        <v>0.4890282131661442</v>
      </c>
      <c r="Q971" s="9">
        <f>YEAR(SalesDataTable[[#This Row],[Order Date]])</f>
        <v>2026</v>
      </c>
      <c r="R971" s="8" t="str">
        <f>"Q"&amp;ROUNDUP(MONTH(SalesDataTable[[#This Row],[Order Date]])/3,0)</f>
        <v>Q2</v>
      </c>
      <c r="S971" s="5">
        <f>MONTH(SalesDataTable[[#This Row],[Order Date]])</f>
        <v>6</v>
      </c>
      <c r="T971" s="8" t="str">
        <f>TEXT(SalesDataTable[[#This Row],[Order Date]],"mmm")</f>
        <v>cze</v>
      </c>
    </row>
    <row r="972" spans="1:20" ht="16" x14ac:dyDescent="0.4">
      <c r="A972" s="2" t="s">
        <v>1043</v>
      </c>
      <c r="B972" s="3">
        <v>46174</v>
      </c>
      <c r="C972" s="4" t="s">
        <v>47</v>
      </c>
      <c r="D972" s="4" t="s">
        <v>68</v>
      </c>
      <c r="E972" s="4" t="s">
        <v>23</v>
      </c>
      <c r="F972" s="4" t="s">
        <v>36</v>
      </c>
      <c r="G972" s="4" t="s">
        <v>25</v>
      </c>
      <c r="H972" s="4" t="s">
        <v>63</v>
      </c>
      <c r="I972" s="5">
        <v>3</v>
      </c>
      <c r="J972" s="6">
        <v>100.69</v>
      </c>
      <c r="K972" s="7">
        <v>0.1</v>
      </c>
      <c r="L972" s="6">
        <v>51.31</v>
      </c>
      <c r="M972" s="6">
        <f t="shared" si="60"/>
        <v>271.863</v>
      </c>
      <c r="N972" s="6">
        <f t="shared" si="61"/>
        <v>153.93</v>
      </c>
      <c r="O972" s="6">
        <f t="shared" si="62"/>
        <v>117.93299999999999</v>
      </c>
      <c r="P972" s="8">
        <f t="shared" si="63"/>
        <v>0.43379569856876438</v>
      </c>
      <c r="Q972" s="9">
        <f>YEAR(SalesDataTable[[#This Row],[Order Date]])</f>
        <v>2026</v>
      </c>
      <c r="R972" s="8" t="str">
        <f>"Q"&amp;ROUNDUP(MONTH(SalesDataTable[[#This Row],[Order Date]])/3,0)</f>
        <v>Q2</v>
      </c>
      <c r="S972" s="5">
        <f>MONTH(SalesDataTable[[#This Row],[Order Date]])</f>
        <v>6</v>
      </c>
      <c r="T972" s="8" t="str">
        <f>TEXT(SalesDataTable[[#This Row],[Order Date]],"mmm")</f>
        <v>cze</v>
      </c>
    </row>
    <row r="973" spans="1:20" ht="16" x14ac:dyDescent="0.4">
      <c r="A973" s="2" t="s">
        <v>1044</v>
      </c>
      <c r="B973" s="3">
        <v>46174</v>
      </c>
      <c r="C973" s="4" t="s">
        <v>47</v>
      </c>
      <c r="D973" s="4" t="s">
        <v>102</v>
      </c>
      <c r="E973" s="4" t="s">
        <v>45</v>
      </c>
      <c r="F973" s="4" t="s">
        <v>40</v>
      </c>
      <c r="G973" s="4" t="s">
        <v>37</v>
      </c>
      <c r="H973" s="4" t="s">
        <v>66</v>
      </c>
      <c r="I973" s="5">
        <v>2</v>
      </c>
      <c r="J973" s="6">
        <v>45.54</v>
      </c>
      <c r="K973" s="7">
        <v>0.1</v>
      </c>
      <c r="L973" s="6">
        <v>18.309999999999999</v>
      </c>
      <c r="M973" s="6">
        <f t="shared" si="60"/>
        <v>81.971999999999994</v>
      </c>
      <c r="N973" s="6">
        <f t="shared" si="61"/>
        <v>36.619999999999997</v>
      </c>
      <c r="O973" s="6">
        <f t="shared" si="62"/>
        <v>45.351999999999997</v>
      </c>
      <c r="P973" s="8">
        <f t="shared" si="63"/>
        <v>0.5532620894939736</v>
      </c>
      <c r="Q973" s="9">
        <f>YEAR(SalesDataTable[[#This Row],[Order Date]])</f>
        <v>2026</v>
      </c>
      <c r="R973" s="8" t="str">
        <f>"Q"&amp;ROUNDUP(MONTH(SalesDataTable[[#This Row],[Order Date]])/3,0)</f>
        <v>Q2</v>
      </c>
      <c r="S973" s="5">
        <f>MONTH(SalesDataTable[[#This Row],[Order Date]])</f>
        <v>6</v>
      </c>
      <c r="T973" s="8" t="str">
        <f>TEXT(SalesDataTable[[#This Row],[Order Date]],"mmm")</f>
        <v>cze</v>
      </c>
    </row>
    <row r="974" spans="1:20" ht="16" x14ac:dyDescent="0.4">
      <c r="A974" s="2" t="s">
        <v>1045</v>
      </c>
      <c r="B974" s="3">
        <v>46174</v>
      </c>
      <c r="C974" s="4" t="s">
        <v>34</v>
      </c>
      <c r="D974" s="4" t="s">
        <v>44</v>
      </c>
      <c r="E974" s="4" t="s">
        <v>30</v>
      </c>
      <c r="F974" s="4" t="s">
        <v>40</v>
      </c>
      <c r="G974" s="4" t="s">
        <v>31</v>
      </c>
      <c r="H974" s="4" t="s">
        <v>73</v>
      </c>
      <c r="I974" s="5">
        <v>5</v>
      </c>
      <c r="J974" s="6">
        <v>153.97</v>
      </c>
      <c r="K974" s="7">
        <v>0.15</v>
      </c>
      <c r="L974" s="6">
        <v>79.81</v>
      </c>
      <c r="M974" s="6">
        <f t="shared" si="60"/>
        <v>654.37249999999995</v>
      </c>
      <c r="N974" s="6">
        <f t="shared" si="61"/>
        <v>399.05</v>
      </c>
      <c r="O974" s="6">
        <f t="shared" si="62"/>
        <v>255.32249999999993</v>
      </c>
      <c r="P974" s="8">
        <f t="shared" si="63"/>
        <v>0.39017914108554369</v>
      </c>
      <c r="Q974" s="9">
        <f>YEAR(SalesDataTable[[#This Row],[Order Date]])</f>
        <v>2026</v>
      </c>
      <c r="R974" s="8" t="str">
        <f>"Q"&amp;ROUNDUP(MONTH(SalesDataTable[[#This Row],[Order Date]])/3,0)</f>
        <v>Q2</v>
      </c>
      <c r="S974" s="5">
        <f>MONTH(SalesDataTable[[#This Row],[Order Date]])</f>
        <v>6</v>
      </c>
      <c r="T974" s="8" t="str">
        <f>TEXT(SalesDataTable[[#This Row],[Order Date]],"mmm")</f>
        <v>cze</v>
      </c>
    </row>
    <row r="975" spans="1:20" ht="16" x14ac:dyDescent="0.4">
      <c r="A975" s="2" t="s">
        <v>1046</v>
      </c>
      <c r="B975" s="3">
        <v>46174</v>
      </c>
      <c r="C975" s="4" t="s">
        <v>34</v>
      </c>
      <c r="D975" s="4" t="s">
        <v>146</v>
      </c>
      <c r="E975" s="4" t="s">
        <v>45</v>
      </c>
      <c r="F975" s="4" t="s">
        <v>24</v>
      </c>
      <c r="G975" s="4" t="s">
        <v>69</v>
      </c>
      <c r="H975" s="4" t="s">
        <v>75</v>
      </c>
      <c r="I975" s="5">
        <v>1</v>
      </c>
      <c r="J975" s="6">
        <v>124.17</v>
      </c>
      <c r="K975" s="7">
        <v>0</v>
      </c>
      <c r="L975" s="6">
        <v>71.040000000000006</v>
      </c>
      <c r="M975" s="6">
        <f t="shared" si="60"/>
        <v>124.17</v>
      </c>
      <c r="N975" s="6">
        <f t="shared" si="61"/>
        <v>71.040000000000006</v>
      </c>
      <c r="O975" s="6">
        <f t="shared" si="62"/>
        <v>53.129999999999995</v>
      </c>
      <c r="P975" s="8">
        <f t="shared" si="63"/>
        <v>0.4278811307079004</v>
      </c>
      <c r="Q975" s="9">
        <f>YEAR(SalesDataTable[[#This Row],[Order Date]])</f>
        <v>2026</v>
      </c>
      <c r="R975" s="8" t="str">
        <f>"Q"&amp;ROUNDUP(MONTH(SalesDataTable[[#This Row],[Order Date]])/3,0)</f>
        <v>Q2</v>
      </c>
      <c r="S975" s="5">
        <f>MONTH(SalesDataTable[[#This Row],[Order Date]])</f>
        <v>6</v>
      </c>
      <c r="T975" s="8" t="str">
        <f>TEXT(SalesDataTable[[#This Row],[Order Date]],"mmm")</f>
        <v>cze</v>
      </c>
    </row>
    <row r="976" spans="1:20" ht="16" x14ac:dyDescent="0.4">
      <c r="A976" s="2" t="s">
        <v>1047</v>
      </c>
      <c r="B976" s="3">
        <v>46174</v>
      </c>
      <c r="C976" s="4" t="s">
        <v>34</v>
      </c>
      <c r="D976" s="4" t="s">
        <v>54</v>
      </c>
      <c r="E976" s="4" t="s">
        <v>45</v>
      </c>
      <c r="F976" s="4" t="s">
        <v>24</v>
      </c>
      <c r="G976" s="4" t="s">
        <v>31</v>
      </c>
      <c r="H976" s="4" t="s">
        <v>73</v>
      </c>
      <c r="I976" s="5">
        <v>1</v>
      </c>
      <c r="J976" s="6">
        <v>152.94999999999999</v>
      </c>
      <c r="K976" s="7">
        <v>0.05</v>
      </c>
      <c r="L976" s="6">
        <v>76.97</v>
      </c>
      <c r="M976" s="6">
        <f t="shared" si="60"/>
        <v>145.30249999999998</v>
      </c>
      <c r="N976" s="6">
        <f t="shared" si="61"/>
        <v>76.97</v>
      </c>
      <c r="O976" s="6">
        <f t="shared" si="62"/>
        <v>68.332499999999982</v>
      </c>
      <c r="P976" s="8">
        <f t="shared" si="63"/>
        <v>0.47027752447480248</v>
      </c>
      <c r="Q976" s="9">
        <f>YEAR(SalesDataTable[[#This Row],[Order Date]])</f>
        <v>2026</v>
      </c>
      <c r="R976" s="8" t="str">
        <f>"Q"&amp;ROUNDUP(MONTH(SalesDataTable[[#This Row],[Order Date]])/3,0)</f>
        <v>Q2</v>
      </c>
      <c r="S976" s="5">
        <f>MONTH(SalesDataTable[[#This Row],[Order Date]])</f>
        <v>6</v>
      </c>
      <c r="T976" s="8" t="str">
        <f>TEXT(SalesDataTable[[#This Row],[Order Date]],"mmm")</f>
        <v>cze</v>
      </c>
    </row>
    <row r="977" spans="1:20" ht="16" x14ac:dyDescent="0.4">
      <c r="A977" s="2" t="s">
        <v>1048</v>
      </c>
      <c r="B977" s="3">
        <v>46174</v>
      </c>
      <c r="C977" s="4" t="s">
        <v>47</v>
      </c>
      <c r="D977" s="4" t="s">
        <v>102</v>
      </c>
      <c r="E977" s="4" t="s">
        <v>23</v>
      </c>
      <c r="F977" s="4" t="s">
        <v>36</v>
      </c>
      <c r="G977" s="4" t="s">
        <v>25</v>
      </c>
      <c r="H977" s="4" t="s">
        <v>26</v>
      </c>
      <c r="I977" s="5">
        <v>3</v>
      </c>
      <c r="J977" s="6">
        <v>80.099999999999994</v>
      </c>
      <c r="K977" s="7">
        <v>0</v>
      </c>
      <c r="L977" s="6">
        <v>43.51</v>
      </c>
      <c r="M977" s="6">
        <f t="shared" si="60"/>
        <v>240.29999999999998</v>
      </c>
      <c r="N977" s="6">
        <f t="shared" si="61"/>
        <v>130.53</v>
      </c>
      <c r="O977" s="6">
        <f t="shared" si="62"/>
        <v>109.76999999999998</v>
      </c>
      <c r="P977" s="8">
        <f t="shared" si="63"/>
        <v>0.45680399500624214</v>
      </c>
      <c r="Q977" s="9">
        <f>YEAR(SalesDataTable[[#This Row],[Order Date]])</f>
        <v>2026</v>
      </c>
      <c r="R977" s="8" t="str">
        <f>"Q"&amp;ROUNDUP(MONTH(SalesDataTable[[#This Row],[Order Date]])/3,0)</f>
        <v>Q2</v>
      </c>
      <c r="S977" s="5">
        <f>MONTH(SalesDataTable[[#This Row],[Order Date]])</f>
        <v>6</v>
      </c>
      <c r="T977" s="8" t="str">
        <f>TEXT(SalesDataTable[[#This Row],[Order Date]],"mmm")</f>
        <v>cze</v>
      </c>
    </row>
    <row r="978" spans="1:20" ht="16" x14ac:dyDescent="0.4">
      <c r="A978" s="2" t="s">
        <v>1049</v>
      </c>
      <c r="B978" s="3">
        <v>46174</v>
      </c>
      <c r="C978" s="4" t="s">
        <v>47</v>
      </c>
      <c r="D978" s="4" t="s">
        <v>48</v>
      </c>
      <c r="E978" s="4" t="s">
        <v>45</v>
      </c>
      <c r="F978" s="4" t="s">
        <v>36</v>
      </c>
      <c r="G978" s="4" t="s">
        <v>69</v>
      </c>
      <c r="H978" s="4" t="s">
        <v>87</v>
      </c>
      <c r="I978" s="5">
        <v>2</v>
      </c>
      <c r="J978" s="6">
        <v>36.61</v>
      </c>
      <c r="K978" s="7">
        <v>0</v>
      </c>
      <c r="L978" s="6">
        <v>14.15</v>
      </c>
      <c r="M978" s="6">
        <f t="shared" si="60"/>
        <v>73.22</v>
      </c>
      <c r="N978" s="6">
        <f t="shared" si="61"/>
        <v>28.3</v>
      </c>
      <c r="O978" s="6">
        <f t="shared" si="62"/>
        <v>44.92</v>
      </c>
      <c r="P978" s="8">
        <f t="shared" si="63"/>
        <v>0.61349358098880091</v>
      </c>
      <c r="Q978" s="9">
        <f>YEAR(SalesDataTable[[#This Row],[Order Date]])</f>
        <v>2026</v>
      </c>
      <c r="R978" s="8" t="str">
        <f>"Q"&amp;ROUNDUP(MONTH(SalesDataTable[[#This Row],[Order Date]])/3,0)</f>
        <v>Q2</v>
      </c>
      <c r="S978" s="5">
        <f>MONTH(SalesDataTable[[#This Row],[Order Date]])</f>
        <v>6</v>
      </c>
      <c r="T978" s="8" t="str">
        <f>TEXT(SalesDataTable[[#This Row],[Order Date]],"mmm")</f>
        <v>cze</v>
      </c>
    </row>
    <row r="979" spans="1:20" ht="16" x14ac:dyDescent="0.4">
      <c r="A979" s="2" t="s">
        <v>1050</v>
      </c>
      <c r="B979" s="3">
        <v>46175</v>
      </c>
      <c r="C979" s="4" t="s">
        <v>28</v>
      </c>
      <c r="D979" s="4" t="s">
        <v>86</v>
      </c>
      <c r="E979" s="4" t="s">
        <v>23</v>
      </c>
      <c r="F979" s="4" t="s">
        <v>24</v>
      </c>
      <c r="G979" s="4" t="s">
        <v>37</v>
      </c>
      <c r="H979" s="4" t="s">
        <v>91</v>
      </c>
      <c r="I979" s="5">
        <v>2</v>
      </c>
      <c r="J979" s="6">
        <v>131.81</v>
      </c>
      <c r="K979" s="7">
        <v>0.05</v>
      </c>
      <c r="L979" s="6">
        <v>66.09</v>
      </c>
      <c r="M979" s="6">
        <f t="shared" si="60"/>
        <v>250.43899999999999</v>
      </c>
      <c r="N979" s="6">
        <f t="shared" si="61"/>
        <v>132.18</v>
      </c>
      <c r="O979" s="6">
        <f t="shared" si="62"/>
        <v>118.25899999999999</v>
      </c>
      <c r="P979" s="8">
        <f t="shared" si="63"/>
        <v>0.47220680485068217</v>
      </c>
      <c r="Q979" s="9">
        <f>YEAR(SalesDataTable[[#This Row],[Order Date]])</f>
        <v>2026</v>
      </c>
      <c r="R979" s="8" t="str">
        <f>"Q"&amp;ROUNDUP(MONTH(SalesDataTable[[#This Row],[Order Date]])/3,0)</f>
        <v>Q2</v>
      </c>
      <c r="S979" s="5">
        <f>MONTH(SalesDataTable[[#This Row],[Order Date]])</f>
        <v>6</v>
      </c>
      <c r="T979" s="8" t="str">
        <f>TEXT(SalesDataTable[[#This Row],[Order Date]],"mmm")</f>
        <v>cze</v>
      </c>
    </row>
    <row r="980" spans="1:20" ht="16" x14ac:dyDescent="0.4">
      <c r="A980" s="2" t="s">
        <v>1051</v>
      </c>
      <c r="B980" s="3">
        <v>46175</v>
      </c>
      <c r="C980" s="4" t="s">
        <v>21</v>
      </c>
      <c r="D980" s="4" t="s">
        <v>108</v>
      </c>
      <c r="E980" s="4" t="s">
        <v>23</v>
      </c>
      <c r="F980" s="4" t="s">
        <v>24</v>
      </c>
      <c r="G980" s="4" t="s">
        <v>31</v>
      </c>
      <c r="H980" s="4" t="s">
        <v>73</v>
      </c>
      <c r="I980" s="5">
        <v>1</v>
      </c>
      <c r="J980" s="6">
        <v>153.43</v>
      </c>
      <c r="K980" s="7">
        <v>0.05</v>
      </c>
      <c r="L980" s="6">
        <v>78.16</v>
      </c>
      <c r="M980" s="6">
        <f t="shared" si="60"/>
        <v>145.7585</v>
      </c>
      <c r="N980" s="6">
        <f t="shared" si="61"/>
        <v>78.16</v>
      </c>
      <c r="O980" s="6">
        <f t="shared" si="62"/>
        <v>67.598500000000001</v>
      </c>
      <c r="P980" s="8">
        <f t="shared" si="63"/>
        <v>0.46377055197467043</v>
      </c>
      <c r="Q980" s="9">
        <f>YEAR(SalesDataTable[[#This Row],[Order Date]])</f>
        <v>2026</v>
      </c>
      <c r="R980" s="8" t="str">
        <f>"Q"&amp;ROUNDUP(MONTH(SalesDataTable[[#This Row],[Order Date]])/3,0)</f>
        <v>Q2</v>
      </c>
      <c r="S980" s="5">
        <f>MONTH(SalesDataTable[[#This Row],[Order Date]])</f>
        <v>6</v>
      </c>
      <c r="T980" s="8" t="str">
        <f>TEXT(SalesDataTable[[#This Row],[Order Date]],"mmm")</f>
        <v>cze</v>
      </c>
    </row>
    <row r="981" spans="1:20" ht="16" x14ac:dyDescent="0.4">
      <c r="A981" s="2" t="s">
        <v>1052</v>
      </c>
      <c r="B981" s="3">
        <v>46175</v>
      </c>
      <c r="C981" s="4" t="s">
        <v>28</v>
      </c>
      <c r="D981" s="4" t="s">
        <v>106</v>
      </c>
      <c r="E981" s="4" t="s">
        <v>23</v>
      </c>
      <c r="F981" s="4" t="s">
        <v>36</v>
      </c>
      <c r="G981" s="4" t="s">
        <v>25</v>
      </c>
      <c r="H981" s="4" t="s">
        <v>26</v>
      </c>
      <c r="I981" s="5">
        <v>2</v>
      </c>
      <c r="J981" s="6">
        <v>80.06</v>
      </c>
      <c r="K981" s="7">
        <v>0</v>
      </c>
      <c r="L981" s="6">
        <v>42.87</v>
      </c>
      <c r="M981" s="6">
        <f t="shared" si="60"/>
        <v>160.12</v>
      </c>
      <c r="N981" s="6">
        <f t="shared" si="61"/>
        <v>85.74</v>
      </c>
      <c r="O981" s="6">
        <f t="shared" si="62"/>
        <v>74.38000000000001</v>
      </c>
      <c r="P981" s="8">
        <f t="shared" si="63"/>
        <v>0.4645266050462154</v>
      </c>
      <c r="Q981" s="9">
        <f>YEAR(SalesDataTable[[#This Row],[Order Date]])</f>
        <v>2026</v>
      </c>
      <c r="R981" s="8" t="str">
        <f>"Q"&amp;ROUNDUP(MONTH(SalesDataTable[[#This Row],[Order Date]])/3,0)</f>
        <v>Q2</v>
      </c>
      <c r="S981" s="5">
        <f>MONTH(SalesDataTable[[#This Row],[Order Date]])</f>
        <v>6</v>
      </c>
      <c r="T981" s="8" t="str">
        <f>TEXT(SalesDataTable[[#This Row],[Order Date]],"mmm")</f>
        <v>cze</v>
      </c>
    </row>
    <row r="982" spans="1:20" ht="16" x14ac:dyDescent="0.4">
      <c r="A982" s="2" t="s">
        <v>1053</v>
      </c>
      <c r="B982" s="3">
        <v>46175</v>
      </c>
      <c r="C982" s="4" t="s">
        <v>47</v>
      </c>
      <c r="D982" s="4" t="s">
        <v>102</v>
      </c>
      <c r="E982" s="4" t="s">
        <v>45</v>
      </c>
      <c r="F982" s="4" t="s">
        <v>40</v>
      </c>
      <c r="G982" s="4" t="s">
        <v>69</v>
      </c>
      <c r="H982" s="4" t="s">
        <v>70</v>
      </c>
      <c r="I982" s="5">
        <v>1</v>
      </c>
      <c r="J982" s="6">
        <v>40.549999999999997</v>
      </c>
      <c r="K982" s="7">
        <v>0</v>
      </c>
      <c r="L982" s="6">
        <v>15.16</v>
      </c>
      <c r="M982" s="6">
        <f t="shared" si="60"/>
        <v>40.549999999999997</v>
      </c>
      <c r="N982" s="6">
        <f t="shared" si="61"/>
        <v>15.16</v>
      </c>
      <c r="O982" s="6">
        <f t="shared" si="62"/>
        <v>25.389999999999997</v>
      </c>
      <c r="P982" s="8">
        <f t="shared" si="63"/>
        <v>0.62614056720098643</v>
      </c>
      <c r="Q982" s="9">
        <f>YEAR(SalesDataTable[[#This Row],[Order Date]])</f>
        <v>2026</v>
      </c>
      <c r="R982" s="8" t="str">
        <f>"Q"&amp;ROUNDUP(MONTH(SalesDataTable[[#This Row],[Order Date]])/3,0)</f>
        <v>Q2</v>
      </c>
      <c r="S982" s="5">
        <f>MONTH(SalesDataTable[[#This Row],[Order Date]])</f>
        <v>6</v>
      </c>
      <c r="T982" s="8" t="str">
        <f>TEXT(SalesDataTable[[#This Row],[Order Date]],"mmm")</f>
        <v>cze</v>
      </c>
    </row>
    <row r="983" spans="1:20" ht="16" x14ac:dyDescent="0.4">
      <c r="A983" s="2" t="s">
        <v>1054</v>
      </c>
      <c r="B983" s="3">
        <v>46175</v>
      </c>
      <c r="C983" s="4" t="s">
        <v>28</v>
      </c>
      <c r="D983" s="4" t="s">
        <v>58</v>
      </c>
      <c r="E983" s="4" t="s">
        <v>23</v>
      </c>
      <c r="F983" s="4" t="s">
        <v>36</v>
      </c>
      <c r="G983" s="4" t="s">
        <v>37</v>
      </c>
      <c r="H983" s="4" t="s">
        <v>66</v>
      </c>
      <c r="I983" s="5">
        <v>3</v>
      </c>
      <c r="J983" s="6">
        <v>45.43</v>
      </c>
      <c r="K983" s="7">
        <v>0.15</v>
      </c>
      <c r="L983" s="6">
        <v>17.850000000000001</v>
      </c>
      <c r="M983" s="6">
        <f t="shared" si="60"/>
        <v>115.84649999999999</v>
      </c>
      <c r="N983" s="6">
        <f t="shared" si="61"/>
        <v>53.550000000000004</v>
      </c>
      <c r="O983" s="6">
        <f t="shared" si="62"/>
        <v>62.296499999999988</v>
      </c>
      <c r="P983" s="8">
        <f t="shared" si="63"/>
        <v>0.53775038520801222</v>
      </c>
      <c r="Q983" s="9">
        <f>YEAR(SalesDataTable[[#This Row],[Order Date]])</f>
        <v>2026</v>
      </c>
      <c r="R983" s="8" t="str">
        <f>"Q"&amp;ROUNDUP(MONTH(SalesDataTable[[#This Row],[Order Date]])/3,0)</f>
        <v>Q2</v>
      </c>
      <c r="S983" s="5">
        <f>MONTH(SalesDataTable[[#This Row],[Order Date]])</f>
        <v>6</v>
      </c>
      <c r="T983" s="8" t="str">
        <f>TEXT(SalesDataTable[[#This Row],[Order Date]],"mmm")</f>
        <v>cze</v>
      </c>
    </row>
    <row r="984" spans="1:20" ht="16" x14ac:dyDescent="0.4">
      <c r="A984" s="2" t="s">
        <v>1055</v>
      </c>
      <c r="B984" s="3">
        <v>46175</v>
      </c>
      <c r="C984" s="4" t="s">
        <v>47</v>
      </c>
      <c r="D984" s="4" t="s">
        <v>48</v>
      </c>
      <c r="E984" s="4" t="s">
        <v>30</v>
      </c>
      <c r="F984" s="4" t="s">
        <v>40</v>
      </c>
      <c r="G984" s="4" t="s">
        <v>31</v>
      </c>
      <c r="H984" s="4" t="s">
        <v>41</v>
      </c>
      <c r="I984" s="5">
        <v>6</v>
      </c>
      <c r="J984" s="6">
        <v>146.85</v>
      </c>
      <c r="K984" s="7">
        <v>0.15</v>
      </c>
      <c r="L984" s="6">
        <v>80.45</v>
      </c>
      <c r="M984" s="6">
        <f t="shared" si="60"/>
        <v>748.93499999999995</v>
      </c>
      <c r="N984" s="6">
        <f t="shared" si="61"/>
        <v>482.70000000000005</v>
      </c>
      <c r="O984" s="6">
        <f t="shared" si="62"/>
        <v>266.2349999999999</v>
      </c>
      <c r="P984" s="8">
        <f t="shared" si="63"/>
        <v>0.35548478839952724</v>
      </c>
      <c r="Q984" s="9">
        <f>YEAR(SalesDataTable[[#This Row],[Order Date]])</f>
        <v>2026</v>
      </c>
      <c r="R984" s="8" t="str">
        <f>"Q"&amp;ROUNDUP(MONTH(SalesDataTable[[#This Row],[Order Date]])/3,0)</f>
        <v>Q2</v>
      </c>
      <c r="S984" s="5">
        <f>MONTH(SalesDataTable[[#This Row],[Order Date]])</f>
        <v>6</v>
      </c>
      <c r="T984" s="8" t="str">
        <f>TEXT(SalesDataTable[[#This Row],[Order Date]],"mmm")</f>
        <v>cze</v>
      </c>
    </row>
    <row r="985" spans="1:20" ht="16" x14ac:dyDescent="0.4">
      <c r="A985" s="2" t="s">
        <v>1056</v>
      </c>
      <c r="B985" s="3">
        <v>46176</v>
      </c>
      <c r="C985" s="4" t="s">
        <v>34</v>
      </c>
      <c r="D985" s="4" t="s">
        <v>44</v>
      </c>
      <c r="E985" s="4" t="s">
        <v>23</v>
      </c>
      <c r="F985" s="4" t="s">
        <v>40</v>
      </c>
      <c r="G985" s="4" t="s">
        <v>51</v>
      </c>
      <c r="H985" s="4" t="s">
        <v>61</v>
      </c>
      <c r="I985" s="5">
        <v>1</v>
      </c>
      <c r="J985" s="6">
        <v>192.33</v>
      </c>
      <c r="K985" s="7">
        <v>0.1</v>
      </c>
      <c r="L985" s="6">
        <v>105.15</v>
      </c>
      <c r="M985" s="6">
        <f t="shared" si="60"/>
        <v>173.09700000000001</v>
      </c>
      <c r="N985" s="6">
        <f t="shared" si="61"/>
        <v>105.15</v>
      </c>
      <c r="O985" s="6">
        <f t="shared" si="62"/>
        <v>67.947000000000003</v>
      </c>
      <c r="P985" s="8">
        <f t="shared" si="63"/>
        <v>0.39253713235931298</v>
      </c>
      <c r="Q985" s="9">
        <f>YEAR(SalesDataTable[[#This Row],[Order Date]])</f>
        <v>2026</v>
      </c>
      <c r="R985" s="8" t="str">
        <f>"Q"&amp;ROUNDUP(MONTH(SalesDataTable[[#This Row],[Order Date]])/3,0)</f>
        <v>Q2</v>
      </c>
      <c r="S985" s="5">
        <f>MONTH(SalesDataTable[[#This Row],[Order Date]])</f>
        <v>6</v>
      </c>
      <c r="T985" s="8" t="str">
        <f>TEXT(SalesDataTable[[#This Row],[Order Date]],"mmm")</f>
        <v>cze</v>
      </c>
    </row>
    <row r="986" spans="1:20" ht="16" x14ac:dyDescent="0.4">
      <c r="A986" s="2" t="s">
        <v>1057</v>
      </c>
      <c r="B986" s="3">
        <v>46176</v>
      </c>
      <c r="C986" s="4" t="s">
        <v>34</v>
      </c>
      <c r="D986" s="4" t="s">
        <v>81</v>
      </c>
      <c r="E986" s="4" t="s">
        <v>59</v>
      </c>
      <c r="F986" s="4" t="s">
        <v>36</v>
      </c>
      <c r="G986" s="4" t="s">
        <v>37</v>
      </c>
      <c r="H986" s="4" t="s">
        <v>91</v>
      </c>
      <c r="I986" s="5">
        <v>3</v>
      </c>
      <c r="J986" s="6">
        <v>135.4</v>
      </c>
      <c r="K986" s="7">
        <v>0</v>
      </c>
      <c r="L986" s="6">
        <v>65.16</v>
      </c>
      <c r="M986" s="6">
        <f t="shared" si="60"/>
        <v>406.20000000000005</v>
      </c>
      <c r="N986" s="6">
        <f t="shared" si="61"/>
        <v>195.48</v>
      </c>
      <c r="O986" s="6">
        <f t="shared" si="62"/>
        <v>210.72000000000006</v>
      </c>
      <c r="P986" s="8">
        <f t="shared" si="63"/>
        <v>0.51875923190546536</v>
      </c>
      <c r="Q986" s="9">
        <f>YEAR(SalesDataTable[[#This Row],[Order Date]])</f>
        <v>2026</v>
      </c>
      <c r="R986" s="8" t="str">
        <f>"Q"&amp;ROUNDUP(MONTH(SalesDataTable[[#This Row],[Order Date]])/3,0)</f>
        <v>Q2</v>
      </c>
      <c r="S986" s="5">
        <f>MONTH(SalesDataTable[[#This Row],[Order Date]])</f>
        <v>6</v>
      </c>
      <c r="T986" s="8" t="str">
        <f>TEXT(SalesDataTable[[#This Row],[Order Date]],"mmm")</f>
        <v>cze</v>
      </c>
    </row>
    <row r="987" spans="1:20" ht="16" x14ac:dyDescent="0.4">
      <c r="A987" s="2" t="s">
        <v>1058</v>
      </c>
      <c r="B987" s="3">
        <v>46176</v>
      </c>
      <c r="C987" s="4" t="s">
        <v>34</v>
      </c>
      <c r="D987" s="4" t="s">
        <v>54</v>
      </c>
      <c r="E987" s="4" t="s">
        <v>23</v>
      </c>
      <c r="F987" s="4" t="s">
        <v>36</v>
      </c>
      <c r="G987" s="4" t="s">
        <v>69</v>
      </c>
      <c r="H987" s="4" t="s">
        <v>87</v>
      </c>
      <c r="I987" s="5">
        <v>2</v>
      </c>
      <c r="J987" s="6">
        <v>36.08</v>
      </c>
      <c r="K987" s="7">
        <v>0.05</v>
      </c>
      <c r="L987" s="6">
        <v>13.73</v>
      </c>
      <c r="M987" s="6">
        <f t="shared" si="60"/>
        <v>68.551999999999992</v>
      </c>
      <c r="N987" s="6">
        <f t="shared" si="61"/>
        <v>27.46</v>
      </c>
      <c r="O987" s="6">
        <f t="shared" si="62"/>
        <v>41.091999999999992</v>
      </c>
      <c r="P987" s="8">
        <f t="shared" si="63"/>
        <v>0.59942817131520587</v>
      </c>
      <c r="Q987" s="9">
        <f>YEAR(SalesDataTable[[#This Row],[Order Date]])</f>
        <v>2026</v>
      </c>
      <c r="R987" s="8" t="str">
        <f>"Q"&amp;ROUNDUP(MONTH(SalesDataTable[[#This Row],[Order Date]])/3,0)</f>
        <v>Q2</v>
      </c>
      <c r="S987" s="5">
        <f>MONTH(SalesDataTable[[#This Row],[Order Date]])</f>
        <v>6</v>
      </c>
      <c r="T987" s="8" t="str">
        <f>TEXT(SalesDataTable[[#This Row],[Order Date]],"mmm")</f>
        <v>cze</v>
      </c>
    </row>
    <row r="988" spans="1:20" ht="16" x14ac:dyDescent="0.4">
      <c r="A988" s="2" t="s">
        <v>1059</v>
      </c>
      <c r="B988" s="3">
        <v>46176</v>
      </c>
      <c r="C988" s="4" t="s">
        <v>21</v>
      </c>
      <c r="D988" s="4" t="s">
        <v>72</v>
      </c>
      <c r="E988" s="4" t="s">
        <v>23</v>
      </c>
      <c r="F988" s="4" t="s">
        <v>36</v>
      </c>
      <c r="G988" s="4" t="s">
        <v>37</v>
      </c>
      <c r="H988" s="4" t="s">
        <v>66</v>
      </c>
      <c r="I988" s="5">
        <v>1</v>
      </c>
      <c r="J988" s="6">
        <v>46.16</v>
      </c>
      <c r="K988" s="7">
        <v>0</v>
      </c>
      <c r="L988" s="6">
        <v>18.36</v>
      </c>
      <c r="M988" s="6">
        <f t="shared" si="60"/>
        <v>46.16</v>
      </c>
      <c r="N988" s="6">
        <f t="shared" si="61"/>
        <v>18.36</v>
      </c>
      <c r="O988" s="6">
        <f t="shared" si="62"/>
        <v>27.799999999999997</v>
      </c>
      <c r="P988" s="8">
        <f t="shared" si="63"/>
        <v>0.60225303292894283</v>
      </c>
      <c r="Q988" s="9">
        <f>YEAR(SalesDataTable[[#This Row],[Order Date]])</f>
        <v>2026</v>
      </c>
      <c r="R988" s="8" t="str">
        <f>"Q"&amp;ROUNDUP(MONTH(SalesDataTable[[#This Row],[Order Date]])/3,0)</f>
        <v>Q2</v>
      </c>
      <c r="S988" s="5">
        <f>MONTH(SalesDataTable[[#This Row],[Order Date]])</f>
        <v>6</v>
      </c>
      <c r="T988" s="8" t="str">
        <f>TEXT(SalesDataTable[[#This Row],[Order Date]],"mmm")</f>
        <v>cze</v>
      </c>
    </row>
    <row r="989" spans="1:20" ht="16" x14ac:dyDescent="0.4">
      <c r="A989" s="2" t="s">
        <v>1060</v>
      </c>
      <c r="B989" s="3">
        <v>46176</v>
      </c>
      <c r="C989" s="4" t="s">
        <v>28</v>
      </c>
      <c r="D989" s="4" t="s">
        <v>29</v>
      </c>
      <c r="E989" s="4" t="s">
        <v>23</v>
      </c>
      <c r="F989" s="4" t="s">
        <v>24</v>
      </c>
      <c r="G989" s="4" t="s">
        <v>25</v>
      </c>
      <c r="H989" s="4" t="s">
        <v>49</v>
      </c>
      <c r="I989" s="5">
        <v>2</v>
      </c>
      <c r="J989" s="6">
        <v>50.77</v>
      </c>
      <c r="K989" s="7">
        <v>0</v>
      </c>
      <c r="L989" s="6">
        <v>22.93</v>
      </c>
      <c r="M989" s="6">
        <f t="shared" si="60"/>
        <v>101.54</v>
      </c>
      <c r="N989" s="6">
        <f t="shared" si="61"/>
        <v>45.86</v>
      </c>
      <c r="O989" s="6">
        <f t="shared" si="62"/>
        <v>55.680000000000007</v>
      </c>
      <c r="P989" s="8">
        <f t="shared" si="63"/>
        <v>0.54835532794957653</v>
      </c>
      <c r="Q989" s="9">
        <f>YEAR(SalesDataTable[[#This Row],[Order Date]])</f>
        <v>2026</v>
      </c>
      <c r="R989" s="8" t="str">
        <f>"Q"&amp;ROUNDUP(MONTH(SalesDataTable[[#This Row],[Order Date]])/3,0)</f>
        <v>Q2</v>
      </c>
      <c r="S989" s="5">
        <f>MONTH(SalesDataTable[[#This Row],[Order Date]])</f>
        <v>6</v>
      </c>
      <c r="T989" s="8" t="str">
        <f>TEXT(SalesDataTable[[#This Row],[Order Date]],"mmm")</f>
        <v>cze</v>
      </c>
    </row>
    <row r="990" spans="1:20" ht="16" x14ac:dyDescent="0.4">
      <c r="A990" s="2" t="s">
        <v>1061</v>
      </c>
      <c r="B990" s="3">
        <v>46176</v>
      </c>
      <c r="C990" s="4" t="s">
        <v>47</v>
      </c>
      <c r="D990" s="4" t="s">
        <v>68</v>
      </c>
      <c r="E990" s="4" t="s">
        <v>59</v>
      </c>
      <c r="F990" s="4" t="s">
        <v>40</v>
      </c>
      <c r="G990" s="4" t="s">
        <v>31</v>
      </c>
      <c r="H990" s="4" t="s">
        <v>99</v>
      </c>
      <c r="I990" s="5">
        <v>2</v>
      </c>
      <c r="J990" s="6">
        <v>70.97</v>
      </c>
      <c r="K990" s="7">
        <v>0.05</v>
      </c>
      <c r="L990" s="6">
        <v>32.54</v>
      </c>
      <c r="M990" s="6">
        <f t="shared" si="60"/>
        <v>134.84299999999999</v>
      </c>
      <c r="N990" s="6">
        <f t="shared" si="61"/>
        <v>65.08</v>
      </c>
      <c r="O990" s="6">
        <f t="shared" si="62"/>
        <v>69.762999999999991</v>
      </c>
      <c r="P990" s="8">
        <f t="shared" si="63"/>
        <v>0.51736463887632278</v>
      </c>
      <c r="Q990" s="9">
        <f>YEAR(SalesDataTable[[#This Row],[Order Date]])</f>
        <v>2026</v>
      </c>
      <c r="R990" s="8" t="str">
        <f>"Q"&amp;ROUNDUP(MONTH(SalesDataTable[[#This Row],[Order Date]])/3,0)</f>
        <v>Q2</v>
      </c>
      <c r="S990" s="5">
        <f>MONTH(SalesDataTable[[#This Row],[Order Date]])</f>
        <v>6</v>
      </c>
      <c r="T990" s="8" t="str">
        <f>TEXT(SalesDataTable[[#This Row],[Order Date]],"mmm")</f>
        <v>cze</v>
      </c>
    </row>
    <row r="991" spans="1:20" ht="16" x14ac:dyDescent="0.4">
      <c r="A991" s="2" t="s">
        <v>1062</v>
      </c>
      <c r="B991" s="3">
        <v>46176</v>
      </c>
      <c r="C991" s="4" t="s">
        <v>47</v>
      </c>
      <c r="D991" s="4" t="s">
        <v>102</v>
      </c>
      <c r="E991" s="4" t="s">
        <v>23</v>
      </c>
      <c r="F991" s="4" t="s">
        <v>24</v>
      </c>
      <c r="G991" s="4" t="s">
        <v>31</v>
      </c>
      <c r="H991" s="4" t="s">
        <v>41</v>
      </c>
      <c r="I991" s="5">
        <v>3</v>
      </c>
      <c r="J991" s="6">
        <v>141.6</v>
      </c>
      <c r="K991" s="7">
        <v>0</v>
      </c>
      <c r="L991" s="6">
        <v>78.02</v>
      </c>
      <c r="M991" s="6">
        <f t="shared" si="60"/>
        <v>424.79999999999995</v>
      </c>
      <c r="N991" s="6">
        <f t="shared" si="61"/>
        <v>234.06</v>
      </c>
      <c r="O991" s="6">
        <f t="shared" si="62"/>
        <v>190.73999999999995</v>
      </c>
      <c r="P991" s="8">
        <f t="shared" si="63"/>
        <v>0.44901129943502821</v>
      </c>
      <c r="Q991" s="9">
        <f>YEAR(SalesDataTable[[#This Row],[Order Date]])</f>
        <v>2026</v>
      </c>
      <c r="R991" s="8" t="str">
        <f>"Q"&amp;ROUNDUP(MONTH(SalesDataTable[[#This Row],[Order Date]])/3,0)</f>
        <v>Q2</v>
      </c>
      <c r="S991" s="5">
        <f>MONTH(SalesDataTable[[#This Row],[Order Date]])</f>
        <v>6</v>
      </c>
      <c r="T991" s="8" t="str">
        <f>TEXT(SalesDataTable[[#This Row],[Order Date]],"mmm")</f>
        <v>cze</v>
      </c>
    </row>
    <row r="992" spans="1:20" ht="16" x14ac:dyDescent="0.4">
      <c r="A992" s="2" t="s">
        <v>1063</v>
      </c>
      <c r="B992" s="3">
        <v>46176</v>
      </c>
      <c r="C992" s="4" t="s">
        <v>47</v>
      </c>
      <c r="D992" s="4" t="s">
        <v>102</v>
      </c>
      <c r="E992" s="4" t="s">
        <v>23</v>
      </c>
      <c r="F992" s="4" t="s">
        <v>36</v>
      </c>
      <c r="G992" s="4" t="s">
        <v>25</v>
      </c>
      <c r="H992" s="4" t="s">
        <v>55</v>
      </c>
      <c r="I992" s="5">
        <v>1</v>
      </c>
      <c r="J992" s="6">
        <v>40.57</v>
      </c>
      <c r="K992" s="7">
        <v>0</v>
      </c>
      <c r="L992" s="6">
        <v>16.329999999999998</v>
      </c>
      <c r="M992" s="6">
        <f t="shared" si="60"/>
        <v>40.57</v>
      </c>
      <c r="N992" s="6">
        <f t="shared" si="61"/>
        <v>16.329999999999998</v>
      </c>
      <c r="O992" s="6">
        <f t="shared" si="62"/>
        <v>24.240000000000002</v>
      </c>
      <c r="P992" s="8">
        <f t="shared" si="63"/>
        <v>0.59748582696573826</v>
      </c>
      <c r="Q992" s="9">
        <f>YEAR(SalesDataTable[[#This Row],[Order Date]])</f>
        <v>2026</v>
      </c>
      <c r="R992" s="8" t="str">
        <f>"Q"&amp;ROUNDUP(MONTH(SalesDataTable[[#This Row],[Order Date]])/3,0)</f>
        <v>Q2</v>
      </c>
      <c r="S992" s="5">
        <f>MONTH(SalesDataTable[[#This Row],[Order Date]])</f>
        <v>6</v>
      </c>
      <c r="T992" s="8" t="str">
        <f>TEXT(SalesDataTable[[#This Row],[Order Date]],"mmm")</f>
        <v>cze</v>
      </c>
    </row>
    <row r="993" spans="1:20" ht="16" x14ac:dyDescent="0.4">
      <c r="A993" s="2" t="s">
        <v>1064</v>
      </c>
      <c r="B993" s="3">
        <v>46177</v>
      </c>
      <c r="C993" s="4" t="s">
        <v>28</v>
      </c>
      <c r="D993" s="4" t="s">
        <v>106</v>
      </c>
      <c r="E993" s="4" t="s">
        <v>59</v>
      </c>
      <c r="F993" s="4" t="s">
        <v>24</v>
      </c>
      <c r="G993" s="4" t="s">
        <v>25</v>
      </c>
      <c r="H993" s="4" t="s">
        <v>26</v>
      </c>
      <c r="I993" s="5">
        <v>2</v>
      </c>
      <c r="J993" s="6">
        <v>81.81</v>
      </c>
      <c r="K993" s="7">
        <v>0</v>
      </c>
      <c r="L993" s="6">
        <v>42.54</v>
      </c>
      <c r="M993" s="6">
        <f t="shared" si="60"/>
        <v>163.62</v>
      </c>
      <c r="N993" s="6">
        <f t="shared" si="61"/>
        <v>85.08</v>
      </c>
      <c r="O993" s="6">
        <f t="shared" si="62"/>
        <v>78.540000000000006</v>
      </c>
      <c r="P993" s="8">
        <f t="shared" si="63"/>
        <v>0.48001466813348004</v>
      </c>
      <c r="Q993" s="9">
        <f>YEAR(SalesDataTable[[#This Row],[Order Date]])</f>
        <v>2026</v>
      </c>
      <c r="R993" s="8" t="str">
        <f>"Q"&amp;ROUNDUP(MONTH(SalesDataTable[[#This Row],[Order Date]])/3,0)</f>
        <v>Q2</v>
      </c>
      <c r="S993" s="5">
        <f>MONTH(SalesDataTable[[#This Row],[Order Date]])</f>
        <v>6</v>
      </c>
      <c r="T993" s="8" t="str">
        <f>TEXT(SalesDataTable[[#This Row],[Order Date]],"mmm")</f>
        <v>cze</v>
      </c>
    </row>
    <row r="994" spans="1:20" ht="16" x14ac:dyDescent="0.4">
      <c r="A994" s="2" t="s">
        <v>1065</v>
      </c>
      <c r="B994" s="3">
        <v>46177</v>
      </c>
      <c r="C994" s="4" t="s">
        <v>21</v>
      </c>
      <c r="D994" s="4" t="s">
        <v>22</v>
      </c>
      <c r="E994" s="4" t="s">
        <v>59</v>
      </c>
      <c r="F994" s="4" t="s">
        <v>24</v>
      </c>
      <c r="G994" s="4" t="s">
        <v>25</v>
      </c>
      <c r="H994" s="4" t="s">
        <v>49</v>
      </c>
      <c r="I994" s="5">
        <v>2</v>
      </c>
      <c r="J994" s="6">
        <v>50.09</v>
      </c>
      <c r="K994" s="7">
        <v>0</v>
      </c>
      <c r="L994" s="6">
        <v>22.91</v>
      </c>
      <c r="M994" s="6">
        <f t="shared" si="60"/>
        <v>100.18</v>
      </c>
      <c r="N994" s="6">
        <f t="shared" si="61"/>
        <v>45.82</v>
      </c>
      <c r="O994" s="6">
        <f t="shared" si="62"/>
        <v>54.360000000000007</v>
      </c>
      <c r="P994" s="8">
        <f t="shared" si="63"/>
        <v>0.54262327809942112</v>
      </c>
      <c r="Q994" s="9">
        <f>YEAR(SalesDataTable[[#This Row],[Order Date]])</f>
        <v>2026</v>
      </c>
      <c r="R994" s="8" t="str">
        <f>"Q"&amp;ROUNDUP(MONTH(SalesDataTable[[#This Row],[Order Date]])/3,0)</f>
        <v>Q2</v>
      </c>
      <c r="S994" s="5">
        <f>MONTH(SalesDataTable[[#This Row],[Order Date]])</f>
        <v>6</v>
      </c>
      <c r="T994" s="8" t="str">
        <f>TEXT(SalesDataTable[[#This Row],[Order Date]],"mmm")</f>
        <v>cze</v>
      </c>
    </row>
    <row r="995" spans="1:20" ht="16" x14ac:dyDescent="0.4">
      <c r="A995" s="2" t="s">
        <v>1066</v>
      </c>
      <c r="B995" s="3">
        <v>46177</v>
      </c>
      <c r="C995" s="4" t="s">
        <v>47</v>
      </c>
      <c r="D995" s="4" t="s">
        <v>68</v>
      </c>
      <c r="E995" s="4" t="s">
        <v>23</v>
      </c>
      <c r="F995" s="4" t="s">
        <v>24</v>
      </c>
      <c r="G995" s="4" t="s">
        <v>31</v>
      </c>
      <c r="H995" s="4" t="s">
        <v>99</v>
      </c>
      <c r="I995" s="5">
        <v>1</v>
      </c>
      <c r="J995" s="6">
        <v>72.38</v>
      </c>
      <c r="K995" s="7">
        <v>0</v>
      </c>
      <c r="L995" s="6">
        <v>32.68</v>
      </c>
      <c r="M995" s="6">
        <f t="shared" si="60"/>
        <v>72.38</v>
      </c>
      <c r="N995" s="6">
        <f t="shared" si="61"/>
        <v>32.68</v>
      </c>
      <c r="O995" s="6">
        <f t="shared" si="62"/>
        <v>39.699999999999996</v>
      </c>
      <c r="P995" s="8">
        <f t="shared" si="63"/>
        <v>0.54849405913235694</v>
      </c>
      <c r="Q995" s="9">
        <f>YEAR(SalesDataTable[[#This Row],[Order Date]])</f>
        <v>2026</v>
      </c>
      <c r="R995" s="8" t="str">
        <f>"Q"&amp;ROUNDUP(MONTH(SalesDataTable[[#This Row],[Order Date]])/3,0)</f>
        <v>Q2</v>
      </c>
      <c r="S995" s="5">
        <f>MONTH(SalesDataTable[[#This Row],[Order Date]])</f>
        <v>6</v>
      </c>
      <c r="T995" s="8" t="str">
        <f>TEXT(SalesDataTable[[#This Row],[Order Date]],"mmm")</f>
        <v>cze</v>
      </c>
    </row>
    <row r="996" spans="1:20" ht="16" x14ac:dyDescent="0.4">
      <c r="A996" s="2" t="s">
        <v>1067</v>
      </c>
      <c r="B996" s="3">
        <v>46177</v>
      </c>
      <c r="C996" s="4" t="s">
        <v>28</v>
      </c>
      <c r="D996" s="4" t="s">
        <v>29</v>
      </c>
      <c r="E996" s="4" t="s">
        <v>23</v>
      </c>
      <c r="F996" s="4" t="s">
        <v>36</v>
      </c>
      <c r="G996" s="4" t="s">
        <v>31</v>
      </c>
      <c r="H996" s="4" t="s">
        <v>32</v>
      </c>
      <c r="I996" s="5">
        <v>1</v>
      </c>
      <c r="J996" s="6">
        <v>92.31</v>
      </c>
      <c r="K996" s="7">
        <v>0</v>
      </c>
      <c r="L996" s="6">
        <v>45.58</v>
      </c>
      <c r="M996" s="6">
        <f t="shared" si="60"/>
        <v>92.31</v>
      </c>
      <c r="N996" s="6">
        <f t="shared" si="61"/>
        <v>45.58</v>
      </c>
      <c r="O996" s="6">
        <f t="shared" si="62"/>
        <v>46.730000000000004</v>
      </c>
      <c r="P996" s="8">
        <f t="shared" si="63"/>
        <v>0.50622901094139316</v>
      </c>
      <c r="Q996" s="9">
        <f>YEAR(SalesDataTable[[#This Row],[Order Date]])</f>
        <v>2026</v>
      </c>
      <c r="R996" s="8" t="str">
        <f>"Q"&amp;ROUNDUP(MONTH(SalesDataTable[[#This Row],[Order Date]])/3,0)</f>
        <v>Q2</v>
      </c>
      <c r="S996" s="5">
        <f>MONTH(SalesDataTable[[#This Row],[Order Date]])</f>
        <v>6</v>
      </c>
      <c r="T996" s="8" t="str">
        <f>TEXT(SalesDataTable[[#This Row],[Order Date]],"mmm")</f>
        <v>cze</v>
      </c>
    </row>
    <row r="997" spans="1:20" ht="16" x14ac:dyDescent="0.4">
      <c r="A997" s="2" t="s">
        <v>1068</v>
      </c>
      <c r="B997" s="3">
        <v>46177</v>
      </c>
      <c r="C997" s="4" t="s">
        <v>47</v>
      </c>
      <c r="D997" s="4" t="s">
        <v>68</v>
      </c>
      <c r="E997" s="4" t="s">
        <v>30</v>
      </c>
      <c r="F997" s="4" t="s">
        <v>24</v>
      </c>
      <c r="G997" s="4" t="s">
        <v>37</v>
      </c>
      <c r="H997" s="4" t="s">
        <v>66</v>
      </c>
      <c r="I997" s="5">
        <v>12</v>
      </c>
      <c r="J997" s="6">
        <v>47.6</v>
      </c>
      <c r="K997" s="7">
        <v>0.15</v>
      </c>
      <c r="L997" s="6">
        <v>18.670000000000002</v>
      </c>
      <c r="M997" s="6">
        <f t="shared" si="60"/>
        <v>485.52000000000004</v>
      </c>
      <c r="N997" s="6">
        <f t="shared" si="61"/>
        <v>224.04000000000002</v>
      </c>
      <c r="O997" s="6">
        <f t="shared" si="62"/>
        <v>261.48</v>
      </c>
      <c r="P997" s="8">
        <f t="shared" si="63"/>
        <v>0.53855659911023235</v>
      </c>
      <c r="Q997" s="9">
        <f>YEAR(SalesDataTable[[#This Row],[Order Date]])</f>
        <v>2026</v>
      </c>
      <c r="R997" s="8" t="str">
        <f>"Q"&amp;ROUNDUP(MONTH(SalesDataTable[[#This Row],[Order Date]])/3,0)</f>
        <v>Q2</v>
      </c>
      <c r="S997" s="5">
        <f>MONTH(SalesDataTable[[#This Row],[Order Date]])</f>
        <v>6</v>
      </c>
      <c r="T997" s="8" t="str">
        <f>TEXT(SalesDataTable[[#This Row],[Order Date]],"mmm")</f>
        <v>cze</v>
      </c>
    </row>
    <row r="998" spans="1:20" ht="16" x14ac:dyDescent="0.4">
      <c r="A998" s="2" t="s">
        <v>1069</v>
      </c>
      <c r="B998" s="3">
        <v>46177</v>
      </c>
      <c r="C998" s="4" t="s">
        <v>28</v>
      </c>
      <c r="D998" s="4" t="s">
        <v>106</v>
      </c>
      <c r="E998" s="4" t="s">
        <v>23</v>
      </c>
      <c r="F998" s="4" t="s">
        <v>24</v>
      </c>
      <c r="G998" s="4" t="s">
        <v>37</v>
      </c>
      <c r="H998" s="4" t="s">
        <v>66</v>
      </c>
      <c r="I998" s="5">
        <v>1</v>
      </c>
      <c r="J998" s="6">
        <v>45.5</v>
      </c>
      <c r="K998" s="7">
        <v>0.05</v>
      </c>
      <c r="L998" s="6">
        <v>18.89</v>
      </c>
      <c r="M998" s="6">
        <f t="shared" si="60"/>
        <v>43.225000000000001</v>
      </c>
      <c r="N998" s="6">
        <f t="shared" si="61"/>
        <v>18.89</v>
      </c>
      <c r="O998" s="6">
        <f t="shared" si="62"/>
        <v>24.335000000000001</v>
      </c>
      <c r="P998" s="8">
        <f t="shared" si="63"/>
        <v>0.56298438403701567</v>
      </c>
      <c r="Q998" s="9">
        <f>YEAR(SalesDataTable[[#This Row],[Order Date]])</f>
        <v>2026</v>
      </c>
      <c r="R998" s="8" t="str">
        <f>"Q"&amp;ROUNDUP(MONTH(SalesDataTable[[#This Row],[Order Date]])/3,0)</f>
        <v>Q2</v>
      </c>
      <c r="S998" s="5">
        <f>MONTH(SalesDataTable[[#This Row],[Order Date]])</f>
        <v>6</v>
      </c>
      <c r="T998" s="8" t="str">
        <f>TEXT(SalesDataTable[[#This Row],[Order Date]],"mmm")</f>
        <v>cze</v>
      </c>
    </row>
    <row r="999" spans="1:20" ht="16" x14ac:dyDescent="0.4">
      <c r="A999" s="2" t="s">
        <v>1070</v>
      </c>
      <c r="B999" s="3">
        <v>46177</v>
      </c>
      <c r="C999" s="4" t="s">
        <v>34</v>
      </c>
      <c r="D999" s="4" t="s">
        <v>54</v>
      </c>
      <c r="E999" s="4" t="s">
        <v>23</v>
      </c>
      <c r="F999" s="4" t="s">
        <v>24</v>
      </c>
      <c r="G999" s="4" t="s">
        <v>69</v>
      </c>
      <c r="H999" s="4" t="s">
        <v>87</v>
      </c>
      <c r="I999" s="5">
        <v>1</v>
      </c>
      <c r="J999" s="6">
        <v>35.99</v>
      </c>
      <c r="K999" s="7">
        <v>0</v>
      </c>
      <c r="L999" s="6">
        <v>14.05</v>
      </c>
      <c r="M999" s="6">
        <f t="shared" si="60"/>
        <v>35.99</v>
      </c>
      <c r="N999" s="6">
        <f t="shared" si="61"/>
        <v>14.05</v>
      </c>
      <c r="O999" s="6">
        <f t="shared" si="62"/>
        <v>21.94</v>
      </c>
      <c r="P999" s="8">
        <f t="shared" si="63"/>
        <v>0.60961378160600166</v>
      </c>
      <c r="Q999" s="9">
        <f>YEAR(SalesDataTable[[#This Row],[Order Date]])</f>
        <v>2026</v>
      </c>
      <c r="R999" s="8" t="str">
        <f>"Q"&amp;ROUNDUP(MONTH(SalesDataTable[[#This Row],[Order Date]])/3,0)</f>
        <v>Q2</v>
      </c>
      <c r="S999" s="5">
        <f>MONTH(SalesDataTable[[#This Row],[Order Date]])</f>
        <v>6</v>
      </c>
      <c r="T999" s="8" t="str">
        <f>TEXT(SalesDataTable[[#This Row],[Order Date]],"mmm")</f>
        <v>cze</v>
      </c>
    </row>
    <row r="1000" spans="1:20" ht="16" x14ac:dyDescent="0.4">
      <c r="A1000" s="2" t="s">
        <v>1071</v>
      </c>
      <c r="B1000" s="3">
        <v>46177</v>
      </c>
      <c r="C1000" s="4" t="s">
        <v>28</v>
      </c>
      <c r="D1000" s="4" t="s">
        <v>89</v>
      </c>
      <c r="E1000" s="4" t="s">
        <v>59</v>
      </c>
      <c r="F1000" s="4" t="s">
        <v>24</v>
      </c>
      <c r="G1000" s="4" t="s">
        <v>69</v>
      </c>
      <c r="H1000" s="4" t="s">
        <v>75</v>
      </c>
      <c r="I1000" s="5">
        <v>1</v>
      </c>
      <c r="J1000" s="6">
        <v>122.55</v>
      </c>
      <c r="K1000" s="7">
        <v>0</v>
      </c>
      <c r="L1000" s="6">
        <v>68.97</v>
      </c>
      <c r="M1000" s="6">
        <f t="shared" si="60"/>
        <v>122.55</v>
      </c>
      <c r="N1000" s="6">
        <f t="shared" si="61"/>
        <v>68.97</v>
      </c>
      <c r="O1000" s="6">
        <f t="shared" si="62"/>
        <v>53.58</v>
      </c>
      <c r="P1000" s="8">
        <f t="shared" si="63"/>
        <v>0.43720930232558142</v>
      </c>
      <c r="Q1000" s="9">
        <f>YEAR(SalesDataTable[[#This Row],[Order Date]])</f>
        <v>2026</v>
      </c>
      <c r="R1000" s="8" t="str">
        <f>"Q"&amp;ROUNDUP(MONTH(SalesDataTable[[#This Row],[Order Date]])/3,0)</f>
        <v>Q2</v>
      </c>
      <c r="S1000" s="5">
        <f>MONTH(SalesDataTable[[#This Row],[Order Date]])</f>
        <v>6</v>
      </c>
      <c r="T1000" s="8" t="str">
        <f>TEXT(SalesDataTable[[#This Row],[Order Date]],"mmm")</f>
        <v>cze</v>
      </c>
    </row>
    <row r="1001" spans="1:20" ht="16" x14ac:dyDescent="0.4">
      <c r="A1001" s="2" t="s">
        <v>1072</v>
      </c>
      <c r="B1001" s="3">
        <v>46177</v>
      </c>
      <c r="C1001" s="4" t="s">
        <v>47</v>
      </c>
      <c r="D1001" s="4" t="s">
        <v>68</v>
      </c>
      <c r="E1001" s="4" t="s">
        <v>23</v>
      </c>
      <c r="F1001" s="4" t="s">
        <v>36</v>
      </c>
      <c r="G1001" s="4" t="s">
        <v>69</v>
      </c>
      <c r="H1001" s="4" t="s">
        <v>75</v>
      </c>
      <c r="I1001" s="5">
        <v>3</v>
      </c>
      <c r="J1001" s="6">
        <v>126.22</v>
      </c>
      <c r="K1001" s="7">
        <v>0</v>
      </c>
      <c r="L1001" s="6">
        <v>69.599999999999994</v>
      </c>
      <c r="M1001" s="6">
        <f t="shared" si="60"/>
        <v>378.65999999999997</v>
      </c>
      <c r="N1001" s="6">
        <f t="shared" si="61"/>
        <v>208.79999999999998</v>
      </c>
      <c r="O1001" s="6">
        <f t="shared" si="62"/>
        <v>169.85999999999999</v>
      </c>
      <c r="P1001" s="8">
        <f t="shared" si="63"/>
        <v>0.4485818412295991</v>
      </c>
      <c r="Q1001" s="9">
        <f>YEAR(SalesDataTable[[#This Row],[Order Date]])</f>
        <v>2026</v>
      </c>
      <c r="R1001" s="8" t="str">
        <f>"Q"&amp;ROUNDUP(MONTH(SalesDataTable[[#This Row],[Order Date]])/3,0)</f>
        <v>Q2</v>
      </c>
      <c r="S1001" s="5">
        <f>MONTH(SalesDataTable[[#This Row],[Order Date]])</f>
        <v>6</v>
      </c>
      <c r="T1001" s="8" t="str">
        <f>TEXT(SalesDataTable[[#This Row],[Order Date]],"mmm")</f>
        <v>cze</v>
      </c>
    </row>
    <row r="1002" spans="1:20" ht="16" x14ac:dyDescent="0.4">
      <c r="A1002" s="2" t="s">
        <v>1073</v>
      </c>
      <c r="B1002" s="3">
        <v>46178</v>
      </c>
      <c r="C1002" s="4" t="s">
        <v>21</v>
      </c>
      <c r="D1002" s="4" t="s">
        <v>108</v>
      </c>
      <c r="E1002" s="4" t="s">
        <v>45</v>
      </c>
      <c r="F1002" s="4" t="s">
        <v>24</v>
      </c>
      <c r="G1002" s="4" t="s">
        <v>31</v>
      </c>
      <c r="H1002" s="4" t="s">
        <v>32</v>
      </c>
      <c r="I1002" s="5">
        <v>6</v>
      </c>
      <c r="J1002" s="6">
        <v>91.98</v>
      </c>
      <c r="K1002" s="7">
        <v>0.05</v>
      </c>
      <c r="L1002" s="6">
        <v>46.46</v>
      </c>
      <c r="M1002" s="6">
        <f t="shared" si="60"/>
        <v>524.28599999999994</v>
      </c>
      <c r="N1002" s="6">
        <f t="shared" si="61"/>
        <v>278.76</v>
      </c>
      <c r="O1002" s="6">
        <f t="shared" si="62"/>
        <v>245.52599999999995</v>
      </c>
      <c r="P1002" s="8">
        <f t="shared" si="63"/>
        <v>0.46830546686350577</v>
      </c>
      <c r="Q1002" s="9">
        <f>YEAR(SalesDataTable[[#This Row],[Order Date]])</f>
        <v>2026</v>
      </c>
      <c r="R1002" s="8" t="str">
        <f>"Q"&amp;ROUNDUP(MONTH(SalesDataTable[[#This Row],[Order Date]])/3,0)</f>
        <v>Q2</v>
      </c>
      <c r="S1002" s="5">
        <f>MONTH(SalesDataTable[[#This Row],[Order Date]])</f>
        <v>6</v>
      </c>
      <c r="T1002" s="8" t="str">
        <f>TEXT(SalesDataTable[[#This Row],[Order Date]],"mmm")</f>
        <v>cze</v>
      </c>
    </row>
    <row r="1003" spans="1:20" ht="16" x14ac:dyDescent="0.4">
      <c r="A1003" s="2" t="s">
        <v>1074</v>
      </c>
      <c r="B1003" s="3">
        <v>46178</v>
      </c>
      <c r="C1003" s="4" t="s">
        <v>34</v>
      </c>
      <c r="D1003" s="4" t="s">
        <v>54</v>
      </c>
      <c r="E1003" s="4" t="s">
        <v>23</v>
      </c>
      <c r="F1003" s="4" t="s">
        <v>40</v>
      </c>
      <c r="G1003" s="4" t="s">
        <v>51</v>
      </c>
      <c r="H1003" s="4" t="s">
        <v>110</v>
      </c>
      <c r="I1003" s="5">
        <v>1</v>
      </c>
      <c r="J1003" s="6">
        <v>125.32</v>
      </c>
      <c r="K1003" s="7">
        <v>0</v>
      </c>
      <c r="L1003" s="6">
        <v>59.03</v>
      </c>
      <c r="M1003" s="6">
        <f t="shared" si="60"/>
        <v>125.32</v>
      </c>
      <c r="N1003" s="6">
        <f t="shared" si="61"/>
        <v>59.03</v>
      </c>
      <c r="O1003" s="6">
        <f t="shared" si="62"/>
        <v>66.289999999999992</v>
      </c>
      <c r="P1003" s="8">
        <f t="shared" si="63"/>
        <v>0.52896584743057773</v>
      </c>
      <c r="Q1003" s="9">
        <f>YEAR(SalesDataTable[[#This Row],[Order Date]])</f>
        <v>2026</v>
      </c>
      <c r="R1003" s="8" t="str">
        <f>"Q"&amp;ROUNDUP(MONTH(SalesDataTable[[#This Row],[Order Date]])/3,0)</f>
        <v>Q2</v>
      </c>
      <c r="S1003" s="5">
        <f>MONTH(SalesDataTable[[#This Row],[Order Date]])</f>
        <v>6</v>
      </c>
      <c r="T1003" s="8" t="str">
        <f>TEXT(SalesDataTable[[#This Row],[Order Date]],"mmm")</f>
        <v>cze</v>
      </c>
    </row>
    <row r="1004" spans="1:20" ht="16" x14ac:dyDescent="0.4">
      <c r="A1004" s="2" t="s">
        <v>1075</v>
      </c>
      <c r="B1004" s="3">
        <v>46178</v>
      </c>
      <c r="C1004" s="4" t="s">
        <v>47</v>
      </c>
      <c r="D1004" s="4" t="s">
        <v>68</v>
      </c>
      <c r="E1004" s="4" t="s">
        <v>59</v>
      </c>
      <c r="F1004" s="4" t="s">
        <v>24</v>
      </c>
      <c r="G1004" s="4" t="s">
        <v>37</v>
      </c>
      <c r="H1004" s="4" t="s">
        <v>103</v>
      </c>
      <c r="I1004" s="5">
        <v>2</v>
      </c>
      <c r="J1004" s="6">
        <v>167.26</v>
      </c>
      <c r="K1004" s="7">
        <v>0</v>
      </c>
      <c r="L1004" s="6">
        <v>89.65</v>
      </c>
      <c r="M1004" s="6">
        <f t="shared" si="60"/>
        <v>334.52</v>
      </c>
      <c r="N1004" s="6">
        <f t="shared" si="61"/>
        <v>179.3</v>
      </c>
      <c r="O1004" s="6">
        <f t="shared" si="62"/>
        <v>155.21999999999997</v>
      </c>
      <c r="P1004" s="8">
        <f t="shared" si="63"/>
        <v>0.46400813105344968</v>
      </c>
      <c r="Q1004" s="9">
        <f>YEAR(SalesDataTable[[#This Row],[Order Date]])</f>
        <v>2026</v>
      </c>
      <c r="R1004" s="8" t="str">
        <f>"Q"&amp;ROUNDUP(MONTH(SalesDataTable[[#This Row],[Order Date]])/3,0)</f>
        <v>Q2</v>
      </c>
      <c r="S1004" s="5">
        <f>MONTH(SalesDataTable[[#This Row],[Order Date]])</f>
        <v>6</v>
      </c>
      <c r="T1004" s="8" t="str">
        <f>TEXT(SalesDataTable[[#This Row],[Order Date]],"mmm")</f>
        <v>cze</v>
      </c>
    </row>
    <row r="1005" spans="1:20" ht="16" x14ac:dyDescent="0.4">
      <c r="A1005" s="2" t="s">
        <v>1076</v>
      </c>
      <c r="B1005" s="3">
        <v>46178</v>
      </c>
      <c r="C1005" s="4" t="s">
        <v>21</v>
      </c>
      <c r="D1005" s="4" t="s">
        <v>22</v>
      </c>
      <c r="E1005" s="4" t="s">
        <v>59</v>
      </c>
      <c r="F1005" s="4" t="s">
        <v>24</v>
      </c>
      <c r="G1005" s="4" t="s">
        <v>25</v>
      </c>
      <c r="H1005" s="4" t="s">
        <v>26</v>
      </c>
      <c r="I1005" s="5">
        <v>1</v>
      </c>
      <c r="J1005" s="6">
        <v>80.19</v>
      </c>
      <c r="K1005" s="7">
        <v>0</v>
      </c>
      <c r="L1005" s="6">
        <v>42.18</v>
      </c>
      <c r="M1005" s="6">
        <f t="shared" si="60"/>
        <v>80.19</v>
      </c>
      <c r="N1005" s="6">
        <f t="shared" si="61"/>
        <v>42.18</v>
      </c>
      <c r="O1005" s="6">
        <f t="shared" si="62"/>
        <v>38.01</v>
      </c>
      <c r="P1005" s="8">
        <f t="shared" si="63"/>
        <v>0.47399925177702956</v>
      </c>
      <c r="Q1005" s="9">
        <f>YEAR(SalesDataTable[[#This Row],[Order Date]])</f>
        <v>2026</v>
      </c>
      <c r="R1005" s="8" t="str">
        <f>"Q"&amp;ROUNDUP(MONTH(SalesDataTable[[#This Row],[Order Date]])/3,0)</f>
        <v>Q2</v>
      </c>
      <c r="S1005" s="5">
        <f>MONTH(SalesDataTable[[#This Row],[Order Date]])</f>
        <v>6</v>
      </c>
      <c r="T1005" s="8" t="str">
        <f>TEXT(SalesDataTable[[#This Row],[Order Date]],"mmm")</f>
        <v>cze</v>
      </c>
    </row>
    <row r="1006" spans="1:20" ht="16" x14ac:dyDescent="0.4">
      <c r="A1006" s="2" t="s">
        <v>1077</v>
      </c>
      <c r="B1006" s="3">
        <v>46178</v>
      </c>
      <c r="C1006" s="4" t="s">
        <v>21</v>
      </c>
      <c r="D1006" s="4" t="s">
        <v>108</v>
      </c>
      <c r="E1006" s="4" t="s">
        <v>23</v>
      </c>
      <c r="F1006" s="4" t="s">
        <v>36</v>
      </c>
      <c r="G1006" s="4" t="s">
        <v>25</v>
      </c>
      <c r="H1006" s="4" t="s">
        <v>49</v>
      </c>
      <c r="I1006" s="5">
        <v>1</v>
      </c>
      <c r="J1006" s="6">
        <v>49.86</v>
      </c>
      <c r="K1006" s="7">
        <v>0</v>
      </c>
      <c r="L1006" s="6">
        <v>22.72</v>
      </c>
      <c r="M1006" s="6">
        <f t="shared" si="60"/>
        <v>49.86</v>
      </c>
      <c r="N1006" s="6">
        <f t="shared" si="61"/>
        <v>22.72</v>
      </c>
      <c r="O1006" s="6">
        <f t="shared" si="62"/>
        <v>27.14</v>
      </c>
      <c r="P1006" s="8">
        <f t="shared" si="63"/>
        <v>0.5443241075010028</v>
      </c>
      <c r="Q1006" s="9">
        <f>YEAR(SalesDataTable[[#This Row],[Order Date]])</f>
        <v>2026</v>
      </c>
      <c r="R1006" s="8" t="str">
        <f>"Q"&amp;ROUNDUP(MONTH(SalesDataTable[[#This Row],[Order Date]])/3,0)</f>
        <v>Q2</v>
      </c>
      <c r="S1006" s="5">
        <f>MONTH(SalesDataTable[[#This Row],[Order Date]])</f>
        <v>6</v>
      </c>
      <c r="T1006" s="8" t="str">
        <f>TEXT(SalesDataTable[[#This Row],[Order Date]],"mmm")</f>
        <v>cze</v>
      </c>
    </row>
    <row r="1007" spans="1:20" ht="16" x14ac:dyDescent="0.4">
      <c r="A1007" s="2" t="s">
        <v>1078</v>
      </c>
      <c r="B1007" s="3">
        <v>46178</v>
      </c>
      <c r="C1007" s="4" t="s">
        <v>34</v>
      </c>
      <c r="D1007" s="4" t="s">
        <v>81</v>
      </c>
      <c r="E1007" s="4" t="s">
        <v>45</v>
      </c>
      <c r="F1007" s="4" t="s">
        <v>36</v>
      </c>
      <c r="G1007" s="4" t="s">
        <v>51</v>
      </c>
      <c r="H1007" s="4" t="s">
        <v>61</v>
      </c>
      <c r="I1007" s="5">
        <v>2</v>
      </c>
      <c r="J1007" s="6">
        <v>195.51</v>
      </c>
      <c r="K1007" s="7">
        <v>0</v>
      </c>
      <c r="L1007" s="6">
        <v>102.97</v>
      </c>
      <c r="M1007" s="6">
        <f t="shared" si="60"/>
        <v>391.02</v>
      </c>
      <c r="N1007" s="6">
        <f t="shared" si="61"/>
        <v>205.94</v>
      </c>
      <c r="O1007" s="6">
        <f t="shared" si="62"/>
        <v>185.07999999999998</v>
      </c>
      <c r="P1007" s="8">
        <f t="shared" si="63"/>
        <v>0.47332617257429288</v>
      </c>
      <c r="Q1007" s="9">
        <f>YEAR(SalesDataTable[[#This Row],[Order Date]])</f>
        <v>2026</v>
      </c>
      <c r="R1007" s="8" t="str">
        <f>"Q"&amp;ROUNDUP(MONTH(SalesDataTable[[#This Row],[Order Date]])/3,0)</f>
        <v>Q2</v>
      </c>
      <c r="S1007" s="5">
        <f>MONTH(SalesDataTable[[#This Row],[Order Date]])</f>
        <v>6</v>
      </c>
      <c r="T1007" s="8" t="str">
        <f>TEXT(SalesDataTable[[#This Row],[Order Date]],"mmm")</f>
        <v>cze</v>
      </c>
    </row>
    <row r="1008" spans="1:20" ht="16" x14ac:dyDescent="0.4">
      <c r="A1008" s="2" t="s">
        <v>1079</v>
      </c>
      <c r="B1008" s="3">
        <v>46179</v>
      </c>
      <c r="C1008" s="4" t="s">
        <v>21</v>
      </c>
      <c r="D1008" s="4" t="s">
        <v>22</v>
      </c>
      <c r="E1008" s="4" t="s">
        <v>45</v>
      </c>
      <c r="F1008" s="4" t="s">
        <v>36</v>
      </c>
      <c r="G1008" s="4" t="s">
        <v>69</v>
      </c>
      <c r="H1008" s="4" t="s">
        <v>70</v>
      </c>
      <c r="I1008" s="5">
        <v>1</v>
      </c>
      <c r="J1008" s="6">
        <v>39.61</v>
      </c>
      <c r="K1008" s="7">
        <v>0</v>
      </c>
      <c r="L1008" s="6">
        <v>14.75</v>
      </c>
      <c r="M1008" s="6">
        <f t="shared" si="60"/>
        <v>39.61</v>
      </c>
      <c r="N1008" s="6">
        <f t="shared" si="61"/>
        <v>14.75</v>
      </c>
      <c r="O1008" s="6">
        <f t="shared" si="62"/>
        <v>24.86</v>
      </c>
      <c r="P1008" s="8">
        <f t="shared" si="63"/>
        <v>0.62761928805857103</v>
      </c>
      <c r="Q1008" s="9">
        <f>YEAR(SalesDataTable[[#This Row],[Order Date]])</f>
        <v>2026</v>
      </c>
      <c r="R1008" s="8" t="str">
        <f>"Q"&amp;ROUNDUP(MONTH(SalesDataTable[[#This Row],[Order Date]])/3,0)</f>
        <v>Q2</v>
      </c>
      <c r="S1008" s="5">
        <f>MONTH(SalesDataTable[[#This Row],[Order Date]])</f>
        <v>6</v>
      </c>
      <c r="T1008" s="8" t="str">
        <f>TEXT(SalesDataTable[[#This Row],[Order Date]],"mmm")</f>
        <v>cze</v>
      </c>
    </row>
    <row r="1009" spans="1:20" ht="16" x14ac:dyDescent="0.4">
      <c r="A1009" s="2" t="s">
        <v>1080</v>
      </c>
      <c r="B1009" s="3">
        <v>46179</v>
      </c>
      <c r="C1009" s="4" t="s">
        <v>28</v>
      </c>
      <c r="D1009" s="4" t="s">
        <v>29</v>
      </c>
      <c r="E1009" s="4" t="s">
        <v>45</v>
      </c>
      <c r="F1009" s="4" t="s">
        <v>24</v>
      </c>
      <c r="G1009" s="4" t="s">
        <v>31</v>
      </c>
      <c r="H1009" s="4" t="s">
        <v>99</v>
      </c>
      <c r="I1009" s="5">
        <v>1</v>
      </c>
      <c r="J1009" s="6">
        <v>70.86</v>
      </c>
      <c r="K1009" s="7">
        <v>0</v>
      </c>
      <c r="L1009" s="6">
        <v>31.47</v>
      </c>
      <c r="M1009" s="6">
        <f t="shared" si="60"/>
        <v>70.86</v>
      </c>
      <c r="N1009" s="6">
        <f t="shared" si="61"/>
        <v>31.47</v>
      </c>
      <c r="O1009" s="6">
        <f t="shared" si="62"/>
        <v>39.39</v>
      </c>
      <c r="P1009" s="8">
        <f t="shared" si="63"/>
        <v>0.55588484335309063</v>
      </c>
      <c r="Q1009" s="9">
        <f>YEAR(SalesDataTable[[#This Row],[Order Date]])</f>
        <v>2026</v>
      </c>
      <c r="R1009" s="8" t="str">
        <f>"Q"&amp;ROUNDUP(MONTH(SalesDataTable[[#This Row],[Order Date]])/3,0)</f>
        <v>Q2</v>
      </c>
      <c r="S1009" s="5">
        <f>MONTH(SalesDataTable[[#This Row],[Order Date]])</f>
        <v>6</v>
      </c>
      <c r="T1009" s="8" t="str">
        <f>TEXT(SalesDataTable[[#This Row],[Order Date]],"mmm")</f>
        <v>cze</v>
      </c>
    </row>
    <row r="1010" spans="1:20" ht="16" x14ac:dyDescent="0.4">
      <c r="A1010" s="2" t="s">
        <v>1081</v>
      </c>
      <c r="B1010" s="3">
        <v>46179</v>
      </c>
      <c r="C1010" s="4" t="s">
        <v>47</v>
      </c>
      <c r="D1010" s="4" t="s">
        <v>65</v>
      </c>
      <c r="E1010" s="4" t="s">
        <v>30</v>
      </c>
      <c r="F1010" s="4" t="s">
        <v>24</v>
      </c>
      <c r="G1010" s="4" t="s">
        <v>69</v>
      </c>
      <c r="H1010" s="4" t="s">
        <v>70</v>
      </c>
      <c r="I1010" s="5">
        <v>8</v>
      </c>
      <c r="J1010" s="6">
        <v>40.46</v>
      </c>
      <c r="K1010" s="7">
        <v>0.2</v>
      </c>
      <c r="L1010" s="6">
        <v>14.7</v>
      </c>
      <c r="M1010" s="6">
        <f t="shared" si="60"/>
        <v>258.94400000000002</v>
      </c>
      <c r="N1010" s="6">
        <f t="shared" si="61"/>
        <v>117.6</v>
      </c>
      <c r="O1010" s="6">
        <f t="shared" si="62"/>
        <v>141.34400000000002</v>
      </c>
      <c r="P1010" s="8">
        <f t="shared" si="63"/>
        <v>0.54584775086505199</v>
      </c>
      <c r="Q1010" s="9">
        <f>YEAR(SalesDataTable[[#This Row],[Order Date]])</f>
        <v>2026</v>
      </c>
      <c r="R1010" s="8" t="str">
        <f>"Q"&amp;ROUNDUP(MONTH(SalesDataTable[[#This Row],[Order Date]])/3,0)</f>
        <v>Q2</v>
      </c>
      <c r="S1010" s="5">
        <f>MONTH(SalesDataTable[[#This Row],[Order Date]])</f>
        <v>6</v>
      </c>
      <c r="T1010" s="8" t="str">
        <f>TEXT(SalesDataTable[[#This Row],[Order Date]],"mmm")</f>
        <v>cze</v>
      </c>
    </row>
    <row r="1011" spans="1:20" ht="16" x14ac:dyDescent="0.4">
      <c r="A1011" s="2" t="s">
        <v>1082</v>
      </c>
      <c r="B1011" s="3">
        <v>46179</v>
      </c>
      <c r="C1011" s="4" t="s">
        <v>34</v>
      </c>
      <c r="D1011" s="4" t="s">
        <v>54</v>
      </c>
      <c r="E1011" s="4" t="s">
        <v>23</v>
      </c>
      <c r="F1011" s="4" t="s">
        <v>36</v>
      </c>
      <c r="G1011" s="4" t="s">
        <v>37</v>
      </c>
      <c r="H1011" s="4" t="s">
        <v>91</v>
      </c>
      <c r="I1011" s="5">
        <v>1</v>
      </c>
      <c r="J1011" s="6">
        <v>131.79</v>
      </c>
      <c r="K1011" s="7">
        <v>0</v>
      </c>
      <c r="L1011" s="6">
        <v>68.22</v>
      </c>
      <c r="M1011" s="6">
        <f t="shared" si="60"/>
        <v>131.79</v>
      </c>
      <c r="N1011" s="6">
        <f t="shared" si="61"/>
        <v>68.22</v>
      </c>
      <c r="O1011" s="6">
        <f t="shared" si="62"/>
        <v>63.569999999999993</v>
      </c>
      <c r="P1011" s="8">
        <f t="shared" si="63"/>
        <v>0.48235829729114499</v>
      </c>
      <c r="Q1011" s="9">
        <f>YEAR(SalesDataTable[[#This Row],[Order Date]])</f>
        <v>2026</v>
      </c>
      <c r="R1011" s="8" t="str">
        <f>"Q"&amp;ROUNDUP(MONTH(SalesDataTable[[#This Row],[Order Date]])/3,0)</f>
        <v>Q2</v>
      </c>
      <c r="S1011" s="5">
        <f>MONTH(SalesDataTable[[#This Row],[Order Date]])</f>
        <v>6</v>
      </c>
      <c r="T1011" s="8" t="str">
        <f>TEXT(SalesDataTable[[#This Row],[Order Date]],"mmm")</f>
        <v>cze</v>
      </c>
    </row>
    <row r="1012" spans="1:20" ht="16" x14ac:dyDescent="0.4">
      <c r="A1012" s="2" t="s">
        <v>1083</v>
      </c>
      <c r="B1012" s="3">
        <v>46179</v>
      </c>
      <c r="C1012" s="4" t="s">
        <v>34</v>
      </c>
      <c r="D1012" s="4" t="s">
        <v>81</v>
      </c>
      <c r="E1012" s="4" t="s">
        <v>30</v>
      </c>
      <c r="F1012" s="4" t="s">
        <v>24</v>
      </c>
      <c r="G1012" s="4" t="s">
        <v>51</v>
      </c>
      <c r="H1012" s="4" t="s">
        <v>52</v>
      </c>
      <c r="I1012" s="5">
        <v>12</v>
      </c>
      <c r="J1012" s="6">
        <v>338.45</v>
      </c>
      <c r="K1012" s="7">
        <v>0.1</v>
      </c>
      <c r="L1012" s="6">
        <v>196.78</v>
      </c>
      <c r="M1012" s="6">
        <f t="shared" si="60"/>
        <v>3655.2599999999998</v>
      </c>
      <c r="N1012" s="6">
        <f t="shared" si="61"/>
        <v>2361.36</v>
      </c>
      <c r="O1012" s="6">
        <f t="shared" si="62"/>
        <v>1293.8999999999996</v>
      </c>
      <c r="P1012" s="8">
        <f t="shared" si="63"/>
        <v>0.35398302719915947</v>
      </c>
      <c r="Q1012" s="9">
        <f>YEAR(SalesDataTable[[#This Row],[Order Date]])</f>
        <v>2026</v>
      </c>
      <c r="R1012" s="8" t="str">
        <f>"Q"&amp;ROUNDUP(MONTH(SalesDataTable[[#This Row],[Order Date]])/3,0)</f>
        <v>Q2</v>
      </c>
      <c r="S1012" s="5">
        <f>MONTH(SalesDataTable[[#This Row],[Order Date]])</f>
        <v>6</v>
      </c>
      <c r="T1012" s="8" t="str">
        <f>TEXT(SalesDataTable[[#This Row],[Order Date]],"mmm")</f>
        <v>cze</v>
      </c>
    </row>
    <row r="1013" spans="1:20" ht="16" x14ac:dyDescent="0.4">
      <c r="A1013" s="2" t="s">
        <v>1084</v>
      </c>
      <c r="B1013" s="3">
        <v>46179</v>
      </c>
      <c r="C1013" s="4" t="s">
        <v>34</v>
      </c>
      <c r="D1013" s="4" t="s">
        <v>44</v>
      </c>
      <c r="E1013" s="4" t="s">
        <v>45</v>
      </c>
      <c r="F1013" s="4" t="s">
        <v>24</v>
      </c>
      <c r="G1013" s="4" t="s">
        <v>69</v>
      </c>
      <c r="H1013" s="4" t="s">
        <v>70</v>
      </c>
      <c r="I1013" s="5">
        <v>2</v>
      </c>
      <c r="J1013" s="6">
        <v>40.99</v>
      </c>
      <c r="K1013" s="7">
        <v>0</v>
      </c>
      <c r="L1013" s="6">
        <v>14.53</v>
      </c>
      <c r="M1013" s="6">
        <f t="shared" si="60"/>
        <v>81.98</v>
      </c>
      <c r="N1013" s="6">
        <f t="shared" si="61"/>
        <v>29.06</v>
      </c>
      <c r="O1013" s="6">
        <f t="shared" si="62"/>
        <v>52.92</v>
      </c>
      <c r="P1013" s="8">
        <f t="shared" si="63"/>
        <v>0.64552329836545497</v>
      </c>
      <c r="Q1013" s="9">
        <f>YEAR(SalesDataTable[[#This Row],[Order Date]])</f>
        <v>2026</v>
      </c>
      <c r="R1013" s="8" t="str">
        <f>"Q"&amp;ROUNDUP(MONTH(SalesDataTable[[#This Row],[Order Date]])/3,0)</f>
        <v>Q2</v>
      </c>
      <c r="S1013" s="5">
        <f>MONTH(SalesDataTable[[#This Row],[Order Date]])</f>
        <v>6</v>
      </c>
      <c r="T1013" s="8" t="str">
        <f>TEXT(SalesDataTable[[#This Row],[Order Date]],"mmm")</f>
        <v>cze</v>
      </c>
    </row>
    <row r="1014" spans="1:20" ht="16" x14ac:dyDescent="0.4">
      <c r="A1014" s="2" t="s">
        <v>1085</v>
      </c>
      <c r="B1014" s="3">
        <v>46179</v>
      </c>
      <c r="C1014" s="4" t="s">
        <v>28</v>
      </c>
      <c r="D1014" s="4" t="s">
        <v>89</v>
      </c>
      <c r="E1014" s="4" t="s">
        <v>45</v>
      </c>
      <c r="F1014" s="4" t="s">
        <v>24</v>
      </c>
      <c r="G1014" s="4" t="s">
        <v>25</v>
      </c>
      <c r="H1014" s="4" t="s">
        <v>63</v>
      </c>
      <c r="I1014" s="5">
        <v>1</v>
      </c>
      <c r="J1014" s="6">
        <v>101.85</v>
      </c>
      <c r="K1014" s="7">
        <v>0</v>
      </c>
      <c r="L1014" s="6">
        <v>51.59</v>
      </c>
      <c r="M1014" s="6">
        <f t="shared" si="60"/>
        <v>101.85</v>
      </c>
      <c r="N1014" s="6">
        <f t="shared" si="61"/>
        <v>51.59</v>
      </c>
      <c r="O1014" s="6">
        <f t="shared" si="62"/>
        <v>50.259999999999991</v>
      </c>
      <c r="P1014" s="8">
        <f t="shared" si="63"/>
        <v>0.49347079037800679</v>
      </c>
      <c r="Q1014" s="9">
        <f>YEAR(SalesDataTable[[#This Row],[Order Date]])</f>
        <v>2026</v>
      </c>
      <c r="R1014" s="8" t="str">
        <f>"Q"&amp;ROUNDUP(MONTH(SalesDataTable[[#This Row],[Order Date]])/3,0)</f>
        <v>Q2</v>
      </c>
      <c r="S1014" s="5">
        <f>MONTH(SalesDataTable[[#This Row],[Order Date]])</f>
        <v>6</v>
      </c>
      <c r="T1014" s="8" t="str">
        <f>TEXT(SalesDataTable[[#This Row],[Order Date]],"mmm")</f>
        <v>cze</v>
      </c>
    </row>
    <row r="1015" spans="1:20" ht="16" x14ac:dyDescent="0.4">
      <c r="A1015" s="2" t="s">
        <v>1086</v>
      </c>
      <c r="B1015" s="3">
        <v>46179</v>
      </c>
      <c r="C1015" s="4" t="s">
        <v>34</v>
      </c>
      <c r="D1015" s="4" t="s">
        <v>35</v>
      </c>
      <c r="E1015" s="4" t="s">
        <v>30</v>
      </c>
      <c r="F1015" s="4" t="s">
        <v>40</v>
      </c>
      <c r="G1015" s="4" t="s">
        <v>51</v>
      </c>
      <c r="H1015" s="4" t="s">
        <v>52</v>
      </c>
      <c r="I1015" s="5">
        <v>4</v>
      </c>
      <c r="J1015" s="6">
        <v>346.14</v>
      </c>
      <c r="K1015" s="7">
        <v>0.05</v>
      </c>
      <c r="L1015" s="6">
        <v>198.97</v>
      </c>
      <c r="M1015" s="6">
        <f t="shared" si="60"/>
        <v>1315.3319999999999</v>
      </c>
      <c r="N1015" s="6">
        <f t="shared" si="61"/>
        <v>795.88</v>
      </c>
      <c r="O1015" s="6">
        <f t="shared" si="62"/>
        <v>519.45199999999988</v>
      </c>
      <c r="P1015" s="8">
        <f t="shared" si="63"/>
        <v>0.39492082607280893</v>
      </c>
      <c r="Q1015" s="9">
        <f>YEAR(SalesDataTable[[#This Row],[Order Date]])</f>
        <v>2026</v>
      </c>
      <c r="R1015" s="8" t="str">
        <f>"Q"&amp;ROUNDUP(MONTH(SalesDataTable[[#This Row],[Order Date]])/3,0)</f>
        <v>Q2</v>
      </c>
      <c r="S1015" s="5">
        <f>MONTH(SalesDataTable[[#This Row],[Order Date]])</f>
        <v>6</v>
      </c>
      <c r="T1015" s="8" t="str">
        <f>TEXT(SalesDataTable[[#This Row],[Order Date]],"mmm")</f>
        <v>cze</v>
      </c>
    </row>
    <row r="1016" spans="1:20" ht="16" x14ac:dyDescent="0.4">
      <c r="A1016" s="2" t="s">
        <v>1087</v>
      </c>
      <c r="B1016" s="3">
        <v>46179</v>
      </c>
      <c r="C1016" s="4" t="s">
        <v>21</v>
      </c>
      <c r="D1016" s="4" t="s">
        <v>72</v>
      </c>
      <c r="E1016" s="4" t="s">
        <v>45</v>
      </c>
      <c r="F1016" s="4" t="s">
        <v>40</v>
      </c>
      <c r="G1016" s="4" t="s">
        <v>25</v>
      </c>
      <c r="H1016" s="4" t="s">
        <v>26</v>
      </c>
      <c r="I1016" s="5">
        <v>2</v>
      </c>
      <c r="J1016" s="6">
        <v>83.28</v>
      </c>
      <c r="K1016" s="7">
        <v>0</v>
      </c>
      <c r="L1016" s="6">
        <v>43.56</v>
      </c>
      <c r="M1016" s="6">
        <f t="shared" si="60"/>
        <v>166.56</v>
      </c>
      <c r="N1016" s="6">
        <f t="shared" si="61"/>
        <v>87.12</v>
      </c>
      <c r="O1016" s="6">
        <f t="shared" si="62"/>
        <v>79.44</v>
      </c>
      <c r="P1016" s="8">
        <f t="shared" si="63"/>
        <v>0.47694524495677232</v>
      </c>
      <c r="Q1016" s="9">
        <f>YEAR(SalesDataTable[[#This Row],[Order Date]])</f>
        <v>2026</v>
      </c>
      <c r="R1016" s="8" t="str">
        <f>"Q"&amp;ROUNDUP(MONTH(SalesDataTable[[#This Row],[Order Date]])/3,0)</f>
        <v>Q2</v>
      </c>
      <c r="S1016" s="5">
        <f>MONTH(SalesDataTable[[#This Row],[Order Date]])</f>
        <v>6</v>
      </c>
      <c r="T1016" s="8" t="str">
        <f>TEXT(SalesDataTable[[#This Row],[Order Date]],"mmm")</f>
        <v>cze</v>
      </c>
    </row>
    <row r="1017" spans="1:20" ht="16" x14ac:dyDescent="0.4">
      <c r="A1017" s="2" t="s">
        <v>1088</v>
      </c>
      <c r="B1017" s="3">
        <v>46179</v>
      </c>
      <c r="C1017" s="4" t="s">
        <v>47</v>
      </c>
      <c r="D1017" s="4" t="s">
        <v>65</v>
      </c>
      <c r="E1017" s="4" t="s">
        <v>45</v>
      </c>
      <c r="F1017" s="4" t="s">
        <v>40</v>
      </c>
      <c r="G1017" s="4" t="s">
        <v>25</v>
      </c>
      <c r="H1017" s="4" t="s">
        <v>26</v>
      </c>
      <c r="I1017" s="5">
        <v>1</v>
      </c>
      <c r="J1017" s="6">
        <v>80.349999999999994</v>
      </c>
      <c r="K1017" s="7">
        <v>0.15</v>
      </c>
      <c r="L1017" s="6">
        <v>43.51</v>
      </c>
      <c r="M1017" s="6">
        <f t="shared" si="60"/>
        <v>68.297499999999999</v>
      </c>
      <c r="N1017" s="6">
        <f t="shared" si="61"/>
        <v>43.51</v>
      </c>
      <c r="O1017" s="6">
        <f t="shared" si="62"/>
        <v>24.787500000000001</v>
      </c>
      <c r="P1017" s="8">
        <f t="shared" si="63"/>
        <v>0.3629342216040119</v>
      </c>
      <c r="Q1017" s="9">
        <f>YEAR(SalesDataTable[[#This Row],[Order Date]])</f>
        <v>2026</v>
      </c>
      <c r="R1017" s="8" t="str">
        <f>"Q"&amp;ROUNDUP(MONTH(SalesDataTable[[#This Row],[Order Date]])/3,0)</f>
        <v>Q2</v>
      </c>
      <c r="S1017" s="5">
        <f>MONTH(SalesDataTable[[#This Row],[Order Date]])</f>
        <v>6</v>
      </c>
      <c r="T1017" s="8" t="str">
        <f>TEXT(SalesDataTable[[#This Row],[Order Date]],"mmm")</f>
        <v>cze</v>
      </c>
    </row>
    <row r="1018" spans="1:20" ht="16" x14ac:dyDescent="0.4">
      <c r="A1018" s="2" t="s">
        <v>1089</v>
      </c>
      <c r="B1018" s="3">
        <v>46179</v>
      </c>
      <c r="C1018" s="4" t="s">
        <v>28</v>
      </c>
      <c r="D1018" s="4" t="s">
        <v>29</v>
      </c>
      <c r="E1018" s="4" t="s">
        <v>23</v>
      </c>
      <c r="F1018" s="4" t="s">
        <v>24</v>
      </c>
      <c r="G1018" s="4" t="s">
        <v>25</v>
      </c>
      <c r="H1018" s="4" t="s">
        <v>55</v>
      </c>
      <c r="I1018" s="5">
        <v>1</v>
      </c>
      <c r="J1018" s="6">
        <v>40.86</v>
      </c>
      <c r="K1018" s="7">
        <v>0.05</v>
      </c>
      <c r="L1018" s="6">
        <v>16.899999999999999</v>
      </c>
      <c r="M1018" s="6">
        <f t="shared" si="60"/>
        <v>38.817</v>
      </c>
      <c r="N1018" s="6">
        <f t="shared" si="61"/>
        <v>16.899999999999999</v>
      </c>
      <c r="O1018" s="6">
        <f t="shared" si="62"/>
        <v>21.917000000000002</v>
      </c>
      <c r="P1018" s="8">
        <f t="shared" si="63"/>
        <v>0.564623747327202</v>
      </c>
      <c r="Q1018" s="9">
        <f>YEAR(SalesDataTable[[#This Row],[Order Date]])</f>
        <v>2026</v>
      </c>
      <c r="R1018" s="8" t="str">
        <f>"Q"&amp;ROUNDUP(MONTH(SalesDataTable[[#This Row],[Order Date]])/3,0)</f>
        <v>Q2</v>
      </c>
      <c r="S1018" s="5">
        <f>MONTH(SalesDataTable[[#This Row],[Order Date]])</f>
        <v>6</v>
      </c>
      <c r="T1018" s="8" t="str">
        <f>TEXT(SalesDataTable[[#This Row],[Order Date]],"mmm")</f>
        <v>cze</v>
      </c>
    </row>
    <row r="1019" spans="1:20" ht="16" x14ac:dyDescent="0.4">
      <c r="A1019" s="2" t="s">
        <v>1090</v>
      </c>
      <c r="B1019" s="3">
        <v>46180</v>
      </c>
      <c r="C1019" s="4" t="s">
        <v>28</v>
      </c>
      <c r="D1019" s="4" t="s">
        <v>58</v>
      </c>
      <c r="E1019" s="4" t="s">
        <v>45</v>
      </c>
      <c r="F1019" s="4" t="s">
        <v>24</v>
      </c>
      <c r="G1019" s="4" t="s">
        <v>37</v>
      </c>
      <c r="H1019" s="4" t="s">
        <v>38</v>
      </c>
      <c r="I1019" s="5">
        <v>4</v>
      </c>
      <c r="J1019" s="6">
        <v>36.299999999999997</v>
      </c>
      <c r="K1019" s="7">
        <v>0.05</v>
      </c>
      <c r="L1019" s="6">
        <v>13.16</v>
      </c>
      <c r="M1019" s="6">
        <f t="shared" si="60"/>
        <v>137.93999999999997</v>
      </c>
      <c r="N1019" s="6">
        <f t="shared" si="61"/>
        <v>52.64</v>
      </c>
      <c r="O1019" s="6">
        <f t="shared" si="62"/>
        <v>85.299999999999969</v>
      </c>
      <c r="P1019" s="8">
        <f t="shared" si="63"/>
        <v>0.61838480498767567</v>
      </c>
      <c r="Q1019" s="9">
        <f>YEAR(SalesDataTable[[#This Row],[Order Date]])</f>
        <v>2026</v>
      </c>
      <c r="R1019" s="8" t="str">
        <f>"Q"&amp;ROUNDUP(MONTH(SalesDataTable[[#This Row],[Order Date]])/3,0)</f>
        <v>Q2</v>
      </c>
      <c r="S1019" s="5">
        <f>MONTH(SalesDataTable[[#This Row],[Order Date]])</f>
        <v>6</v>
      </c>
      <c r="T1019" s="8" t="str">
        <f>TEXT(SalesDataTable[[#This Row],[Order Date]],"mmm")</f>
        <v>cze</v>
      </c>
    </row>
    <row r="1020" spans="1:20" ht="16" x14ac:dyDescent="0.4">
      <c r="A1020" s="2" t="s">
        <v>1091</v>
      </c>
      <c r="B1020" s="3">
        <v>46180</v>
      </c>
      <c r="C1020" s="4" t="s">
        <v>21</v>
      </c>
      <c r="D1020" s="4" t="s">
        <v>108</v>
      </c>
      <c r="E1020" s="4" t="s">
        <v>30</v>
      </c>
      <c r="F1020" s="4" t="s">
        <v>36</v>
      </c>
      <c r="G1020" s="4" t="s">
        <v>51</v>
      </c>
      <c r="H1020" s="4" t="s">
        <v>52</v>
      </c>
      <c r="I1020" s="5">
        <v>10</v>
      </c>
      <c r="J1020" s="6">
        <v>338.26</v>
      </c>
      <c r="K1020" s="7">
        <v>0.05</v>
      </c>
      <c r="L1020" s="6">
        <v>197.42</v>
      </c>
      <c r="M1020" s="6">
        <f t="shared" si="60"/>
        <v>3213.47</v>
      </c>
      <c r="N1020" s="6">
        <f t="shared" si="61"/>
        <v>1974.1999999999998</v>
      </c>
      <c r="O1020" s="6">
        <f t="shared" si="62"/>
        <v>1239.27</v>
      </c>
      <c r="P1020" s="8">
        <f t="shared" si="63"/>
        <v>0.38564853569505864</v>
      </c>
      <c r="Q1020" s="9">
        <f>YEAR(SalesDataTable[[#This Row],[Order Date]])</f>
        <v>2026</v>
      </c>
      <c r="R1020" s="8" t="str">
        <f>"Q"&amp;ROUNDUP(MONTH(SalesDataTable[[#This Row],[Order Date]])/3,0)</f>
        <v>Q2</v>
      </c>
      <c r="S1020" s="5">
        <f>MONTH(SalesDataTable[[#This Row],[Order Date]])</f>
        <v>6</v>
      </c>
      <c r="T1020" s="8" t="str">
        <f>TEXT(SalesDataTable[[#This Row],[Order Date]],"mmm")</f>
        <v>cze</v>
      </c>
    </row>
    <row r="1021" spans="1:20" ht="16" x14ac:dyDescent="0.4">
      <c r="A1021" s="2" t="s">
        <v>1092</v>
      </c>
      <c r="B1021" s="3">
        <v>46180</v>
      </c>
      <c r="C1021" s="4" t="s">
        <v>21</v>
      </c>
      <c r="D1021" s="4" t="s">
        <v>72</v>
      </c>
      <c r="E1021" s="4" t="s">
        <v>59</v>
      </c>
      <c r="F1021" s="4" t="s">
        <v>24</v>
      </c>
      <c r="G1021" s="4" t="s">
        <v>25</v>
      </c>
      <c r="H1021" s="4" t="s">
        <v>55</v>
      </c>
      <c r="I1021" s="5">
        <v>2</v>
      </c>
      <c r="J1021" s="6">
        <v>41.25</v>
      </c>
      <c r="K1021" s="7">
        <v>0</v>
      </c>
      <c r="L1021" s="6">
        <v>17.13</v>
      </c>
      <c r="M1021" s="6">
        <f t="shared" si="60"/>
        <v>82.5</v>
      </c>
      <c r="N1021" s="6">
        <f t="shared" si="61"/>
        <v>34.26</v>
      </c>
      <c r="O1021" s="6">
        <f t="shared" si="62"/>
        <v>48.24</v>
      </c>
      <c r="P1021" s="8">
        <f t="shared" si="63"/>
        <v>0.58472727272727276</v>
      </c>
      <c r="Q1021" s="9">
        <f>YEAR(SalesDataTable[[#This Row],[Order Date]])</f>
        <v>2026</v>
      </c>
      <c r="R1021" s="8" t="str">
        <f>"Q"&amp;ROUNDUP(MONTH(SalesDataTable[[#This Row],[Order Date]])/3,0)</f>
        <v>Q2</v>
      </c>
      <c r="S1021" s="5">
        <f>MONTH(SalesDataTable[[#This Row],[Order Date]])</f>
        <v>6</v>
      </c>
      <c r="T1021" s="8" t="str">
        <f>TEXT(SalesDataTable[[#This Row],[Order Date]],"mmm")</f>
        <v>cze</v>
      </c>
    </row>
    <row r="1022" spans="1:20" ht="16" x14ac:dyDescent="0.4">
      <c r="A1022" s="2" t="s">
        <v>1093</v>
      </c>
      <c r="B1022" s="3">
        <v>46180</v>
      </c>
      <c r="C1022" s="4" t="s">
        <v>28</v>
      </c>
      <c r="D1022" s="4" t="s">
        <v>89</v>
      </c>
      <c r="E1022" s="4" t="s">
        <v>23</v>
      </c>
      <c r="F1022" s="4" t="s">
        <v>24</v>
      </c>
      <c r="G1022" s="4" t="s">
        <v>31</v>
      </c>
      <c r="H1022" s="4" t="s">
        <v>32</v>
      </c>
      <c r="I1022" s="5">
        <v>2</v>
      </c>
      <c r="J1022" s="6">
        <v>92</v>
      </c>
      <c r="K1022" s="7">
        <v>0</v>
      </c>
      <c r="L1022" s="6">
        <v>44.27</v>
      </c>
      <c r="M1022" s="6">
        <f t="shared" si="60"/>
        <v>184</v>
      </c>
      <c r="N1022" s="6">
        <f t="shared" si="61"/>
        <v>88.54</v>
      </c>
      <c r="O1022" s="6">
        <f t="shared" si="62"/>
        <v>95.46</v>
      </c>
      <c r="P1022" s="8">
        <f t="shared" si="63"/>
        <v>0.51880434782608698</v>
      </c>
      <c r="Q1022" s="9">
        <f>YEAR(SalesDataTable[[#This Row],[Order Date]])</f>
        <v>2026</v>
      </c>
      <c r="R1022" s="8" t="str">
        <f>"Q"&amp;ROUNDUP(MONTH(SalesDataTable[[#This Row],[Order Date]])/3,0)</f>
        <v>Q2</v>
      </c>
      <c r="S1022" s="5">
        <f>MONTH(SalesDataTable[[#This Row],[Order Date]])</f>
        <v>6</v>
      </c>
      <c r="T1022" s="8" t="str">
        <f>TEXT(SalesDataTable[[#This Row],[Order Date]],"mmm")</f>
        <v>cze</v>
      </c>
    </row>
    <row r="1023" spans="1:20" ht="16" x14ac:dyDescent="0.4">
      <c r="A1023" s="2" t="s">
        <v>1094</v>
      </c>
      <c r="B1023" s="3">
        <v>46180</v>
      </c>
      <c r="C1023" s="4" t="s">
        <v>28</v>
      </c>
      <c r="D1023" s="4" t="s">
        <v>58</v>
      </c>
      <c r="E1023" s="4" t="s">
        <v>23</v>
      </c>
      <c r="F1023" s="4" t="s">
        <v>36</v>
      </c>
      <c r="G1023" s="4" t="s">
        <v>51</v>
      </c>
      <c r="H1023" s="4" t="s">
        <v>84</v>
      </c>
      <c r="I1023" s="5">
        <v>1</v>
      </c>
      <c r="J1023" s="6">
        <v>80.89</v>
      </c>
      <c r="K1023" s="7">
        <v>0.1</v>
      </c>
      <c r="L1023" s="6">
        <v>40.32</v>
      </c>
      <c r="M1023" s="6">
        <f t="shared" si="60"/>
        <v>72.801000000000002</v>
      </c>
      <c r="N1023" s="6">
        <f t="shared" si="61"/>
        <v>40.32</v>
      </c>
      <c r="O1023" s="6">
        <f t="shared" si="62"/>
        <v>32.481000000000002</v>
      </c>
      <c r="P1023" s="8">
        <f t="shared" si="63"/>
        <v>0.44616145382618372</v>
      </c>
      <c r="Q1023" s="9">
        <f>YEAR(SalesDataTable[[#This Row],[Order Date]])</f>
        <v>2026</v>
      </c>
      <c r="R1023" s="8" t="str">
        <f>"Q"&amp;ROUNDUP(MONTH(SalesDataTable[[#This Row],[Order Date]])/3,0)</f>
        <v>Q2</v>
      </c>
      <c r="S1023" s="5">
        <f>MONTH(SalesDataTable[[#This Row],[Order Date]])</f>
        <v>6</v>
      </c>
      <c r="T1023" s="8" t="str">
        <f>TEXT(SalesDataTable[[#This Row],[Order Date]],"mmm")</f>
        <v>cze</v>
      </c>
    </row>
    <row r="1024" spans="1:20" ht="16" x14ac:dyDescent="0.4">
      <c r="A1024" s="2" t="s">
        <v>1095</v>
      </c>
      <c r="B1024" s="3">
        <v>46180</v>
      </c>
      <c r="C1024" s="4" t="s">
        <v>21</v>
      </c>
      <c r="D1024" s="4" t="s">
        <v>22</v>
      </c>
      <c r="E1024" s="4" t="s">
        <v>45</v>
      </c>
      <c r="F1024" s="4" t="s">
        <v>36</v>
      </c>
      <c r="G1024" s="4" t="s">
        <v>51</v>
      </c>
      <c r="H1024" s="4" t="s">
        <v>61</v>
      </c>
      <c r="I1024" s="5">
        <v>1</v>
      </c>
      <c r="J1024" s="6">
        <v>194.73</v>
      </c>
      <c r="K1024" s="7">
        <v>0</v>
      </c>
      <c r="L1024" s="6">
        <v>101.91</v>
      </c>
      <c r="M1024" s="6">
        <f t="shared" si="60"/>
        <v>194.73</v>
      </c>
      <c r="N1024" s="6">
        <f t="shared" si="61"/>
        <v>101.91</v>
      </c>
      <c r="O1024" s="6">
        <f t="shared" si="62"/>
        <v>92.82</v>
      </c>
      <c r="P1024" s="8">
        <f t="shared" si="63"/>
        <v>0.47665999075643195</v>
      </c>
      <c r="Q1024" s="9">
        <f>YEAR(SalesDataTable[[#This Row],[Order Date]])</f>
        <v>2026</v>
      </c>
      <c r="R1024" s="8" t="str">
        <f>"Q"&amp;ROUNDUP(MONTH(SalesDataTable[[#This Row],[Order Date]])/3,0)</f>
        <v>Q2</v>
      </c>
      <c r="S1024" s="5">
        <f>MONTH(SalesDataTable[[#This Row],[Order Date]])</f>
        <v>6</v>
      </c>
      <c r="T1024" s="8" t="str">
        <f>TEXT(SalesDataTable[[#This Row],[Order Date]],"mmm")</f>
        <v>cze</v>
      </c>
    </row>
    <row r="1025" spans="1:20" ht="16" x14ac:dyDescent="0.4">
      <c r="A1025" s="2" t="s">
        <v>1096</v>
      </c>
      <c r="B1025" s="3">
        <v>46180</v>
      </c>
      <c r="C1025" s="4" t="s">
        <v>47</v>
      </c>
      <c r="D1025" s="4" t="s">
        <v>48</v>
      </c>
      <c r="E1025" s="4" t="s">
        <v>30</v>
      </c>
      <c r="F1025" s="4" t="s">
        <v>40</v>
      </c>
      <c r="G1025" s="4" t="s">
        <v>31</v>
      </c>
      <c r="H1025" s="4" t="s">
        <v>32</v>
      </c>
      <c r="I1025" s="5">
        <v>5</v>
      </c>
      <c r="J1025" s="6">
        <v>93.82</v>
      </c>
      <c r="K1025" s="7">
        <v>0.15</v>
      </c>
      <c r="L1025" s="6">
        <v>46.06</v>
      </c>
      <c r="M1025" s="6">
        <f t="shared" si="60"/>
        <v>398.73499999999996</v>
      </c>
      <c r="N1025" s="6">
        <f t="shared" si="61"/>
        <v>230.3</v>
      </c>
      <c r="O1025" s="6">
        <f t="shared" si="62"/>
        <v>168.43499999999995</v>
      </c>
      <c r="P1025" s="8">
        <f t="shared" si="63"/>
        <v>0.4224234140469233</v>
      </c>
      <c r="Q1025" s="9">
        <f>YEAR(SalesDataTable[[#This Row],[Order Date]])</f>
        <v>2026</v>
      </c>
      <c r="R1025" s="8" t="str">
        <f>"Q"&amp;ROUNDUP(MONTH(SalesDataTable[[#This Row],[Order Date]])/3,0)</f>
        <v>Q2</v>
      </c>
      <c r="S1025" s="5">
        <f>MONTH(SalesDataTable[[#This Row],[Order Date]])</f>
        <v>6</v>
      </c>
      <c r="T1025" s="8" t="str">
        <f>TEXT(SalesDataTable[[#This Row],[Order Date]],"mmm")</f>
        <v>cze</v>
      </c>
    </row>
    <row r="1026" spans="1:20" ht="16" x14ac:dyDescent="0.4">
      <c r="A1026" s="2" t="s">
        <v>1097</v>
      </c>
      <c r="B1026" s="3">
        <v>46181</v>
      </c>
      <c r="C1026" s="4" t="s">
        <v>34</v>
      </c>
      <c r="D1026" s="4" t="s">
        <v>81</v>
      </c>
      <c r="E1026" s="4" t="s">
        <v>45</v>
      </c>
      <c r="F1026" s="4" t="s">
        <v>36</v>
      </c>
      <c r="G1026" s="4" t="s">
        <v>31</v>
      </c>
      <c r="H1026" s="4" t="s">
        <v>41</v>
      </c>
      <c r="I1026" s="5">
        <v>3</v>
      </c>
      <c r="J1026" s="6">
        <v>142.53</v>
      </c>
      <c r="K1026" s="7">
        <v>0</v>
      </c>
      <c r="L1026" s="6">
        <v>80.67</v>
      </c>
      <c r="M1026" s="6">
        <f t="shared" ref="M1026:M1089" si="64">I1026*J1026*(1-K1026)</f>
        <v>427.59000000000003</v>
      </c>
      <c r="N1026" s="6">
        <f t="shared" ref="N1026:N1089" si="65">I1026*L1026</f>
        <v>242.01</v>
      </c>
      <c r="O1026" s="6">
        <f t="shared" ref="O1026:O1089" si="66">M1026-N1026</f>
        <v>185.58000000000004</v>
      </c>
      <c r="P1026" s="8">
        <f t="shared" ref="P1026:P1089" si="67">IFERROR(O1026/M1026,0)</f>
        <v>0.43401389181225014</v>
      </c>
      <c r="Q1026" s="9">
        <f>YEAR(SalesDataTable[[#This Row],[Order Date]])</f>
        <v>2026</v>
      </c>
      <c r="R1026" s="8" t="str">
        <f>"Q"&amp;ROUNDUP(MONTH(SalesDataTable[[#This Row],[Order Date]])/3,0)</f>
        <v>Q2</v>
      </c>
      <c r="S1026" s="5">
        <f>MONTH(SalesDataTable[[#This Row],[Order Date]])</f>
        <v>6</v>
      </c>
      <c r="T1026" s="8" t="str">
        <f>TEXT(SalesDataTable[[#This Row],[Order Date]],"mmm")</f>
        <v>cze</v>
      </c>
    </row>
    <row r="1027" spans="1:20" ht="16" x14ac:dyDescent="0.4">
      <c r="A1027" s="2" t="s">
        <v>1098</v>
      </c>
      <c r="B1027" s="3">
        <v>46181</v>
      </c>
      <c r="C1027" s="4" t="s">
        <v>28</v>
      </c>
      <c r="D1027" s="4" t="s">
        <v>106</v>
      </c>
      <c r="E1027" s="4" t="s">
        <v>23</v>
      </c>
      <c r="F1027" s="4" t="s">
        <v>24</v>
      </c>
      <c r="G1027" s="4" t="s">
        <v>51</v>
      </c>
      <c r="H1027" s="4" t="s">
        <v>61</v>
      </c>
      <c r="I1027" s="5">
        <v>1</v>
      </c>
      <c r="J1027" s="6">
        <v>196.33</v>
      </c>
      <c r="K1027" s="7">
        <v>0</v>
      </c>
      <c r="L1027" s="6">
        <v>103.27</v>
      </c>
      <c r="M1027" s="6">
        <f t="shared" si="64"/>
        <v>196.33</v>
      </c>
      <c r="N1027" s="6">
        <f t="shared" si="65"/>
        <v>103.27</v>
      </c>
      <c r="O1027" s="6">
        <f t="shared" si="66"/>
        <v>93.060000000000016</v>
      </c>
      <c r="P1027" s="8">
        <f t="shared" si="67"/>
        <v>0.47399786074466466</v>
      </c>
      <c r="Q1027" s="9">
        <f>YEAR(SalesDataTable[[#This Row],[Order Date]])</f>
        <v>2026</v>
      </c>
      <c r="R1027" s="8" t="str">
        <f>"Q"&amp;ROUNDUP(MONTH(SalesDataTable[[#This Row],[Order Date]])/3,0)</f>
        <v>Q2</v>
      </c>
      <c r="S1027" s="5">
        <f>MONTH(SalesDataTable[[#This Row],[Order Date]])</f>
        <v>6</v>
      </c>
      <c r="T1027" s="8" t="str">
        <f>TEXT(SalesDataTable[[#This Row],[Order Date]],"mmm")</f>
        <v>cze</v>
      </c>
    </row>
    <row r="1028" spans="1:20" ht="16" x14ac:dyDescent="0.4">
      <c r="A1028" s="2" t="s">
        <v>1099</v>
      </c>
      <c r="B1028" s="3">
        <v>46181</v>
      </c>
      <c r="C1028" s="4" t="s">
        <v>47</v>
      </c>
      <c r="D1028" s="4" t="s">
        <v>65</v>
      </c>
      <c r="E1028" s="4" t="s">
        <v>23</v>
      </c>
      <c r="F1028" s="4" t="s">
        <v>36</v>
      </c>
      <c r="G1028" s="4" t="s">
        <v>25</v>
      </c>
      <c r="H1028" s="4" t="s">
        <v>55</v>
      </c>
      <c r="I1028" s="5">
        <v>2</v>
      </c>
      <c r="J1028" s="6">
        <v>41.05</v>
      </c>
      <c r="K1028" s="7">
        <v>0</v>
      </c>
      <c r="L1028" s="6">
        <v>16.690000000000001</v>
      </c>
      <c r="M1028" s="6">
        <f t="shared" si="64"/>
        <v>82.1</v>
      </c>
      <c r="N1028" s="6">
        <f t="shared" si="65"/>
        <v>33.380000000000003</v>
      </c>
      <c r="O1028" s="6">
        <f t="shared" si="66"/>
        <v>48.719999999999992</v>
      </c>
      <c r="P1028" s="8">
        <f t="shared" si="67"/>
        <v>0.59342265529841653</v>
      </c>
      <c r="Q1028" s="9">
        <f>YEAR(SalesDataTable[[#This Row],[Order Date]])</f>
        <v>2026</v>
      </c>
      <c r="R1028" s="8" t="str">
        <f>"Q"&amp;ROUNDUP(MONTH(SalesDataTable[[#This Row],[Order Date]])/3,0)</f>
        <v>Q2</v>
      </c>
      <c r="S1028" s="5">
        <f>MONTH(SalesDataTable[[#This Row],[Order Date]])</f>
        <v>6</v>
      </c>
      <c r="T1028" s="8" t="str">
        <f>TEXT(SalesDataTable[[#This Row],[Order Date]],"mmm")</f>
        <v>cze</v>
      </c>
    </row>
    <row r="1029" spans="1:20" ht="16" x14ac:dyDescent="0.4">
      <c r="A1029" s="2" t="s">
        <v>1100</v>
      </c>
      <c r="B1029" s="3">
        <v>46181</v>
      </c>
      <c r="C1029" s="4" t="s">
        <v>47</v>
      </c>
      <c r="D1029" s="4" t="s">
        <v>68</v>
      </c>
      <c r="E1029" s="4" t="s">
        <v>23</v>
      </c>
      <c r="F1029" s="4" t="s">
        <v>36</v>
      </c>
      <c r="G1029" s="4" t="s">
        <v>69</v>
      </c>
      <c r="H1029" s="4" t="s">
        <v>75</v>
      </c>
      <c r="I1029" s="5">
        <v>1</v>
      </c>
      <c r="J1029" s="6">
        <v>123.09</v>
      </c>
      <c r="K1029" s="7">
        <v>0</v>
      </c>
      <c r="L1029" s="6">
        <v>68.03</v>
      </c>
      <c r="M1029" s="6">
        <f t="shared" si="64"/>
        <v>123.09</v>
      </c>
      <c r="N1029" s="6">
        <f t="shared" si="65"/>
        <v>68.03</v>
      </c>
      <c r="O1029" s="6">
        <f t="shared" si="66"/>
        <v>55.06</v>
      </c>
      <c r="P1029" s="8">
        <f t="shared" si="67"/>
        <v>0.44731497278414167</v>
      </c>
      <c r="Q1029" s="9">
        <f>YEAR(SalesDataTable[[#This Row],[Order Date]])</f>
        <v>2026</v>
      </c>
      <c r="R1029" s="8" t="str">
        <f>"Q"&amp;ROUNDUP(MONTH(SalesDataTable[[#This Row],[Order Date]])/3,0)</f>
        <v>Q2</v>
      </c>
      <c r="S1029" s="5">
        <f>MONTH(SalesDataTable[[#This Row],[Order Date]])</f>
        <v>6</v>
      </c>
      <c r="T1029" s="8" t="str">
        <f>TEXT(SalesDataTable[[#This Row],[Order Date]],"mmm")</f>
        <v>cze</v>
      </c>
    </row>
    <row r="1030" spans="1:20" ht="16" x14ac:dyDescent="0.4">
      <c r="A1030" s="2" t="s">
        <v>1101</v>
      </c>
      <c r="B1030" s="3">
        <v>46181</v>
      </c>
      <c r="C1030" s="4" t="s">
        <v>28</v>
      </c>
      <c r="D1030" s="4" t="s">
        <v>89</v>
      </c>
      <c r="E1030" s="4" t="s">
        <v>23</v>
      </c>
      <c r="F1030" s="4" t="s">
        <v>40</v>
      </c>
      <c r="G1030" s="4" t="s">
        <v>31</v>
      </c>
      <c r="H1030" s="4" t="s">
        <v>41</v>
      </c>
      <c r="I1030" s="5">
        <v>2</v>
      </c>
      <c r="J1030" s="6">
        <v>141.09</v>
      </c>
      <c r="K1030" s="7">
        <v>0</v>
      </c>
      <c r="L1030" s="6">
        <v>81.69</v>
      </c>
      <c r="M1030" s="6">
        <f t="shared" si="64"/>
        <v>282.18</v>
      </c>
      <c r="N1030" s="6">
        <f t="shared" si="65"/>
        <v>163.38</v>
      </c>
      <c r="O1030" s="6">
        <f t="shared" si="66"/>
        <v>118.80000000000001</v>
      </c>
      <c r="P1030" s="8">
        <f t="shared" si="67"/>
        <v>0.42100786731873274</v>
      </c>
      <c r="Q1030" s="9">
        <f>YEAR(SalesDataTable[[#This Row],[Order Date]])</f>
        <v>2026</v>
      </c>
      <c r="R1030" s="8" t="str">
        <f>"Q"&amp;ROUNDUP(MONTH(SalesDataTable[[#This Row],[Order Date]])/3,0)</f>
        <v>Q2</v>
      </c>
      <c r="S1030" s="5">
        <f>MONTH(SalesDataTable[[#This Row],[Order Date]])</f>
        <v>6</v>
      </c>
      <c r="T1030" s="8" t="str">
        <f>TEXT(SalesDataTable[[#This Row],[Order Date]],"mmm")</f>
        <v>cze</v>
      </c>
    </row>
    <row r="1031" spans="1:20" ht="16" x14ac:dyDescent="0.4">
      <c r="A1031" s="2" t="s">
        <v>1102</v>
      </c>
      <c r="B1031" s="3">
        <v>46181</v>
      </c>
      <c r="C1031" s="4" t="s">
        <v>34</v>
      </c>
      <c r="D1031" s="4" t="s">
        <v>81</v>
      </c>
      <c r="E1031" s="4" t="s">
        <v>45</v>
      </c>
      <c r="F1031" s="4" t="s">
        <v>36</v>
      </c>
      <c r="G1031" s="4" t="s">
        <v>31</v>
      </c>
      <c r="H1031" s="4" t="s">
        <v>73</v>
      </c>
      <c r="I1031" s="5">
        <v>1</v>
      </c>
      <c r="J1031" s="6">
        <v>157.04</v>
      </c>
      <c r="K1031" s="7">
        <v>0</v>
      </c>
      <c r="L1031" s="6">
        <v>77.540000000000006</v>
      </c>
      <c r="M1031" s="6">
        <f t="shared" si="64"/>
        <v>157.04</v>
      </c>
      <c r="N1031" s="6">
        <f t="shared" si="65"/>
        <v>77.540000000000006</v>
      </c>
      <c r="O1031" s="6">
        <f t="shared" si="66"/>
        <v>79.499999999999986</v>
      </c>
      <c r="P1031" s="8">
        <f t="shared" si="67"/>
        <v>0.5062404482934284</v>
      </c>
      <c r="Q1031" s="9">
        <f>YEAR(SalesDataTable[[#This Row],[Order Date]])</f>
        <v>2026</v>
      </c>
      <c r="R1031" s="8" t="str">
        <f>"Q"&amp;ROUNDUP(MONTH(SalesDataTable[[#This Row],[Order Date]])/3,0)</f>
        <v>Q2</v>
      </c>
      <c r="S1031" s="5">
        <f>MONTH(SalesDataTable[[#This Row],[Order Date]])</f>
        <v>6</v>
      </c>
      <c r="T1031" s="8" t="str">
        <f>TEXT(SalesDataTable[[#This Row],[Order Date]],"mmm")</f>
        <v>cze</v>
      </c>
    </row>
    <row r="1032" spans="1:20" ht="16" x14ac:dyDescent="0.4">
      <c r="A1032" s="2" t="s">
        <v>1103</v>
      </c>
      <c r="B1032" s="3">
        <v>46181</v>
      </c>
      <c r="C1032" s="4" t="s">
        <v>47</v>
      </c>
      <c r="D1032" s="4" t="s">
        <v>65</v>
      </c>
      <c r="E1032" s="4" t="s">
        <v>45</v>
      </c>
      <c r="F1032" s="4" t="s">
        <v>36</v>
      </c>
      <c r="G1032" s="4" t="s">
        <v>37</v>
      </c>
      <c r="H1032" s="4" t="s">
        <v>91</v>
      </c>
      <c r="I1032" s="5">
        <v>6</v>
      </c>
      <c r="J1032" s="6">
        <v>136.46</v>
      </c>
      <c r="K1032" s="7">
        <v>0</v>
      </c>
      <c r="L1032" s="6">
        <v>68.61</v>
      </c>
      <c r="M1032" s="6">
        <f t="shared" si="64"/>
        <v>818.76</v>
      </c>
      <c r="N1032" s="6">
        <f t="shared" si="65"/>
        <v>411.65999999999997</v>
      </c>
      <c r="O1032" s="6">
        <f t="shared" si="66"/>
        <v>407.1</v>
      </c>
      <c r="P1032" s="8">
        <f t="shared" si="67"/>
        <v>0.49721530118716112</v>
      </c>
      <c r="Q1032" s="9">
        <f>YEAR(SalesDataTable[[#This Row],[Order Date]])</f>
        <v>2026</v>
      </c>
      <c r="R1032" s="8" t="str">
        <f>"Q"&amp;ROUNDUP(MONTH(SalesDataTable[[#This Row],[Order Date]])/3,0)</f>
        <v>Q2</v>
      </c>
      <c r="S1032" s="5">
        <f>MONTH(SalesDataTable[[#This Row],[Order Date]])</f>
        <v>6</v>
      </c>
      <c r="T1032" s="8" t="str">
        <f>TEXT(SalesDataTable[[#This Row],[Order Date]],"mmm")</f>
        <v>cze</v>
      </c>
    </row>
    <row r="1033" spans="1:20" ht="16" x14ac:dyDescent="0.4">
      <c r="A1033" s="2" t="s">
        <v>1104</v>
      </c>
      <c r="B1033" s="3">
        <v>46181</v>
      </c>
      <c r="C1033" s="4" t="s">
        <v>21</v>
      </c>
      <c r="D1033" s="4" t="s">
        <v>22</v>
      </c>
      <c r="E1033" s="4" t="s">
        <v>23</v>
      </c>
      <c r="F1033" s="4" t="s">
        <v>36</v>
      </c>
      <c r="G1033" s="4" t="s">
        <v>69</v>
      </c>
      <c r="H1033" s="4" t="s">
        <v>87</v>
      </c>
      <c r="I1033" s="5">
        <v>1</v>
      </c>
      <c r="J1033" s="6">
        <v>36.1</v>
      </c>
      <c r="K1033" s="7">
        <v>0</v>
      </c>
      <c r="L1033" s="6">
        <v>13.65</v>
      </c>
      <c r="M1033" s="6">
        <f t="shared" si="64"/>
        <v>36.1</v>
      </c>
      <c r="N1033" s="6">
        <f t="shared" si="65"/>
        <v>13.65</v>
      </c>
      <c r="O1033" s="6">
        <f t="shared" si="66"/>
        <v>22.450000000000003</v>
      </c>
      <c r="P1033" s="8">
        <f t="shared" si="67"/>
        <v>0.62188365650969535</v>
      </c>
      <c r="Q1033" s="9">
        <f>YEAR(SalesDataTable[[#This Row],[Order Date]])</f>
        <v>2026</v>
      </c>
      <c r="R1033" s="8" t="str">
        <f>"Q"&amp;ROUNDUP(MONTH(SalesDataTable[[#This Row],[Order Date]])/3,0)</f>
        <v>Q2</v>
      </c>
      <c r="S1033" s="5">
        <f>MONTH(SalesDataTable[[#This Row],[Order Date]])</f>
        <v>6</v>
      </c>
      <c r="T1033" s="8" t="str">
        <f>TEXT(SalesDataTable[[#This Row],[Order Date]],"mmm")</f>
        <v>cze</v>
      </c>
    </row>
    <row r="1034" spans="1:20" ht="16" x14ac:dyDescent="0.4">
      <c r="A1034" s="2" t="s">
        <v>1105</v>
      </c>
      <c r="B1034" s="3">
        <v>46181</v>
      </c>
      <c r="C1034" s="4" t="s">
        <v>47</v>
      </c>
      <c r="D1034" s="4" t="s">
        <v>102</v>
      </c>
      <c r="E1034" s="4" t="s">
        <v>23</v>
      </c>
      <c r="F1034" s="4" t="s">
        <v>36</v>
      </c>
      <c r="G1034" s="4" t="s">
        <v>31</v>
      </c>
      <c r="H1034" s="4" t="s">
        <v>32</v>
      </c>
      <c r="I1034" s="5">
        <v>3</v>
      </c>
      <c r="J1034" s="6">
        <v>92.73</v>
      </c>
      <c r="K1034" s="7">
        <v>0</v>
      </c>
      <c r="L1034" s="6">
        <v>44.68</v>
      </c>
      <c r="M1034" s="6">
        <f t="shared" si="64"/>
        <v>278.19</v>
      </c>
      <c r="N1034" s="6">
        <f t="shared" si="65"/>
        <v>134.04</v>
      </c>
      <c r="O1034" s="6">
        <f t="shared" si="66"/>
        <v>144.15</v>
      </c>
      <c r="P1034" s="8">
        <f t="shared" si="67"/>
        <v>0.51817103418526911</v>
      </c>
      <c r="Q1034" s="9">
        <f>YEAR(SalesDataTable[[#This Row],[Order Date]])</f>
        <v>2026</v>
      </c>
      <c r="R1034" s="8" t="str">
        <f>"Q"&amp;ROUNDUP(MONTH(SalesDataTable[[#This Row],[Order Date]])/3,0)</f>
        <v>Q2</v>
      </c>
      <c r="S1034" s="5">
        <f>MONTH(SalesDataTable[[#This Row],[Order Date]])</f>
        <v>6</v>
      </c>
      <c r="T1034" s="8" t="str">
        <f>TEXT(SalesDataTable[[#This Row],[Order Date]],"mmm")</f>
        <v>cze</v>
      </c>
    </row>
    <row r="1035" spans="1:20" ht="16" x14ac:dyDescent="0.4">
      <c r="A1035" s="2" t="s">
        <v>1106</v>
      </c>
      <c r="B1035" s="3">
        <v>46181</v>
      </c>
      <c r="C1035" s="4" t="s">
        <v>28</v>
      </c>
      <c r="D1035" s="4" t="s">
        <v>89</v>
      </c>
      <c r="E1035" s="4" t="s">
        <v>23</v>
      </c>
      <c r="F1035" s="4" t="s">
        <v>36</v>
      </c>
      <c r="G1035" s="4" t="s">
        <v>37</v>
      </c>
      <c r="H1035" s="4" t="s">
        <v>103</v>
      </c>
      <c r="I1035" s="5">
        <v>3</v>
      </c>
      <c r="J1035" s="6">
        <v>164.31</v>
      </c>
      <c r="K1035" s="7">
        <v>0.05</v>
      </c>
      <c r="L1035" s="6">
        <v>86</v>
      </c>
      <c r="M1035" s="6">
        <f t="shared" si="64"/>
        <v>468.2835</v>
      </c>
      <c r="N1035" s="6">
        <f t="shared" si="65"/>
        <v>258</v>
      </c>
      <c r="O1035" s="6">
        <f t="shared" si="66"/>
        <v>210.2835</v>
      </c>
      <c r="P1035" s="8">
        <f t="shared" si="67"/>
        <v>0.44905169624810615</v>
      </c>
      <c r="Q1035" s="9">
        <f>YEAR(SalesDataTable[[#This Row],[Order Date]])</f>
        <v>2026</v>
      </c>
      <c r="R1035" s="8" t="str">
        <f>"Q"&amp;ROUNDUP(MONTH(SalesDataTable[[#This Row],[Order Date]])/3,0)</f>
        <v>Q2</v>
      </c>
      <c r="S1035" s="5">
        <f>MONTH(SalesDataTable[[#This Row],[Order Date]])</f>
        <v>6</v>
      </c>
      <c r="T1035" s="8" t="str">
        <f>TEXT(SalesDataTable[[#This Row],[Order Date]],"mmm")</f>
        <v>cze</v>
      </c>
    </row>
    <row r="1036" spans="1:20" ht="16" x14ac:dyDescent="0.4">
      <c r="A1036" s="2" t="s">
        <v>1107</v>
      </c>
      <c r="B1036" s="3">
        <v>46182</v>
      </c>
      <c r="C1036" s="4" t="s">
        <v>47</v>
      </c>
      <c r="D1036" s="4" t="s">
        <v>68</v>
      </c>
      <c r="E1036" s="4" t="s">
        <v>59</v>
      </c>
      <c r="F1036" s="4" t="s">
        <v>36</v>
      </c>
      <c r="G1036" s="4" t="s">
        <v>37</v>
      </c>
      <c r="H1036" s="4" t="s">
        <v>38</v>
      </c>
      <c r="I1036" s="5">
        <v>2</v>
      </c>
      <c r="J1036" s="6">
        <v>36.85</v>
      </c>
      <c r="K1036" s="7">
        <v>0.1</v>
      </c>
      <c r="L1036" s="6">
        <v>13.92</v>
      </c>
      <c r="M1036" s="6">
        <f t="shared" si="64"/>
        <v>66.33</v>
      </c>
      <c r="N1036" s="6">
        <f t="shared" si="65"/>
        <v>27.84</v>
      </c>
      <c r="O1036" s="6">
        <f t="shared" si="66"/>
        <v>38.489999999999995</v>
      </c>
      <c r="P1036" s="8">
        <f t="shared" si="67"/>
        <v>0.58028041610131154</v>
      </c>
      <c r="Q1036" s="9">
        <f>YEAR(SalesDataTable[[#This Row],[Order Date]])</f>
        <v>2026</v>
      </c>
      <c r="R1036" s="8" t="str">
        <f>"Q"&amp;ROUNDUP(MONTH(SalesDataTable[[#This Row],[Order Date]])/3,0)</f>
        <v>Q2</v>
      </c>
      <c r="S1036" s="5">
        <f>MONTH(SalesDataTable[[#This Row],[Order Date]])</f>
        <v>6</v>
      </c>
      <c r="T1036" s="8" t="str">
        <f>TEXT(SalesDataTable[[#This Row],[Order Date]],"mmm")</f>
        <v>cze</v>
      </c>
    </row>
    <row r="1037" spans="1:20" ht="16" x14ac:dyDescent="0.4">
      <c r="A1037" s="2" t="s">
        <v>1108</v>
      </c>
      <c r="B1037" s="3">
        <v>46182</v>
      </c>
      <c r="C1037" s="4" t="s">
        <v>28</v>
      </c>
      <c r="D1037" s="4" t="s">
        <v>86</v>
      </c>
      <c r="E1037" s="4" t="s">
        <v>59</v>
      </c>
      <c r="F1037" s="4" t="s">
        <v>36</v>
      </c>
      <c r="G1037" s="4" t="s">
        <v>69</v>
      </c>
      <c r="H1037" s="4" t="s">
        <v>87</v>
      </c>
      <c r="I1037" s="5">
        <v>1</v>
      </c>
      <c r="J1037" s="6">
        <v>35.619999999999997</v>
      </c>
      <c r="K1037" s="7">
        <v>0</v>
      </c>
      <c r="L1037" s="6">
        <v>14.05</v>
      </c>
      <c r="M1037" s="6">
        <f t="shared" si="64"/>
        <v>35.619999999999997</v>
      </c>
      <c r="N1037" s="6">
        <f t="shared" si="65"/>
        <v>14.05</v>
      </c>
      <c r="O1037" s="6">
        <f t="shared" si="66"/>
        <v>21.569999999999997</v>
      </c>
      <c r="P1037" s="8">
        <f t="shared" si="67"/>
        <v>0.60555867490174053</v>
      </c>
      <c r="Q1037" s="9">
        <f>YEAR(SalesDataTable[[#This Row],[Order Date]])</f>
        <v>2026</v>
      </c>
      <c r="R1037" s="8" t="str">
        <f>"Q"&amp;ROUNDUP(MONTH(SalesDataTable[[#This Row],[Order Date]])/3,0)</f>
        <v>Q2</v>
      </c>
      <c r="S1037" s="5">
        <f>MONTH(SalesDataTable[[#This Row],[Order Date]])</f>
        <v>6</v>
      </c>
      <c r="T1037" s="8" t="str">
        <f>TEXT(SalesDataTable[[#This Row],[Order Date]],"mmm")</f>
        <v>cze</v>
      </c>
    </row>
    <row r="1038" spans="1:20" ht="16" x14ac:dyDescent="0.4">
      <c r="A1038" s="2" t="s">
        <v>1109</v>
      </c>
      <c r="B1038" s="3">
        <v>46182</v>
      </c>
      <c r="C1038" s="4" t="s">
        <v>47</v>
      </c>
      <c r="D1038" s="4" t="s">
        <v>68</v>
      </c>
      <c r="E1038" s="4" t="s">
        <v>23</v>
      </c>
      <c r="F1038" s="4" t="s">
        <v>36</v>
      </c>
      <c r="G1038" s="4" t="s">
        <v>31</v>
      </c>
      <c r="H1038" s="4" t="s">
        <v>73</v>
      </c>
      <c r="I1038" s="5">
        <v>3</v>
      </c>
      <c r="J1038" s="6">
        <v>157.43</v>
      </c>
      <c r="K1038" s="7">
        <v>0.15</v>
      </c>
      <c r="L1038" s="6">
        <v>77.56</v>
      </c>
      <c r="M1038" s="6">
        <f t="shared" si="64"/>
        <v>401.44650000000001</v>
      </c>
      <c r="N1038" s="6">
        <f t="shared" si="65"/>
        <v>232.68</v>
      </c>
      <c r="O1038" s="6">
        <f t="shared" si="66"/>
        <v>168.76650000000001</v>
      </c>
      <c r="P1038" s="8">
        <f t="shared" si="67"/>
        <v>0.42039599299034863</v>
      </c>
      <c r="Q1038" s="9">
        <f>YEAR(SalesDataTable[[#This Row],[Order Date]])</f>
        <v>2026</v>
      </c>
      <c r="R1038" s="8" t="str">
        <f>"Q"&amp;ROUNDUP(MONTH(SalesDataTable[[#This Row],[Order Date]])/3,0)</f>
        <v>Q2</v>
      </c>
      <c r="S1038" s="5">
        <f>MONTH(SalesDataTable[[#This Row],[Order Date]])</f>
        <v>6</v>
      </c>
      <c r="T1038" s="8" t="str">
        <f>TEXT(SalesDataTable[[#This Row],[Order Date]],"mmm")</f>
        <v>cze</v>
      </c>
    </row>
    <row r="1039" spans="1:20" ht="16" x14ac:dyDescent="0.4">
      <c r="A1039" s="2" t="s">
        <v>1110</v>
      </c>
      <c r="B1039" s="3">
        <v>46182</v>
      </c>
      <c r="C1039" s="4" t="s">
        <v>28</v>
      </c>
      <c r="D1039" s="4" t="s">
        <v>89</v>
      </c>
      <c r="E1039" s="4" t="s">
        <v>45</v>
      </c>
      <c r="F1039" s="4" t="s">
        <v>36</v>
      </c>
      <c r="G1039" s="4" t="s">
        <v>25</v>
      </c>
      <c r="H1039" s="4" t="s">
        <v>26</v>
      </c>
      <c r="I1039" s="5">
        <v>1</v>
      </c>
      <c r="J1039" s="6">
        <v>81.2</v>
      </c>
      <c r="K1039" s="7">
        <v>0.1</v>
      </c>
      <c r="L1039" s="6">
        <v>41.64</v>
      </c>
      <c r="M1039" s="6">
        <f t="shared" si="64"/>
        <v>73.08</v>
      </c>
      <c r="N1039" s="6">
        <f t="shared" si="65"/>
        <v>41.64</v>
      </c>
      <c r="O1039" s="6">
        <f t="shared" si="66"/>
        <v>31.439999999999998</v>
      </c>
      <c r="P1039" s="8">
        <f t="shared" si="67"/>
        <v>0.43021346469622329</v>
      </c>
      <c r="Q1039" s="9">
        <f>YEAR(SalesDataTable[[#This Row],[Order Date]])</f>
        <v>2026</v>
      </c>
      <c r="R1039" s="8" t="str">
        <f>"Q"&amp;ROUNDUP(MONTH(SalesDataTable[[#This Row],[Order Date]])/3,0)</f>
        <v>Q2</v>
      </c>
      <c r="S1039" s="5">
        <f>MONTH(SalesDataTable[[#This Row],[Order Date]])</f>
        <v>6</v>
      </c>
      <c r="T1039" s="8" t="str">
        <f>TEXT(SalesDataTable[[#This Row],[Order Date]],"mmm")</f>
        <v>cze</v>
      </c>
    </row>
    <row r="1040" spans="1:20" ht="16" x14ac:dyDescent="0.4">
      <c r="A1040" s="2" t="s">
        <v>1111</v>
      </c>
      <c r="B1040" s="3">
        <v>46182</v>
      </c>
      <c r="C1040" s="4" t="s">
        <v>47</v>
      </c>
      <c r="D1040" s="4" t="s">
        <v>102</v>
      </c>
      <c r="E1040" s="4" t="s">
        <v>23</v>
      </c>
      <c r="F1040" s="4" t="s">
        <v>24</v>
      </c>
      <c r="G1040" s="4" t="s">
        <v>31</v>
      </c>
      <c r="H1040" s="4" t="s">
        <v>32</v>
      </c>
      <c r="I1040" s="5">
        <v>4</v>
      </c>
      <c r="J1040" s="6">
        <v>93.58</v>
      </c>
      <c r="K1040" s="7">
        <v>0.1</v>
      </c>
      <c r="L1040" s="6">
        <v>44.56</v>
      </c>
      <c r="M1040" s="6">
        <f t="shared" si="64"/>
        <v>336.88799999999998</v>
      </c>
      <c r="N1040" s="6">
        <f t="shared" si="65"/>
        <v>178.24</v>
      </c>
      <c r="O1040" s="6">
        <f t="shared" si="66"/>
        <v>158.64799999999997</v>
      </c>
      <c r="P1040" s="8">
        <f t="shared" si="67"/>
        <v>0.4709220868656645</v>
      </c>
      <c r="Q1040" s="9">
        <f>YEAR(SalesDataTable[[#This Row],[Order Date]])</f>
        <v>2026</v>
      </c>
      <c r="R1040" s="8" t="str">
        <f>"Q"&amp;ROUNDUP(MONTH(SalesDataTable[[#This Row],[Order Date]])/3,0)</f>
        <v>Q2</v>
      </c>
      <c r="S1040" s="5">
        <f>MONTH(SalesDataTable[[#This Row],[Order Date]])</f>
        <v>6</v>
      </c>
      <c r="T1040" s="8" t="str">
        <f>TEXT(SalesDataTable[[#This Row],[Order Date]],"mmm")</f>
        <v>cze</v>
      </c>
    </row>
    <row r="1041" spans="1:20" ht="16" x14ac:dyDescent="0.4">
      <c r="A1041" s="2" t="s">
        <v>1112</v>
      </c>
      <c r="B1041" s="3">
        <v>46182</v>
      </c>
      <c r="C1041" s="4" t="s">
        <v>28</v>
      </c>
      <c r="D1041" s="4" t="s">
        <v>106</v>
      </c>
      <c r="E1041" s="4" t="s">
        <v>23</v>
      </c>
      <c r="F1041" s="4" t="s">
        <v>36</v>
      </c>
      <c r="G1041" s="4" t="s">
        <v>31</v>
      </c>
      <c r="H1041" s="4" t="s">
        <v>73</v>
      </c>
      <c r="I1041" s="5">
        <v>4</v>
      </c>
      <c r="J1041" s="6">
        <v>155.22</v>
      </c>
      <c r="K1041" s="7">
        <v>0</v>
      </c>
      <c r="L1041" s="6">
        <v>77.209999999999994</v>
      </c>
      <c r="M1041" s="6">
        <f t="shared" si="64"/>
        <v>620.88</v>
      </c>
      <c r="N1041" s="6">
        <f t="shared" si="65"/>
        <v>308.83999999999997</v>
      </c>
      <c r="O1041" s="6">
        <f t="shared" si="66"/>
        <v>312.04000000000002</v>
      </c>
      <c r="P1041" s="8">
        <f t="shared" si="67"/>
        <v>0.50257698750161062</v>
      </c>
      <c r="Q1041" s="9">
        <f>YEAR(SalesDataTable[[#This Row],[Order Date]])</f>
        <v>2026</v>
      </c>
      <c r="R1041" s="8" t="str">
        <f>"Q"&amp;ROUNDUP(MONTH(SalesDataTable[[#This Row],[Order Date]])/3,0)</f>
        <v>Q2</v>
      </c>
      <c r="S1041" s="5">
        <f>MONTH(SalesDataTable[[#This Row],[Order Date]])</f>
        <v>6</v>
      </c>
      <c r="T1041" s="8" t="str">
        <f>TEXT(SalesDataTable[[#This Row],[Order Date]],"mmm")</f>
        <v>cze</v>
      </c>
    </row>
    <row r="1042" spans="1:20" ht="16" x14ac:dyDescent="0.4">
      <c r="A1042" s="2" t="s">
        <v>1113</v>
      </c>
      <c r="B1042" s="3">
        <v>46182</v>
      </c>
      <c r="C1042" s="4" t="s">
        <v>47</v>
      </c>
      <c r="D1042" s="4" t="s">
        <v>68</v>
      </c>
      <c r="E1042" s="4" t="s">
        <v>23</v>
      </c>
      <c r="F1042" s="4" t="s">
        <v>36</v>
      </c>
      <c r="G1042" s="4" t="s">
        <v>25</v>
      </c>
      <c r="H1042" s="4" t="s">
        <v>63</v>
      </c>
      <c r="I1042" s="5">
        <v>4</v>
      </c>
      <c r="J1042" s="6">
        <v>100.33</v>
      </c>
      <c r="K1042" s="7">
        <v>0</v>
      </c>
      <c r="L1042" s="6">
        <v>49.99</v>
      </c>
      <c r="M1042" s="6">
        <f t="shared" si="64"/>
        <v>401.32</v>
      </c>
      <c r="N1042" s="6">
        <f t="shared" si="65"/>
        <v>199.96</v>
      </c>
      <c r="O1042" s="6">
        <f t="shared" si="66"/>
        <v>201.35999999999999</v>
      </c>
      <c r="P1042" s="8">
        <f t="shared" si="67"/>
        <v>0.5017442439948171</v>
      </c>
      <c r="Q1042" s="9">
        <f>YEAR(SalesDataTable[[#This Row],[Order Date]])</f>
        <v>2026</v>
      </c>
      <c r="R1042" s="8" t="str">
        <f>"Q"&amp;ROUNDUP(MONTH(SalesDataTable[[#This Row],[Order Date]])/3,0)</f>
        <v>Q2</v>
      </c>
      <c r="S1042" s="5">
        <f>MONTH(SalesDataTable[[#This Row],[Order Date]])</f>
        <v>6</v>
      </c>
      <c r="T1042" s="8" t="str">
        <f>TEXT(SalesDataTable[[#This Row],[Order Date]],"mmm")</f>
        <v>cze</v>
      </c>
    </row>
    <row r="1043" spans="1:20" ht="16" x14ac:dyDescent="0.4">
      <c r="A1043" s="2" t="s">
        <v>1114</v>
      </c>
      <c r="B1043" s="3">
        <v>46182</v>
      </c>
      <c r="C1043" s="4" t="s">
        <v>34</v>
      </c>
      <c r="D1043" s="4" t="s">
        <v>44</v>
      </c>
      <c r="E1043" s="4" t="s">
        <v>23</v>
      </c>
      <c r="F1043" s="4" t="s">
        <v>40</v>
      </c>
      <c r="G1043" s="4" t="s">
        <v>37</v>
      </c>
      <c r="H1043" s="4" t="s">
        <v>91</v>
      </c>
      <c r="I1043" s="5">
        <v>2</v>
      </c>
      <c r="J1043" s="6">
        <v>134.28</v>
      </c>
      <c r="K1043" s="7">
        <v>0</v>
      </c>
      <c r="L1043" s="6">
        <v>69.12</v>
      </c>
      <c r="M1043" s="6">
        <f t="shared" si="64"/>
        <v>268.56</v>
      </c>
      <c r="N1043" s="6">
        <f t="shared" si="65"/>
        <v>138.24</v>
      </c>
      <c r="O1043" s="6">
        <f t="shared" si="66"/>
        <v>130.32</v>
      </c>
      <c r="P1043" s="8">
        <f t="shared" si="67"/>
        <v>0.48525469168900803</v>
      </c>
      <c r="Q1043" s="9">
        <f>YEAR(SalesDataTable[[#This Row],[Order Date]])</f>
        <v>2026</v>
      </c>
      <c r="R1043" s="8" t="str">
        <f>"Q"&amp;ROUNDUP(MONTH(SalesDataTable[[#This Row],[Order Date]])/3,0)</f>
        <v>Q2</v>
      </c>
      <c r="S1043" s="5">
        <f>MONTH(SalesDataTable[[#This Row],[Order Date]])</f>
        <v>6</v>
      </c>
      <c r="T1043" s="8" t="str">
        <f>TEXT(SalesDataTable[[#This Row],[Order Date]],"mmm")</f>
        <v>cze</v>
      </c>
    </row>
    <row r="1044" spans="1:20" ht="16" x14ac:dyDescent="0.4">
      <c r="A1044" s="2" t="s">
        <v>1115</v>
      </c>
      <c r="B1044" s="3">
        <v>46182</v>
      </c>
      <c r="C1044" s="4" t="s">
        <v>34</v>
      </c>
      <c r="D1044" s="4" t="s">
        <v>35</v>
      </c>
      <c r="E1044" s="4" t="s">
        <v>23</v>
      </c>
      <c r="F1044" s="4" t="s">
        <v>36</v>
      </c>
      <c r="G1044" s="4" t="s">
        <v>69</v>
      </c>
      <c r="H1044" s="4" t="s">
        <v>94</v>
      </c>
      <c r="I1044" s="5">
        <v>2</v>
      </c>
      <c r="J1044" s="6">
        <v>51.16</v>
      </c>
      <c r="K1044" s="7">
        <v>0</v>
      </c>
      <c r="L1044" s="6">
        <v>21.57</v>
      </c>
      <c r="M1044" s="6">
        <f t="shared" si="64"/>
        <v>102.32</v>
      </c>
      <c r="N1044" s="6">
        <f t="shared" si="65"/>
        <v>43.14</v>
      </c>
      <c r="O1044" s="6">
        <f t="shared" si="66"/>
        <v>59.179999999999993</v>
      </c>
      <c r="P1044" s="8">
        <f t="shared" si="67"/>
        <v>0.57838154808444098</v>
      </c>
      <c r="Q1044" s="9">
        <f>YEAR(SalesDataTable[[#This Row],[Order Date]])</f>
        <v>2026</v>
      </c>
      <c r="R1044" s="8" t="str">
        <f>"Q"&amp;ROUNDUP(MONTH(SalesDataTable[[#This Row],[Order Date]])/3,0)</f>
        <v>Q2</v>
      </c>
      <c r="S1044" s="5">
        <f>MONTH(SalesDataTable[[#This Row],[Order Date]])</f>
        <v>6</v>
      </c>
      <c r="T1044" s="8" t="str">
        <f>TEXT(SalesDataTable[[#This Row],[Order Date]],"mmm")</f>
        <v>cze</v>
      </c>
    </row>
    <row r="1045" spans="1:20" ht="16" x14ac:dyDescent="0.4">
      <c r="A1045" s="2" t="s">
        <v>1116</v>
      </c>
      <c r="B1045" s="3">
        <v>46183</v>
      </c>
      <c r="C1045" s="4" t="s">
        <v>28</v>
      </c>
      <c r="D1045" s="4" t="s">
        <v>89</v>
      </c>
      <c r="E1045" s="4" t="s">
        <v>23</v>
      </c>
      <c r="F1045" s="4" t="s">
        <v>24</v>
      </c>
      <c r="G1045" s="4" t="s">
        <v>69</v>
      </c>
      <c r="H1045" s="4" t="s">
        <v>87</v>
      </c>
      <c r="I1045" s="5">
        <v>3</v>
      </c>
      <c r="J1045" s="6">
        <v>35.94</v>
      </c>
      <c r="K1045" s="7">
        <v>0.1</v>
      </c>
      <c r="L1045" s="6">
        <v>14.04</v>
      </c>
      <c r="M1045" s="6">
        <f t="shared" si="64"/>
        <v>97.037999999999997</v>
      </c>
      <c r="N1045" s="6">
        <f t="shared" si="65"/>
        <v>42.12</v>
      </c>
      <c r="O1045" s="6">
        <f t="shared" si="66"/>
        <v>54.917999999999999</v>
      </c>
      <c r="P1045" s="8">
        <f t="shared" si="67"/>
        <v>0.56594323873121866</v>
      </c>
      <c r="Q1045" s="9">
        <f>YEAR(SalesDataTable[[#This Row],[Order Date]])</f>
        <v>2026</v>
      </c>
      <c r="R1045" s="8" t="str">
        <f>"Q"&amp;ROUNDUP(MONTH(SalesDataTable[[#This Row],[Order Date]])/3,0)</f>
        <v>Q2</v>
      </c>
      <c r="S1045" s="5">
        <f>MONTH(SalesDataTable[[#This Row],[Order Date]])</f>
        <v>6</v>
      </c>
      <c r="T1045" s="8" t="str">
        <f>TEXT(SalesDataTable[[#This Row],[Order Date]],"mmm")</f>
        <v>cze</v>
      </c>
    </row>
    <row r="1046" spans="1:20" ht="16" x14ac:dyDescent="0.4">
      <c r="A1046" s="2" t="s">
        <v>1117</v>
      </c>
      <c r="B1046" s="3">
        <v>46183</v>
      </c>
      <c r="C1046" s="4" t="s">
        <v>34</v>
      </c>
      <c r="D1046" s="4" t="s">
        <v>81</v>
      </c>
      <c r="E1046" s="4" t="s">
        <v>45</v>
      </c>
      <c r="F1046" s="4" t="s">
        <v>24</v>
      </c>
      <c r="G1046" s="4" t="s">
        <v>31</v>
      </c>
      <c r="H1046" s="4" t="s">
        <v>41</v>
      </c>
      <c r="I1046" s="5">
        <v>1</v>
      </c>
      <c r="J1046" s="6">
        <v>145.34</v>
      </c>
      <c r="K1046" s="7">
        <v>0.05</v>
      </c>
      <c r="L1046" s="6">
        <v>77.89</v>
      </c>
      <c r="M1046" s="6">
        <f t="shared" si="64"/>
        <v>138.07300000000001</v>
      </c>
      <c r="N1046" s="6">
        <f t="shared" si="65"/>
        <v>77.89</v>
      </c>
      <c r="O1046" s="6">
        <f t="shared" si="66"/>
        <v>60.183000000000007</v>
      </c>
      <c r="P1046" s="8">
        <f t="shared" si="67"/>
        <v>0.43587812244247609</v>
      </c>
      <c r="Q1046" s="9">
        <f>YEAR(SalesDataTable[[#This Row],[Order Date]])</f>
        <v>2026</v>
      </c>
      <c r="R1046" s="8" t="str">
        <f>"Q"&amp;ROUNDUP(MONTH(SalesDataTable[[#This Row],[Order Date]])/3,0)</f>
        <v>Q2</v>
      </c>
      <c r="S1046" s="5">
        <f>MONTH(SalesDataTable[[#This Row],[Order Date]])</f>
        <v>6</v>
      </c>
      <c r="T1046" s="8" t="str">
        <f>TEXT(SalesDataTable[[#This Row],[Order Date]],"mmm")</f>
        <v>cze</v>
      </c>
    </row>
    <row r="1047" spans="1:20" ht="16" x14ac:dyDescent="0.4">
      <c r="A1047" s="2" t="s">
        <v>1118</v>
      </c>
      <c r="B1047" s="3">
        <v>46183</v>
      </c>
      <c r="C1047" s="4" t="s">
        <v>34</v>
      </c>
      <c r="D1047" s="4" t="s">
        <v>146</v>
      </c>
      <c r="E1047" s="4" t="s">
        <v>23</v>
      </c>
      <c r="F1047" s="4" t="s">
        <v>40</v>
      </c>
      <c r="G1047" s="4" t="s">
        <v>37</v>
      </c>
      <c r="H1047" s="4" t="s">
        <v>38</v>
      </c>
      <c r="I1047" s="5">
        <v>1</v>
      </c>
      <c r="J1047" s="6">
        <v>35.950000000000003</v>
      </c>
      <c r="K1047" s="7">
        <v>0.1</v>
      </c>
      <c r="L1047" s="6">
        <v>13.63</v>
      </c>
      <c r="M1047" s="6">
        <f t="shared" si="64"/>
        <v>32.355000000000004</v>
      </c>
      <c r="N1047" s="6">
        <f t="shared" si="65"/>
        <v>13.63</v>
      </c>
      <c r="O1047" s="6">
        <f t="shared" si="66"/>
        <v>18.725000000000001</v>
      </c>
      <c r="P1047" s="8">
        <f t="shared" si="67"/>
        <v>0.57873589862463293</v>
      </c>
      <c r="Q1047" s="9">
        <f>YEAR(SalesDataTable[[#This Row],[Order Date]])</f>
        <v>2026</v>
      </c>
      <c r="R1047" s="8" t="str">
        <f>"Q"&amp;ROUNDUP(MONTH(SalesDataTable[[#This Row],[Order Date]])/3,0)</f>
        <v>Q2</v>
      </c>
      <c r="S1047" s="5">
        <f>MONTH(SalesDataTable[[#This Row],[Order Date]])</f>
        <v>6</v>
      </c>
      <c r="T1047" s="8" t="str">
        <f>TEXT(SalesDataTable[[#This Row],[Order Date]],"mmm")</f>
        <v>cze</v>
      </c>
    </row>
    <row r="1048" spans="1:20" ht="16" x14ac:dyDescent="0.4">
      <c r="A1048" s="2" t="s">
        <v>1119</v>
      </c>
      <c r="B1048" s="3">
        <v>46183</v>
      </c>
      <c r="C1048" s="4" t="s">
        <v>47</v>
      </c>
      <c r="D1048" s="4" t="s">
        <v>102</v>
      </c>
      <c r="E1048" s="4" t="s">
        <v>45</v>
      </c>
      <c r="F1048" s="4" t="s">
        <v>40</v>
      </c>
      <c r="G1048" s="4" t="s">
        <v>69</v>
      </c>
      <c r="H1048" s="4" t="s">
        <v>94</v>
      </c>
      <c r="I1048" s="5">
        <v>1</v>
      </c>
      <c r="J1048" s="6">
        <v>51.09</v>
      </c>
      <c r="K1048" s="7">
        <v>0</v>
      </c>
      <c r="L1048" s="6">
        <v>22.4</v>
      </c>
      <c r="M1048" s="6">
        <f t="shared" si="64"/>
        <v>51.09</v>
      </c>
      <c r="N1048" s="6">
        <f t="shared" si="65"/>
        <v>22.4</v>
      </c>
      <c r="O1048" s="6">
        <f t="shared" si="66"/>
        <v>28.690000000000005</v>
      </c>
      <c r="P1048" s="8">
        <f t="shared" si="67"/>
        <v>0.56155803484047762</v>
      </c>
      <c r="Q1048" s="9">
        <f>YEAR(SalesDataTable[[#This Row],[Order Date]])</f>
        <v>2026</v>
      </c>
      <c r="R1048" s="8" t="str">
        <f>"Q"&amp;ROUNDUP(MONTH(SalesDataTable[[#This Row],[Order Date]])/3,0)</f>
        <v>Q2</v>
      </c>
      <c r="S1048" s="5">
        <f>MONTH(SalesDataTable[[#This Row],[Order Date]])</f>
        <v>6</v>
      </c>
      <c r="T1048" s="8" t="str">
        <f>TEXT(SalesDataTable[[#This Row],[Order Date]],"mmm")</f>
        <v>cze</v>
      </c>
    </row>
    <row r="1049" spans="1:20" ht="16" x14ac:dyDescent="0.4">
      <c r="A1049" s="2" t="s">
        <v>1120</v>
      </c>
      <c r="B1049" s="3">
        <v>46183</v>
      </c>
      <c r="C1049" s="4" t="s">
        <v>28</v>
      </c>
      <c r="D1049" s="4" t="s">
        <v>106</v>
      </c>
      <c r="E1049" s="4" t="s">
        <v>45</v>
      </c>
      <c r="F1049" s="4" t="s">
        <v>24</v>
      </c>
      <c r="G1049" s="4" t="s">
        <v>51</v>
      </c>
      <c r="H1049" s="4" t="s">
        <v>61</v>
      </c>
      <c r="I1049" s="5">
        <v>2</v>
      </c>
      <c r="J1049" s="6">
        <v>198.69</v>
      </c>
      <c r="K1049" s="7">
        <v>0.15</v>
      </c>
      <c r="L1049" s="6">
        <v>104.25</v>
      </c>
      <c r="M1049" s="6">
        <f t="shared" si="64"/>
        <v>337.77299999999997</v>
      </c>
      <c r="N1049" s="6">
        <f t="shared" si="65"/>
        <v>208.5</v>
      </c>
      <c r="O1049" s="6">
        <f t="shared" si="66"/>
        <v>129.27299999999997</v>
      </c>
      <c r="P1049" s="8">
        <f t="shared" si="67"/>
        <v>0.38272153191640534</v>
      </c>
      <c r="Q1049" s="9">
        <f>YEAR(SalesDataTable[[#This Row],[Order Date]])</f>
        <v>2026</v>
      </c>
      <c r="R1049" s="8" t="str">
        <f>"Q"&amp;ROUNDUP(MONTH(SalesDataTable[[#This Row],[Order Date]])/3,0)</f>
        <v>Q2</v>
      </c>
      <c r="S1049" s="5">
        <f>MONTH(SalesDataTable[[#This Row],[Order Date]])</f>
        <v>6</v>
      </c>
      <c r="T1049" s="8" t="str">
        <f>TEXT(SalesDataTable[[#This Row],[Order Date]],"mmm")</f>
        <v>cze</v>
      </c>
    </row>
    <row r="1050" spans="1:20" ht="16" x14ac:dyDescent="0.4">
      <c r="A1050" s="2" t="s">
        <v>1121</v>
      </c>
      <c r="B1050" s="3">
        <v>46183</v>
      </c>
      <c r="C1050" s="4" t="s">
        <v>28</v>
      </c>
      <c r="D1050" s="4" t="s">
        <v>58</v>
      </c>
      <c r="E1050" s="4" t="s">
        <v>45</v>
      </c>
      <c r="F1050" s="4" t="s">
        <v>36</v>
      </c>
      <c r="G1050" s="4" t="s">
        <v>25</v>
      </c>
      <c r="H1050" s="4" t="s">
        <v>26</v>
      </c>
      <c r="I1050" s="5">
        <v>3</v>
      </c>
      <c r="J1050" s="6">
        <v>83.45</v>
      </c>
      <c r="K1050" s="7">
        <v>0</v>
      </c>
      <c r="L1050" s="6">
        <v>43.73</v>
      </c>
      <c r="M1050" s="6">
        <f t="shared" si="64"/>
        <v>250.35000000000002</v>
      </c>
      <c r="N1050" s="6">
        <f t="shared" si="65"/>
        <v>131.19</v>
      </c>
      <c r="O1050" s="6">
        <f t="shared" si="66"/>
        <v>119.16000000000003</v>
      </c>
      <c r="P1050" s="8">
        <f t="shared" si="67"/>
        <v>0.47597363690832839</v>
      </c>
      <c r="Q1050" s="9">
        <f>YEAR(SalesDataTable[[#This Row],[Order Date]])</f>
        <v>2026</v>
      </c>
      <c r="R1050" s="8" t="str">
        <f>"Q"&amp;ROUNDUP(MONTH(SalesDataTable[[#This Row],[Order Date]])/3,0)</f>
        <v>Q2</v>
      </c>
      <c r="S1050" s="5">
        <f>MONTH(SalesDataTable[[#This Row],[Order Date]])</f>
        <v>6</v>
      </c>
      <c r="T1050" s="8" t="str">
        <f>TEXT(SalesDataTable[[#This Row],[Order Date]],"mmm")</f>
        <v>cze</v>
      </c>
    </row>
    <row r="1051" spans="1:20" ht="16" x14ac:dyDescent="0.4">
      <c r="A1051" s="2" t="s">
        <v>1122</v>
      </c>
      <c r="B1051" s="3">
        <v>46183</v>
      </c>
      <c r="C1051" s="4" t="s">
        <v>34</v>
      </c>
      <c r="D1051" s="4" t="s">
        <v>35</v>
      </c>
      <c r="E1051" s="4" t="s">
        <v>23</v>
      </c>
      <c r="F1051" s="4" t="s">
        <v>36</v>
      </c>
      <c r="G1051" s="4" t="s">
        <v>69</v>
      </c>
      <c r="H1051" s="4" t="s">
        <v>70</v>
      </c>
      <c r="I1051" s="5">
        <v>2</v>
      </c>
      <c r="J1051" s="6">
        <v>40.86</v>
      </c>
      <c r="K1051" s="7">
        <v>0</v>
      </c>
      <c r="L1051" s="6">
        <v>14.59</v>
      </c>
      <c r="M1051" s="6">
        <f t="shared" si="64"/>
        <v>81.72</v>
      </c>
      <c r="N1051" s="6">
        <f t="shared" si="65"/>
        <v>29.18</v>
      </c>
      <c r="O1051" s="6">
        <f t="shared" si="66"/>
        <v>52.54</v>
      </c>
      <c r="P1051" s="8">
        <f t="shared" si="67"/>
        <v>0.64292706803720023</v>
      </c>
      <c r="Q1051" s="9">
        <f>YEAR(SalesDataTable[[#This Row],[Order Date]])</f>
        <v>2026</v>
      </c>
      <c r="R1051" s="8" t="str">
        <f>"Q"&amp;ROUNDUP(MONTH(SalesDataTable[[#This Row],[Order Date]])/3,0)</f>
        <v>Q2</v>
      </c>
      <c r="S1051" s="5">
        <f>MONTH(SalesDataTable[[#This Row],[Order Date]])</f>
        <v>6</v>
      </c>
      <c r="T1051" s="8" t="str">
        <f>TEXT(SalesDataTable[[#This Row],[Order Date]],"mmm")</f>
        <v>cze</v>
      </c>
    </row>
    <row r="1052" spans="1:20" ht="16" x14ac:dyDescent="0.4">
      <c r="A1052" s="2" t="s">
        <v>1123</v>
      </c>
      <c r="B1052" s="3">
        <v>46183</v>
      </c>
      <c r="C1052" s="4" t="s">
        <v>28</v>
      </c>
      <c r="D1052" s="4" t="s">
        <v>58</v>
      </c>
      <c r="E1052" s="4" t="s">
        <v>45</v>
      </c>
      <c r="F1052" s="4" t="s">
        <v>36</v>
      </c>
      <c r="G1052" s="4" t="s">
        <v>51</v>
      </c>
      <c r="H1052" s="4" t="s">
        <v>84</v>
      </c>
      <c r="I1052" s="5">
        <v>1</v>
      </c>
      <c r="J1052" s="6">
        <v>82.21</v>
      </c>
      <c r="K1052" s="7">
        <v>0.05</v>
      </c>
      <c r="L1052" s="6">
        <v>39.04</v>
      </c>
      <c r="M1052" s="6">
        <f t="shared" si="64"/>
        <v>78.099499999999992</v>
      </c>
      <c r="N1052" s="6">
        <f t="shared" si="65"/>
        <v>39.04</v>
      </c>
      <c r="O1052" s="6">
        <f t="shared" si="66"/>
        <v>39.059499999999993</v>
      </c>
      <c r="P1052" s="8">
        <f t="shared" si="67"/>
        <v>0.50012484074802011</v>
      </c>
      <c r="Q1052" s="9">
        <f>YEAR(SalesDataTable[[#This Row],[Order Date]])</f>
        <v>2026</v>
      </c>
      <c r="R1052" s="8" t="str">
        <f>"Q"&amp;ROUNDUP(MONTH(SalesDataTable[[#This Row],[Order Date]])/3,0)</f>
        <v>Q2</v>
      </c>
      <c r="S1052" s="5">
        <f>MONTH(SalesDataTable[[#This Row],[Order Date]])</f>
        <v>6</v>
      </c>
      <c r="T1052" s="8" t="str">
        <f>TEXT(SalesDataTable[[#This Row],[Order Date]],"mmm")</f>
        <v>cze</v>
      </c>
    </row>
    <row r="1053" spans="1:20" ht="16" x14ac:dyDescent="0.4">
      <c r="A1053" s="2" t="s">
        <v>1124</v>
      </c>
      <c r="B1053" s="3">
        <v>46183</v>
      </c>
      <c r="C1053" s="4" t="s">
        <v>34</v>
      </c>
      <c r="D1053" s="4" t="s">
        <v>81</v>
      </c>
      <c r="E1053" s="4" t="s">
        <v>59</v>
      </c>
      <c r="F1053" s="4" t="s">
        <v>40</v>
      </c>
      <c r="G1053" s="4" t="s">
        <v>69</v>
      </c>
      <c r="H1053" s="4" t="s">
        <v>87</v>
      </c>
      <c r="I1053" s="5">
        <v>1</v>
      </c>
      <c r="J1053" s="6">
        <v>35.93</v>
      </c>
      <c r="K1053" s="7">
        <v>0.1</v>
      </c>
      <c r="L1053" s="6">
        <v>13.52</v>
      </c>
      <c r="M1053" s="6">
        <f t="shared" si="64"/>
        <v>32.337000000000003</v>
      </c>
      <c r="N1053" s="6">
        <f t="shared" si="65"/>
        <v>13.52</v>
      </c>
      <c r="O1053" s="6">
        <f t="shared" si="66"/>
        <v>18.817000000000004</v>
      </c>
      <c r="P1053" s="8">
        <f t="shared" si="67"/>
        <v>0.58190308315551853</v>
      </c>
      <c r="Q1053" s="9">
        <f>YEAR(SalesDataTable[[#This Row],[Order Date]])</f>
        <v>2026</v>
      </c>
      <c r="R1053" s="8" t="str">
        <f>"Q"&amp;ROUNDUP(MONTH(SalesDataTable[[#This Row],[Order Date]])/3,0)</f>
        <v>Q2</v>
      </c>
      <c r="S1053" s="5">
        <f>MONTH(SalesDataTable[[#This Row],[Order Date]])</f>
        <v>6</v>
      </c>
      <c r="T1053" s="8" t="str">
        <f>TEXT(SalesDataTable[[#This Row],[Order Date]],"mmm")</f>
        <v>cze</v>
      </c>
    </row>
    <row r="1054" spans="1:20" ht="16" x14ac:dyDescent="0.4">
      <c r="A1054" s="2" t="s">
        <v>1125</v>
      </c>
      <c r="B1054" s="3">
        <v>46183</v>
      </c>
      <c r="C1054" s="4" t="s">
        <v>21</v>
      </c>
      <c r="D1054" s="4" t="s">
        <v>22</v>
      </c>
      <c r="E1054" s="4" t="s">
        <v>59</v>
      </c>
      <c r="F1054" s="4" t="s">
        <v>36</v>
      </c>
      <c r="G1054" s="4" t="s">
        <v>37</v>
      </c>
      <c r="H1054" s="4" t="s">
        <v>103</v>
      </c>
      <c r="I1054" s="5">
        <v>2</v>
      </c>
      <c r="J1054" s="6">
        <v>164.77</v>
      </c>
      <c r="K1054" s="7">
        <v>0</v>
      </c>
      <c r="L1054" s="6">
        <v>89.07</v>
      </c>
      <c r="M1054" s="6">
        <f t="shared" si="64"/>
        <v>329.54</v>
      </c>
      <c r="N1054" s="6">
        <f t="shared" si="65"/>
        <v>178.14</v>
      </c>
      <c r="O1054" s="6">
        <f t="shared" si="66"/>
        <v>151.40000000000003</v>
      </c>
      <c r="P1054" s="8">
        <f t="shared" si="67"/>
        <v>0.45942829398555568</v>
      </c>
      <c r="Q1054" s="9">
        <f>YEAR(SalesDataTable[[#This Row],[Order Date]])</f>
        <v>2026</v>
      </c>
      <c r="R1054" s="8" t="str">
        <f>"Q"&amp;ROUNDUP(MONTH(SalesDataTable[[#This Row],[Order Date]])/3,0)</f>
        <v>Q2</v>
      </c>
      <c r="S1054" s="5">
        <f>MONTH(SalesDataTable[[#This Row],[Order Date]])</f>
        <v>6</v>
      </c>
      <c r="T1054" s="8" t="str">
        <f>TEXT(SalesDataTable[[#This Row],[Order Date]],"mmm")</f>
        <v>cze</v>
      </c>
    </row>
    <row r="1055" spans="1:20" ht="16" x14ac:dyDescent="0.4">
      <c r="A1055" s="2" t="s">
        <v>1126</v>
      </c>
      <c r="B1055" s="3">
        <v>46183</v>
      </c>
      <c r="C1055" s="4" t="s">
        <v>34</v>
      </c>
      <c r="D1055" s="4" t="s">
        <v>35</v>
      </c>
      <c r="E1055" s="4" t="s">
        <v>30</v>
      </c>
      <c r="F1055" s="4" t="s">
        <v>40</v>
      </c>
      <c r="G1055" s="4" t="s">
        <v>37</v>
      </c>
      <c r="H1055" s="4" t="s">
        <v>66</v>
      </c>
      <c r="I1055" s="5">
        <v>4</v>
      </c>
      <c r="J1055" s="6">
        <v>47.36</v>
      </c>
      <c r="K1055" s="7">
        <v>0.1</v>
      </c>
      <c r="L1055" s="6">
        <v>18.87</v>
      </c>
      <c r="M1055" s="6">
        <f t="shared" si="64"/>
        <v>170.49600000000001</v>
      </c>
      <c r="N1055" s="6">
        <f t="shared" si="65"/>
        <v>75.48</v>
      </c>
      <c r="O1055" s="6">
        <f t="shared" si="66"/>
        <v>95.016000000000005</v>
      </c>
      <c r="P1055" s="8">
        <f t="shared" si="67"/>
        <v>0.55729166666666663</v>
      </c>
      <c r="Q1055" s="9">
        <f>YEAR(SalesDataTable[[#This Row],[Order Date]])</f>
        <v>2026</v>
      </c>
      <c r="R1055" s="8" t="str">
        <f>"Q"&amp;ROUNDUP(MONTH(SalesDataTable[[#This Row],[Order Date]])/3,0)</f>
        <v>Q2</v>
      </c>
      <c r="S1055" s="5">
        <f>MONTH(SalesDataTable[[#This Row],[Order Date]])</f>
        <v>6</v>
      </c>
      <c r="T1055" s="8" t="str">
        <f>TEXT(SalesDataTable[[#This Row],[Order Date]],"mmm")</f>
        <v>cze</v>
      </c>
    </row>
    <row r="1056" spans="1:20" ht="16" x14ac:dyDescent="0.4">
      <c r="A1056" s="2" t="s">
        <v>1127</v>
      </c>
      <c r="B1056" s="3">
        <v>46183</v>
      </c>
      <c r="C1056" s="4" t="s">
        <v>47</v>
      </c>
      <c r="D1056" s="4" t="s">
        <v>68</v>
      </c>
      <c r="E1056" s="4" t="s">
        <v>23</v>
      </c>
      <c r="F1056" s="4" t="s">
        <v>24</v>
      </c>
      <c r="G1056" s="4" t="s">
        <v>31</v>
      </c>
      <c r="H1056" s="4" t="s">
        <v>32</v>
      </c>
      <c r="I1056" s="5">
        <v>1</v>
      </c>
      <c r="J1056" s="6">
        <v>90.7</v>
      </c>
      <c r="K1056" s="7">
        <v>0</v>
      </c>
      <c r="L1056" s="6">
        <v>44.18</v>
      </c>
      <c r="M1056" s="6">
        <f t="shared" si="64"/>
        <v>90.7</v>
      </c>
      <c r="N1056" s="6">
        <f t="shared" si="65"/>
        <v>44.18</v>
      </c>
      <c r="O1056" s="6">
        <f t="shared" si="66"/>
        <v>46.52</v>
      </c>
      <c r="P1056" s="8">
        <f t="shared" si="67"/>
        <v>0.51289966923925034</v>
      </c>
      <c r="Q1056" s="9">
        <f>YEAR(SalesDataTable[[#This Row],[Order Date]])</f>
        <v>2026</v>
      </c>
      <c r="R1056" s="8" t="str">
        <f>"Q"&amp;ROUNDUP(MONTH(SalesDataTable[[#This Row],[Order Date]])/3,0)</f>
        <v>Q2</v>
      </c>
      <c r="S1056" s="5">
        <f>MONTH(SalesDataTable[[#This Row],[Order Date]])</f>
        <v>6</v>
      </c>
      <c r="T1056" s="8" t="str">
        <f>TEXT(SalesDataTable[[#This Row],[Order Date]],"mmm")</f>
        <v>cze</v>
      </c>
    </row>
    <row r="1057" spans="1:20" ht="16" x14ac:dyDescent="0.4">
      <c r="A1057" s="2" t="s">
        <v>1128</v>
      </c>
      <c r="B1057" s="3">
        <v>46183</v>
      </c>
      <c r="C1057" s="4" t="s">
        <v>34</v>
      </c>
      <c r="D1057" s="4" t="s">
        <v>81</v>
      </c>
      <c r="E1057" s="4" t="s">
        <v>59</v>
      </c>
      <c r="F1057" s="4" t="s">
        <v>24</v>
      </c>
      <c r="G1057" s="4" t="s">
        <v>37</v>
      </c>
      <c r="H1057" s="4" t="s">
        <v>66</v>
      </c>
      <c r="I1057" s="5">
        <v>1</v>
      </c>
      <c r="J1057" s="6">
        <v>45.59</v>
      </c>
      <c r="K1057" s="7">
        <v>0</v>
      </c>
      <c r="L1057" s="6">
        <v>18.57</v>
      </c>
      <c r="M1057" s="6">
        <f t="shared" si="64"/>
        <v>45.59</v>
      </c>
      <c r="N1057" s="6">
        <f t="shared" si="65"/>
        <v>18.57</v>
      </c>
      <c r="O1057" s="6">
        <f t="shared" si="66"/>
        <v>27.020000000000003</v>
      </c>
      <c r="P1057" s="8">
        <f t="shared" si="67"/>
        <v>0.59267383198069756</v>
      </c>
      <c r="Q1057" s="9">
        <f>YEAR(SalesDataTable[[#This Row],[Order Date]])</f>
        <v>2026</v>
      </c>
      <c r="R1057" s="8" t="str">
        <f>"Q"&amp;ROUNDUP(MONTH(SalesDataTable[[#This Row],[Order Date]])/3,0)</f>
        <v>Q2</v>
      </c>
      <c r="S1057" s="5">
        <f>MONTH(SalesDataTable[[#This Row],[Order Date]])</f>
        <v>6</v>
      </c>
      <c r="T1057" s="8" t="str">
        <f>TEXT(SalesDataTable[[#This Row],[Order Date]],"mmm")</f>
        <v>cze</v>
      </c>
    </row>
    <row r="1058" spans="1:20" ht="16" x14ac:dyDescent="0.4">
      <c r="A1058" s="2" t="s">
        <v>1129</v>
      </c>
      <c r="B1058" s="3">
        <v>46183</v>
      </c>
      <c r="C1058" s="4" t="s">
        <v>47</v>
      </c>
      <c r="D1058" s="4" t="s">
        <v>48</v>
      </c>
      <c r="E1058" s="4" t="s">
        <v>23</v>
      </c>
      <c r="F1058" s="4" t="s">
        <v>36</v>
      </c>
      <c r="G1058" s="4" t="s">
        <v>31</v>
      </c>
      <c r="H1058" s="4" t="s">
        <v>41</v>
      </c>
      <c r="I1058" s="5">
        <v>3</v>
      </c>
      <c r="J1058" s="6">
        <v>146.55000000000001</v>
      </c>
      <c r="K1058" s="7">
        <v>0.1</v>
      </c>
      <c r="L1058" s="6">
        <v>79.59</v>
      </c>
      <c r="M1058" s="6">
        <f t="shared" si="64"/>
        <v>395.68500000000006</v>
      </c>
      <c r="N1058" s="6">
        <f t="shared" si="65"/>
        <v>238.77</v>
      </c>
      <c r="O1058" s="6">
        <f t="shared" si="66"/>
        <v>156.91500000000005</v>
      </c>
      <c r="P1058" s="8">
        <f t="shared" si="67"/>
        <v>0.39656544978960545</v>
      </c>
      <c r="Q1058" s="9">
        <f>YEAR(SalesDataTable[[#This Row],[Order Date]])</f>
        <v>2026</v>
      </c>
      <c r="R1058" s="8" t="str">
        <f>"Q"&amp;ROUNDUP(MONTH(SalesDataTable[[#This Row],[Order Date]])/3,0)</f>
        <v>Q2</v>
      </c>
      <c r="S1058" s="5">
        <f>MONTH(SalesDataTable[[#This Row],[Order Date]])</f>
        <v>6</v>
      </c>
      <c r="T1058" s="8" t="str">
        <f>TEXT(SalesDataTable[[#This Row],[Order Date]],"mmm")</f>
        <v>cze</v>
      </c>
    </row>
    <row r="1059" spans="1:20" ht="16" x14ac:dyDescent="0.4">
      <c r="A1059" s="2" t="s">
        <v>1130</v>
      </c>
      <c r="B1059" s="3">
        <v>46184</v>
      </c>
      <c r="C1059" s="4" t="s">
        <v>47</v>
      </c>
      <c r="D1059" s="4" t="s">
        <v>68</v>
      </c>
      <c r="E1059" s="4" t="s">
        <v>59</v>
      </c>
      <c r="F1059" s="4" t="s">
        <v>40</v>
      </c>
      <c r="G1059" s="4" t="s">
        <v>25</v>
      </c>
      <c r="H1059" s="4" t="s">
        <v>55</v>
      </c>
      <c r="I1059" s="5">
        <v>4</v>
      </c>
      <c r="J1059" s="6">
        <v>40.33</v>
      </c>
      <c r="K1059" s="7">
        <v>0.1</v>
      </c>
      <c r="L1059" s="6">
        <v>17.170000000000002</v>
      </c>
      <c r="M1059" s="6">
        <f t="shared" si="64"/>
        <v>145.18799999999999</v>
      </c>
      <c r="N1059" s="6">
        <f t="shared" si="65"/>
        <v>68.680000000000007</v>
      </c>
      <c r="O1059" s="6">
        <f t="shared" si="66"/>
        <v>76.507999999999981</v>
      </c>
      <c r="P1059" s="8">
        <f t="shared" si="67"/>
        <v>0.52695815081136177</v>
      </c>
      <c r="Q1059" s="9">
        <f>YEAR(SalesDataTable[[#This Row],[Order Date]])</f>
        <v>2026</v>
      </c>
      <c r="R1059" s="8" t="str">
        <f>"Q"&amp;ROUNDUP(MONTH(SalesDataTable[[#This Row],[Order Date]])/3,0)</f>
        <v>Q2</v>
      </c>
      <c r="S1059" s="5">
        <f>MONTH(SalesDataTable[[#This Row],[Order Date]])</f>
        <v>6</v>
      </c>
      <c r="T1059" s="8" t="str">
        <f>TEXT(SalesDataTable[[#This Row],[Order Date]],"mmm")</f>
        <v>cze</v>
      </c>
    </row>
    <row r="1060" spans="1:20" ht="16" x14ac:dyDescent="0.4">
      <c r="A1060" s="2" t="s">
        <v>1131</v>
      </c>
      <c r="B1060" s="3">
        <v>46184</v>
      </c>
      <c r="C1060" s="4" t="s">
        <v>21</v>
      </c>
      <c r="D1060" s="4" t="s">
        <v>22</v>
      </c>
      <c r="E1060" s="4" t="s">
        <v>45</v>
      </c>
      <c r="F1060" s="4" t="s">
        <v>36</v>
      </c>
      <c r="G1060" s="4" t="s">
        <v>25</v>
      </c>
      <c r="H1060" s="4" t="s">
        <v>49</v>
      </c>
      <c r="I1060" s="5">
        <v>2</v>
      </c>
      <c r="J1060" s="6">
        <v>51.83</v>
      </c>
      <c r="K1060" s="7">
        <v>0.1</v>
      </c>
      <c r="L1060" s="6">
        <v>23.1</v>
      </c>
      <c r="M1060" s="6">
        <f t="shared" si="64"/>
        <v>93.293999999999997</v>
      </c>
      <c r="N1060" s="6">
        <f t="shared" si="65"/>
        <v>46.2</v>
      </c>
      <c r="O1060" s="6">
        <f t="shared" si="66"/>
        <v>47.093999999999994</v>
      </c>
      <c r="P1060" s="8">
        <f t="shared" si="67"/>
        <v>0.50479130490706792</v>
      </c>
      <c r="Q1060" s="9">
        <f>YEAR(SalesDataTable[[#This Row],[Order Date]])</f>
        <v>2026</v>
      </c>
      <c r="R1060" s="8" t="str">
        <f>"Q"&amp;ROUNDUP(MONTH(SalesDataTable[[#This Row],[Order Date]])/3,0)</f>
        <v>Q2</v>
      </c>
      <c r="S1060" s="5">
        <f>MONTH(SalesDataTable[[#This Row],[Order Date]])</f>
        <v>6</v>
      </c>
      <c r="T1060" s="8" t="str">
        <f>TEXT(SalesDataTable[[#This Row],[Order Date]],"mmm")</f>
        <v>cze</v>
      </c>
    </row>
    <row r="1061" spans="1:20" ht="16" x14ac:dyDescent="0.4">
      <c r="A1061" s="2" t="s">
        <v>1132</v>
      </c>
      <c r="B1061" s="3">
        <v>46184</v>
      </c>
      <c r="C1061" s="4" t="s">
        <v>47</v>
      </c>
      <c r="D1061" s="4" t="s">
        <v>68</v>
      </c>
      <c r="E1061" s="4" t="s">
        <v>23</v>
      </c>
      <c r="F1061" s="4" t="s">
        <v>40</v>
      </c>
      <c r="G1061" s="4" t="s">
        <v>51</v>
      </c>
      <c r="H1061" s="4" t="s">
        <v>110</v>
      </c>
      <c r="I1061" s="5">
        <v>2</v>
      </c>
      <c r="J1061" s="6">
        <v>121.19</v>
      </c>
      <c r="K1061" s="7">
        <v>0.05</v>
      </c>
      <c r="L1061" s="6">
        <v>58.91</v>
      </c>
      <c r="M1061" s="6">
        <f t="shared" si="64"/>
        <v>230.261</v>
      </c>
      <c r="N1061" s="6">
        <f t="shared" si="65"/>
        <v>117.82</v>
      </c>
      <c r="O1061" s="6">
        <f t="shared" si="66"/>
        <v>112.441</v>
      </c>
      <c r="P1061" s="8">
        <f t="shared" si="67"/>
        <v>0.48831977625390321</v>
      </c>
      <c r="Q1061" s="9">
        <f>YEAR(SalesDataTable[[#This Row],[Order Date]])</f>
        <v>2026</v>
      </c>
      <c r="R1061" s="8" t="str">
        <f>"Q"&amp;ROUNDUP(MONTH(SalesDataTable[[#This Row],[Order Date]])/3,0)</f>
        <v>Q2</v>
      </c>
      <c r="S1061" s="5">
        <f>MONTH(SalesDataTable[[#This Row],[Order Date]])</f>
        <v>6</v>
      </c>
      <c r="T1061" s="8" t="str">
        <f>TEXT(SalesDataTable[[#This Row],[Order Date]],"mmm")</f>
        <v>cze</v>
      </c>
    </row>
    <row r="1062" spans="1:20" ht="16" x14ac:dyDescent="0.4">
      <c r="A1062" s="2" t="s">
        <v>1133</v>
      </c>
      <c r="B1062" s="3">
        <v>46184</v>
      </c>
      <c r="C1062" s="4" t="s">
        <v>47</v>
      </c>
      <c r="D1062" s="4" t="s">
        <v>102</v>
      </c>
      <c r="E1062" s="4" t="s">
        <v>45</v>
      </c>
      <c r="F1062" s="4" t="s">
        <v>36</v>
      </c>
      <c r="G1062" s="4" t="s">
        <v>31</v>
      </c>
      <c r="H1062" s="4" t="s">
        <v>73</v>
      </c>
      <c r="I1062" s="5">
        <v>1</v>
      </c>
      <c r="J1062" s="6">
        <v>154.09</v>
      </c>
      <c r="K1062" s="7">
        <v>0</v>
      </c>
      <c r="L1062" s="6">
        <v>77.37</v>
      </c>
      <c r="M1062" s="6">
        <f t="shared" si="64"/>
        <v>154.09</v>
      </c>
      <c r="N1062" s="6">
        <f t="shared" si="65"/>
        <v>77.37</v>
      </c>
      <c r="O1062" s="6">
        <f t="shared" si="66"/>
        <v>76.72</v>
      </c>
      <c r="P1062" s="8">
        <f t="shared" si="67"/>
        <v>0.49789084301382308</v>
      </c>
      <c r="Q1062" s="9">
        <f>YEAR(SalesDataTable[[#This Row],[Order Date]])</f>
        <v>2026</v>
      </c>
      <c r="R1062" s="8" t="str">
        <f>"Q"&amp;ROUNDUP(MONTH(SalesDataTable[[#This Row],[Order Date]])/3,0)</f>
        <v>Q2</v>
      </c>
      <c r="S1062" s="5">
        <f>MONTH(SalesDataTable[[#This Row],[Order Date]])</f>
        <v>6</v>
      </c>
      <c r="T1062" s="8" t="str">
        <f>TEXT(SalesDataTable[[#This Row],[Order Date]],"mmm")</f>
        <v>cze</v>
      </c>
    </row>
    <row r="1063" spans="1:20" ht="16" x14ac:dyDescent="0.4">
      <c r="A1063" s="2" t="s">
        <v>1134</v>
      </c>
      <c r="B1063" s="3">
        <v>46184</v>
      </c>
      <c r="C1063" s="4" t="s">
        <v>21</v>
      </c>
      <c r="D1063" s="4" t="s">
        <v>22</v>
      </c>
      <c r="E1063" s="4" t="s">
        <v>23</v>
      </c>
      <c r="F1063" s="4" t="s">
        <v>36</v>
      </c>
      <c r="G1063" s="4" t="s">
        <v>25</v>
      </c>
      <c r="H1063" s="4" t="s">
        <v>26</v>
      </c>
      <c r="I1063" s="5">
        <v>1</v>
      </c>
      <c r="J1063" s="6">
        <v>80.64</v>
      </c>
      <c r="K1063" s="7">
        <v>0.05</v>
      </c>
      <c r="L1063" s="6">
        <v>43.85</v>
      </c>
      <c r="M1063" s="6">
        <f t="shared" si="64"/>
        <v>76.60799999999999</v>
      </c>
      <c r="N1063" s="6">
        <f t="shared" si="65"/>
        <v>43.85</v>
      </c>
      <c r="O1063" s="6">
        <f t="shared" si="66"/>
        <v>32.757999999999988</v>
      </c>
      <c r="P1063" s="8">
        <f t="shared" si="67"/>
        <v>0.42760547201336668</v>
      </c>
      <c r="Q1063" s="9">
        <f>YEAR(SalesDataTable[[#This Row],[Order Date]])</f>
        <v>2026</v>
      </c>
      <c r="R1063" s="8" t="str">
        <f>"Q"&amp;ROUNDUP(MONTH(SalesDataTable[[#This Row],[Order Date]])/3,0)</f>
        <v>Q2</v>
      </c>
      <c r="S1063" s="5">
        <f>MONTH(SalesDataTable[[#This Row],[Order Date]])</f>
        <v>6</v>
      </c>
      <c r="T1063" s="8" t="str">
        <f>TEXT(SalesDataTable[[#This Row],[Order Date]],"mmm")</f>
        <v>cze</v>
      </c>
    </row>
    <row r="1064" spans="1:20" ht="16" x14ac:dyDescent="0.4">
      <c r="A1064" s="2" t="s">
        <v>1135</v>
      </c>
      <c r="B1064" s="3">
        <v>46184</v>
      </c>
      <c r="C1064" s="4" t="s">
        <v>28</v>
      </c>
      <c r="D1064" s="4" t="s">
        <v>89</v>
      </c>
      <c r="E1064" s="4" t="s">
        <v>59</v>
      </c>
      <c r="F1064" s="4" t="s">
        <v>24</v>
      </c>
      <c r="G1064" s="4" t="s">
        <v>31</v>
      </c>
      <c r="H1064" s="4" t="s">
        <v>32</v>
      </c>
      <c r="I1064" s="5">
        <v>1</v>
      </c>
      <c r="J1064" s="6">
        <v>94.01</v>
      </c>
      <c r="K1064" s="7">
        <v>0.15</v>
      </c>
      <c r="L1064" s="6">
        <v>46.12</v>
      </c>
      <c r="M1064" s="6">
        <f t="shared" si="64"/>
        <v>79.908500000000004</v>
      </c>
      <c r="N1064" s="6">
        <f t="shared" si="65"/>
        <v>46.12</v>
      </c>
      <c r="O1064" s="6">
        <f t="shared" si="66"/>
        <v>33.788500000000006</v>
      </c>
      <c r="P1064" s="8">
        <f t="shared" si="67"/>
        <v>0.42283987310486376</v>
      </c>
      <c r="Q1064" s="9">
        <f>YEAR(SalesDataTable[[#This Row],[Order Date]])</f>
        <v>2026</v>
      </c>
      <c r="R1064" s="8" t="str">
        <f>"Q"&amp;ROUNDUP(MONTH(SalesDataTable[[#This Row],[Order Date]])/3,0)</f>
        <v>Q2</v>
      </c>
      <c r="S1064" s="5">
        <f>MONTH(SalesDataTable[[#This Row],[Order Date]])</f>
        <v>6</v>
      </c>
      <c r="T1064" s="8" t="str">
        <f>TEXT(SalesDataTable[[#This Row],[Order Date]],"mmm")</f>
        <v>cze</v>
      </c>
    </row>
    <row r="1065" spans="1:20" ht="16" x14ac:dyDescent="0.4">
      <c r="A1065" s="2" t="s">
        <v>1136</v>
      </c>
      <c r="B1065" s="3">
        <v>46184</v>
      </c>
      <c r="C1065" s="4" t="s">
        <v>28</v>
      </c>
      <c r="D1065" s="4" t="s">
        <v>58</v>
      </c>
      <c r="E1065" s="4" t="s">
        <v>23</v>
      </c>
      <c r="F1065" s="4" t="s">
        <v>24</v>
      </c>
      <c r="G1065" s="4" t="s">
        <v>25</v>
      </c>
      <c r="H1065" s="4" t="s">
        <v>49</v>
      </c>
      <c r="I1065" s="5">
        <v>1</v>
      </c>
      <c r="J1065" s="6">
        <v>51.09</v>
      </c>
      <c r="K1065" s="7">
        <v>0</v>
      </c>
      <c r="L1065" s="6">
        <v>22.78</v>
      </c>
      <c r="M1065" s="6">
        <f t="shared" si="64"/>
        <v>51.09</v>
      </c>
      <c r="N1065" s="6">
        <f t="shared" si="65"/>
        <v>22.78</v>
      </c>
      <c r="O1065" s="6">
        <f t="shared" si="66"/>
        <v>28.310000000000002</v>
      </c>
      <c r="P1065" s="8">
        <f t="shared" si="67"/>
        <v>0.55412018007437858</v>
      </c>
      <c r="Q1065" s="9">
        <f>YEAR(SalesDataTable[[#This Row],[Order Date]])</f>
        <v>2026</v>
      </c>
      <c r="R1065" s="8" t="str">
        <f>"Q"&amp;ROUNDUP(MONTH(SalesDataTable[[#This Row],[Order Date]])/3,0)</f>
        <v>Q2</v>
      </c>
      <c r="S1065" s="5">
        <f>MONTH(SalesDataTable[[#This Row],[Order Date]])</f>
        <v>6</v>
      </c>
      <c r="T1065" s="8" t="str">
        <f>TEXT(SalesDataTable[[#This Row],[Order Date]],"mmm")</f>
        <v>cze</v>
      </c>
    </row>
    <row r="1066" spans="1:20" ht="16" x14ac:dyDescent="0.4">
      <c r="A1066" s="2" t="s">
        <v>1137</v>
      </c>
      <c r="B1066" s="3">
        <v>46184</v>
      </c>
      <c r="C1066" s="4" t="s">
        <v>28</v>
      </c>
      <c r="D1066" s="4" t="s">
        <v>58</v>
      </c>
      <c r="E1066" s="4" t="s">
        <v>59</v>
      </c>
      <c r="F1066" s="4" t="s">
        <v>24</v>
      </c>
      <c r="G1066" s="4" t="s">
        <v>31</v>
      </c>
      <c r="H1066" s="4" t="s">
        <v>41</v>
      </c>
      <c r="I1066" s="5">
        <v>1</v>
      </c>
      <c r="J1066" s="6">
        <v>146.66</v>
      </c>
      <c r="K1066" s="7">
        <v>0</v>
      </c>
      <c r="L1066" s="6">
        <v>78.709999999999994</v>
      </c>
      <c r="M1066" s="6">
        <f t="shared" si="64"/>
        <v>146.66</v>
      </c>
      <c r="N1066" s="6">
        <f t="shared" si="65"/>
        <v>78.709999999999994</v>
      </c>
      <c r="O1066" s="6">
        <f t="shared" si="66"/>
        <v>67.95</v>
      </c>
      <c r="P1066" s="8">
        <f t="shared" si="67"/>
        <v>0.4633165143870176</v>
      </c>
      <c r="Q1066" s="9">
        <f>YEAR(SalesDataTable[[#This Row],[Order Date]])</f>
        <v>2026</v>
      </c>
      <c r="R1066" s="8" t="str">
        <f>"Q"&amp;ROUNDUP(MONTH(SalesDataTable[[#This Row],[Order Date]])/3,0)</f>
        <v>Q2</v>
      </c>
      <c r="S1066" s="5">
        <f>MONTH(SalesDataTable[[#This Row],[Order Date]])</f>
        <v>6</v>
      </c>
      <c r="T1066" s="8" t="str">
        <f>TEXT(SalesDataTable[[#This Row],[Order Date]],"mmm")</f>
        <v>cze</v>
      </c>
    </row>
    <row r="1067" spans="1:20" ht="16" x14ac:dyDescent="0.4">
      <c r="A1067" s="2" t="s">
        <v>1138</v>
      </c>
      <c r="B1067" s="3">
        <v>46184</v>
      </c>
      <c r="C1067" s="4" t="s">
        <v>28</v>
      </c>
      <c r="D1067" s="4" t="s">
        <v>89</v>
      </c>
      <c r="E1067" s="4" t="s">
        <v>45</v>
      </c>
      <c r="F1067" s="4" t="s">
        <v>36</v>
      </c>
      <c r="G1067" s="4" t="s">
        <v>51</v>
      </c>
      <c r="H1067" s="4" t="s">
        <v>61</v>
      </c>
      <c r="I1067" s="5">
        <v>2</v>
      </c>
      <c r="J1067" s="6">
        <v>199.03</v>
      </c>
      <c r="K1067" s="7">
        <v>0</v>
      </c>
      <c r="L1067" s="6">
        <v>104.7</v>
      </c>
      <c r="M1067" s="6">
        <f t="shared" si="64"/>
        <v>398.06</v>
      </c>
      <c r="N1067" s="6">
        <f t="shared" si="65"/>
        <v>209.4</v>
      </c>
      <c r="O1067" s="6">
        <f t="shared" si="66"/>
        <v>188.66</v>
      </c>
      <c r="P1067" s="8">
        <f t="shared" si="67"/>
        <v>0.47394865095714211</v>
      </c>
      <c r="Q1067" s="9">
        <f>YEAR(SalesDataTable[[#This Row],[Order Date]])</f>
        <v>2026</v>
      </c>
      <c r="R1067" s="8" t="str">
        <f>"Q"&amp;ROUNDUP(MONTH(SalesDataTable[[#This Row],[Order Date]])/3,0)</f>
        <v>Q2</v>
      </c>
      <c r="S1067" s="5">
        <f>MONTH(SalesDataTable[[#This Row],[Order Date]])</f>
        <v>6</v>
      </c>
      <c r="T1067" s="8" t="str">
        <f>TEXT(SalesDataTable[[#This Row],[Order Date]],"mmm")</f>
        <v>cze</v>
      </c>
    </row>
    <row r="1068" spans="1:20" ht="16" x14ac:dyDescent="0.4">
      <c r="A1068" s="2" t="s">
        <v>1139</v>
      </c>
      <c r="B1068" s="3">
        <v>46184</v>
      </c>
      <c r="C1068" s="4" t="s">
        <v>34</v>
      </c>
      <c r="D1068" s="4" t="s">
        <v>35</v>
      </c>
      <c r="E1068" s="4" t="s">
        <v>23</v>
      </c>
      <c r="F1068" s="4" t="s">
        <v>24</v>
      </c>
      <c r="G1068" s="4" t="s">
        <v>25</v>
      </c>
      <c r="H1068" s="4" t="s">
        <v>55</v>
      </c>
      <c r="I1068" s="5">
        <v>5</v>
      </c>
      <c r="J1068" s="6">
        <v>41.18</v>
      </c>
      <c r="K1068" s="7">
        <v>0.05</v>
      </c>
      <c r="L1068" s="6">
        <v>16.87</v>
      </c>
      <c r="M1068" s="6">
        <f t="shared" si="64"/>
        <v>195.60499999999999</v>
      </c>
      <c r="N1068" s="6">
        <f t="shared" si="65"/>
        <v>84.350000000000009</v>
      </c>
      <c r="O1068" s="6">
        <f t="shared" si="66"/>
        <v>111.25499999999998</v>
      </c>
      <c r="P1068" s="8">
        <f t="shared" si="67"/>
        <v>0.56877380435060443</v>
      </c>
      <c r="Q1068" s="9">
        <f>YEAR(SalesDataTable[[#This Row],[Order Date]])</f>
        <v>2026</v>
      </c>
      <c r="R1068" s="8" t="str">
        <f>"Q"&amp;ROUNDUP(MONTH(SalesDataTable[[#This Row],[Order Date]])/3,0)</f>
        <v>Q2</v>
      </c>
      <c r="S1068" s="5">
        <f>MONTH(SalesDataTable[[#This Row],[Order Date]])</f>
        <v>6</v>
      </c>
      <c r="T1068" s="8" t="str">
        <f>TEXT(SalesDataTable[[#This Row],[Order Date]],"mmm")</f>
        <v>cze</v>
      </c>
    </row>
    <row r="1069" spans="1:20" ht="16" x14ac:dyDescent="0.4">
      <c r="A1069" s="2" t="s">
        <v>1140</v>
      </c>
      <c r="B1069" s="3">
        <v>46184</v>
      </c>
      <c r="C1069" s="4" t="s">
        <v>28</v>
      </c>
      <c r="D1069" s="4" t="s">
        <v>89</v>
      </c>
      <c r="E1069" s="4" t="s">
        <v>45</v>
      </c>
      <c r="F1069" s="4" t="s">
        <v>40</v>
      </c>
      <c r="G1069" s="4" t="s">
        <v>31</v>
      </c>
      <c r="H1069" s="4" t="s">
        <v>41</v>
      </c>
      <c r="I1069" s="5">
        <v>2</v>
      </c>
      <c r="J1069" s="6">
        <v>141.18</v>
      </c>
      <c r="K1069" s="7">
        <v>0</v>
      </c>
      <c r="L1069" s="6">
        <v>78.66</v>
      </c>
      <c r="M1069" s="6">
        <f t="shared" si="64"/>
        <v>282.36</v>
      </c>
      <c r="N1069" s="6">
        <f t="shared" si="65"/>
        <v>157.32</v>
      </c>
      <c r="O1069" s="6">
        <f t="shared" si="66"/>
        <v>125.04000000000002</v>
      </c>
      <c r="P1069" s="8">
        <f t="shared" si="67"/>
        <v>0.44283892902677441</v>
      </c>
      <c r="Q1069" s="9">
        <f>YEAR(SalesDataTable[[#This Row],[Order Date]])</f>
        <v>2026</v>
      </c>
      <c r="R1069" s="8" t="str">
        <f>"Q"&amp;ROUNDUP(MONTH(SalesDataTable[[#This Row],[Order Date]])/3,0)</f>
        <v>Q2</v>
      </c>
      <c r="S1069" s="5">
        <f>MONTH(SalesDataTable[[#This Row],[Order Date]])</f>
        <v>6</v>
      </c>
      <c r="T1069" s="8" t="str">
        <f>TEXT(SalesDataTable[[#This Row],[Order Date]],"mmm")</f>
        <v>cze</v>
      </c>
    </row>
    <row r="1070" spans="1:20" ht="16" x14ac:dyDescent="0.4">
      <c r="A1070" s="2" t="s">
        <v>1141</v>
      </c>
      <c r="B1070" s="3">
        <v>46184</v>
      </c>
      <c r="C1070" s="4" t="s">
        <v>28</v>
      </c>
      <c r="D1070" s="4" t="s">
        <v>89</v>
      </c>
      <c r="E1070" s="4" t="s">
        <v>45</v>
      </c>
      <c r="F1070" s="4" t="s">
        <v>24</v>
      </c>
      <c r="G1070" s="4" t="s">
        <v>25</v>
      </c>
      <c r="H1070" s="4" t="s">
        <v>26</v>
      </c>
      <c r="I1070" s="5">
        <v>1</v>
      </c>
      <c r="J1070" s="6">
        <v>82.47</v>
      </c>
      <c r="K1070" s="7">
        <v>0.1</v>
      </c>
      <c r="L1070" s="6">
        <v>42.73</v>
      </c>
      <c r="M1070" s="6">
        <f t="shared" si="64"/>
        <v>74.222999999999999</v>
      </c>
      <c r="N1070" s="6">
        <f t="shared" si="65"/>
        <v>42.73</v>
      </c>
      <c r="O1070" s="6">
        <f t="shared" si="66"/>
        <v>31.493000000000002</v>
      </c>
      <c r="P1070" s="8">
        <f t="shared" si="67"/>
        <v>0.42430243994449163</v>
      </c>
      <c r="Q1070" s="9">
        <f>YEAR(SalesDataTable[[#This Row],[Order Date]])</f>
        <v>2026</v>
      </c>
      <c r="R1070" s="8" t="str">
        <f>"Q"&amp;ROUNDUP(MONTH(SalesDataTable[[#This Row],[Order Date]])/3,0)</f>
        <v>Q2</v>
      </c>
      <c r="S1070" s="5">
        <f>MONTH(SalesDataTable[[#This Row],[Order Date]])</f>
        <v>6</v>
      </c>
      <c r="T1070" s="8" t="str">
        <f>TEXT(SalesDataTable[[#This Row],[Order Date]],"mmm")</f>
        <v>cze</v>
      </c>
    </row>
    <row r="1071" spans="1:20" ht="16" x14ac:dyDescent="0.4">
      <c r="A1071" s="2" t="s">
        <v>1142</v>
      </c>
      <c r="B1071" s="3">
        <v>46185</v>
      </c>
      <c r="C1071" s="4" t="s">
        <v>28</v>
      </c>
      <c r="D1071" s="4" t="s">
        <v>29</v>
      </c>
      <c r="E1071" s="4" t="s">
        <v>59</v>
      </c>
      <c r="F1071" s="4" t="s">
        <v>24</v>
      </c>
      <c r="G1071" s="4" t="s">
        <v>37</v>
      </c>
      <c r="H1071" s="4" t="s">
        <v>103</v>
      </c>
      <c r="I1071" s="5">
        <v>1</v>
      </c>
      <c r="J1071" s="6">
        <v>166.91</v>
      </c>
      <c r="K1071" s="7">
        <v>0</v>
      </c>
      <c r="L1071" s="6">
        <v>85.58</v>
      </c>
      <c r="M1071" s="6">
        <f t="shared" si="64"/>
        <v>166.91</v>
      </c>
      <c r="N1071" s="6">
        <f t="shared" si="65"/>
        <v>85.58</v>
      </c>
      <c r="O1071" s="6">
        <f t="shared" si="66"/>
        <v>81.33</v>
      </c>
      <c r="P1071" s="8">
        <f t="shared" si="67"/>
        <v>0.48726858786172189</v>
      </c>
      <c r="Q1071" s="9">
        <f>YEAR(SalesDataTable[[#This Row],[Order Date]])</f>
        <v>2026</v>
      </c>
      <c r="R1071" s="8" t="str">
        <f>"Q"&amp;ROUNDUP(MONTH(SalesDataTable[[#This Row],[Order Date]])/3,0)</f>
        <v>Q2</v>
      </c>
      <c r="S1071" s="5">
        <f>MONTH(SalesDataTable[[#This Row],[Order Date]])</f>
        <v>6</v>
      </c>
      <c r="T1071" s="8" t="str">
        <f>TEXT(SalesDataTable[[#This Row],[Order Date]],"mmm")</f>
        <v>cze</v>
      </c>
    </row>
    <row r="1072" spans="1:20" ht="16" x14ac:dyDescent="0.4">
      <c r="A1072" s="2" t="s">
        <v>1143</v>
      </c>
      <c r="B1072" s="3">
        <v>46185</v>
      </c>
      <c r="C1072" s="4" t="s">
        <v>21</v>
      </c>
      <c r="D1072" s="4" t="s">
        <v>22</v>
      </c>
      <c r="E1072" s="4" t="s">
        <v>45</v>
      </c>
      <c r="F1072" s="4" t="s">
        <v>40</v>
      </c>
      <c r="G1072" s="4" t="s">
        <v>37</v>
      </c>
      <c r="H1072" s="4" t="s">
        <v>66</v>
      </c>
      <c r="I1072" s="5">
        <v>1</v>
      </c>
      <c r="J1072" s="6">
        <v>45.99</v>
      </c>
      <c r="K1072" s="7">
        <v>0</v>
      </c>
      <c r="L1072" s="6">
        <v>18.579999999999998</v>
      </c>
      <c r="M1072" s="6">
        <f t="shared" si="64"/>
        <v>45.99</v>
      </c>
      <c r="N1072" s="6">
        <f t="shared" si="65"/>
        <v>18.579999999999998</v>
      </c>
      <c r="O1072" s="6">
        <f t="shared" si="66"/>
        <v>27.410000000000004</v>
      </c>
      <c r="P1072" s="8">
        <f t="shared" si="67"/>
        <v>0.59599913024570561</v>
      </c>
      <c r="Q1072" s="9">
        <f>YEAR(SalesDataTable[[#This Row],[Order Date]])</f>
        <v>2026</v>
      </c>
      <c r="R1072" s="8" t="str">
        <f>"Q"&amp;ROUNDUP(MONTH(SalesDataTable[[#This Row],[Order Date]])/3,0)</f>
        <v>Q2</v>
      </c>
      <c r="S1072" s="5">
        <f>MONTH(SalesDataTable[[#This Row],[Order Date]])</f>
        <v>6</v>
      </c>
      <c r="T1072" s="8" t="str">
        <f>TEXT(SalesDataTable[[#This Row],[Order Date]],"mmm")</f>
        <v>cze</v>
      </c>
    </row>
    <row r="1073" spans="1:20" ht="16" x14ac:dyDescent="0.4">
      <c r="A1073" s="2" t="s">
        <v>1144</v>
      </c>
      <c r="B1073" s="3">
        <v>46185</v>
      </c>
      <c r="C1073" s="4" t="s">
        <v>47</v>
      </c>
      <c r="D1073" s="4" t="s">
        <v>102</v>
      </c>
      <c r="E1073" s="4" t="s">
        <v>45</v>
      </c>
      <c r="F1073" s="4" t="s">
        <v>40</v>
      </c>
      <c r="G1073" s="4" t="s">
        <v>69</v>
      </c>
      <c r="H1073" s="4" t="s">
        <v>87</v>
      </c>
      <c r="I1073" s="5">
        <v>1</v>
      </c>
      <c r="J1073" s="6">
        <v>37.01</v>
      </c>
      <c r="K1073" s="7">
        <v>0.05</v>
      </c>
      <c r="L1073" s="6">
        <v>14.18</v>
      </c>
      <c r="M1073" s="6">
        <f t="shared" si="64"/>
        <v>35.159499999999994</v>
      </c>
      <c r="N1073" s="6">
        <f t="shared" si="65"/>
        <v>14.18</v>
      </c>
      <c r="O1073" s="6">
        <f t="shared" si="66"/>
        <v>20.979499999999994</v>
      </c>
      <c r="P1073" s="8">
        <f t="shared" si="67"/>
        <v>0.59669506107879799</v>
      </c>
      <c r="Q1073" s="9">
        <f>YEAR(SalesDataTable[[#This Row],[Order Date]])</f>
        <v>2026</v>
      </c>
      <c r="R1073" s="8" t="str">
        <f>"Q"&amp;ROUNDUP(MONTH(SalesDataTable[[#This Row],[Order Date]])/3,0)</f>
        <v>Q2</v>
      </c>
      <c r="S1073" s="5">
        <f>MONTH(SalesDataTable[[#This Row],[Order Date]])</f>
        <v>6</v>
      </c>
      <c r="T1073" s="8" t="str">
        <f>TEXT(SalesDataTable[[#This Row],[Order Date]],"mmm")</f>
        <v>cze</v>
      </c>
    </row>
    <row r="1074" spans="1:20" ht="16" x14ac:dyDescent="0.4">
      <c r="A1074" s="2" t="s">
        <v>1145</v>
      </c>
      <c r="B1074" s="3">
        <v>46185</v>
      </c>
      <c r="C1074" s="4" t="s">
        <v>47</v>
      </c>
      <c r="D1074" s="4" t="s">
        <v>68</v>
      </c>
      <c r="E1074" s="4" t="s">
        <v>59</v>
      </c>
      <c r="F1074" s="4" t="s">
        <v>40</v>
      </c>
      <c r="G1074" s="4" t="s">
        <v>31</v>
      </c>
      <c r="H1074" s="4" t="s">
        <v>41</v>
      </c>
      <c r="I1074" s="5">
        <v>5</v>
      </c>
      <c r="J1074" s="6">
        <v>140.9</v>
      </c>
      <c r="K1074" s="7">
        <v>0</v>
      </c>
      <c r="L1074" s="6">
        <v>80.16</v>
      </c>
      <c r="M1074" s="6">
        <f t="shared" si="64"/>
        <v>704.5</v>
      </c>
      <c r="N1074" s="6">
        <f t="shared" si="65"/>
        <v>400.79999999999995</v>
      </c>
      <c r="O1074" s="6">
        <f t="shared" si="66"/>
        <v>303.70000000000005</v>
      </c>
      <c r="P1074" s="8">
        <f t="shared" si="67"/>
        <v>0.43108587650816188</v>
      </c>
      <c r="Q1074" s="9">
        <f>YEAR(SalesDataTable[[#This Row],[Order Date]])</f>
        <v>2026</v>
      </c>
      <c r="R1074" s="8" t="str">
        <f>"Q"&amp;ROUNDUP(MONTH(SalesDataTable[[#This Row],[Order Date]])/3,0)</f>
        <v>Q2</v>
      </c>
      <c r="S1074" s="5">
        <f>MONTH(SalesDataTable[[#This Row],[Order Date]])</f>
        <v>6</v>
      </c>
      <c r="T1074" s="8" t="str">
        <f>TEXT(SalesDataTable[[#This Row],[Order Date]],"mmm")</f>
        <v>cze</v>
      </c>
    </row>
    <row r="1075" spans="1:20" ht="16" x14ac:dyDescent="0.4">
      <c r="A1075" s="2" t="s">
        <v>1146</v>
      </c>
      <c r="B1075" s="3">
        <v>46185</v>
      </c>
      <c r="C1075" s="4" t="s">
        <v>28</v>
      </c>
      <c r="D1075" s="4" t="s">
        <v>89</v>
      </c>
      <c r="E1075" s="4" t="s">
        <v>45</v>
      </c>
      <c r="F1075" s="4" t="s">
        <v>36</v>
      </c>
      <c r="G1075" s="4" t="s">
        <v>69</v>
      </c>
      <c r="H1075" s="4" t="s">
        <v>87</v>
      </c>
      <c r="I1075" s="5">
        <v>3</v>
      </c>
      <c r="J1075" s="6">
        <v>36.659999999999997</v>
      </c>
      <c r="K1075" s="7">
        <v>0</v>
      </c>
      <c r="L1075" s="6">
        <v>13.55</v>
      </c>
      <c r="M1075" s="6">
        <f t="shared" si="64"/>
        <v>109.97999999999999</v>
      </c>
      <c r="N1075" s="6">
        <f t="shared" si="65"/>
        <v>40.650000000000006</v>
      </c>
      <c r="O1075" s="6">
        <f t="shared" si="66"/>
        <v>69.329999999999984</v>
      </c>
      <c r="P1075" s="8">
        <f t="shared" si="67"/>
        <v>0.63038734315330047</v>
      </c>
      <c r="Q1075" s="9">
        <f>YEAR(SalesDataTable[[#This Row],[Order Date]])</f>
        <v>2026</v>
      </c>
      <c r="R1075" s="8" t="str">
        <f>"Q"&amp;ROUNDUP(MONTH(SalesDataTable[[#This Row],[Order Date]])/3,0)</f>
        <v>Q2</v>
      </c>
      <c r="S1075" s="5">
        <f>MONTH(SalesDataTable[[#This Row],[Order Date]])</f>
        <v>6</v>
      </c>
      <c r="T1075" s="8" t="str">
        <f>TEXT(SalesDataTable[[#This Row],[Order Date]],"mmm")</f>
        <v>cze</v>
      </c>
    </row>
    <row r="1076" spans="1:20" ht="16" x14ac:dyDescent="0.4">
      <c r="A1076" s="2" t="s">
        <v>1147</v>
      </c>
      <c r="B1076" s="3">
        <v>46185</v>
      </c>
      <c r="C1076" s="4" t="s">
        <v>28</v>
      </c>
      <c r="D1076" s="4" t="s">
        <v>58</v>
      </c>
      <c r="E1076" s="4" t="s">
        <v>23</v>
      </c>
      <c r="F1076" s="4" t="s">
        <v>40</v>
      </c>
      <c r="G1076" s="4" t="s">
        <v>37</v>
      </c>
      <c r="H1076" s="4" t="s">
        <v>38</v>
      </c>
      <c r="I1076" s="5">
        <v>1</v>
      </c>
      <c r="J1076" s="6">
        <v>36.299999999999997</v>
      </c>
      <c r="K1076" s="7">
        <v>0.1</v>
      </c>
      <c r="L1076" s="6">
        <v>13.69</v>
      </c>
      <c r="M1076" s="6">
        <f t="shared" si="64"/>
        <v>32.67</v>
      </c>
      <c r="N1076" s="6">
        <f t="shared" si="65"/>
        <v>13.69</v>
      </c>
      <c r="O1076" s="6">
        <f t="shared" si="66"/>
        <v>18.980000000000004</v>
      </c>
      <c r="P1076" s="8">
        <f t="shared" si="67"/>
        <v>0.58096112641567199</v>
      </c>
      <c r="Q1076" s="9">
        <f>YEAR(SalesDataTable[[#This Row],[Order Date]])</f>
        <v>2026</v>
      </c>
      <c r="R1076" s="8" t="str">
        <f>"Q"&amp;ROUNDUP(MONTH(SalesDataTable[[#This Row],[Order Date]])/3,0)</f>
        <v>Q2</v>
      </c>
      <c r="S1076" s="5">
        <f>MONTH(SalesDataTable[[#This Row],[Order Date]])</f>
        <v>6</v>
      </c>
      <c r="T1076" s="8" t="str">
        <f>TEXT(SalesDataTable[[#This Row],[Order Date]],"mmm")</f>
        <v>cze</v>
      </c>
    </row>
    <row r="1077" spans="1:20" ht="16" x14ac:dyDescent="0.4">
      <c r="A1077" s="2" t="s">
        <v>1148</v>
      </c>
      <c r="B1077" s="3">
        <v>46185</v>
      </c>
      <c r="C1077" s="4" t="s">
        <v>34</v>
      </c>
      <c r="D1077" s="4" t="s">
        <v>146</v>
      </c>
      <c r="E1077" s="4" t="s">
        <v>23</v>
      </c>
      <c r="F1077" s="4" t="s">
        <v>36</v>
      </c>
      <c r="G1077" s="4" t="s">
        <v>51</v>
      </c>
      <c r="H1077" s="4" t="s">
        <v>110</v>
      </c>
      <c r="I1077" s="5">
        <v>2</v>
      </c>
      <c r="J1077" s="6">
        <v>120.64</v>
      </c>
      <c r="K1077" s="7">
        <v>0</v>
      </c>
      <c r="L1077" s="6">
        <v>61.66</v>
      </c>
      <c r="M1077" s="6">
        <f t="shared" si="64"/>
        <v>241.28</v>
      </c>
      <c r="N1077" s="6">
        <f t="shared" si="65"/>
        <v>123.32</v>
      </c>
      <c r="O1077" s="6">
        <f t="shared" si="66"/>
        <v>117.96000000000001</v>
      </c>
      <c r="P1077" s="8">
        <f t="shared" si="67"/>
        <v>0.48889257294429711</v>
      </c>
      <c r="Q1077" s="9">
        <f>YEAR(SalesDataTable[[#This Row],[Order Date]])</f>
        <v>2026</v>
      </c>
      <c r="R1077" s="8" t="str">
        <f>"Q"&amp;ROUNDUP(MONTH(SalesDataTable[[#This Row],[Order Date]])/3,0)</f>
        <v>Q2</v>
      </c>
      <c r="S1077" s="5">
        <f>MONTH(SalesDataTable[[#This Row],[Order Date]])</f>
        <v>6</v>
      </c>
      <c r="T1077" s="8" t="str">
        <f>TEXT(SalesDataTable[[#This Row],[Order Date]],"mmm")</f>
        <v>cze</v>
      </c>
    </row>
    <row r="1078" spans="1:20" ht="16" x14ac:dyDescent="0.4">
      <c r="A1078" s="2" t="s">
        <v>1149</v>
      </c>
      <c r="B1078" s="3">
        <v>46185</v>
      </c>
      <c r="C1078" s="4" t="s">
        <v>34</v>
      </c>
      <c r="D1078" s="4" t="s">
        <v>146</v>
      </c>
      <c r="E1078" s="4" t="s">
        <v>23</v>
      </c>
      <c r="F1078" s="4" t="s">
        <v>24</v>
      </c>
      <c r="G1078" s="4" t="s">
        <v>37</v>
      </c>
      <c r="H1078" s="4" t="s">
        <v>66</v>
      </c>
      <c r="I1078" s="5">
        <v>1</v>
      </c>
      <c r="J1078" s="6">
        <v>47.07</v>
      </c>
      <c r="K1078" s="7">
        <v>0</v>
      </c>
      <c r="L1078" s="6">
        <v>18.7</v>
      </c>
      <c r="M1078" s="6">
        <f t="shared" si="64"/>
        <v>47.07</v>
      </c>
      <c r="N1078" s="6">
        <f t="shared" si="65"/>
        <v>18.7</v>
      </c>
      <c r="O1078" s="6">
        <f t="shared" si="66"/>
        <v>28.37</v>
      </c>
      <c r="P1078" s="8">
        <f t="shared" si="67"/>
        <v>0.60271935415338862</v>
      </c>
      <c r="Q1078" s="9">
        <f>YEAR(SalesDataTable[[#This Row],[Order Date]])</f>
        <v>2026</v>
      </c>
      <c r="R1078" s="8" t="str">
        <f>"Q"&amp;ROUNDUP(MONTH(SalesDataTable[[#This Row],[Order Date]])/3,0)</f>
        <v>Q2</v>
      </c>
      <c r="S1078" s="5">
        <f>MONTH(SalesDataTable[[#This Row],[Order Date]])</f>
        <v>6</v>
      </c>
      <c r="T1078" s="8" t="str">
        <f>TEXT(SalesDataTable[[#This Row],[Order Date]],"mmm")</f>
        <v>cze</v>
      </c>
    </row>
    <row r="1079" spans="1:20" ht="16" x14ac:dyDescent="0.4">
      <c r="A1079" s="2" t="s">
        <v>1150</v>
      </c>
      <c r="B1079" s="3">
        <v>46185</v>
      </c>
      <c r="C1079" s="4" t="s">
        <v>34</v>
      </c>
      <c r="D1079" s="4" t="s">
        <v>44</v>
      </c>
      <c r="E1079" s="4" t="s">
        <v>59</v>
      </c>
      <c r="F1079" s="4" t="s">
        <v>40</v>
      </c>
      <c r="G1079" s="4" t="s">
        <v>31</v>
      </c>
      <c r="H1079" s="4" t="s">
        <v>73</v>
      </c>
      <c r="I1079" s="5">
        <v>2</v>
      </c>
      <c r="J1079" s="6">
        <v>154.94</v>
      </c>
      <c r="K1079" s="7">
        <v>0.05</v>
      </c>
      <c r="L1079" s="6">
        <v>77.260000000000005</v>
      </c>
      <c r="M1079" s="6">
        <f t="shared" si="64"/>
        <v>294.38599999999997</v>
      </c>
      <c r="N1079" s="6">
        <f t="shared" si="65"/>
        <v>154.52000000000001</v>
      </c>
      <c r="O1079" s="6">
        <f t="shared" si="66"/>
        <v>139.86599999999996</v>
      </c>
      <c r="P1079" s="8">
        <f t="shared" si="67"/>
        <v>0.47511090880680457</v>
      </c>
      <c r="Q1079" s="9">
        <f>YEAR(SalesDataTable[[#This Row],[Order Date]])</f>
        <v>2026</v>
      </c>
      <c r="R1079" s="8" t="str">
        <f>"Q"&amp;ROUNDUP(MONTH(SalesDataTable[[#This Row],[Order Date]])/3,0)</f>
        <v>Q2</v>
      </c>
      <c r="S1079" s="5">
        <f>MONTH(SalesDataTable[[#This Row],[Order Date]])</f>
        <v>6</v>
      </c>
      <c r="T1079" s="8" t="str">
        <f>TEXT(SalesDataTable[[#This Row],[Order Date]],"mmm")</f>
        <v>cze</v>
      </c>
    </row>
    <row r="1080" spans="1:20" ht="16" x14ac:dyDescent="0.4">
      <c r="A1080" s="2" t="s">
        <v>1151</v>
      </c>
      <c r="B1080" s="3">
        <v>46185</v>
      </c>
      <c r="C1080" s="4" t="s">
        <v>28</v>
      </c>
      <c r="D1080" s="4" t="s">
        <v>89</v>
      </c>
      <c r="E1080" s="4" t="s">
        <v>23</v>
      </c>
      <c r="F1080" s="4" t="s">
        <v>24</v>
      </c>
      <c r="G1080" s="4" t="s">
        <v>37</v>
      </c>
      <c r="H1080" s="4" t="s">
        <v>66</v>
      </c>
      <c r="I1080" s="5">
        <v>1</v>
      </c>
      <c r="J1080" s="6">
        <v>45.97</v>
      </c>
      <c r="K1080" s="7">
        <v>0.05</v>
      </c>
      <c r="L1080" s="6">
        <v>18.41</v>
      </c>
      <c r="M1080" s="6">
        <f t="shared" si="64"/>
        <v>43.671499999999995</v>
      </c>
      <c r="N1080" s="6">
        <f t="shared" si="65"/>
        <v>18.41</v>
      </c>
      <c r="O1080" s="6">
        <f t="shared" si="66"/>
        <v>25.261499999999995</v>
      </c>
      <c r="P1080" s="8">
        <f t="shared" si="67"/>
        <v>0.57844360738696854</v>
      </c>
      <c r="Q1080" s="9">
        <f>YEAR(SalesDataTable[[#This Row],[Order Date]])</f>
        <v>2026</v>
      </c>
      <c r="R1080" s="8" t="str">
        <f>"Q"&amp;ROUNDUP(MONTH(SalesDataTable[[#This Row],[Order Date]])/3,0)</f>
        <v>Q2</v>
      </c>
      <c r="S1080" s="5">
        <f>MONTH(SalesDataTable[[#This Row],[Order Date]])</f>
        <v>6</v>
      </c>
      <c r="T1080" s="8" t="str">
        <f>TEXT(SalesDataTable[[#This Row],[Order Date]],"mmm")</f>
        <v>cze</v>
      </c>
    </row>
    <row r="1081" spans="1:20" ht="16" x14ac:dyDescent="0.4">
      <c r="A1081" s="2" t="s">
        <v>1152</v>
      </c>
      <c r="B1081" s="3">
        <v>46185</v>
      </c>
      <c r="C1081" s="4" t="s">
        <v>47</v>
      </c>
      <c r="D1081" s="4" t="s">
        <v>68</v>
      </c>
      <c r="E1081" s="4" t="s">
        <v>23</v>
      </c>
      <c r="F1081" s="4" t="s">
        <v>24</v>
      </c>
      <c r="G1081" s="4" t="s">
        <v>51</v>
      </c>
      <c r="H1081" s="4" t="s">
        <v>61</v>
      </c>
      <c r="I1081" s="5">
        <v>1</v>
      </c>
      <c r="J1081" s="6">
        <v>198.64</v>
      </c>
      <c r="K1081" s="7">
        <v>0.05</v>
      </c>
      <c r="L1081" s="6">
        <v>101.89</v>
      </c>
      <c r="M1081" s="6">
        <f t="shared" si="64"/>
        <v>188.70799999999997</v>
      </c>
      <c r="N1081" s="6">
        <f t="shared" si="65"/>
        <v>101.89</v>
      </c>
      <c r="O1081" s="6">
        <f t="shared" si="66"/>
        <v>86.817999999999969</v>
      </c>
      <c r="P1081" s="8">
        <f t="shared" si="67"/>
        <v>0.46006528605040581</v>
      </c>
      <c r="Q1081" s="9">
        <f>YEAR(SalesDataTable[[#This Row],[Order Date]])</f>
        <v>2026</v>
      </c>
      <c r="R1081" s="8" t="str">
        <f>"Q"&amp;ROUNDUP(MONTH(SalesDataTable[[#This Row],[Order Date]])/3,0)</f>
        <v>Q2</v>
      </c>
      <c r="S1081" s="5">
        <f>MONTH(SalesDataTable[[#This Row],[Order Date]])</f>
        <v>6</v>
      </c>
      <c r="T1081" s="8" t="str">
        <f>TEXT(SalesDataTable[[#This Row],[Order Date]],"mmm")</f>
        <v>cze</v>
      </c>
    </row>
    <row r="1082" spans="1:20" ht="16" x14ac:dyDescent="0.4">
      <c r="A1082" s="2" t="s">
        <v>1153</v>
      </c>
      <c r="B1082" s="3">
        <v>46185</v>
      </c>
      <c r="C1082" s="4" t="s">
        <v>34</v>
      </c>
      <c r="D1082" s="4" t="s">
        <v>44</v>
      </c>
      <c r="E1082" s="4" t="s">
        <v>23</v>
      </c>
      <c r="F1082" s="4" t="s">
        <v>36</v>
      </c>
      <c r="G1082" s="4" t="s">
        <v>37</v>
      </c>
      <c r="H1082" s="4" t="s">
        <v>103</v>
      </c>
      <c r="I1082" s="5">
        <v>5</v>
      </c>
      <c r="J1082" s="6">
        <v>168.57</v>
      </c>
      <c r="K1082" s="7">
        <v>0</v>
      </c>
      <c r="L1082" s="6">
        <v>88.65</v>
      </c>
      <c r="M1082" s="6">
        <f t="shared" si="64"/>
        <v>842.84999999999991</v>
      </c>
      <c r="N1082" s="6">
        <f t="shared" si="65"/>
        <v>443.25</v>
      </c>
      <c r="O1082" s="6">
        <f t="shared" si="66"/>
        <v>399.59999999999991</v>
      </c>
      <c r="P1082" s="8">
        <f t="shared" si="67"/>
        <v>0.47410571276027758</v>
      </c>
      <c r="Q1082" s="9">
        <f>YEAR(SalesDataTable[[#This Row],[Order Date]])</f>
        <v>2026</v>
      </c>
      <c r="R1082" s="8" t="str">
        <f>"Q"&amp;ROUNDUP(MONTH(SalesDataTable[[#This Row],[Order Date]])/3,0)</f>
        <v>Q2</v>
      </c>
      <c r="S1082" s="5">
        <f>MONTH(SalesDataTable[[#This Row],[Order Date]])</f>
        <v>6</v>
      </c>
      <c r="T1082" s="8" t="str">
        <f>TEXT(SalesDataTable[[#This Row],[Order Date]],"mmm")</f>
        <v>cze</v>
      </c>
    </row>
    <row r="1083" spans="1:20" ht="16" x14ac:dyDescent="0.4">
      <c r="A1083" s="2" t="s">
        <v>1154</v>
      </c>
      <c r="B1083" s="3">
        <v>46185</v>
      </c>
      <c r="C1083" s="4" t="s">
        <v>28</v>
      </c>
      <c r="D1083" s="4" t="s">
        <v>58</v>
      </c>
      <c r="E1083" s="4" t="s">
        <v>45</v>
      </c>
      <c r="F1083" s="4" t="s">
        <v>36</v>
      </c>
      <c r="G1083" s="4" t="s">
        <v>37</v>
      </c>
      <c r="H1083" s="4" t="s">
        <v>38</v>
      </c>
      <c r="I1083" s="5">
        <v>1</v>
      </c>
      <c r="J1083" s="6">
        <v>36.65</v>
      </c>
      <c r="K1083" s="7">
        <v>0</v>
      </c>
      <c r="L1083" s="6">
        <v>13.97</v>
      </c>
      <c r="M1083" s="6">
        <f t="shared" si="64"/>
        <v>36.65</v>
      </c>
      <c r="N1083" s="6">
        <f t="shared" si="65"/>
        <v>13.97</v>
      </c>
      <c r="O1083" s="6">
        <f t="shared" si="66"/>
        <v>22.68</v>
      </c>
      <c r="P1083" s="8">
        <f t="shared" si="67"/>
        <v>0.61882673942701227</v>
      </c>
      <c r="Q1083" s="9">
        <f>YEAR(SalesDataTable[[#This Row],[Order Date]])</f>
        <v>2026</v>
      </c>
      <c r="R1083" s="8" t="str">
        <f>"Q"&amp;ROUNDUP(MONTH(SalesDataTable[[#This Row],[Order Date]])/3,0)</f>
        <v>Q2</v>
      </c>
      <c r="S1083" s="5">
        <f>MONTH(SalesDataTable[[#This Row],[Order Date]])</f>
        <v>6</v>
      </c>
      <c r="T1083" s="8" t="str">
        <f>TEXT(SalesDataTable[[#This Row],[Order Date]],"mmm")</f>
        <v>cze</v>
      </c>
    </row>
    <row r="1084" spans="1:20" ht="16" x14ac:dyDescent="0.4">
      <c r="A1084" s="2" t="s">
        <v>1155</v>
      </c>
      <c r="B1084" s="3">
        <v>46185</v>
      </c>
      <c r="C1084" s="4" t="s">
        <v>34</v>
      </c>
      <c r="D1084" s="4" t="s">
        <v>54</v>
      </c>
      <c r="E1084" s="4" t="s">
        <v>45</v>
      </c>
      <c r="F1084" s="4" t="s">
        <v>24</v>
      </c>
      <c r="G1084" s="4" t="s">
        <v>37</v>
      </c>
      <c r="H1084" s="4" t="s">
        <v>38</v>
      </c>
      <c r="I1084" s="5">
        <v>2</v>
      </c>
      <c r="J1084" s="6">
        <v>35.450000000000003</v>
      </c>
      <c r="K1084" s="7">
        <v>0.05</v>
      </c>
      <c r="L1084" s="6">
        <v>13.39</v>
      </c>
      <c r="M1084" s="6">
        <f t="shared" si="64"/>
        <v>67.355000000000004</v>
      </c>
      <c r="N1084" s="6">
        <f t="shared" si="65"/>
        <v>26.78</v>
      </c>
      <c r="O1084" s="6">
        <f t="shared" si="66"/>
        <v>40.575000000000003</v>
      </c>
      <c r="P1084" s="8">
        <f t="shared" si="67"/>
        <v>0.60240516665429444</v>
      </c>
      <c r="Q1084" s="9">
        <f>YEAR(SalesDataTable[[#This Row],[Order Date]])</f>
        <v>2026</v>
      </c>
      <c r="R1084" s="8" t="str">
        <f>"Q"&amp;ROUNDUP(MONTH(SalesDataTable[[#This Row],[Order Date]])/3,0)</f>
        <v>Q2</v>
      </c>
      <c r="S1084" s="5">
        <f>MONTH(SalesDataTable[[#This Row],[Order Date]])</f>
        <v>6</v>
      </c>
      <c r="T1084" s="8" t="str">
        <f>TEXT(SalesDataTable[[#This Row],[Order Date]],"mmm")</f>
        <v>cze</v>
      </c>
    </row>
    <row r="1085" spans="1:20" ht="16" x14ac:dyDescent="0.4">
      <c r="A1085" s="2" t="s">
        <v>1156</v>
      </c>
      <c r="B1085" s="3">
        <v>46186</v>
      </c>
      <c r="C1085" s="4" t="s">
        <v>34</v>
      </c>
      <c r="D1085" s="4" t="s">
        <v>54</v>
      </c>
      <c r="E1085" s="4" t="s">
        <v>45</v>
      </c>
      <c r="F1085" s="4" t="s">
        <v>36</v>
      </c>
      <c r="G1085" s="4" t="s">
        <v>37</v>
      </c>
      <c r="H1085" s="4" t="s">
        <v>66</v>
      </c>
      <c r="I1085" s="5">
        <v>3</v>
      </c>
      <c r="J1085" s="6">
        <v>45.82</v>
      </c>
      <c r="K1085" s="7">
        <v>0.1</v>
      </c>
      <c r="L1085" s="6">
        <v>18.61</v>
      </c>
      <c r="M1085" s="6">
        <f t="shared" si="64"/>
        <v>123.71400000000001</v>
      </c>
      <c r="N1085" s="6">
        <f t="shared" si="65"/>
        <v>55.83</v>
      </c>
      <c r="O1085" s="6">
        <f t="shared" si="66"/>
        <v>67.884000000000015</v>
      </c>
      <c r="P1085" s="8">
        <f t="shared" si="67"/>
        <v>0.54871720258014456</v>
      </c>
      <c r="Q1085" s="9">
        <f>YEAR(SalesDataTable[[#This Row],[Order Date]])</f>
        <v>2026</v>
      </c>
      <c r="R1085" s="8" t="str">
        <f>"Q"&amp;ROUNDUP(MONTH(SalesDataTable[[#This Row],[Order Date]])/3,0)</f>
        <v>Q2</v>
      </c>
      <c r="S1085" s="5">
        <f>MONTH(SalesDataTable[[#This Row],[Order Date]])</f>
        <v>6</v>
      </c>
      <c r="T1085" s="8" t="str">
        <f>TEXT(SalesDataTable[[#This Row],[Order Date]],"mmm")</f>
        <v>cze</v>
      </c>
    </row>
    <row r="1086" spans="1:20" ht="16" x14ac:dyDescent="0.4">
      <c r="A1086" s="2" t="s">
        <v>1157</v>
      </c>
      <c r="B1086" s="3">
        <v>46186</v>
      </c>
      <c r="C1086" s="4" t="s">
        <v>47</v>
      </c>
      <c r="D1086" s="4" t="s">
        <v>102</v>
      </c>
      <c r="E1086" s="4" t="s">
        <v>45</v>
      </c>
      <c r="F1086" s="4" t="s">
        <v>40</v>
      </c>
      <c r="G1086" s="4" t="s">
        <v>31</v>
      </c>
      <c r="H1086" s="4" t="s">
        <v>73</v>
      </c>
      <c r="I1086" s="5">
        <v>1</v>
      </c>
      <c r="J1086" s="6">
        <v>152.78</v>
      </c>
      <c r="K1086" s="7">
        <v>0</v>
      </c>
      <c r="L1086" s="6">
        <v>78.540000000000006</v>
      </c>
      <c r="M1086" s="6">
        <f t="shared" si="64"/>
        <v>152.78</v>
      </c>
      <c r="N1086" s="6">
        <f t="shared" si="65"/>
        <v>78.540000000000006</v>
      </c>
      <c r="O1086" s="6">
        <f t="shared" si="66"/>
        <v>74.239999999999995</v>
      </c>
      <c r="P1086" s="8">
        <f t="shared" si="67"/>
        <v>0.48592747741851022</v>
      </c>
      <c r="Q1086" s="9">
        <f>YEAR(SalesDataTable[[#This Row],[Order Date]])</f>
        <v>2026</v>
      </c>
      <c r="R1086" s="8" t="str">
        <f>"Q"&amp;ROUNDUP(MONTH(SalesDataTable[[#This Row],[Order Date]])/3,0)</f>
        <v>Q2</v>
      </c>
      <c r="S1086" s="5">
        <f>MONTH(SalesDataTable[[#This Row],[Order Date]])</f>
        <v>6</v>
      </c>
      <c r="T1086" s="8" t="str">
        <f>TEXT(SalesDataTable[[#This Row],[Order Date]],"mmm")</f>
        <v>cze</v>
      </c>
    </row>
    <row r="1087" spans="1:20" ht="16" x14ac:dyDescent="0.4">
      <c r="A1087" s="2" t="s">
        <v>1158</v>
      </c>
      <c r="B1087" s="3">
        <v>46186</v>
      </c>
      <c r="C1087" s="4" t="s">
        <v>28</v>
      </c>
      <c r="D1087" s="4" t="s">
        <v>58</v>
      </c>
      <c r="E1087" s="4" t="s">
        <v>23</v>
      </c>
      <c r="F1087" s="4" t="s">
        <v>36</v>
      </c>
      <c r="G1087" s="4" t="s">
        <v>25</v>
      </c>
      <c r="H1087" s="4" t="s">
        <v>49</v>
      </c>
      <c r="I1087" s="5">
        <v>1</v>
      </c>
      <c r="J1087" s="6">
        <v>49.76</v>
      </c>
      <c r="K1087" s="7">
        <v>0.05</v>
      </c>
      <c r="L1087" s="6">
        <v>22.58</v>
      </c>
      <c r="M1087" s="6">
        <f t="shared" si="64"/>
        <v>47.271999999999998</v>
      </c>
      <c r="N1087" s="6">
        <f t="shared" si="65"/>
        <v>22.58</v>
      </c>
      <c r="O1087" s="6">
        <f t="shared" si="66"/>
        <v>24.692</v>
      </c>
      <c r="P1087" s="8">
        <f t="shared" si="67"/>
        <v>0.52233880521238796</v>
      </c>
      <c r="Q1087" s="9">
        <f>YEAR(SalesDataTable[[#This Row],[Order Date]])</f>
        <v>2026</v>
      </c>
      <c r="R1087" s="8" t="str">
        <f>"Q"&amp;ROUNDUP(MONTH(SalesDataTable[[#This Row],[Order Date]])/3,0)</f>
        <v>Q2</v>
      </c>
      <c r="S1087" s="5">
        <f>MONTH(SalesDataTable[[#This Row],[Order Date]])</f>
        <v>6</v>
      </c>
      <c r="T1087" s="8" t="str">
        <f>TEXT(SalesDataTable[[#This Row],[Order Date]],"mmm")</f>
        <v>cze</v>
      </c>
    </row>
    <row r="1088" spans="1:20" ht="16" x14ac:dyDescent="0.4">
      <c r="A1088" s="2" t="s">
        <v>1159</v>
      </c>
      <c r="B1088" s="3">
        <v>46186</v>
      </c>
      <c r="C1088" s="4" t="s">
        <v>47</v>
      </c>
      <c r="D1088" s="4" t="s">
        <v>68</v>
      </c>
      <c r="E1088" s="4" t="s">
        <v>45</v>
      </c>
      <c r="F1088" s="4" t="s">
        <v>36</v>
      </c>
      <c r="G1088" s="4" t="s">
        <v>31</v>
      </c>
      <c r="H1088" s="4" t="s">
        <v>73</v>
      </c>
      <c r="I1088" s="5">
        <v>1</v>
      </c>
      <c r="J1088" s="6">
        <v>157.6</v>
      </c>
      <c r="K1088" s="7">
        <v>0.05</v>
      </c>
      <c r="L1088" s="6">
        <v>79.34</v>
      </c>
      <c r="M1088" s="6">
        <f t="shared" si="64"/>
        <v>149.72</v>
      </c>
      <c r="N1088" s="6">
        <f t="shared" si="65"/>
        <v>79.34</v>
      </c>
      <c r="O1088" s="6">
        <f t="shared" si="66"/>
        <v>70.38</v>
      </c>
      <c r="P1088" s="8">
        <f t="shared" si="67"/>
        <v>0.47007747795885652</v>
      </c>
      <c r="Q1088" s="9">
        <f>YEAR(SalesDataTable[[#This Row],[Order Date]])</f>
        <v>2026</v>
      </c>
      <c r="R1088" s="8" t="str">
        <f>"Q"&amp;ROUNDUP(MONTH(SalesDataTable[[#This Row],[Order Date]])/3,0)</f>
        <v>Q2</v>
      </c>
      <c r="S1088" s="5">
        <f>MONTH(SalesDataTable[[#This Row],[Order Date]])</f>
        <v>6</v>
      </c>
      <c r="T1088" s="8" t="str">
        <f>TEXT(SalesDataTable[[#This Row],[Order Date]],"mmm")</f>
        <v>cze</v>
      </c>
    </row>
    <row r="1089" spans="1:20" ht="16" x14ac:dyDescent="0.4">
      <c r="A1089" s="2" t="s">
        <v>1160</v>
      </c>
      <c r="B1089" s="3">
        <v>46186</v>
      </c>
      <c r="C1089" s="4" t="s">
        <v>47</v>
      </c>
      <c r="D1089" s="4" t="s">
        <v>68</v>
      </c>
      <c r="E1089" s="4" t="s">
        <v>23</v>
      </c>
      <c r="F1089" s="4" t="s">
        <v>24</v>
      </c>
      <c r="G1089" s="4" t="s">
        <v>69</v>
      </c>
      <c r="H1089" s="4" t="s">
        <v>75</v>
      </c>
      <c r="I1089" s="5">
        <v>1</v>
      </c>
      <c r="J1089" s="6">
        <v>125.01</v>
      </c>
      <c r="K1089" s="7">
        <v>0.15</v>
      </c>
      <c r="L1089" s="6">
        <v>70.39</v>
      </c>
      <c r="M1089" s="6">
        <f t="shared" si="64"/>
        <v>106.2585</v>
      </c>
      <c r="N1089" s="6">
        <f t="shared" si="65"/>
        <v>70.39</v>
      </c>
      <c r="O1089" s="6">
        <f t="shared" si="66"/>
        <v>35.868499999999997</v>
      </c>
      <c r="P1089" s="8">
        <f t="shared" si="67"/>
        <v>0.33755887764272974</v>
      </c>
      <c r="Q1089" s="9">
        <f>YEAR(SalesDataTable[[#This Row],[Order Date]])</f>
        <v>2026</v>
      </c>
      <c r="R1089" s="8" t="str">
        <f>"Q"&amp;ROUNDUP(MONTH(SalesDataTable[[#This Row],[Order Date]])/3,0)</f>
        <v>Q2</v>
      </c>
      <c r="S1089" s="5">
        <f>MONTH(SalesDataTable[[#This Row],[Order Date]])</f>
        <v>6</v>
      </c>
      <c r="T1089" s="8" t="str">
        <f>TEXT(SalesDataTable[[#This Row],[Order Date]],"mmm")</f>
        <v>cze</v>
      </c>
    </row>
    <row r="1090" spans="1:20" ht="16" x14ac:dyDescent="0.4">
      <c r="A1090" s="2" t="s">
        <v>1161</v>
      </c>
      <c r="B1090" s="3">
        <v>46186</v>
      </c>
      <c r="C1090" s="4" t="s">
        <v>28</v>
      </c>
      <c r="D1090" s="4" t="s">
        <v>106</v>
      </c>
      <c r="E1090" s="4" t="s">
        <v>23</v>
      </c>
      <c r="F1090" s="4" t="s">
        <v>24</v>
      </c>
      <c r="G1090" s="4" t="s">
        <v>31</v>
      </c>
      <c r="H1090" s="4" t="s">
        <v>32</v>
      </c>
      <c r="I1090" s="5">
        <v>1</v>
      </c>
      <c r="J1090" s="6">
        <v>93.59</v>
      </c>
      <c r="K1090" s="7">
        <v>0.15</v>
      </c>
      <c r="L1090" s="6">
        <v>46.48</v>
      </c>
      <c r="M1090" s="6">
        <f t="shared" ref="M1090:M1153" si="68">I1090*J1090*(1-K1090)</f>
        <v>79.551500000000004</v>
      </c>
      <c r="N1090" s="6">
        <f t="shared" ref="N1090:N1153" si="69">I1090*L1090</f>
        <v>46.48</v>
      </c>
      <c r="O1090" s="6">
        <f t="shared" ref="O1090:O1153" si="70">M1090-N1090</f>
        <v>33.071500000000007</v>
      </c>
      <c r="P1090" s="8">
        <f t="shared" ref="P1090:P1153" si="71">IFERROR(O1090/M1090,0)</f>
        <v>0.41572440494522422</v>
      </c>
      <c r="Q1090" s="9">
        <f>YEAR(SalesDataTable[[#This Row],[Order Date]])</f>
        <v>2026</v>
      </c>
      <c r="R1090" s="8" t="str">
        <f>"Q"&amp;ROUNDUP(MONTH(SalesDataTable[[#This Row],[Order Date]])/3,0)</f>
        <v>Q2</v>
      </c>
      <c r="S1090" s="5">
        <f>MONTH(SalesDataTable[[#This Row],[Order Date]])</f>
        <v>6</v>
      </c>
      <c r="T1090" s="8" t="str">
        <f>TEXT(SalesDataTable[[#This Row],[Order Date]],"mmm")</f>
        <v>cze</v>
      </c>
    </row>
    <row r="1091" spans="1:20" ht="16" x14ac:dyDescent="0.4">
      <c r="A1091" s="2" t="s">
        <v>1162</v>
      </c>
      <c r="B1091" s="3">
        <v>46186</v>
      </c>
      <c r="C1091" s="4" t="s">
        <v>34</v>
      </c>
      <c r="D1091" s="4" t="s">
        <v>35</v>
      </c>
      <c r="E1091" s="4" t="s">
        <v>45</v>
      </c>
      <c r="F1091" s="4" t="s">
        <v>24</v>
      </c>
      <c r="G1091" s="4" t="s">
        <v>31</v>
      </c>
      <c r="H1091" s="4" t="s">
        <v>41</v>
      </c>
      <c r="I1091" s="5">
        <v>4</v>
      </c>
      <c r="J1091" s="6">
        <v>143.9</v>
      </c>
      <c r="K1091" s="7">
        <v>0.05</v>
      </c>
      <c r="L1091" s="6">
        <v>79.709999999999994</v>
      </c>
      <c r="M1091" s="6">
        <f t="shared" si="68"/>
        <v>546.82000000000005</v>
      </c>
      <c r="N1091" s="6">
        <f t="shared" si="69"/>
        <v>318.83999999999997</v>
      </c>
      <c r="O1091" s="6">
        <f t="shared" si="70"/>
        <v>227.98000000000008</v>
      </c>
      <c r="P1091" s="8">
        <f t="shared" si="71"/>
        <v>0.41691964448996022</v>
      </c>
      <c r="Q1091" s="9">
        <f>YEAR(SalesDataTable[[#This Row],[Order Date]])</f>
        <v>2026</v>
      </c>
      <c r="R1091" s="8" t="str">
        <f>"Q"&amp;ROUNDUP(MONTH(SalesDataTable[[#This Row],[Order Date]])/3,0)</f>
        <v>Q2</v>
      </c>
      <c r="S1091" s="5">
        <f>MONTH(SalesDataTable[[#This Row],[Order Date]])</f>
        <v>6</v>
      </c>
      <c r="T1091" s="8" t="str">
        <f>TEXT(SalesDataTable[[#This Row],[Order Date]],"mmm")</f>
        <v>cze</v>
      </c>
    </row>
    <row r="1092" spans="1:20" ht="16" x14ac:dyDescent="0.4">
      <c r="A1092" s="2" t="s">
        <v>1163</v>
      </c>
      <c r="B1092" s="3">
        <v>46186</v>
      </c>
      <c r="C1092" s="4" t="s">
        <v>47</v>
      </c>
      <c r="D1092" s="4" t="s">
        <v>65</v>
      </c>
      <c r="E1092" s="4" t="s">
        <v>59</v>
      </c>
      <c r="F1092" s="4" t="s">
        <v>24</v>
      </c>
      <c r="G1092" s="4" t="s">
        <v>51</v>
      </c>
      <c r="H1092" s="4" t="s">
        <v>61</v>
      </c>
      <c r="I1092" s="5">
        <v>4</v>
      </c>
      <c r="J1092" s="6">
        <v>190.97</v>
      </c>
      <c r="K1092" s="7">
        <v>0</v>
      </c>
      <c r="L1092" s="6">
        <v>103.36</v>
      </c>
      <c r="M1092" s="6">
        <f t="shared" si="68"/>
        <v>763.88</v>
      </c>
      <c r="N1092" s="6">
        <f t="shared" si="69"/>
        <v>413.44</v>
      </c>
      <c r="O1092" s="6">
        <f t="shared" si="70"/>
        <v>350.44</v>
      </c>
      <c r="P1092" s="8">
        <f t="shared" si="71"/>
        <v>0.45876315651673039</v>
      </c>
      <c r="Q1092" s="9">
        <f>YEAR(SalesDataTable[[#This Row],[Order Date]])</f>
        <v>2026</v>
      </c>
      <c r="R1092" s="8" t="str">
        <f>"Q"&amp;ROUNDUP(MONTH(SalesDataTable[[#This Row],[Order Date]])/3,0)</f>
        <v>Q2</v>
      </c>
      <c r="S1092" s="5">
        <f>MONTH(SalesDataTable[[#This Row],[Order Date]])</f>
        <v>6</v>
      </c>
      <c r="T1092" s="8" t="str">
        <f>TEXT(SalesDataTable[[#This Row],[Order Date]],"mmm")</f>
        <v>cze</v>
      </c>
    </row>
    <row r="1093" spans="1:20" ht="16" x14ac:dyDescent="0.4">
      <c r="A1093" s="2" t="s">
        <v>1164</v>
      </c>
      <c r="B1093" s="3">
        <v>46186</v>
      </c>
      <c r="C1093" s="4" t="s">
        <v>47</v>
      </c>
      <c r="D1093" s="4" t="s">
        <v>102</v>
      </c>
      <c r="E1093" s="4" t="s">
        <v>45</v>
      </c>
      <c r="F1093" s="4" t="s">
        <v>40</v>
      </c>
      <c r="G1093" s="4" t="s">
        <v>69</v>
      </c>
      <c r="H1093" s="4" t="s">
        <v>87</v>
      </c>
      <c r="I1093" s="5">
        <v>1</v>
      </c>
      <c r="J1093" s="6">
        <v>35.78</v>
      </c>
      <c r="K1093" s="7">
        <v>0</v>
      </c>
      <c r="L1093" s="6">
        <v>14</v>
      </c>
      <c r="M1093" s="6">
        <f t="shared" si="68"/>
        <v>35.78</v>
      </c>
      <c r="N1093" s="6">
        <f t="shared" si="69"/>
        <v>14</v>
      </c>
      <c r="O1093" s="6">
        <f t="shared" si="70"/>
        <v>21.78</v>
      </c>
      <c r="P1093" s="8">
        <f t="shared" si="71"/>
        <v>0.60871995528228062</v>
      </c>
      <c r="Q1093" s="9">
        <f>YEAR(SalesDataTable[[#This Row],[Order Date]])</f>
        <v>2026</v>
      </c>
      <c r="R1093" s="8" t="str">
        <f>"Q"&amp;ROUNDUP(MONTH(SalesDataTable[[#This Row],[Order Date]])/3,0)</f>
        <v>Q2</v>
      </c>
      <c r="S1093" s="5">
        <f>MONTH(SalesDataTable[[#This Row],[Order Date]])</f>
        <v>6</v>
      </c>
      <c r="T1093" s="8" t="str">
        <f>TEXT(SalesDataTable[[#This Row],[Order Date]],"mmm")</f>
        <v>cze</v>
      </c>
    </row>
    <row r="1094" spans="1:20" ht="16" x14ac:dyDescent="0.4">
      <c r="A1094" s="2" t="s">
        <v>1165</v>
      </c>
      <c r="B1094" s="3">
        <v>46186</v>
      </c>
      <c r="C1094" s="4" t="s">
        <v>47</v>
      </c>
      <c r="D1094" s="4" t="s">
        <v>65</v>
      </c>
      <c r="E1094" s="4" t="s">
        <v>59</v>
      </c>
      <c r="F1094" s="4" t="s">
        <v>36</v>
      </c>
      <c r="G1094" s="4" t="s">
        <v>51</v>
      </c>
      <c r="H1094" s="4" t="s">
        <v>110</v>
      </c>
      <c r="I1094" s="5">
        <v>3</v>
      </c>
      <c r="J1094" s="6">
        <v>125.25</v>
      </c>
      <c r="K1094" s="7">
        <v>0.05</v>
      </c>
      <c r="L1094" s="6">
        <v>58.95</v>
      </c>
      <c r="M1094" s="6">
        <f t="shared" si="68"/>
        <v>356.96249999999998</v>
      </c>
      <c r="N1094" s="6">
        <f t="shared" si="69"/>
        <v>176.85000000000002</v>
      </c>
      <c r="O1094" s="6">
        <f t="shared" si="70"/>
        <v>180.11249999999995</v>
      </c>
      <c r="P1094" s="8">
        <f t="shared" si="71"/>
        <v>0.50456980775291516</v>
      </c>
      <c r="Q1094" s="9">
        <f>YEAR(SalesDataTable[[#This Row],[Order Date]])</f>
        <v>2026</v>
      </c>
      <c r="R1094" s="8" t="str">
        <f>"Q"&amp;ROUNDUP(MONTH(SalesDataTable[[#This Row],[Order Date]])/3,0)</f>
        <v>Q2</v>
      </c>
      <c r="S1094" s="5">
        <f>MONTH(SalesDataTable[[#This Row],[Order Date]])</f>
        <v>6</v>
      </c>
      <c r="T1094" s="8" t="str">
        <f>TEXT(SalesDataTable[[#This Row],[Order Date]],"mmm")</f>
        <v>cze</v>
      </c>
    </row>
    <row r="1095" spans="1:20" ht="16" x14ac:dyDescent="0.4">
      <c r="A1095" s="2" t="s">
        <v>1166</v>
      </c>
      <c r="B1095" s="3">
        <v>46187</v>
      </c>
      <c r="C1095" s="4" t="s">
        <v>21</v>
      </c>
      <c r="D1095" s="4" t="s">
        <v>72</v>
      </c>
      <c r="E1095" s="4" t="s">
        <v>30</v>
      </c>
      <c r="F1095" s="4" t="s">
        <v>40</v>
      </c>
      <c r="G1095" s="4" t="s">
        <v>31</v>
      </c>
      <c r="H1095" s="4" t="s">
        <v>99</v>
      </c>
      <c r="I1095" s="5">
        <v>8</v>
      </c>
      <c r="J1095" s="6">
        <v>72.36</v>
      </c>
      <c r="K1095" s="7">
        <v>0.1</v>
      </c>
      <c r="L1095" s="6">
        <v>32.229999999999997</v>
      </c>
      <c r="M1095" s="6">
        <f t="shared" si="68"/>
        <v>520.99199999999996</v>
      </c>
      <c r="N1095" s="6">
        <f t="shared" si="69"/>
        <v>257.83999999999997</v>
      </c>
      <c r="O1095" s="6">
        <f t="shared" si="70"/>
        <v>263.15199999999999</v>
      </c>
      <c r="P1095" s="8">
        <f t="shared" si="71"/>
        <v>0.5050979669553467</v>
      </c>
      <c r="Q1095" s="9">
        <f>YEAR(SalesDataTable[[#This Row],[Order Date]])</f>
        <v>2026</v>
      </c>
      <c r="R1095" s="8" t="str">
        <f>"Q"&amp;ROUNDUP(MONTH(SalesDataTable[[#This Row],[Order Date]])/3,0)</f>
        <v>Q2</v>
      </c>
      <c r="S1095" s="5">
        <f>MONTH(SalesDataTable[[#This Row],[Order Date]])</f>
        <v>6</v>
      </c>
      <c r="T1095" s="8" t="str">
        <f>TEXT(SalesDataTable[[#This Row],[Order Date]],"mmm")</f>
        <v>cze</v>
      </c>
    </row>
    <row r="1096" spans="1:20" ht="16" x14ac:dyDescent="0.4">
      <c r="A1096" s="2" t="s">
        <v>1167</v>
      </c>
      <c r="B1096" s="3">
        <v>46187</v>
      </c>
      <c r="C1096" s="4" t="s">
        <v>21</v>
      </c>
      <c r="D1096" s="4" t="s">
        <v>108</v>
      </c>
      <c r="E1096" s="4" t="s">
        <v>45</v>
      </c>
      <c r="F1096" s="4" t="s">
        <v>24</v>
      </c>
      <c r="G1096" s="4" t="s">
        <v>37</v>
      </c>
      <c r="H1096" s="4" t="s">
        <v>103</v>
      </c>
      <c r="I1096" s="5">
        <v>1</v>
      </c>
      <c r="J1096" s="6">
        <v>162.51</v>
      </c>
      <c r="K1096" s="7">
        <v>0</v>
      </c>
      <c r="L1096" s="6">
        <v>88.29</v>
      </c>
      <c r="M1096" s="6">
        <f t="shared" si="68"/>
        <v>162.51</v>
      </c>
      <c r="N1096" s="6">
        <f t="shared" si="69"/>
        <v>88.29</v>
      </c>
      <c r="O1096" s="6">
        <f t="shared" si="70"/>
        <v>74.219999999999985</v>
      </c>
      <c r="P1096" s="8">
        <f t="shared" si="71"/>
        <v>0.45671035628576695</v>
      </c>
      <c r="Q1096" s="9">
        <f>YEAR(SalesDataTable[[#This Row],[Order Date]])</f>
        <v>2026</v>
      </c>
      <c r="R1096" s="8" t="str">
        <f>"Q"&amp;ROUNDUP(MONTH(SalesDataTable[[#This Row],[Order Date]])/3,0)</f>
        <v>Q2</v>
      </c>
      <c r="S1096" s="5">
        <f>MONTH(SalesDataTable[[#This Row],[Order Date]])</f>
        <v>6</v>
      </c>
      <c r="T1096" s="8" t="str">
        <f>TEXT(SalesDataTable[[#This Row],[Order Date]],"mmm")</f>
        <v>cze</v>
      </c>
    </row>
    <row r="1097" spans="1:20" ht="16" x14ac:dyDescent="0.4">
      <c r="A1097" s="2" t="s">
        <v>1168</v>
      </c>
      <c r="B1097" s="3">
        <v>46187</v>
      </c>
      <c r="C1097" s="4" t="s">
        <v>21</v>
      </c>
      <c r="D1097" s="4" t="s">
        <v>108</v>
      </c>
      <c r="E1097" s="4" t="s">
        <v>45</v>
      </c>
      <c r="F1097" s="4" t="s">
        <v>40</v>
      </c>
      <c r="G1097" s="4" t="s">
        <v>31</v>
      </c>
      <c r="H1097" s="4" t="s">
        <v>99</v>
      </c>
      <c r="I1097" s="5">
        <v>3</v>
      </c>
      <c r="J1097" s="6">
        <v>70.52</v>
      </c>
      <c r="K1097" s="7">
        <v>0</v>
      </c>
      <c r="L1097" s="6">
        <v>33.119999999999997</v>
      </c>
      <c r="M1097" s="6">
        <f t="shared" si="68"/>
        <v>211.56</v>
      </c>
      <c r="N1097" s="6">
        <f t="shared" si="69"/>
        <v>99.359999999999985</v>
      </c>
      <c r="O1097" s="6">
        <f t="shared" si="70"/>
        <v>112.20000000000002</v>
      </c>
      <c r="P1097" s="8">
        <f t="shared" si="71"/>
        <v>0.53034600113442998</v>
      </c>
      <c r="Q1097" s="9">
        <f>YEAR(SalesDataTable[[#This Row],[Order Date]])</f>
        <v>2026</v>
      </c>
      <c r="R1097" s="8" t="str">
        <f>"Q"&amp;ROUNDUP(MONTH(SalesDataTable[[#This Row],[Order Date]])/3,0)</f>
        <v>Q2</v>
      </c>
      <c r="S1097" s="5">
        <f>MONTH(SalesDataTable[[#This Row],[Order Date]])</f>
        <v>6</v>
      </c>
      <c r="T1097" s="8" t="str">
        <f>TEXT(SalesDataTable[[#This Row],[Order Date]],"mmm")</f>
        <v>cze</v>
      </c>
    </row>
    <row r="1098" spans="1:20" ht="16" x14ac:dyDescent="0.4">
      <c r="A1098" s="2" t="s">
        <v>1169</v>
      </c>
      <c r="B1098" s="3">
        <v>46187</v>
      </c>
      <c r="C1098" s="4" t="s">
        <v>47</v>
      </c>
      <c r="D1098" s="4" t="s">
        <v>68</v>
      </c>
      <c r="E1098" s="4" t="s">
        <v>59</v>
      </c>
      <c r="F1098" s="4" t="s">
        <v>24</v>
      </c>
      <c r="G1098" s="4" t="s">
        <v>31</v>
      </c>
      <c r="H1098" s="4" t="s">
        <v>32</v>
      </c>
      <c r="I1098" s="5">
        <v>1</v>
      </c>
      <c r="J1098" s="6">
        <v>90.28</v>
      </c>
      <c r="K1098" s="7">
        <v>0</v>
      </c>
      <c r="L1098" s="6">
        <v>46.04</v>
      </c>
      <c r="M1098" s="6">
        <f t="shared" si="68"/>
        <v>90.28</v>
      </c>
      <c r="N1098" s="6">
        <f t="shared" si="69"/>
        <v>46.04</v>
      </c>
      <c r="O1098" s="6">
        <f t="shared" si="70"/>
        <v>44.24</v>
      </c>
      <c r="P1098" s="8">
        <f t="shared" si="71"/>
        <v>0.4900310146211786</v>
      </c>
      <c r="Q1098" s="9">
        <f>YEAR(SalesDataTable[[#This Row],[Order Date]])</f>
        <v>2026</v>
      </c>
      <c r="R1098" s="8" t="str">
        <f>"Q"&amp;ROUNDUP(MONTH(SalesDataTable[[#This Row],[Order Date]])/3,0)</f>
        <v>Q2</v>
      </c>
      <c r="S1098" s="5">
        <f>MONTH(SalesDataTable[[#This Row],[Order Date]])</f>
        <v>6</v>
      </c>
      <c r="T1098" s="8" t="str">
        <f>TEXT(SalesDataTable[[#This Row],[Order Date]],"mmm")</f>
        <v>cze</v>
      </c>
    </row>
    <row r="1099" spans="1:20" ht="16" x14ac:dyDescent="0.4">
      <c r="A1099" s="2" t="s">
        <v>1170</v>
      </c>
      <c r="B1099" s="3">
        <v>46187</v>
      </c>
      <c r="C1099" s="4" t="s">
        <v>47</v>
      </c>
      <c r="D1099" s="4" t="s">
        <v>102</v>
      </c>
      <c r="E1099" s="4" t="s">
        <v>59</v>
      </c>
      <c r="F1099" s="4" t="s">
        <v>36</v>
      </c>
      <c r="G1099" s="4" t="s">
        <v>51</v>
      </c>
      <c r="H1099" s="4" t="s">
        <v>52</v>
      </c>
      <c r="I1099" s="5">
        <v>2</v>
      </c>
      <c r="J1099" s="6">
        <v>342.25</v>
      </c>
      <c r="K1099" s="7">
        <v>0</v>
      </c>
      <c r="L1099" s="6">
        <v>196.86</v>
      </c>
      <c r="M1099" s="6">
        <f t="shared" si="68"/>
        <v>684.5</v>
      </c>
      <c r="N1099" s="6">
        <f t="shared" si="69"/>
        <v>393.72</v>
      </c>
      <c r="O1099" s="6">
        <f t="shared" si="70"/>
        <v>290.77999999999997</v>
      </c>
      <c r="P1099" s="8">
        <f t="shared" si="71"/>
        <v>0.42480642804967128</v>
      </c>
      <c r="Q1099" s="9">
        <f>YEAR(SalesDataTable[[#This Row],[Order Date]])</f>
        <v>2026</v>
      </c>
      <c r="R1099" s="8" t="str">
        <f>"Q"&amp;ROUNDUP(MONTH(SalesDataTable[[#This Row],[Order Date]])/3,0)</f>
        <v>Q2</v>
      </c>
      <c r="S1099" s="5">
        <f>MONTH(SalesDataTable[[#This Row],[Order Date]])</f>
        <v>6</v>
      </c>
      <c r="T1099" s="8" t="str">
        <f>TEXT(SalesDataTable[[#This Row],[Order Date]],"mmm")</f>
        <v>cze</v>
      </c>
    </row>
    <row r="1100" spans="1:20" ht="16" x14ac:dyDescent="0.4">
      <c r="A1100" s="2" t="s">
        <v>1171</v>
      </c>
      <c r="B1100" s="3">
        <v>46187</v>
      </c>
      <c r="C1100" s="4" t="s">
        <v>28</v>
      </c>
      <c r="D1100" s="4" t="s">
        <v>29</v>
      </c>
      <c r="E1100" s="4" t="s">
        <v>23</v>
      </c>
      <c r="F1100" s="4" t="s">
        <v>40</v>
      </c>
      <c r="G1100" s="4" t="s">
        <v>25</v>
      </c>
      <c r="H1100" s="4" t="s">
        <v>49</v>
      </c>
      <c r="I1100" s="5">
        <v>6</v>
      </c>
      <c r="J1100" s="6">
        <v>50.92</v>
      </c>
      <c r="K1100" s="7">
        <v>0.05</v>
      </c>
      <c r="L1100" s="6">
        <v>22.87</v>
      </c>
      <c r="M1100" s="6">
        <f t="shared" si="68"/>
        <v>290.24399999999997</v>
      </c>
      <c r="N1100" s="6">
        <f t="shared" si="69"/>
        <v>137.22</v>
      </c>
      <c r="O1100" s="6">
        <f t="shared" si="70"/>
        <v>153.02399999999997</v>
      </c>
      <c r="P1100" s="8">
        <f t="shared" si="71"/>
        <v>0.52722536899987593</v>
      </c>
      <c r="Q1100" s="9">
        <f>YEAR(SalesDataTable[[#This Row],[Order Date]])</f>
        <v>2026</v>
      </c>
      <c r="R1100" s="8" t="str">
        <f>"Q"&amp;ROUNDUP(MONTH(SalesDataTable[[#This Row],[Order Date]])/3,0)</f>
        <v>Q2</v>
      </c>
      <c r="S1100" s="5">
        <f>MONTH(SalesDataTable[[#This Row],[Order Date]])</f>
        <v>6</v>
      </c>
      <c r="T1100" s="8" t="str">
        <f>TEXT(SalesDataTable[[#This Row],[Order Date]],"mmm")</f>
        <v>cze</v>
      </c>
    </row>
    <row r="1101" spans="1:20" ht="16" x14ac:dyDescent="0.4">
      <c r="A1101" s="2" t="s">
        <v>1172</v>
      </c>
      <c r="B1101" s="3">
        <v>46187</v>
      </c>
      <c r="C1101" s="4" t="s">
        <v>21</v>
      </c>
      <c r="D1101" s="4" t="s">
        <v>22</v>
      </c>
      <c r="E1101" s="4" t="s">
        <v>45</v>
      </c>
      <c r="F1101" s="4" t="s">
        <v>24</v>
      </c>
      <c r="G1101" s="4" t="s">
        <v>37</v>
      </c>
      <c r="H1101" s="4" t="s">
        <v>38</v>
      </c>
      <c r="I1101" s="5">
        <v>5</v>
      </c>
      <c r="J1101" s="6">
        <v>36.72</v>
      </c>
      <c r="K1101" s="7">
        <v>0.15</v>
      </c>
      <c r="L1101" s="6">
        <v>13.2</v>
      </c>
      <c r="M1101" s="6">
        <f t="shared" si="68"/>
        <v>156.06</v>
      </c>
      <c r="N1101" s="6">
        <f t="shared" si="69"/>
        <v>66</v>
      </c>
      <c r="O1101" s="6">
        <f t="shared" si="70"/>
        <v>90.06</v>
      </c>
      <c r="P1101" s="8">
        <f t="shared" si="71"/>
        <v>0.57708573625528647</v>
      </c>
      <c r="Q1101" s="9">
        <f>YEAR(SalesDataTable[[#This Row],[Order Date]])</f>
        <v>2026</v>
      </c>
      <c r="R1101" s="8" t="str">
        <f>"Q"&amp;ROUNDUP(MONTH(SalesDataTable[[#This Row],[Order Date]])/3,0)</f>
        <v>Q2</v>
      </c>
      <c r="S1101" s="5">
        <f>MONTH(SalesDataTable[[#This Row],[Order Date]])</f>
        <v>6</v>
      </c>
      <c r="T1101" s="8" t="str">
        <f>TEXT(SalesDataTable[[#This Row],[Order Date]],"mmm")</f>
        <v>cze</v>
      </c>
    </row>
    <row r="1102" spans="1:20" ht="16" x14ac:dyDescent="0.4">
      <c r="A1102" s="2" t="s">
        <v>1173</v>
      </c>
      <c r="B1102" s="3">
        <v>46187</v>
      </c>
      <c r="C1102" s="4" t="s">
        <v>21</v>
      </c>
      <c r="D1102" s="4" t="s">
        <v>108</v>
      </c>
      <c r="E1102" s="4" t="s">
        <v>23</v>
      </c>
      <c r="F1102" s="4" t="s">
        <v>36</v>
      </c>
      <c r="G1102" s="4" t="s">
        <v>51</v>
      </c>
      <c r="H1102" s="4" t="s">
        <v>52</v>
      </c>
      <c r="I1102" s="5">
        <v>4</v>
      </c>
      <c r="J1102" s="6">
        <v>348.96</v>
      </c>
      <c r="K1102" s="7">
        <v>0.15</v>
      </c>
      <c r="L1102" s="6">
        <v>197.02</v>
      </c>
      <c r="M1102" s="6">
        <f t="shared" si="68"/>
        <v>1186.4639999999999</v>
      </c>
      <c r="N1102" s="6">
        <f t="shared" si="69"/>
        <v>788.08</v>
      </c>
      <c r="O1102" s="6">
        <f t="shared" si="70"/>
        <v>398.3839999999999</v>
      </c>
      <c r="P1102" s="8">
        <f t="shared" si="71"/>
        <v>0.3357741996385899</v>
      </c>
      <c r="Q1102" s="9">
        <f>YEAR(SalesDataTable[[#This Row],[Order Date]])</f>
        <v>2026</v>
      </c>
      <c r="R1102" s="8" t="str">
        <f>"Q"&amp;ROUNDUP(MONTH(SalesDataTable[[#This Row],[Order Date]])/3,0)</f>
        <v>Q2</v>
      </c>
      <c r="S1102" s="5">
        <f>MONTH(SalesDataTable[[#This Row],[Order Date]])</f>
        <v>6</v>
      </c>
      <c r="T1102" s="8" t="str">
        <f>TEXT(SalesDataTable[[#This Row],[Order Date]],"mmm")</f>
        <v>cze</v>
      </c>
    </row>
    <row r="1103" spans="1:20" ht="16" x14ac:dyDescent="0.4">
      <c r="A1103" s="2" t="s">
        <v>1174</v>
      </c>
      <c r="B1103" s="3">
        <v>46187</v>
      </c>
      <c r="C1103" s="4" t="s">
        <v>21</v>
      </c>
      <c r="D1103" s="4" t="s">
        <v>22</v>
      </c>
      <c r="E1103" s="4" t="s">
        <v>23</v>
      </c>
      <c r="F1103" s="4" t="s">
        <v>24</v>
      </c>
      <c r="G1103" s="4" t="s">
        <v>31</v>
      </c>
      <c r="H1103" s="4" t="s">
        <v>99</v>
      </c>
      <c r="I1103" s="5">
        <v>1</v>
      </c>
      <c r="J1103" s="6">
        <v>71.28</v>
      </c>
      <c r="K1103" s="7">
        <v>0</v>
      </c>
      <c r="L1103" s="6">
        <v>31.92</v>
      </c>
      <c r="M1103" s="6">
        <f t="shared" si="68"/>
        <v>71.28</v>
      </c>
      <c r="N1103" s="6">
        <f t="shared" si="69"/>
        <v>31.92</v>
      </c>
      <c r="O1103" s="6">
        <f t="shared" si="70"/>
        <v>39.36</v>
      </c>
      <c r="P1103" s="8">
        <f t="shared" si="71"/>
        <v>0.55218855218855212</v>
      </c>
      <c r="Q1103" s="9">
        <f>YEAR(SalesDataTable[[#This Row],[Order Date]])</f>
        <v>2026</v>
      </c>
      <c r="R1103" s="8" t="str">
        <f>"Q"&amp;ROUNDUP(MONTH(SalesDataTable[[#This Row],[Order Date]])/3,0)</f>
        <v>Q2</v>
      </c>
      <c r="S1103" s="5">
        <f>MONTH(SalesDataTable[[#This Row],[Order Date]])</f>
        <v>6</v>
      </c>
      <c r="T1103" s="8" t="str">
        <f>TEXT(SalesDataTable[[#This Row],[Order Date]],"mmm")</f>
        <v>cze</v>
      </c>
    </row>
    <row r="1104" spans="1:20" ht="16" x14ac:dyDescent="0.4">
      <c r="A1104" s="2" t="s">
        <v>1175</v>
      </c>
      <c r="B1104" s="3">
        <v>46187</v>
      </c>
      <c r="C1104" s="4" t="s">
        <v>28</v>
      </c>
      <c r="D1104" s="4" t="s">
        <v>89</v>
      </c>
      <c r="E1104" s="4" t="s">
        <v>23</v>
      </c>
      <c r="F1104" s="4" t="s">
        <v>36</v>
      </c>
      <c r="G1104" s="4" t="s">
        <v>37</v>
      </c>
      <c r="H1104" s="4" t="s">
        <v>103</v>
      </c>
      <c r="I1104" s="5">
        <v>1</v>
      </c>
      <c r="J1104" s="6">
        <v>160.99</v>
      </c>
      <c r="K1104" s="7">
        <v>0.05</v>
      </c>
      <c r="L1104" s="6">
        <v>89.15</v>
      </c>
      <c r="M1104" s="6">
        <f t="shared" si="68"/>
        <v>152.94050000000001</v>
      </c>
      <c r="N1104" s="6">
        <f t="shared" si="69"/>
        <v>89.15</v>
      </c>
      <c r="O1104" s="6">
        <f t="shared" si="70"/>
        <v>63.790500000000009</v>
      </c>
      <c r="P1104" s="8">
        <f t="shared" si="71"/>
        <v>0.41709357560619981</v>
      </c>
      <c r="Q1104" s="9">
        <f>YEAR(SalesDataTable[[#This Row],[Order Date]])</f>
        <v>2026</v>
      </c>
      <c r="R1104" s="8" t="str">
        <f>"Q"&amp;ROUNDUP(MONTH(SalesDataTable[[#This Row],[Order Date]])/3,0)</f>
        <v>Q2</v>
      </c>
      <c r="S1104" s="5">
        <f>MONTH(SalesDataTable[[#This Row],[Order Date]])</f>
        <v>6</v>
      </c>
      <c r="T1104" s="8" t="str">
        <f>TEXT(SalesDataTable[[#This Row],[Order Date]],"mmm")</f>
        <v>cze</v>
      </c>
    </row>
    <row r="1105" spans="1:20" ht="16" x14ac:dyDescent="0.4">
      <c r="A1105" s="2" t="s">
        <v>1176</v>
      </c>
      <c r="B1105" s="3">
        <v>46188</v>
      </c>
      <c r="C1105" s="4" t="s">
        <v>28</v>
      </c>
      <c r="D1105" s="4" t="s">
        <v>106</v>
      </c>
      <c r="E1105" s="4" t="s">
        <v>23</v>
      </c>
      <c r="F1105" s="4" t="s">
        <v>24</v>
      </c>
      <c r="G1105" s="4" t="s">
        <v>69</v>
      </c>
      <c r="H1105" s="4" t="s">
        <v>75</v>
      </c>
      <c r="I1105" s="5">
        <v>1</v>
      </c>
      <c r="J1105" s="6">
        <v>124.19</v>
      </c>
      <c r="K1105" s="7">
        <v>0.05</v>
      </c>
      <c r="L1105" s="6">
        <v>67.209999999999994</v>
      </c>
      <c r="M1105" s="6">
        <f t="shared" si="68"/>
        <v>117.98049999999999</v>
      </c>
      <c r="N1105" s="6">
        <f t="shared" si="69"/>
        <v>67.209999999999994</v>
      </c>
      <c r="O1105" s="6">
        <f t="shared" si="70"/>
        <v>50.770499999999998</v>
      </c>
      <c r="P1105" s="8">
        <f t="shared" si="71"/>
        <v>0.43032958836417884</v>
      </c>
      <c r="Q1105" s="9">
        <f>YEAR(SalesDataTable[[#This Row],[Order Date]])</f>
        <v>2026</v>
      </c>
      <c r="R1105" s="8" t="str">
        <f>"Q"&amp;ROUNDUP(MONTH(SalesDataTable[[#This Row],[Order Date]])/3,0)</f>
        <v>Q2</v>
      </c>
      <c r="S1105" s="5">
        <f>MONTH(SalesDataTable[[#This Row],[Order Date]])</f>
        <v>6</v>
      </c>
      <c r="T1105" s="8" t="str">
        <f>TEXT(SalesDataTable[[#This Row],[Order Date]],"mmm")</f>
        <v>cze</v>
      </c>
    </row>
    <row r="1106" spans="1:20" ht="16" x14ac:dyDescent="0.4">
      <c r="A1106" s="2" t="s">
        <v>1177</v>
      </c>
      <c r="B1106" s="3">
        <v>46188</v>
      </c>
      <c r="C1106" s="4" t="s">
        <v>28</v>
      </c>
      <c r="D1106" s="4" t="s">
        <v>29</v>
      </c>
      <c r="E1106" s="4" t="s">
        <v>23</v>
      </c>
      <c r="F1106" s="4" t="s">
        <v>36</v>
      </c>
      <c r="G1106" s="4" t="s">
        <v>37</v>
      </c>
      <c r="H1106" s="4" t="s">
        <v>38</v>
      </c>
      <c r="I1106" s="5">
        <v>2</v>
      </c>
      <c r="J1106" s="6">
        <v>36.11</v>
      </c>
      <c r="K1106" s="7">
        <v>0.05</v>
      </c>
      <c r="L1106" s="6">
        <v>13.29</v>
      </c>
      <c r="M1106" s="6">
        <f t="shared" si="68"/>
        <v>68.608999999999995</v>
      </c>
      <c r="N1106" s="6">
        <f t="shared" si="69"/>
        <v>26.58</v>
      </c>
      <c r="O1106" s="6">
        <f t="shared" si="70"/>
        <v>42.028999999999996</v>
      </c>
      <c r="P1106" s="8">
        <f t="shared" si="71"/>
        <v>0.6125872698917052</v>
      </c>
      <c r="Q1106" s="9">
        <f>YEAR(SalesDataTable[[#This Row],[Order Date]])</f>
        <v>2026</v>
      </c>
      <c r="R1106" s="8" t="str">
        <f>"Q"&amp;ROUNDUP(MONTH(SalesDataTable[[#This Row],[Order Date]])/3,0)</f>
        <v>Q2</v>
      </c>
      <c r="S1106" s="5">
        <f>MONTH(SalesDataTable[[#This Row],[Order Date]])</f>
        <v>6</v>
      </c>
      <c r="T1106" s="8" t="str">
        <f>TEXT(SalesDataTable[[#This Row],[Order Date]],"mmm")</f>
        <v>cze</v>
      </c>
    </row>
    <row r="1107" spans="1:20" ht="16" x14ac:dyDescent="0.4">
      <c r="A1107" s="2" t="s">
        <v>1178</v>
      </c>
      <c r="B1107" s="3">
        <v>46188</v>
      </c>
      <c r="C1107" s="4" t="s">
        <v>21</v>
      </c>
      <c r="D1107" s="4" t="s">
        <v>22</v>
      </c>
      <c r="E1107" s="4" t="s">
        <v>30</v>
      </c>
      <c r="F1107" s="4" t="s">
        <v>40</v>
      </c>
      <c r="G1107" s="4" t="s">
        <v>69</v>
      </c>
      <c r="H1107" s="4" t="s">
        <v>70</v>
      </c>
      <c r="I1107" s="5">
        <v>4</v>
      </c>
      <c r="J1107" s="6">
        <v>40.909999999999997</v>
      </c>
      <c r="K1107" s="7">
        <v>0.05</v>
      </c>
      <c r="L1107" s="6">
        <v>14.42</v>
      </c>
      <c r="M1107" s="6">
        <f t="shared" si="68"/>
        <v>155.45799999999997</v>
      </c>
      <c r="N1107" s="6">
        <f t="shared" si="69"/>
        <v>57.68</v>
      </c>
      <c r="O1107" s="6">
        <f t="shared" si="70"/>
        <v>97.777999999999963</v>
      </c>
      <c r="P1107" s="8">
        <f t="shared" si="71"/>
        <v>0.62896730949838531</v>
      </c>
      <c r="Q1107" s="9">
        <f>YEAR(SalesDataTable[[#This Row],[Order Date]])</f>
        <v>2026</v>
      </c>
      <c r="R1107" s="8" t="str">
        <f>"Q"&amp;ROUNDUP(MONTH(SalesDataTable[[#This Row],[Order Date]])/3,0)</f>
        <v>Q2</v>
      </c>
      <c r="S1107" s="5">
        <f>MONTH(SalesDataTable[[#This Row],[Order Date]])</f>
        <v>6</v>
      </c>
      <c r="T1107" s="8" t="str">
        <f>TEXT(SalesDataTable[[#This Row],[Order Date]],"mmm")</f>
        <v>cze</v>
      </c>
    </row>
    <row r="1108" spans="1:20" ht="16" x14ac:dyDescent="0.4">
      <c r="A1108" s="2" t="s">
        <v>1179</v>
      </c>
      <c r="B1108" s="3">
        <v>46189</v>
      </c>
      <c r="C1108" s="4" t="s">
        <v>28</v>
      </c>
      <c r="D1108" s="4" t="s">
        <v>58</v>
      </c>
      <c r="E1108" s="4" t="s">
        <v>23</v>
      </c>
      <c r="F1108" s="4" t="s">
        <v>24</v>
      </c>
      <c r="G1108" s="4" t="s">
        <v>31</v>
      </c>
      <c r="H1108" s="4" t="s">
        <v>41</v>
      </c>
      <c r="I1108" s="5">
        <v>5</v>
      </c>
      <c r="J1108" s="6">
        <v>141.66999999999999</v>
      </c>
      <c r="K1108" s="7">
        <v>0.1</v>
      </c>
      <c r="L1108" s="6">
        <v>80.59</v>
      </c>
      <c r="M1108" s="6">
        <f t="shared" si="68"/>
        <v>637.51499999999999</v>
      </c>
      <c r="N1108" s="6">
        <f t="shared" si="69"/>
        <v>402.95000000000005</v>
      </c>
      <c r="O1108" s="6">
        <f t="shared" si="70"/>
        <v>234.56499999999994</v>
      </c>
      <c r="P1108" s="8">
        <f t="shared" si="71"/>
        <v>0.36793644071119885</v>
      </c>
      <c r="Q1108" s="9">
        <f>YEAR(SalesDataTable[[#This Row],[Order Date]])</f>
        <v>2026</v>
      </c>
      <c r="R1108" s="8" t="str">
        <f>"Q"&amp;ROUNDUP(MONTH(SalesDataTable[[#This Row],[Order Date]])/3,0)</f>
        <v>Q2</v>
      </c>
      <c r="S1108" s="5">
        <f>MONTH(SalesDataTable[[#This Row],[Order Date]])</f>
        <v>6</v>
      </c>
      <c r="T1108" s="8" t="str">
        <f>TEXT(SalesDataTable[[#This Row],[Order Date]],"mmm")</f>
        <v>cze</v>
      </c>
    </row>
    <row r="1109" spans="1:20" ht="16" x14ac:dyDescent="0.4">
      <c r="A1109" s="2" t="s">
        <v>1180</v>
      </c>
      <c r="B1109" s="3">
        <v>46189</v>
      </c>
      <c r="C1109" s="4" t="s">
        <v>47</v>
      </c>
      <c r="D1109" s="4" t="s">
        <v>65</v>
      </c>
      <c r="E1109" s="4" t="s">
        <v>23</v>
      </c>
      <c r="F1109" s="4" t="s">
        <v>24</v>
      </c>
      <c r="G1109" s="4" t="s">
        <v>37</v>
      </c>
      <c r="H1109" s="4" t="s">
        <v>66</v>
      </c>
      <c r="I1109" s="5">
        <v>1</v>
      </c>
      <c r="J1109" s="6">
        <v>47.53</v>
      </c>
      <c r="K1109" s="7">
        <v>0.05</v>
      </c>
      <c r="L1109" s="6">
        <v>18.5</v>
      </c>
      <c r="M1109" s="6">
        <f t="shared" si="68"/>
        <v>45.153500000000001</v>
      </c>
      <c r="N1109" s="6">
        <f t="shared" si="69"/>
        <v>18.5</v>
      </c>
      <c r="O1109" s="6">
        <f t="shared" si="70"/>
        <v>26.653500000000001</v>
      </c>
      <c r="P1109" s="8">
        <f t="shared" si="71"/>
        <v>0.59028646727274736</v>
      </c>
      <c r="Q1109" s="9">
        <f>YEAR(SalesDataTable[[#This Row],[Order Date]])</f>
        <v>2026</v>
      </c>
      <c r="R1109" s="8" t="str">
        <f>"Q"&amp;ROUNDUP(MONTH(SalesDataTable[[#This Row],[Order Date]])/3,0)</f>
        <v>Q2</v>
      </c>
      <c r="S1109" s="5">
        <f>MONTH(SalesDataTable[[#This Row],[Order Date]])</f>
        <v>6</v>
      </c>
      <c r="T1109" s="8" t="str">
        <f>TEXT(SalesDataTable[[#This Row],[Order Date]],"mmm")</f>
        <v>cze</v>
      </c>
    </row>
    <row r="1110" spans="1:20" ht="16" x14ac:dyDescent="0.4">
      <c r="A1110" s="2" t="s">
        <v>1181</v>
      </c>
      <c r="B1110" s="3">
        <v>46189</v>
      </c>
      <c r="C1110" s="4" t="s">
        <v>47</v>
      </c>
      <c r="D1110" s="4" t="s">
        <v>68</v>
      </c>
      <c r="E1110" s="4" t="s">
        <v>23</v>
      </c>
      <c r="F1110" s="4" t="s">
        <v>24</v>
      </c>
      <c r="G1110" s="4" t="s">
        <v>37</v>
      </c>
      <c r="H1110" s="4" t="s">
        <v>103</v>
      </c>
      <c r="I1110" s="5">
        <v>3</v>
      </c>
      <c r="J1110" s="6">
        <v>163.65</v>
      </c>
      <c r="K1110" s="7">
        <v>0.15</v>
      </c>
      <c r="L1110" s="6">
        <v>85.8</v>
      </c>
      <c r="M1110" s="6">
        <f t="shared" si="68"/>
        <v>417.3075</v>
      </c>
      <c r="N1110" s="6">
        <f t="shared" si="69"/>
        <v>257.39999999999998</v>
      </c>
      <c r="O1110" s="6">
        <f t="shared" si="70"/>
        <v>159.90750000000003</v>
      </c>
      <c r="P1110" s="8">
        <f t="shared" si="71"/>
        <v>0.38318865584730688</v>
      </c>
      <c r="Q1110" s="9">
        <f>YEAR(SalesDataTable[[#This Row],[Order Date]])</f>
        <v>2026</v>
      </c>
      <c r="R1110" s="8" t="str">
        <f>"Q"&amp;ROUNDUP(MONTH(SalesDataTable[[#This Row],[Order Date]])/3,0)</f>
        <v>Q2</v>
      </c>
      <c r="S1110" s="5">
        <f>MONTH(SalesDataTable[[#This Row],[Order Date]])</f>
        <v>6</v>
      </c>
      <c r="T1110" s="8" t="str">
        <f>TEXT(SalesDataTable[[#This Row],[Order Date]],"mmm")</f>
        <v>cze</v>
      </c>
    </row>
    <row r="1111" spans="1:20" ht="16" x14ac:dyDescent="0.4">
      <c r="A1111" s="2" t="s">
        <v>1182</v>
      </c>
      <c r="B1111" s="3">
        <v>46189</v>
      </c>
      <c r="C1111" s="4" t="s">
        <v>21</v>
      </c>
      <c r="D1111" s="4" t="s">
        <v>108</v>
      </c>
      <c r="E1111" s="4" t="s">
        <v>30</v>
      </c>
      <c r="F1111" s="4" t="s">
        <v>40</v>
      </c>
      <c r="G1111" s="4" t="s">
        <v>37</v>
      </c>
      <c r="H1111" s="4" t="s">
        <v>91</v>
      </c>
      <c r="I1111" s="5">
        <v>5</v>
      </c>
      <c r="J1111" s="6">
        <v>130.94999999999999</v>
      </c>
      <c r="K1111" s="7">
        <v>0.15</v>
      </c>
      <c r="L1111" s="6">
        <v>68.47</v>
      </c>
      <c r="M1111" s="6">
        <f t="shared" si="68"/>
        <v>556.53750000000002</v>
      </c>
      <c r="N1111" s="6">
        <f t="shared" si="69"/>
        <v>342.35</v>
      </c>
      <c r="O1111" s="6">
        <f t="shared" si="70"/>
        <v>214.1875</v>
      </c>
      <c r="P1111" s="8">
        <f t="shared" si="71"/>
        <v>0.38485726478449339</v>
      </c>
      <c r="Q1111" s="9">
        <f>YEAR(SalesDataTable[[#This Row],[Order Date]])</f>
        <v>2026</v>
      </c>
      <c r="R1111" s="8" t="str">
        <f>"Q"&amp;ROUNDUP(MONTH(SalesDataTable[[#This Row],[Order Date]])/3,0)</f>
        <v>Q2</v>
      </c>
      <c r="S1111" s="5">
        <f>MONTH(SalesDataTable[[#This Row],[Order Date]])</f>
        <v>6</v>
      </c>
      <c r="T1111" s="8" t="str">
        <f>TEXT(SalesDataTable[[#This Row],[Order Date]],"mmm")</f>
        <v>cze</v>
      </c>
    </row>
    <row r="1112" spans="1:20" ht="16" x14ac:dyDescent="0.4">
      <c r="A1112" s="2" t="s">
        <v>1183</v>
      </c>
      <c r="B1112" s="3">
        <v>46189</v>
      </c>
      <c r="C1112" s="4" t="s">
        <v>47</v>
      </c>
      <c r="D1112" s="4" t="s">
        <v>102</v>
      </c>
      <c r="E1112" s="4" t="s">
        <v>23</v>
      </c>
      <c r="F1112" s="4" t="s">
        <v>24</v>
      </c>
      <c r="G1112" s="4" t="s">
        <v>37</v>
      </c>
      <c r="H1112" s="4" t="s">
        <v>103</v>
      </c>
      <c r="I1112" s="5">
        <v>5</v>
      </c>
      <c r="J1112" s="6">
        <v>160.82</v>
      </c>
      <c r="K1112" s="7">
        <v>0</v>
      </c>
      <c r="L1112" s="6">
        <v>90.14</v>
      </c>
      <c r="M1112" s="6">
        <f t="shared" si="68"/>
        <v>804.09999999999991</v>
      </c>
      <c r="N1112" s="6">
        <f t="shared" si="69"/>
        <v>450.7</v>
      </c>
      <c r="O1112" s="6">
        <f t="shared" si="70"/>
        <v>353.39999999999992</v>
      </c>
      <c r="P1112" s="8">
        <f t="shared" si="71"/>
        <v>0.43949757492849145</v>
      </c>
      <c r="Q1112" s="9">
        <f>YEAR(SalesDataTable[[#This Row],[Order Date]])</f>
        <v>2026</v>
      </c>
      <c r="R1112" s="8" t="str">
        <f>"Q"&amp;ROUNDUP(MONTH(SalesDataTable[[#This Row],[Order Date]])/3,0)</f>
        <v>Q2</v>
      </c>
      <c r="S1112" s="5">
        <f>MONTH(SalesDataTable[[#This Row],[Order Date]])</f>
        <v>6</v>
      </c>
      <c r="T1112" s="8" t="str">
        <f>TEXT(SalesDataTable[[#This Row],[Order Date]],"mmm")</f>
        <v>cze</v>
      </c>
    </row>
    <row r="1113" spans="1:20" ht="16" x14ac:dyDescent="0.4">
      <c r="A1113" s="2" t="s">
        <v>1184</v>
      </c>
      <c r="B1113" s="3">
        <v>46189</v>
      </c>
      <c r="C1113" s="4" t="s">
        <v>28</v>
      </c>
      <c r="D1113" s="4" t="s">
        <v>89</v>
      </c>
      <c r="E1113" s="4" t="s">
        <v>45</v>
      </c>
      <c r="F1113" s="4" t="s">
        <v>36</v>
      </c>
      <c r="G1113" s="4" t="s">
        <v>25</v>
      </c>
      <c r="H1113" s="4" t="s">
        <v>55</v>
      </c>
      <c r="I1113" s="5">
        <v>3</v>
      </c>
      <c r="J1113" s="6">
        <v>40.51</v>
      </c>
      <c r="K1113" s="7">
        <v>0</v>
      </c>
      <c r="L1113" s="6">
        <v>16.940000000000001</v>
      </c>
      <c r="M1113" s="6">
        <f t="shared" si="68"/>
        <v>121.53</v>
      </c>
      <c r="N1113" s="6">
        <f t="shared" si="69"/>
        <v>50.820000000000007</v>
      </c>
      <c r="O1113" s="6">
        <f t="shared" si="70"/>
        <v>70.709999999999994</v>
      </c>
      <c r="P1113" s="8">
        <f t="shared" si="71"/>
        <v>0.58183164650703523</v>
      </c>
      <c r="Q1113" s="9">
        <f>YEAR(SalesDataTable[[#This Row],[Order Date]])</f>
        <v>2026</v>
      </c>
      <c r="R1113" s="8" t="str">
        <f>"Q"&amp;ROUNDUP(MONTH(SalesDataTable[[#This Row],[Order Date]])/3,0)</f>
        <v>Q2</v>
      </c>
      <c r="S1113" s="5">
        <f>MONTH(SalesDataTable[[#This Row],[Order Date]])</f>
        <v>6</v>
      </c>
      <c r="T1113" s="8" t="str">
        <f>TEXT(SalesDataTable[[#This Row],[Order Date]],"mmm")</f>
        <v>cze</v>
      </c>
    </row>
    <row r="1114" spans="1:20" ht="16" x14ac:dyDescent="0.4">
      <c r="A1114" s="2" t="s">
        <v>1185</v>
      </c>
      <c r="B1114" s="3">
        <v>46189</v>
      </c>
      <c r="C1114" s="4" t="s">
        <v>28</v>
      </c>
      <c r="D1114" s="4" t="s">
        <v>86</v>
      </c>
      <c r="E1114" s="4" t="s">
        <v>23</v>
      </c>
      <c r="F1114" s="4" t="s">
        <v>40</v>
      </c>
      <c r="G1114" s="4" t="s">
        <v>25</v>
      </c>
      <c r="H1114" s="4" t="s">
        <v>26</v>
      </c>
      <c r="I1114" s="5">
        <v>1</v>
      </c>
      <c r="J1114" s="6">
        <v>81.08</v>
      </c>
      <c r="K1114" s="7">
        <v>0</v>
      </c>
      <c r="L1114" s="6">
        <v>41.52</v>
      </c>
      <c r="M1114" s="6">
        <f t="shared" si="68"/>
        <v>81.08</v>
      </c>
      <c r="N1114" s="6">
        <f t="shared" si="69"/>
        <v>41.52</v>
      </c>
      <c r="O1114" s="6">
        <f t="shared" si="70"/>
        <v>39.559999999999995</v>
      </c>
      <c r="P1114" s="8">
        <f t="shared" si="71"/>
        <v>0.48791317217562896</v>
      </c>
      <c r="Q1114" s="9">
        <f>YEAR(SalesDataTable[[#This Row],[Order Date]])</f>
        <v>2026</v>
      </c>
      <c r="R1114" s="8" t="str">
        <f>"Q"&amp;ROUNDUP(MONTH(SalesDataTable[[#This Row],[Order Date]])/3,0)</f>
        <v>Q2</v>
      </c>
      <c r="S1114" s="5">
        <f>MONTH(SalesDataTable[[#This Row],[Order Date]])</f>
        <v>6</v>
      </c>
      <c r="T1114" s="8" t="str">
        <f>TEXT(SalesDataTable[[#This Row],[Order Date]],"mmm")</f>
        <v>cze</v>
      </c>
    </row>
    <row r="1115" spans="1:20" ht="16" x14ac:dyDescent="0.4">
      <c r="A1115" s="2" t="s">
        <v>1186</v>
      </c>
      <c r="B1115" s="3">
        <v>46189</v>
      </c>
      <c r="C1115" s="4" t="s">
        <v>34</v>
      </c>
      <c r="D1115" s="4" t="s">
        <v>81</v>
      </c>
      <c r="E1115" s="4" t="s">
        <v>30</v>
      </c>
      <c r="F1115" s="4" t="s">
        <v>40</v>
      </c>
      <c r="G1115" s="4" t="s">
        <v>31</v>
      </c>
      <c r="H1115" s="4" t="s">
        <v>73</v>
      </c>
      <c r="I1115" s="5">
        <v>4</v>
      </c>
      <c r="J1115" s="6">
        <v>150.43</v>
      </c>
      <c r="K1115" s="7">
        <v>0.1</v>
      </c>
      <c r="L1115" s="6">
        <v>77.650000000000006</v>
      </c>
      <c r="M1115" s="6">
        <f t="shared" si="68"/>
        <v>541.548</v>
      </c>
      <c r="N1115" s="6">
        <f t="shared" si="69"/>
        <v>310.60000000000002</v>
      </c>
      <c r="O1115" s="6">
        <f t="shared" si="70"/>
        <v>230.94799999999998</v>
      </c>
      <c r="P1115" s="8">
        <f t="shared" si="71"/>
        <v>0.42645896577957998</v>
      </c>
      <c r="Q1115" s="9">
        <f>YEAR(SalesDataTable[[#This Row],[Order Date]])</f>
        <v>2026</v>
      </c>
      <c r="R1115" s="8" t="str">
        <f>"Q"&amp;ROUNDUP(MONTH(SalesDataTable[[#This Row],[Order Date]])/3,0)</f>
        <v>Q2</v>
      </c>
      <c r="S1115" s="5">
        <f>MONTH(SalesDataTable[[#This Row],[Order Date]])</f>
        <v>6</v>
      </c>
      <c r="T1115" s="8" t="str">
        <f>TEXT(SalesDataTable[[#This Row],[Order Date]],"mmm")</f>
        <v>cze</v>
      </c>
    </row>
    <row r="1116" spans="1:20" ht="16" x14ac:dyDescent="0.4">
      <c r="A1116" s="2" t="s">
        <v>1187</v>
      </c>
      <c r="B1116" s="3">
        <v>46190</v>
      </c>
      <c r="C1116" s="4" t="s">
        <v>28</v>
      </c>
      <c r="D1116" s="4" t="s">
        <v>89</v>
      </c>
      <c r="E1116" s="4" t="s">
        <v>59</v>
      </c>
      <c r="F1116" s="4" t="s">
        <v>24</v>
      </c>
      <c r="G1116" s="4" t="s">
        <v>51</v>
      </c>
      <c r="H1116" s="4" t="s">
        <v>61</v>
      </c>
      <c r="I1116" s="5">
        <v>1</v>
      </c>
      <c r="J1116" s="6">
        <v>192.42</v>
      </c>
      <c r="K1116" s="7">
        <v>0</v>
      </c>
      <c r="L1116" s="6">
        <v>103.31</v>
      </c>
      <c r="M1116" s="6">
        <f t="shared" si="68"/>
        <v>192.42</v>
      </c>
      <c r="N1116" s="6">
        <f t="shared" si="69"/>
        <v>103.31</v>
      </c>
      <c r="O1116" s="6">
        <f t="shared" si="70"/>
        <v>89.109999999999985</v>
      </c>
      <c r="P1116" s="8">
        <f t="shared" si="71"/>
        <v>0.46310154869556175</v>
      </c>
      <c r="Q1116" s="9">
        <f>YEAR(SalesDataTable[[#This Row],[Order Date]])</f>
        <v>2026</v>
      </c>
      <c r="R1116" s="8" t="str">
        <f>"Q"&amp;ROUNDUP(MONTH(SalesDataTable[[#This Row],[Order Date]])/3,0)</f>
        <v>Q2</v>
      </c>
      <c r="S1116" s="5">
        <f>MONTH(SalesDataTable[[#This Row],[Order Date]])</f>
        <v>6</v>
      </c>
      <c r="T1116" s="8" t="str">
        <f>TEXT(SalesDataTable[[#This Row],[Order Date]],"mmm")</f>
        <v>cze</v>
      </c>
    </row>
    <row r="1117" spans="1:20" ht="16" x14ac:dyDescent="0.4">
      <c r="A1117" s="2" t="s">
        <v>1188</v>
      </c>
      <c r="B1117" s="3">
        <v>46190</v>
      </c>
      <c r="C1117" s="4" t="s">
        <v>47</v>
      </c>
      <c r="D1117" s="4" t="s">
        <v>65</v>
      </c>
      <c r="E1117" s="4" t="s">
        <v>30</v>
      </c>
      <c r="F1117" s="4" t="s">
        <v>40</v>
      </c>
      <c r="G1117" s="4" t="s">
        <v>51</v>
      </c>
      <c r="H1117" s="4" t="s">
        <v>52</v>
      </c>
      <c r="I1117" s="5">
        <v>10</v>
      </c>
      <c r="J1117" s="6">
        <v>333.14</v>
      </c>
      <c r="K1117" s="7">
        <v>0.15</v>
      </c>
      <c r="L1117" s="6">
        <v>194.52</v>
      </c>
      <c r="M1117" s="6">
        <f t="shared" si="68"/>
        <v>2831.6899999999996</v>
      </c>
      <c r="N1117" s="6">
        <f t="shared" si="69"/>
        <v>1945.2</v>
      </c>
      <c r="O1117" s="6">
        <f t="shared" si="70"/>
        <v>886.48999999999955</v>
      </c>
      <c r="P1117" s="8">
        <f t="shared" si="71"/>
        <v>0.31306039856057677</v>
      </c>
      <c r="Q1117" s="9">
        <f>YEAR(SalesDataTable[[#This Row],[Order Date]])</f>
        <v>2026</v>
      </c>
      <c r="R1117" s="8" t="str">
        <f>"Q"&amp;ROUNDUP(MONTH(SalesDataTable[[#This Row],[Order Date]])/3,0)</f>
        <v>Q2</v>
      </c>
      <c r="S1117" s="5">
        <f>MONTH(SalesDataTable[[#This Row],[Order Date]])</f>
        <v>6</v>
      </c>
      <c r="T1117" s="8" t="str">
        <f>TEXT(SalesDataTable[[#This Row],[Order Date]],"mmm")</f>
        <v>cze</v>
      </c>
    </row>
    <row r="1118" spans="1:20" ht="16" x14ac:dyDescent="0.4">
      <c r="A1118" s="2" t="s">
        <v>1189</v>
      </c>
      <c r="B1118" s="3">
        <v>46190</v>
      </c>
      <c r="C1118" s="4" t="s">
        <v>21</v>
      </c>
      <c r="D1118" s="4" t="s">
        <v>22</v>
      </c>
      <c r="E1118" s="4" t="s">
        <v>23</v>
      </c>
      <c r="F1118" s="4" t="s">
        <v>40</v>
      </c>
      <c r="G1118" s="4" t="s">
        <v>51</v>
      </c>
      <c r="H1118" s="4" t="s">
        <v>84</v>
      </c>
      <c r="I1118" s="5">
        <v>1</v>
      </c>
      <c r="J1118" s="6">
        <v>79.900000000000006</v>
      </c>
      <c r="K1118" s="7">
        <v>0.05</v>
      </c>
      <c r="L1118" s="6">
        <v>40.19</v>
      </c>
      <c r="M1118" s="6">
        <f t="shared" si="68"/>
        <v>75.905000000000001</v>
      </c>
      <c r="N1118" s="6">
        <f t="shared" si="69"/>
        <v>40.19</v>
      </c>
      <c r="O1118" s="6">
        <f t="shared" si="70"/>
        <v>35.715000000000003</v>
      </c>
      <c r="P1118" s="8">
        <f t="shared" si="71"/>
        <v>0.47052236348066667</v>
      </c>
      <c r="Q1118" s="9">
        <f>YEAR(SalesDataTable[[#This Row],[Order Date]])</f>
        <v>2026</v>
      </c>
      <c r="R1118" s="8" t="str">
        <f>"Q"&amp;ROUNDUP(MONTH(SalesDataTable[[#This Row],[Order Date]])/3,0)</f>
        <v>Q2</v>
      </c>
      <c r="S1118" s="5">
        <f>MONTH(SalesDataTable[[#This Row],[Order Date]])</f>
        <v>6</v>
      </c>
      <c r="T1118" s="8" t="str">
        <f>TEXT(SalesDataTable[[#This Row],[Order Date]],"mmm")</f>
        <v>cze</v>
      </c>
    </row>
    <row r="1119" spans="1:20" ht="16" x14ac:dyDescent="0.4">
      <c r="A1119" s="2" t="s">
        <v>1190</v>
      </c>
      <c r="B1119" s="3">
        <v>46190</v>
      </c>
      <c r="C1119" s="4" t="s">
        <v>47</v>
      </c>
      <c r="D1119" s="4" t="s">
        <v>102</v>
      </c>
      <c r="E1119" s="4" t="s">
        <v>23</v>
      </c>
      <c r="F1119" s="4" t="s">
        <v>24</v>
      </c>
      <c r="G1119" s="4" t="s">
        <v>25</v>
      </c>
      <c r="H1119" s="4" t="s">
        <v>49</v>
      </c>
      <c r="I1119" s="5">
        <v>1</v>
      </c>
      <c r="J1119" s="6">
        <v>51.12</v>
      </c>
      <c r="K1119" s="7">
        <v>0</v>
      </c>
      <c r="L1119" s="6">
        <v>22.43</v>
      </c>
      <c r="M1119" s="6">
        <f t="shared" si="68"/>
        <v>51.12</v>
      </c>
      <c r="N1119" s="6">
        <f t="shared" si="69"/>
        <v>22.43</v>
      </c>
      <c r="O1119" s="6">
        <f t="shared" si="70"/>
        <v>28.689999999999998</v>
      </c>
      <c r="P1119" s="8">
        <f t="shared" si="71"/>
        <v>0.56122848200312991</v>
      </c>
      <c r="Q1119" s="9">
        <f>YEAR(SalesDataTable[[#This Row],[Order Date]])</f>
        <v>2026</v>
      </c>
      <c r="R1119" s="8" t="str">
        <f>"Q"&amp;ROUNDUP(MONTH(SalesDataTable[[#This Row],[Order Date]])/3,0)</f>
        <v>Q2</v>
      </c>
      <c r="S1119" s="5">
        <f>MONTH(SalesDataTable[[#This Row],[Order Date]])</f>
        <v>6</v>
      </c>
      <c r="T1119" s="8" t="str">
        <f>TEXT(SalesDataTable[[#This Row],[Order Date]],"mmm")</f>
        <v>cze</v>
      </c>
    </row>
    <row r="1120" spans="1:20" ht="16" x14ac:dyDescent="0.4">
      <c r="A1120" s="2" t="s">
        <v>1191</v>
      </c>
      <c r="B1120" s="3">
        <v>46190</v>
      </c>
      <c r="C1120" s="4" t="s">
        <v>28</v>
      </c>
      <c r="D1120" s="4" t="s">
        <v>58</v>
      </c>
      <c r="E1120" s="4" t="s">
        <v>23</v>
      </c>
      <c r="F1120" s="4" t="s">
        <v>36</v>
      </c>
      <c r="G1120" s="4" t="s">
        <v>31</v>
      </c>
      <c r="H1120" s="4" t="s">
        <v>32</v>
      </c>
      <c r="I1120" s="5">
        <v>2</v>
      </c>
      <c r="J1120" s="6">
        <v>90.33</v>
      </c>
      <c r="K1120" s="7">
        <v>0</v>
      </c>
      <c r="L1120" s="6">
        <v>46.3</v>
      </c>
      <c r="M1120" s="6">
        <f t="shared" si="68"/>
        <v>180.66</v>
      </c>
      <c r="N1120" s="6">
        <f t="shared" si="69"/>
        <v>92.6</v>
      </c>
      <c r="O1120" s="6">
        <f t="shared" si="70"/>
        <v>88.06</v>
      </c>
      <c r="P1120" s="8">
        <f t="shared" si="71"/>
        <v>0.48743496069965686</v>
      </c>
      <c r="Q1120" s="9">
        <f>YEAR(SalesDataTable[[#This Row],[Order Date]])</f>
        <v>2026</v>
      </c>
      <c r="R1120" s="8" t="str">
        <f>"Q"&amp;ROUNDUP(MONTH(SalesDataTable[[#This Row],[Order Date]])/3,0)</f>
        <v>Q2</v>
      </c>
      <c r="S1120" s="5">
        <f>MONTH(SalesDataTable[[#This Row],[Order Date]])</f>
        <v>6</v>
      </c>
      <c r="T1120" s="8" t="str">
        <f>TEXT(SalesDataTable[[#This Row],[Order Date]],"mmm")</f>
        <v>cze</v>
      </c>
    </row>
    <row r="1121" spans="1:20" ht="16" x14ac:dyDescent="0.4">
      <c r="A1121" s="2" t="s">
        <v>1192</v>
      </c>
      <c r="B1121" s="3">
        <v>46190</v>
      </c>
      <c r="C1121" s="4" t="s">
        <v>47</v>
      </c>
      <c r="D1121" s="4" t="s">
        <v>65</v>
      </c>
      <c r="E1121" s="4" t="s">
        <v>23</v>
      </c>
      <c r="F1121" s="4" t="s">
        <v>40</v>
      </c>
      <c r="G1121" s="4" t="s">
        <v>37</v>
      </c>
      <c r="H1121" s="4" t="s">
        <v>38</v>
      </c>
      <c r="I1121" s="5">
        <v>2</v>
      </c>
      <c r="J1121" s="6">
        <v>36.799999999999997</v>
      </c>
      <c r="K1121" s="7">
        <v>0.05</v>
      </c>
      <c r="L1121" s="6">
        <v>13.94</v>
      </c>
      <c r="M1121" s="6">
        <f t="shared" si="68"/>
        <v>69.919999999999987</v>
      </c>
      <c r="N1121" s="6">
        <f t="shared" si="69"/>
        <v>27.88</v>
      </c>
      <c r="O1121" s="6">
        <f t="shared" si="70"/>
        <v>42.039999999999992</v>
      </c>
      <c r="P1121" s="8">
        <f t="shared" si="71"/>
        <v>0.60125858123569798</v>
      </c>
      <c r="Q1121" s="9">
        <f>YEAR(SalesDataTable[[#This Row],[Order Date]])</f>
        <v>2026</v>
      </c>
      <c r="R1121" s="8" t="str">
        <f>"Q"&amp;ROUNDUP(MONTH(SalesDataTable[[#This Row],[Order Date]])/3,0)</f>
        <v>Q2</v>
      </c>
      <c r="S1121" s="5">
        <f>MONTH(SalesDataTable[[#This Row],[Order Date]])</f>
        <v>6</v>
      </c>
      <c r="T1121" s="8" t="str">
        <f>TEXT(SalesDataTable[[#This Row],[Order Date]],"mmm")</f>
        <v>cze</v>
      </c>
    </row>
    <row r="1122" spans="1:20" ht="16" x14ac:dyDescent="0.4">
      <c r="A1122" s="2" t="s">
        <v>1193</v>
      </c>
      <c r="B1122" s="3">
        <v>46191</v>
      </c>
      <c r="C1122" s="4" t="s">
        <v>28</v>
      </c>
      <c r="D1122" s="4" t="s">
        <v>86</v>
      </c>
      <c r="E1122" s="4" t="s">
        <v>59</v>
      </c>
      <c r="F1122" s="4" t="s">
        <v>36</v>
      </c>
      <c r="G1122" s="4" t="s">
        <v>37</v>
      </c>
      <c r="H1122" s="4" t="s">
        <v>66</v>
      </c>
      <c r="I1122" s="5">
        <v>1</v>
      </c>
      <c r="J1122" s="6">
        <v>45.7</v>
      </c>
      <c r="K1122" s="7">
        <v>0.1</v>
      </c>
      <c r="L1122" s="6">
        <v>18.600000000000001</v>
      </c>
      <c r="M1122" s="6">
        <f t="shared" si="68"/>
        <v>41.13</v>
      </c>
      <c r="N1122" s="6">
        <f t="shared" si="69"/>
        <v>18.600000000000001</v>
      </c>
      <c r="O1122" s="6">
        <f t="shared" si="70"/>
        <v>22.53</v>
      </c>
      <c r="P1122" s="8">
        <f t="shared" si="71"/>
        <v>0.5477753464624362</v>
      </c>
      <c r="Q1122" s="9">
        <f>YEAR(SalesDataTable[[#This Row],[Order Date]])</f>
        <v>2026</v>
      </c>
      <c r="R1122" s="8" t="str">
        <f>"Q"&amp;ROUNDUP(MONTH(SalesDataTable[[#This Row],[Order Date]])/3,0)</f>
        <v>Q2</v>
      </c>
      <c r="S1122" s="5">
        <f>MONTH(SalesDataTable[[#This Row],[Order Date]])</f>
        <v>6</v>
      </c>
      <c r="T1122" s="8" t="str">
        <f>TEXT(SalesDataTable[[#This Row],[Order Date]],"mmm")</f>
        <v>cze</v>
      </c>
    </row>
    <row r="1123" spans="1:20" ht="16" x14ac:dyDescent="0.4">
      <c r="A1123" s="2" t="s">
        <v>1194</v>
      </c>
      <c r="B1123" s="3">
        <v>46191</v>
      </c>
      <c r="C1123" s="4" t="s">
        <v>34</v>
      </c>
      <c r="D1123" s="4" t="s">
        <v>54</v>
      </c>
      <c r="E1123" s="4" t="s">
        <v>59</v>
      </c>
      <c r="F1123" s="4" t="s">
        <v>24</v>
      </c>
      <c r="G1123" s="4" t="s">
        <v>37</v>
      </c>
      <c r="H1123" s="4" t="s">
        <v>103</v>
      </c>
      <c r="I1123" s="5">
        <v>3</v>
      </c>
      <c r="J1123" s="6">
        <v>162.30000000000001</v>
      </c>
      <c r="K1123" s="7">
        <v>0.1</v>
      </c>
      <c r="L1123" s="6">
        <v>86.43</v>
      </c>
      <c r="M1123" s="6">
        <f t="shared" si="68"/>
        <v>438.21000000000004</v>
      </c>
      <c r="N1123" s="6">
        <f t="shared" si="69"/>
        <v>259.29000000000002</v>
      </c>
      <c r="O1123" s="6">
        <f t="shared" si="70"/>
        <v>178.92000000000002</v>
      </c>
      <c r="P1123" s="8">
        <f t="shared" si="71"/>
        <v>0.40829739166153217</v>
      </c>
      <c r="Q1123" s="9">
        <f>YEAR(SalesDataTable[[#This Row],[Order Date]])</f>
        <v>2026</v>
      </c>
      <c r="R1123" s="8" t="str">
        <f>"Q"&amp;ROUNDUP(MONTH(SalesDataTable[[#This Row],[Order Date]])/3,0)</f>
        <v>Q2</v>
      </c>
      <c r="S1123" s="5">
        <f>MONTH(SalesDataTable[[#This Row],[Order Date]])</f>
        <v>6</v>
      </c>
      <c r="T1123" s="8" t="str">
        <f>TEXT(SalesDataTable[[#This Row],[Order Date]],"mmm")</f>
        <v>cze</v>
      </c>
    </row>
    <row r="1124" spans="1:20" ht="16" x14ac:dyDescent="0.4">
      <c r="A1124" s="2" t="s">
        <v>1195</v>
      </c>
      <c r="B1124" s="3">
        <v>46191</v>
      </c>
      <c r="C1124" s="4" t="s">
        <v>28</v>
      </c>
      <c r="D1124" s="4" t="s">
        <v>106</v>
      </c>
      <c r="E1124" s="4" t="s">
        <v>30</v>
      </c>
      <c r="F1124" s="4" t="s">
        <v>40</v>
      </c>
      <c r="G1124" s="4" t="s">
        <v>31</v>
      </c>
      <c r="H1124" s="4" t="s">
        <v>99</v>
      </c>
      <c r="I1124" s="5">
        <v>5</v>
      </c>
      <c r="J1124" s="6">
        <v>72.37</v>
      </c>
      <c r="K1124" s="7">
        <v>0.2</v>
      </c>
      <c r="L1124" s="6">
        <v>32.840000000000003</v>
      </c>
      <c r="M1124" s="6">
        <f t="shared" si="68"/>
        <v>289.48</v>
      </c>
      <c r="N1124" s="6">
        <f t="shared" si="69"/>
        <v>164.20000000000002</v>
      </c>
      <c r="O1124" s="6">
        <f t="shared" si="70"/>
        <v>125.28</v>
      </c>
      <c r="P1124" s="8">
        <f t="shared" si="71"/>
        <v>0.43277601215973466</v>
      </c>
      <c r="Q1124" s="9">
        <f>YEAR(SalesDataTable[[#This Row],[Order Date]])</f>
        <v>2026</v>
      </c>
      <c r="R1124" s="8" t="str">
        <f>"Q"&amp;ROUNDUP(MONTH(SalesDataTable[[#This Row],[Order Date]])/3,0)</f>
        <v>Q2</v>
      </c>
      <c r="S1124" s="5">
        <f>MONTH(SalesDataTable[[#This Row],[Order Date]])</f>
        <v>6</v>
      </c>
      <c r="T1124" s="8" t="str">
        <f>TEXT(SalesDataTable[[#This Row],[Order Date]],"mmm")</f>
        <v>cze</v>
      </c>
    </row>
    <row r="1125" spans="1:20" ht="16" x14ac:dyDescent="0.4">
      <c r="A1125" s="2" t="s">
        <v>1196</v>
      </c>
      <c r="B1125" s="3">
        <v>46191</v>
      </c>
      <c r="C1125" s="4" t="s">
        <v>34</v>
      </c>
      <c r="D1125" s="4" t="s">
        <v>44</v>
      </c>
      <c r="E1125" s="4" t="s">
        <v>23</v>
      </c>
      <c r="F1125" s="4" t="s">
        <v>36</v>
      </c>
      <c r="G1125" s="4" t="s">
        <v>69</v>
      </c>
      <c r="H1125" s="4" t="s">
        <v>87</v>
      </c>
      <c r="I1125" s="5">
        <v>2</v>
      </c>
      <c r="J1125" s="6">
        <v>35.61</v>
      </c>
      <c r="K1125" s="7">
        <v>0.15</v>
      </c>
      <c r="L1125" s="6">
        <v>13.96</v>
      </c>
      <c r="M1125" s="6">
        <f t="shared" si="68"/>
        <v>60.536999999999999</v>
      </c>
      <c r="N1125" s="6">
        <f t="shared" si="69"/>
        <v>27.92</v>
      </c>
      <c r="O1125" s="6">
        <f t="shared" si="70"/>
        <v>32.616999999999997</v>
      </c>
      <c r="P1125" s="8">
        <f t="shared" si="71"/>
        <v>0.53879445628293432</v>
      </c>
      <c r="Q1125" s="9">
        <f>YEAR(SalesDataTable[[#This Row],[Order Date]])</f>
        <v>2026</v>
      </c>
      <c r="R1125" s="8" t="str">
        <f>"Q"&amp;ROUNDUP(MONTH(SalesDataTable[[#This Row],[Order Date]])/3,0)</f>
        <v>Q2</v>
      </c>
      <c r="S1125" s="5">
        <f>MONTH(SalesDataTable[[#This Row],[Order Date]])</f>
        <v>6</v>
      </c>
      <c r="T1125" s="8" t="str">
        <f>TEXT(SalesDataTable[[#This Row],[Order Date]],"mmm")</f>
        <v>cze</v>
      </c>
    </row>
    <row r="1126" spans="1:20" ht="16" x14ac:dyDescent="0.4">
      <c r="A1126" s="2" t="s">
        <v>1197</v>
      </c>
      <c r="B1126" s="3">
        <v>46191</v>
      </c>
      <c r="C1126" s="4" t="s">
        <v>47</v>
      </c>
      <c r="D1126" s="4" t="s">
        <v>102</v>
      </c>
      <c r="E1126" s="4" t="s">
        <v>23</v>
      </c>
      <c r="F1126" s="4" t="s">
        <v>24</v>
      </c>
      <c r="G1126" s="4" t="s">
        <v>37</v>
      </c>
      <c r="H1126" s="4" t="s">
        <v>91</v>
      </c>
      <c r="I1126" s="5">
        <v>2</v>
      </c>
      <c r="J1126" s="6">
        <v>133.12</v>
      </c>
      <c r="K1126" s="7">
        <v>0</v>
      </c>
      <c r="L1126" s="6">
        <v>67.02</v>
      </c>
      <c r="M1126" s="6">
        <f t="shared" si="68"/>
        <v>266.24</v>
      </c>
      <c r="N1126" s="6">
        <f t="shared" si="69"/>
        <v>134.04</v>
      </c>
      <c r="O1126" s="6">
        <f t="shared" si="70"/>
        <v>132.20000000000002</v>
      </c>
      <c r="P1126" s="8">
        <f t="shared" si="71"/>
        <v>0.4965444711538462</v>
      </c>
      <c r="Q1126" s="9">
        <f>YEAR(SalesDataTable[[#This Row],[Order Date]])</f>
        <v>2026</v>
      </c>
      <c r="R1126" s="8" t="str">
        <f>"Q"&amp;ROUNDUP(MONTH(SalesDataTable[[#This Row],[Order Date]])/3,0)</f>
        <v>Q2</v>
      </c>
      <c r="S1126" s="5">
        <f>MONTH(SalesDataTable[[#This Row],[Order Date]])</f>
        <v>6</v>
      </c>
      <c r="T1126" s="8" t="str">
        <f>TEXT(SalesDataTable[[#This Row],[Order Date]],"mmm")</f>
        <v>cze</v>
      </c>
    </row>
    <row r="1127" spans="1:20" ht="16" x14ac:dyDescent="0.4">
      <c r="A1127" s="2" t="s">
        <v>1198</v>
      </c>
      <c r="B1127" s="3">
        <v>46191</v>
      </c>
      <c r="C1127" s="4" t="s">
        <v>21</v>
      </c>
      <c r="D1127" s="4" t="s">
        <v>108</v>
      </c>
      <c r="E1127" s="4" t="s">
        <v>59</v>
      </c>
      <c r="F1127" s="4" t="s">
        <v>24</v>
      </c>
      <c r="G1127" s="4" t="s">
        <v>25</v>
      </c>
      <c r="H1127" s="4" t="s">
        <v>49</v>
      </c>
      <c r="I1127" s="5">
        <v>1</v>
      </c>
      <c r="J1127" s="6">
        <v>51.23</v>
      </c>
      <c r="K1127" s="7">
        <v>0.05</v>
      </c>
      <c r="L1127" s="6">
        <v>23.12</v>
      </c>
      <c r="M1127" s="6">
        <f t="shared" si="68"/>
        <v>48.668499999999995</v>
      </c>
      <c r="N1127" s="6">
        <f t="shared" si="69"/>
        <v>23.12</v>
      </c>
      <c r="O1127" s="6">
        <f t="shared" si="70"/>
        <v>25.548499999999994</v>
      </c>
      <c r="P1127" s="8">
        <f t="shared" si="71"/>
        <v>0.5249494025909982</v>
      </c>
      <c r="Q1127" s="9">
        <f>YEAR(SalesDataTable[[#This Row],[Order Date]])</f>
        <v>2026</v>
      </c>
      <c r="R1127" s="8" t="str">
        <f>"Q"&amp;ROUNDUP(MONTH(SalesDataTable[[#This Row],[Order Date]])/3,0)</f>
        <v>Q2</v>
      </c>
      <c r="S1127" s="5">
        <f>MONTH(SalesDataTable[[#This Row],[Order Date]])</f>
        <v>6</v>
      </c>
      <c r="T1127" s="8" t="str">
        <f>TEXT(SalesDataTable[[#This Row],[Order Date]],"mmm")</f>
        <v>cze</v>
      </c>
    </row>
    <row r="1128" spans="1:20" ht="16" x14ac:dyDescent="0.4">
      <c r="A1128" s="2" t="s">
        <v>1199</v>
      </c>
      <c r="B1128" s="3">
        <v>46191</v>
      </c>
      <c r="C1128" s="4" t="s">
        <v>28</v>
      </c>
      <c r="D1128" s="4" t="s">
        <v>89</v>
      </c>
      <c r="E1128" s="4" t="s">
        <v>23</v>
      </c>
      <c r="F1128" s="4" t="s">
        <v>40</v>
      </c>
      <c r="G1128" s="4" t="s">
        <v>31</v>
      </c>
      <c r="H1128" s="4" t="s">
        <v>32</v>
      </c>
      <c r="I1128" s="5">
        <v>1</v>
      </c>
      <c r="J1128" s="6">
        <v>93.5</v>
      </c>
      <c r="K1128" s="7">
        <v>0</v>
      </c>
      <c r="L1128" s="6">
        <v>46.63</v>
      </c>
      <c r="M1128" s="6">
        <f t="shared" si="68"/>
        <v>93.5</v>
      </c>
      <c r="N1128" s="6">
        <f t="shared" si="69"/>
        <v>46.63</v>
      </c>
      <c r="O1128" s="6">
        <f t="shared" si="70"/>
        <v>46.87</v>
      </c>
      <c r="P1128" s="8">
        <f t="shared" si="71"/>
        <v>0.50128342245989299</v>
      </c>
      <c r="Q1128" s="9">
        <f>YEAR(SalesDataTable[[#This Row],[Order Date]])</f>
        <v>2026</v>
      </c>
      <c r="R1128" s="8" t="str">
        <f>"Q"&amp;ROUNDUP(MONTH(SalesDataTable[[#This Row],[Order Date]])/3,0)</f>
        <v>Q2</v>
      </c>
      <c r="S1128" s="5">
        <f>MONTH(SalesDataTable[[#This Row],[Order Date]])</f>
        <v>6</v>
      </c>
      <c r="T1128" s="8" t="str">
        <f>TEXT(SalesDataTable[[#This Row],[Order Date]],"mmm")</f>
        <v>cze</v>
      </c>
    </row>
    <row r="1129" spans="1:20" ht="16" x14ac:dyDescent="0.4">
      <c r="A1129" s="2" t="s">
        <v>1200</v>
      </c>
      <c r="B1129" s="3">
        <v>46191</v>
      </c>
      <c r="C1129" s="4" t="s">
        <v>47</v>
      </c>
      <c r="D1129" s="4" t="s">
        <v>48</v>
      </c>
      <c r="E1129" s="4" t="s">
        <v>45</v>
      </c>
      <c r="F1129" s="4" t="s">
        <v>24</v>
      </c>
      <c r="G1129" s="4" t="s">
        <v>69</v>
      </c>
      <c r="H1129" s="4" t="s">
        <v>70</v>
      </c>
      <c r="I1129" s="5">
        <v>3</v>
      </c>
      <c r="J1129" s="6">
        <v>41.16</v>
      </c>
      <c r="K1129" s="7">
        <v>0</v>
      </c>
      <c r="L1129" s="6">
        <v>14.79</v>
      </c>
      <c r="M1129" s="6">
        <f t="shared" si="68"/>
        <v>123.47999999999999</v>
      </c>
      <c r="N1129" s="6">
        <f t="shared" si="69"/>
        <v>44.37</v>
      </c>
      <c r="O1129" s="6">
        <f t="shared" si="70"/>
        <v>79.109999999999985</v>
      </c>
      <c r="P1129" s="8">
        <f t="shared" si="71"/>
        <v>0.64067055393586003</v>
      </c>
      <c r="Q1129" s="9">
        <f>YEAR(SalesDataTable[[#This Row],[Order Date]])</f>
        <v>2026</v>
      </c>
      <c r="R1129" s="8" t="str">
        <f>"Q"&amp;ROUNDUP(MONTH(SalesDataTable[[#This Row],[Order Date]])/3,0)</f>
        <v>Q2</v>
      </c>
      <c r="S1129" s="5">
        <f>MONTH(SalesDataTable[[#This Row],[Order Date]])</f>
        <v>6</v>
      </c>
      <c r="T1129" s="8" t="str">
        <f>TEXT(SalesDataTable[[#This Row],[Order Date]],"mmm")</f>
        <v>cze</v>
      </c>
    </row>
    <row r="1130" spans="1:20" ht="16" x14ac:dyDescent="0.4">
      <c r="A1130" s="2" t="s">
        <v>1201</v>
      </c>
      <c r="B1130" s="3">
        <v>46191</v>
      </c>
      <c r="C1130" s="4" t="s">
        <v>28</v>
      </c>
      <c r="D1130" s="4" t="s">
        <v>89</v>
      </c>
      <c r="E1130" s="4" t="s">
        <v>59</v>
      </c>
      <c r="F1130" s="4" t="s">
        <v>36</v>
      </c>
      <c r="G1130" s="4" t="s">
        <v>69</v>
      </c>
      <c r="H1130" s="4" t="s">
        <v>70</v>
      </c>
      <c r="I1130" s="5">
        <v>1</v>
      </c>
      <c r="J1130" s="6">
        <v>39.74</v>
      </c>
      <c r="K1130" s="7">
        <v>0.05</v>
      </c>
      <c r="L1130" s="6">
        <v>14.39</v>
      </c>
      <c r="M1130" s="6">
        <f t="shared" si="68"/>
        <v>37.753</v>
      </c>
      <c r="N1130" s="6">
        <f t="shared" si="69"/>
        <v>14.39</v>
      </c>
      <c r="O1130" s="6">
        <f t="shared" si="70"/>
        <v>23.363</v>
      </c>
      <c r="P1130" s="8">
        <f t="shared" si="71"/>
        <v>0.6188382380208195</v>
      </c>
      <c r="Q1130" s="9">
        <f>YEAR(SalesDataTable[[#This Row],[Order Date]])</f>
        <v>2026</v>
      </c>
      <c r="R1130" s="8" t="str">
        <f>"Q"&amp;ROUNDUP(MONTH(SalesDataTable[[#This Row],[Order Date]])/3,0)</f>
        <v>Q2</v>
      </c>
      <c r="S1130" s="5">
        <f>MONTH(SalesDataTable[[#This Row],[Order Date]])</f>
        <v>6</v>
      </c>
      <c r="T1130" s="8" t="str">
        <f>TEXT(SalesDataTable[[#This Row],[Order Date]],"mmm")</f>
        <v>cze</v>
      </c>
    </row>
    <row r="1131" spans="1:20" ht="16" x14ac:dyDescent="0.4">
      <c r="A1131" s="2" t="s">
        <v>1202</v>
      </c>
      <c r="B1131" s="3">
        <v>46191</v>
      </c>
      <c r="C1131" s="4" t="s">
        <v>47</v>
      </c>
      <c r="D1131" s="4" t="s">
        <v>65</v>
      </c>
      <c r="E1131" s="4" t="s">
        <v>23</v>
      </c>
      <c r="F1131" s="4" t="s">
        <v>24</v>
      </c>
      <c r="G1131" s="4" t="s">
        <v>37</v>
      </c>
      <c r="H1131" s="4" t="s">
        <v>66</v>
      </c>
      <c r="I1131" s="5">
        <v>3</v>
      </c>
      <c r="J1131" s="6">
        <v>46.79</v>
      </c>
      <c r="K1131" s="7">
        <v>0.1</v>
      </c>
      <c r="L1131" s="6">
        <v>18.25</v>
      </c>
      <c r="M1131" s="6">
        <f t="shared" si="68"/>
        <v>126.33300000000001</v>
      </c>
      <c r="N1131" s="6">
        <f t="shared" si="69"/>
        <v>54.75</v>
      </c>
      <c r="O1131" s="6">
        <f t="shared" si="70"/>
        <v>71.583000000000013</v>
      </c>
      <c r="P1131" s="8">
        <f t="shared" si="71"/>
        <v>0.56662154781411034</v>
      </c>
      <c r="Q1131" s="9">
        <f>YEAR(SalesDataTable[[#This Row],[Order Date]])</f>
        <v>2026</v>
      </c>
      <c r="R1131" s="8" t="str">
        <f>"Q"&amp;ROUNDUP(MONTH(SalesDataTable[[#This Row],[Order Date]])/3,0)</f>
        <v>Q2</v>
      </c>
      <c r="S1131" s="5">
        <f>MONTH(SalesDataTable[[#This Row],[Order Date]])</f>
        <v>6</v>
      </c>
      <c r="T1131" s="8" t="str">
        <f>TEXT(SalesDataTable[[#This Row],[Order Date]],"mmm")</f>
        <v>cze</v>
      </c>
    </row>
    <row r="1132" spans="1:20" ht="16" x14ac:dyDescent="0.4">
      <c r="A1132" s="2" t="s">
        <v>1203</v>
      </c>
      <c r="B1132" s="3">
        <v>46192</v>
      </c>
      <c r="C1132" s="4" t="s">
        <v>47</v>
      </c>
      <c r="D1132" s="4" t="s">
        <v>102</v>
      </c>
      <c r="E1132" s="4" t="s">
        <v>30</v>
      </c>
      <c r="F1132" s="4" t="s">
        <v>40</v>
      </c>
      <c r="G1132" s="4" t="s">
        <v>31</v>
      </c>
      <c r="H1132" s="4" t="s">
        <v>32</v>
      </c>
      <c r="I1132" s="5">
        <v>4</v>
      </c>
      <c r="J1132" s="6">
        <v>91.74</v>
      </c>
      <c r="K1132" s="7">
        <v>0.2</v>
      </c>
      <c r="L1132" s="6">
        <v>44.74</v>
      </c>
      <c r="M1132" s="6">
        <f t="shared" si="68"/>
        <v>293.56799999999998</v>
      </c>
      <c r="N1132" s="6">
        <f t="shared" si="69"/>
        <v>178.96</v>
      </c>
      <c r="O1132" s="6">
        <f t="shared" si="70"/>
        <v>114.60799999999998</v>
      </c>
      <c r="P1132" s="8">
        <f t="shared" si="71"/>
        <v>0.39039677349029861</v>
      </c>
      <c r="Q1132" s="9">
        <f>YEAR(SalesDataTable[[#This Row],[Order Date]])</f>
        <v>2026</v>
      </c>
      <c r="R1132" s="8" t="str">
        <f>"Q"&amp;ROUNDUP(MONTH(SalesDataTable[[#This Row],[Order Date]])/3,0)</f>
        <v>Q2</v>
      </c>
      <c r="S1132" s="5">
        <f>MONTH(SalesDataTable[[#This Row],[Order Date]])</f>
        <v>6</v>
      </c>
      <c r="T1132" s="8" t="str">
        <f>TEXT(SalesDataTable[[#This Row],[Order Date]],"mmm")</f>
        <v>cze</v>
      </c>
    </row>
    <row r="1133" spans="1:20" ht="16" x14ac:dyDescent="0.4">
      <c r="A1133" s="2" t="s">
        <v>1204</v>
      </c>
      <c r="B1133" s="3">
        <v>46192</v>
      </c>
      <c r="C1133" s="4" t="s">
        <v>47</v>
      </c>
      <c r="D1133" s="4" t="s">
        <v>102</v>
      </c>
      <c r="E1133" s="4" t="s">
        <v>23</v>
      </c>
      <c r="F1133" s="4" t="s">
        <v>36</v>
      </c>
      <c r="G1133" s="4" t="s">
        <v>69</v>
      </c>
      <c r="H1133" s="4" t="s">
        <v>87</v>
      </c>
      <c r="I1133" s="5">
        <v>1</v>
      </c>
      <c r="J1133" s="6">
        <v>36.28</v>
      </c>
      <c r="K1133" s="7">
        <v>0.1</v>
      </c>
      <c r="L1133" s="6">
        <v>13.8</v>
      </c>
      <c r="M1133" s="6">
        <f t="shared" si="68"/>
        <v>32.652000000000001</v>
      </c>
      <c r="N1133" s="6">
        <f t="shared" si="69"/>
        <v>13.8</v>
      </c>
      <c r="O1133" s="6">
        <f t="shared" si="70"/>
        <v>18.852</v>
      </c>
      <c r="P1133" s="8">
        <f t="shared" si="71"/>
        <v>0.5773612642410878</v>
      </c>
      <c r="Q1133" s="9">
        <f>YEAR(SalesDataTable[[#This Row],[Order Date]])</f>
        <v>2026</v>
      </c>
      <c r="R1133" s="8" t="str">
        <f>"Q"&amp;ROUNDUP(MONTH(SalesDataTable[[#This Row],[Order Date]])/3,0)</f>
        <v>Q2</v>
      </c>
      <c r="S1133" s="5">
        <f>MONTH(SalesDataTable[[#This Row],[Order Date]])</f>
        <v>6</v>
      </c>
      <c r="T1133" s="8" t="str">
        <f>TEXT(SalesDataTable[[#This Row],[Order Date]],"mmm")</f>
        <v>cze</v>
      </c>
    </row>
    <row r="1134" spans="1:20" ht="16" x14ac:dyDescent="0.4">
      <c r="A1134" s="2" t="s">
        <v>1205</v>
      </c>
      <c r="B1134" s="3">
        <v>46192</v>
      </c>
      <c r="C1134" s="4" t="s">
        <v>47</v>
      </c>
      <c r="D1134" s="4" t="s">
        <v>102</v>
      </c>
      <c r="E1134" s="4" t="s">
        <v>30</v>
      </c>
      <c r="F1134" s="4" t="s">
        <v>24</v>
      </c>
      <c r="G1134" s="4" t="s">
        <v>31</v>
      </c>
      <c r="H1134" s="4" t="s">
        <v>99</v>
      </c>
      <c r="I1134" s="5">
        <v>3</v>
      </c>
      <c r="J1134" s="6">
        <v>73.02</v>
      </c>
      <c r="K1134" s="7">
        <v>0.1</v>
      </c>
      <c r="L1134" s="6">
        <v>32.69</v>
      </c>
      <c r="M1134" s="6">
        <f t="shared" si="68"/>
        <v>197.154</v>
      </c>
      <c r="N1134" s="6">
        <f t="shared" si="69"/>
        <v>98.07</v>
      </c>
      <c r="O1134" s="6">
        <f t="shared" si="70"/>
        <v>99.084000000000003</v>
      </c>
      <c r="P1134" s="8">
        <f t="shared" si="71"/>
        <v>0.50257159377948202</v>
      </c>
      <c r="Q1134" s="9">
        <f>YEAR(SalesDataTable[[#This Row],[Order Date]])</f>
        <v>2026</v>
      </c>
      <c r="R1134" s="8" t="str">
        <f>"Q"&amp;ROUNDUP(MONTH(SalesDataTable[[#This Row],[Order Date]])/3,0)</f>
        <v>Q2</v>
      </c>
      <c r="S1134" s="5">
        <f>MONTH(SalesDataTable[[#This Row],[Order Date]])</f>
        <v>6</v>
      </c>
      <c r="T1134" s="8" t="str">
        <f>TEXT(SalesDataTable[[#This Row],[Order Date]],"mmm")</f>
        <v>cze</v>
      </c>
    </row>
    <row r="1135" spans="1:20" ht="16" x14ac:dyDescent="0.4">
      <c r="A1135" s="2" t="s">
        <v>1206</v>
      </c>
      <c r="B1135" s="3">
        <v>46192</v>
      </c>
      <c r="C1135" s="4" t="s">
        <v>47</v>
      </c>
      <c r="D1135" s="4" t="s">
        <v>48</v>
      </c>
      <c r="E1135" s="4" t="s">
        <v>23</v>
      </c>
      <c r="F1135" s="4" t="s">
        <v>36</v>
      </c>
      <c r="G1135" s="4" t="s">
        <v>31</v>
      </c>
      <c r="H1135" s="4" t="s">
        <v>73</v>
      </c>
      <c r="I1135" s="5">
        <v>4</v>
      </c>
      <c r="J1135" s="6">
        <v>153.38</v>
      </c>
      <c r="K1135" s="7">
        <v>0</v>
      </c>
      <c r="L1135" s="6">
        <v>76.92</v>
      </c>
      <c r="M1135" s="6">
        <f t="shared" si="68"/>
        <v>613.52</v>
      </c>
      <c r="N1135" s="6">
        <f t="shared" si="69"/>
        <v>307.68</v>
      </c>
      <c r="O1135" s="6">
        <f t="shared" si="70"/>
        <v>305.83999999999997</v>
      </c>
      <c r="P1135" s="8">
        <f t="shared" si="71"/>
        <v>0.49850045638283996</v>
      </c>
      <c r="Q1135" s="9">
        <f>YEAR(SalesDataTable[[#This Row],[Order Date]])</f>
        <v>2026</v>
      </c>
      <c r="R1135" s="8" t="str">
        <f>"Q"&amp;ROUNDUP(MONTH(SalesDataTable[[#This Row],[Order Date]])/3,0)</f>
        <v>Q2</v>
      </c>
      <c r="S1135" s="5">
        <f>MONTH(SalesDataTable[[#This Row],[Order Date]])</f>
        <v>6</v>
      </c>
      <c r="T1135" s="8" t="str">
        <f>TEXT(SalesDataTable[[#This Row],[Order Date]],"mmm")</f>
        <v>cze</v>
      </c>
    </row>
    <row r="1136" spans="1:20" ht="16" x14ac:dyDescent="0.4">
      <c r="A1136" s="2" t="s">
        <v>1207</v>
      </c>
      <c r="B1136" s="3">
        <v>46192</v>
      </c>
      <c r="C1136" s="4" t="s">
        <v>47</v>
      </c>
      <c r="D1136" s="4" t="s">
        <v>68</v>
      </c>
      <c r="E1136" s="4" t="s">
        <v>59</v>
      </c>
      <c r="F1136" s="4" t="s">
        <v>24</v>
      </c>
      <c r="G1136" s="4" t="s">
        <v>51</v>
      </c>
      <c r="H1136" s="4" t="s">
        <v>110</v>
      </c>
      <c r="I1136" s="5">
        <v>2</v>
      </c>
      <c r="J1136" s="6">
        <v>125.5</v>
      </c>
      <c r="K1136" s="7">
        <v>0</v>
      </c>
      <c r="L1136" s="6">
        <v>61.67</v>
      </c>
      <c r="M1136" s="6">
        <f t="shared" si="68"/>
        <v>251</v>
      </c>
      <c r="N1136" s="6">
        <f t="shared" si="69"/>
        <v>123.34</v>
      </c>
      <c r="O1136" s="6">
        <f t="shared" si="70"/>
        <v>127.66</v>
      </c>
      <c r="P1136" s="8">
        <f t="shared" si="71"/>
        <v>0.50860557768924297</v>
      </c>
      <c r="Q1136" s="9">
        <f>YEAR(SalesDataTable[[#This Row],[Order Date]])</f>
        <v>2026</v>
      </c>
      <c r="R1136" s="8" t="str">
        <f>"Q"&amp;ROUNDUP(MONTH(SalesDataTable[[#This Row],[Order Date]])/3,0)</f>
        <v>Q2</v>
      </c>
      <c r="S1136" s="5">
        <f>MONTH(SalesDataTable[[#This Row],[Order Date]])</f>
        <v>6</v>
      </c>
      <c r="T1136" s="8" t="str">
        <f>TEXT(SalesDataTable[[#This Row],[Order Date]],"mmm")</f>
        <v>cze</v>
      </c>
    </row>
    <row r="1137" spans="1:20" ht="16" x14ac:dyDescent="0.4">
      <c r="A1137" s="2" t="s">
        <v>1208</v>
      </c>
      <c r="B1137" s="3">
        <v>46192</v>
      </c>
      <c r="C1137" s="4" t="s">
        <v>21</v>
      </c>
      <c r="D1137" s="4" t="s">
        <v>22</v>
      </c>
      <c r="E1137" s="4" t="s">
        <v>30</v>
      </c>
      <c r="F1137" s="4" t="s">
        <v>24</v>
      </c>
      <c r="G1137" s="4" t="s">
        <v>25</v>
      </c>
      <c r="H1137" s="4" t="s">
        <v>26</v>
      </c>
      <c r="I1137" s="5">
        <v>3</v>
      </c>
      <c r="J1137" s="6">
        <v>80.75</v>
      </c>
      <c r="K1137" s="7">
        <v>0.15</v>
      </c>
      <c r="L1137" s="6">
        <v>42.81</v>
      </c>
      <c r="M1137" s="6">
        <f t="shared" si="68"/>
        <v>205.91249999999999</v>
      </c>
      <c r="N1137" s="6">
        <f t="shared" si="69"/>
        <v>128.43</v>
      </c>
      <c r="O1137" s="6">
        <f t="shared" si="70"/>
        <v>77.482499999999987</v>
      </c>
      <c r="P1137" s="8">
        <f t="shared" si="71"/>
        <v>0.37628847204516475</v>
      </c>
      <c r="Q1137" s="9">
        <f>YEAR(SalesDataTable[[#This Row],[Order Date]])</f>
        <v>2026</v>
      </c>
      <c r="R1137" s="8" t="str">
        <f>"Q"&amp;ROUNDUP(MONTH(SalesDataTable[[#This Row],[Order Date]])/3,0)</f>
        <v>Q2</v>
      </c>
      <c r="S1137" s="5">
        <f>MONTH(SalesDataTable[[#This Row],[Order Date]])</f>
        <v>6</v>
      </c>
      <c r="T1137" s="8" t="str">
        <f>TEXT(SalesDataTable[[#This Row],[Order Date]],"mmm")</f>
        <v>cze</v>
      </c>
    </row>
    <row r="1138" spans="1:20" ht="16" x14ac:dyDescent="0.4">
      <c r="A1138" s="2" t="s">
        <v>1209</v>
      </c>
      <c r="B1138" s="3">
        <v>46192</v>
      </c>
      <c r="C1138" s="4" t="s">
        <v>47</v>
      </c>
      <c r="D1138" s="4" t="s">
        <v>102</v>
      </c>
      <c r="E1138" s="4" t="s">
        <v>30</v>
      </c>
      <c r="F1138" s="4" t="s">
        <v>24</v>
      </c>
      <c r="G1138" s="4" t="s">
        <v>69</v>
      </c>
      <c r="H1138" s="4" t="s">
        <v>87</v>
      </c>
      <c r="I1138" s="5">
        <v>8</v>
      </c>
      <c r="J1138" s="6">
        <v>36.15</v>
      </c>
      <c r="K1138" s="7">
        <v>0.05</v>
      </c>
      <c r="L1138" s="6">
        <v>13.55</v>
      </c>
      <c r="M1138" s="6">
        <f t="shared" si="68"/>
        <v>274.73999999999995</v>
      </c>
      <c r="N1138" s="6">
        <f t="shared" si="69"/>
        <v>108.4</v>
      </c>
      <c r="O1138" s="6">
        <f t="shared" si="70"/>
        <v>166.33999999999995</v>
      </c>
      <c r="P1138" s="8">
        <f t="shared" si="71"/>
        <v>0.60544514814005956</v>
      </c>
      <c r="Q1138" s="9">
        <f>YEAR(SalesDataTable[[#This Row],[Order Date]])</f>
        <v>2026</v>
      </c>
      <c r="R1138" s="8" t="str">
        <f>"Q"&amp;ROUNDUP(MONTH(SalesDataTable[[#This Row],[Order Date]])/3,0)</f>
        <v>Q2</v>
      </c>
      <c r="S1138" s="5">
        <f>MONTH(SalesDataTable[[#This Row],[Order Date]])</f>
        <v>6</v>
      </c>
      <c r="T1138" s="8" t="str">
        <f>TEXT(SalesDataTable[[#This Row],[Order Date]],"mmm")</f>
        <v>cze</v>
      </c>
    </row>
    <row r="1139" spans="1:20" ht="16" x14ac:dyDescent="0.4">
      <c r="A1139" s="2" t="s">
        <v>1210</v>
      </c>
      <c r="B1139" s="3">
        <v>46192</v>
      </c>
      <c r="C1139" s="4" t="s">
        <v>21</v>
      </c>
      <c r="D1139" s="4" t="s">
        <v>108</v>
      </c>
      <c r="E1139" s="4" t="s">
        <v>23</v>
      </c>
      <c r="F1139" s="4" t="s">
        <v>36</v>
      </c>
      <c r="G1139" s="4" t="s">
        <v>31</v>
      </c>
      <c r="H1139" s="4" t="s">
        <v>41</v>
      </c>
      <c r="I1139" s="5">
        <v>2</v>
      </c>
      <c r="J1139" s="6">
        <v>143.1</v>
      </c>
      <c r="K1139" s="7">
        <v>0</v>
      </c>
      <c r="L1139" s="6">
        <v>78.11</v>
      </c>
      <c r="M1139" s="6">
        <f t="shared" si="68"/>
        <v>286.2</v>
      </c>
      <c r="N1139" s="6">
        <f t="shared" si="69"/>
        <v>156.22</v>
      </c>
      <c r="O1139" s="6">
        <f t="shared" si="70"/>
        <v>129.97999999999999</v>
      </c>
      <c r="P1139" s="8">
        <f t="shared" si="71"/>
        <v>0.45415793151642209</v>
      </c>
      <c r="Q1139" s="9">
        <f>YEAR(SalesDataTable[[#This Row],[Order Date]])</f>
        <v>2026</v>
      </c>
      <c r="R1139" s="8" t="str">
        <f>"Q"&amp;ROUNDUP(MONTH(SalesDataTable[[#This Row],[Order Date]])/3,0)</f>
        <v>Q2</v>
      </c>
      <c r="S1139" s="5">
        <f>MONTH(SalesDataTable[[#This Row],[Order Date]])</f>
        <v>6</v>
      </c>
      <c r="T1139" s="8" t="str">
        <f>TEXT(SalesDataTable[[#This Row],[Order Date]],"mmm")</f>
        <v>cze</v>
      </c>
    </row>
    <row r="1140" spans="1:20" ht="16" x14ac:dyDescent="0.4">
      <c r="A1140" s="2" t="s">
        <v>1211</v>
      </c>
      <c r="B1140" s="3">
        <v>46192</v>
      </c>
      <c r="C1140" s="4" t="s">
        <v>28</v>
      </c>
      <c r="D1140" s="4" t="s">
        <v>29</v>
      </c>
      <c r="E1140" s="4" t="s">
        <v>59</v>
      </c>
      <c r="F1140" s="4" t="s">
        <v>36</v>
      </c>
      <c r="G1140" s="4" t="s">
        <v>51</v>
      </c>
      <c r="H1140" s="4" t="s">
        <v>110</v>
      </c>
      <c r="I1140" s="5">
        <v>4</v>
      </c>
      <c r="J1140" s="6">
        <v>123.89</v>
      </c>
      <c r="K1140" s="7">
        <v>0</v>
      </c>
      <c r="L1140" s="6">
        <v>59.42</v>
      </c>
      <c r="M1140" s="6">
        <f t="shared" si="68"/>
        <v>495.56</v>
      </c>
      <c r="N1140" s="6">
        <f t="shared" si="69"/>
        <v>237.68</v>
      </c>
      <c r="O1140" s="6">
        <f t="shared" si="70"/>
        <v>257.88</v>
      </c>
      <c r="P1140" s="8">
        <f t="shared" si="71"/>
        <v>0.5203809831301961</v>
      </c>
      <c r="Q1140" s="9">
        <f>YEAR(SalesDataTable[[#This Row],[Order Date]])</f>
        <v>2026</v>
      </c>
      <c r="R1140" s="8" t="str">
        <f>"Q"&amp;ROUNDUP(MONTH(SalesDataTable[[#This Row],[Order Date]])/3,0)</f>
        <v>Q2</v>
      </c>
      <c r="S1140" s="5">
        <f>MONTH(SalesDataTable[[#This Row],[Order Date]])</f>
        <v>6</v>
      </c>
      <c r="T1140" s="8" t="str">
        <f>TEXT(SalesDataTable[[#This Row],[Order Date]],"mmm")</f>
        <v>cze</v>
      </c>
    </row>
    <row r="1141" spans="1:20" ht="16" x14ac:dyDescent="0.4">
      <c r="A1141" s="2" t="s">
        <v>1212</v>
      </c>
      <c r="B1141" s="3">
        <v>46192</v>
      </c>
      <c r="C1141" s="4" t="s">
        <v>28</v>
      </c>
      <c r="D1141" s="4" t="s">
        <v>86</v>
      </c>
      <c r="E1141" s="4" t="s">
        <v>23</v>
      </c>
      <c r="F1141" s="4" t="s">
        <v>40</v>
      </c>
      <c r="G1141" s="4" t="s">
        <v>37</v>
      </c>
      <c r="H1141" s="4" t="s">
        <v>91</v>
      </c>
      <c r="I1141" s="5">
        <v>1</v>
      </c>
      <c r="J1141" s="6">
        <v>135.41999999999999</v>
      </c>
      <c r="K1141" s="7">
        <v>0.05</v>
      </c>
      <c r="L1141" s="6">
        <v>68.180000000000007</v>
      </c>
      <c r="M1141" s="6">
        <f t="shared" si="68"/>
        <v>128.64899999999997</v>
      </c>
      <c r="N1141" s="6">
        <f t="shared" si="69"/>
        <v>68.180000000000007</v>
      </c>
      <c r="O1141" s="6">
        <f t="shared" si="70"/>
        <v>60.468999999999966</v>
      </c>
      <c r="P1141" s="8">
        <f t="shared" si="71"/>
        <v>0.47003085915941811</v>
      </c>
      <c r="Q1141" s="9">
        <f>YEAR(SalesDataTable[[#This Row],[Order Date]])</f>
        <v>2026</v>
      </c>
      <c r="R1141" s="8" t="str">
        <f>"Q"&amp;ROUNDUP(MONTH(SalesDataTable[[#This Row],[Order Date]])/3,0)</f>
        <v>Q2</v>
      </c>
      <c r="S1141" s="5">
        <f>MONTH(SalesDataTable[[#This Row],[Order Date]])</f>
        <v>6</v>
      </c>
      <c r="T1141" s="8" t="str">
        <f>TEXT(SalesDataTable[[#This Row],[Order Date]],"mmm")</f>
        <v>cze</v>
      </c>
    </row>
    <row r="1142" spans="1:20" ht="16" x14ac:dyDescent="0.4">
      <c r="A1142" s="2" t="s">
        <v>1213</v>
      </c>
      <c r="B1142" s="3">
        <v>46192</v>
      </c>
      <c r="C1142" s="4" t="s">
        <v>28</v>
      </c>
      <c r="D1142" s="4" t="s">
        <v>58</v>
      </c>
      <c r="E1142" s="4" t="s">
        <v>45</v>
      </c>
      <c r="F1142" s="4" t="s">
        <v>24</v>
      </c>
      <c r="G1142" s="4" t="s">
        <v>31</v>
      </c>
      <c r="H1142" s="4" t="s">
        <v>32</v>
      </c>
      <c r="I1142" s="5">
        <v>1</v>
      </c>
      <c r="J1142" s="6">
        <v>93.48</v>
      </c>
      <c r="K1142" s="7">
        <v>0.05</v>
      </c>
      <c r="L1142" s="6">
        <v>44.31</v>
      </c>
      <c r="M1142" s="6">
        <f t="shared" si="68"/>
        <v>88.805999999999997</v>
      </c>
      <c r="N1142" s="6">
        <f t="shared" si="69"/>
        <v>44.31</v>
      </c>
      <c r="O1142" s="6">
        <f t="shared" si="70"/>
        <v>44.495999999999995</v>
      </c>
      <c r="P1142" s="8">
        <f t="shared" si="71"/>
        <v>0.50104722653874734</v>
      </c>
      <c r="Q1142" s="9">
        <f>YEAR(SalesDataTable[[#This Row],[Order Date]])</f>
        <v>2026</v>
      </c>
      <c r="R1142" s="8" t="str">
        <f>"Q"&amp;ROUNDUP(MONTH(SalesDataTable[[#This Row],[Order Date]])/3,0)</f>
        <v>Q2</v>
      </c>
      <c r="S1142" s="5">
        <f>MONTH(SalesDataTable[[#This Row],[Order Date]])</f>
        <v>6</v>
      </c>
      <c r="T1142" s="8" t="str">
        <f>TEXT(SalesDataTable[[#This Row],[Order Date]],"mmm")</f>
        <v>cze</v>
      </c>
    </row>
    <row r="1143" spans="1:20" ht="16" x14ac:dyDescent="0.4">
      <c r="A1143" s="2" t="s">
        <v>1214</v>
      </c>
      <c r="B1143" s="3">
        <v>46192</v>
      </c>
      <c r="C1143" s="4" t="s">
        <v>28</v>
      </c>
      <c r="D1143" s="4" t="s">
        <v>29</v>
      </c>
      <c r="E1143" s="4" t="s">
        <v>59</v>
      </c>
      <c r="F1143" s="4" t="s">
        <v>24</v>
      </c>
      <c r="G1143" s="4" t="s">
        <v>31</v>
      </c>
      <c r="H1143" s="4" t="s">
        <v>73</v>
      </c>
      <c r="I1143" s="5">
        <v>1</v>
      </c>
      <c r="J1143" s="6">
        <v>156.05000000000001</v>
      </c>
      <c r="K1143" s="7">
        <v>0.05</v>
      </c>
      <c r="L1143" s="6">
        <v>81.28</v>
      </c>
      <c r="M1143" s="6">
        <f t="shared" si="68"/>
        <v>148.2475</v>
      </c>
      <c r="N1143" s="6">
        <f t="shared" si="69"/>
        <v>81.28</v>
      </c>
      <c r="O1143" s="6">
        <f t="shared" si="70"/>
        <v>66.967500000000001</v>
      </c>
      <c r="P1143" s="8">
        <f t="shared" si="71"/>
        <v>0.45172768512116562</v>
      </c>
      <c r="Q1143" s="9">
        <f>YEAR(SalesDataTable[[#This Row],[Order Date]])</f>
        <v>2026</v>
      </c>
      <c r="R1143" s="8" t="str">
        <f>"Q"&amp;ROUNDUP(MONTH(SalesDataTable[[#This Row],[Order Date]])/3,0)</f>
        <v>Q2</v>
      </c>
      <c r="S1143" s="5">
        <f>MONTH(SalesDataTable[[#This Row],[Order Date]])</f>
        <v>6</v>
      </c>
      <c r="T1143" s="8" t="str">
        <f>TEXT(SalesDataTable[[#This Row],[Order Date]],"mmm")</f>
        <v>cze</v>
      </c>
    </row>
    <row r="1144" spans="1:20" ht="16" x14ac:dyDescent="0.4">
      <c r="A1144" s="2" t="s">
        <v>1215</v>
      </c>
      <c r="B1144" s="3">
        <v>46192</v>
      </c>
      <c r="C1144" s="4" t="s">
        <v>28</v>
      </c>
      <c r="D1144" s="4" t="s">
        <v>58</v>
      </c>
      <c r="E1144" s="4" t="s">
        <v>23</v>
      </c>
      <c r="F1144" s="4" t="s">
        <v>24</v>
      </c>
      <c r="G1144" s="4" t="s">
        <v>69</v>
      </c>
      <c r="H1144" s="4" t="s">
        <v>87</v>
      </c>
      <c r="I1144" s="5">
        <v>1</v>
      </c>
      <c r="J1144" s="6">
        <v>36.74</v>
      </c>
      <c r="K1144" s="7">
        <v>0</v>
      </c>
      <c r="L1144" s="6">
        <v>14.15</v>
      </c>
      <c r="M1144" s="6">
        <f t="shared" si="68"/>
        <v>36.74</v>
      </c>
      <c r="N1144" s="6">
        <f t="shared" si="69"/>
        <v>14.15</v>
      </c>
      <c r="O1144" s="6">
        <f t="shared" si="70"/>
        <v>22.590000000000003</v>
      </c>
      <c r="P1144" s="8">
        <f t="shared" si="71"/>
        <v>0.61486118671747425</v>
      </c>
      <c r="Q1144" s="9">
        <f>YEAR(SalesDataTable[[#This Row],[Order Date]])</f>
        <v>2026</v>
      </c>
      <c r="R1144" s="8" t="str">
        <f>"Q"&amp;ROUNDUP(MONTH(SalesDataTable[[#This Row],[Order Date]])/3,0)</f>
        <v>Q2</v>
      </c>
      <c r="S1144" s="5">
        <f>MONTH(SalesDataTable[[#This Row],[Order Date]])</f>
        <v>6</v>
      </c>
      <c r="T1144" s="8" t="str">
        <f>TEXT(SalesDataTable[[#This Row],[Order Date]],"mmm")</f>
        <v>cze</v>
      </c>
    </row>
    <row r="1145" spans="1:20" ht="16" x14ac:dyDescent="0.4">
      <c r="A1145" s="2" t="s">
        <v>1216</v>
      </c>
      <c r="B1145" s="3">
        <v>46192</v>
      </c>
      <c r="C1145" s="4" t="s">
        <v>21</v>
      </c>
      <c r="D1145" s="4" t="s">
        <v>108</v>
      </c>
      <c r="E1145" s="4" t="s">
        <v>23</v>
      </c>
      <c r="F1145" s="4" t="s">
        <v>24</v>
      </c>
      <c r="G1145" s="4" t="s">
        <v>51</v>
      </c>
      <c r="H1145" s="4" t="s">
        <v>61</v>
      </c>
      <c r="I1145" s="5">
        <v>2</v>
      </c>
      <c r="J1145" s="6">
        <v>199.28</v>
      </c>
      <c r="K1145" s="7">
        <v>0</v>
      </c>
      <c r="L1145" s="6">
        <v>102.85</v>
      </c>
      <c r="M1145" s="6">
        <f t="shared" si="68"/>
        <v>398.56</v>
      </c>
      <c r="N1145" s="6">
        <f t="shared" si="69"/>
        <v>205.7</v>
      </c>
      <c r="O1145" s="6">
        <f t="shared" si="70"/>
        <v>192.86</v>
      </c>
      <c r="P1145" s="8">
        <f t="shared" si="71"/>
        <v>0.48389201124046571</v>
      </c>
      <c r="Q1145" s="9">
        <f>YEAR(SalesDataTable[[#This Row],[Order Date]])</f>
        <v>2026</v>
      </c>
      <c r="R1145" s="8" t="str">
        <f>"Q"&amp;ROUNDUP(MONTH(SalesDataTable[[#This Row],[Order Date]])/3,0)</f>
        <v>Q2</v>
      </c>
      <c r="S1145" s="5">
        <f>MONTH(SalesDataTable[[#This Row],[Order Date]])</f>
        <v>6</v>
      </c>
      <c r="T1145" s="8" t="str">
        <f>TEXT(SalesDataTable[[#This Row],[Order Date]],"mmm")</f>
        <v>cze</v>
      </c>
    </row>
    <row r="1146" spans="1:20" ht="16" x14ac:dyDescent="0.4">
      <c r="A1146" s="2" t="s">
        <v>1217</v>
      </c>
      <c r="B1146" s="3">
        <v>46192</v>
      </c>
      <c r="C1146" s="4" t="s">
        <v>21</v>
      </c>
      <c r="D1146" s="4" t="s">
        <v>22</v>
      </c>
      <c r="E1146" s="4" t="s">
        <v>59</v>
      </c>
      <c r="F1146" s="4" t="s">
        <v>24</v>
      </c>
      <c r="G1146" s="4" t="s">
        <v>69</v>
      </c>
      <c r="H1146" s="4" t="s">
        <v>87</v>
      </c>
      <c r="I1146" s="5">
        <v>2</v>
      </c>
      <c r="J1146" s="6">
        <v>37.04</v>
      </c>
      <c r="K1146" s="7">
        <v>0.05</v>
      </c>
      <c r="L1146" s="6">
        <v>13.76</v>
      </c>
      <c r="M1146" s="6">
        <f t="shared" si="68"/>
        <v>70.375999999999991</v>
      </c>
      <c r="N1146" s="6">
        <f t="shared" si="69"/>
        <v>27.52</v>
      </c>
      <c r="O1146" s="6">
        <f t="shared" si="70"/>
        <v>42.855999999999995</v>
      </c>
      <c r="P1146" s="8">
        <f t="shared" si="71"/>
        <v>0.60895759918153913</v>
      </c>
      <c r="Q1146" s="9">
        <f>YEAR(SalesDataTable[[#This Row],[Order Date]])</f>
        <v>2026</v>
      </c>
      <c r="R1146" s="8" t="str">
        <f>"Q"&amp;ROUNDUP(MONTH(SalesDataTable[[#This Row],[Order Date]])/3,0)</f>
        <v>Q2</v>
      </c>
      <c r="S1146" s="5">
        <f>MONTH(SalesDataTable[[#This Row],[Order Date]])</f>
        <v>6</v>
      </c>
      <c r="T1146" s="8" t="str">
        <f>TEXT(SalesDataTable[[#This Row],[Order Date]],"mmm")</f>
        <v>cze</v>
      </c>
    </row>
    <row r="1147" spans="1:20" ht="16" x14ac:dyDescent="0.4">
      <c r="A1147" s="2" t="s">
        <v>1218</v>
      </c>
      <c r="B1147" s="3">
        <v>46193</v>
      </c>
      <c r="C1147" s="4" t="s">
        <v>47</v>
      </c>
      <c r="D1147" s="4" t="s">
        <v>48</v>
      </c>
      <c r="E1147" s="4" t="s">
        <v>23</v>
      </c>
      <c r="F1147" s="4" t="s">
        <v>36</v>
      </c>
      <c r="G1147" s="4" t="s">
        <v>51</v>
      </c>
      <c r="H1147" s="4" t="s">
        <v>84</v>
      </c>
      <c r="I1147" s="5">
        <v>2</v>
      </c>
      <c r="J1147" s="6">
        <v>80.95</v>
      </c>
      <c r="K1147" s="7">
        <v>0.1</v>
      </c>
      <c r="L1147" s="6">
        <v>39.44</v>
      </c>
      <c r="M1147" s="6">
        <f t="shared" si="68"/>
        <v>145.71</v>
      </c>
      <c r="N1147" s="6">
        <f t="shared" si="69"/>
        <v>78.88</v>
      </c>
      <c r="O1147" s="6">
        <f t="shared" si="70"/>
        <v>66.830000000000013</v>
      </c>
      <c r="P1147" s="8">
        <f t="shared" si="71"/>
        <v>0.45865074462974409</v>
      </c>
      <c r="Q1147" s="9">
        <f>YEAR(SalesDataTable[[#This Row],[Order Date]])</f>
        <v>2026</v>
      </c>
      <c r="R1147" s="8" t="str">
        <f>"Q"&amp;ROUNDUP(MONTH(SalesDataTable[[#This Row],[Order Date]])/3,0)</f>
        <v>Q2</v>
      </c>
      <c r="S1147" s="5">
        <f>MONTH(SalesDataTable[[#This Row],[Order Date]])</f>
        <v>6</v>
      </c>
      <c r="T1147" s="8" t="str">
        <f>TEXT(SalesDataTable[[#This Row],[Order Date]],"mmm")</f>
        <v>cze</v>
      </c>
    </row>
    <row r="1148" spans="1:20" ht="16" x14ac:dyDescent="0.4">
      <c r="A1148" s="2" t="s">
        <v>1219</v>
      </c>
      <c r="B1148" s="3">
        <v>46193</v>
      </c>
      <c r="C1148" s="4" t="s">
        <v>21</v>
      </c>
      <c r="D1148" s="4" t="s">
        <v>72</v>
      </c>
      <c r="E1148" s="4" t="s">
        <v>59</v>
      </c>
      <c r="F1148" s="4" t="s">
        <v>24</v>
      </c>
      <c r="G1148" s="4" t="s">
        <v>31</v>
      </c>
      <c r="H1148" s="4" t="s">
        <v>73</v>
      </c>
      <c r="I1148" s="5">
        <v>1</v>
      </c>
      <c r="J1148" s="6">
        <v>151.46</v>
      </c>
      <c r="K1148" s="7">
        <v>0.05</v>
      </c>
      <c r="L1148" s="6">
        <v>77.98</v>
      </c>
      <c r="M1148" s="6">
        <f t="shared" si="68"/>
        <v>143.887</v>
      </c>
      <c r="N1148" s="6">
        <f t="shared" si="69"/>
        <v>77.98</v>
      </c>
      <c r="O1148" s="6">
        <f t="shared" si="70"/>
        <v>65.906999999999996</v>
      </c>
      <c r="P1148" s="8">
        <f t="shared" si="71"/>
        <v>0.45804693961233467</v>
      </c>
      <c r="Q1148" s="9">
        <f>YEAR(SalesDataTable[[#This Row],[Order Date]])</f>
        <v>2026</v>
      </c>
      <c r="R1148" s="8" t="str">
        <f>"Q"&amp;ROUNDUP(MONTH(SalesDataTable[[#This Row],[Order Date]])/3,0)</f>
        <v>Q2</v>
      </c>
      <c r="S1148" s="5">
        <f>MONTH(SalesDataTable[[#This Row],[Order Date]])</f>
        <v>6</v>
      </c>
      <c r="T1148" s="8" t="str">
        <f>TEXT(SalesDataTable[[#This Row],[Order Date]],"mmm")</f>
        <v>cze</v>
      </c>
    </row>
    <row r="1149" spans="1:20" ht="16" x14ac:dyDescent="0.4">
      <c r="A1149" s="2" t="s">
        <v>1220</v>
      </c>
      <c r="B1149" s="3">
        <v>46193</v>
      </c>
      <c r="C1149" s="4" t="s">
        <v>21</v>
      </c>
      <c r="D1149" s="4" t="s">
        <v>72</v>
      </c>
      <c r="E1149" s="4" t="s">
        <v>23</v>
      </c>
      <c r="F1149" s="4" t="s">
        <v>40</v>
      </c>
      <c r="G1149" s="4" t="s">
        <v>31</v>
      </c>
      <c r="H1149" s="4" t="s">
        <v>32</v>
      </c>
      <c r="I1149" s="5">
        <v>5</v>
      </c>
      <c r="J1149" s="6">
        <v>90.1</v>
      </c>
      <c r="K1149" s="7">
        <v>0</v>
      </c>
      <c r="L1149" s="6">
        <v>44.32</v>
      </c>
      <c r="M1149" s="6">
        <f t="shared" si="68"/>
        <v>450.5</v>
      </c>
      <c r="N1149" s="6">
        <f t="shared" si="69"/>
        <v>221.6</v>
      </c>
      <c r="O1149" s="6">
        <f t="shared" si="70"/>
        <v>228.9</v>
      </c>
      <c r="P1149" s="8">
        <f t="shared" si="71"/>
        <v>0.50810210876803552</v>
      </c>
      <c r="Q1149" s="9">
        <f>YEAR(SalesDataTable[[#This Row],[Order Date]])</f>
        <v>2026</v>
      </c>
      <c r="R1149" s="8" t="str">
        <f>"Q"&amp;ROUNDUP(MONTH(SalesDataTable[[#This Row],[Order Date]])/3,0)</f>
        <v>Q2</v>
      </c>
      <c r="S1149" s="5">
        <f>MONTH(SalesDataTable[[#This Row],[Order Date]])</f>
        <v>6</v>
      </c>
      <c r="T1149" s="8" t="str">
        <f>TEXT(SalesDataTable[[#This Row],[Order Date]],"mmm")</f>
        <v>cze</v>
      </c>
    </row>
    <row r="1150" spans="1:20" ht="16" x14ac:dyDescent="0.4">
      <c r="A1150" s="2" t="s">
        <v>1221</v>
      </c>
      <c r="B1150" s="3">
        <v>46193</v>
      </c>
      <c r="C1150" s="4" t="s">
        <v>21</v>
      </c>
      <c r="D1150" s="4" t="s">
        <v>22</v>
      </c>
      <c r="E1150" s="4" t="s">
        <v>59</v>
      </c>
      <c r="F1150" s="4" t="s">
        <v>40</v>
      </c>
      <c r="G1150" s="4" t="s">
        <v>31</v>
      </c>
      <c r="H1150" s="4" t="s">
        <v>73</v>
      </c>
      <c r="I1150" s="5">
        <v>1</v>
      </c>
      <c r="J1150" s="6">
        <v>155.69</v>
      </c>
      <c r="K1150" s="7">
        <v>0.1</v>
      </c>
      <c r="L1150" s="6">
        <v>79.42</v>
      </c>
      <c r="M1150" s="6">
        <f t="shared" si="68"/>
        <v>140.12100000000001</v>
      </c>
      <c r="N1150" s="6">
        <f t="shared" si="69"/>
        <v>79.42</v>
      </c>
      <c r="O1150" s="6">
        <f t="shared" si="70"/>
        <v>60.701000000000008</v>
      </c>
      <c r="P1150" s="8">
        <f t="shared" si="71"/>
        <v>0.43320415926235184</v>
      </c>
      <c r="Q1150" s="9">
        <f>YEAR(SalesDataTable[[#This Row],[Order Date]])</f>
        <v>2026</v>
      </c>
      <c r="R1150" s="8" t="str">
        <f>"Q"&amp;ROUNDUP(MONTH(SalesDataTable[[#This Row],[Order Date]])/3,0)</f>
        <v>Q2</v>
      </c>
      <c r="S1150" s="5">
        <f>MONTH(SalesDataTable[[#This Row],[Order Date]])</f>
        <v>6</v>
      </c>
      <c r="T1150" s="8" t="str">
        <f>TEXT(SalesDataTable[[#This Row],[Order Date]],"mmm")</f>
        <v>cze</v>
      </c>
    </row>
    <row r="1151" spans="1:20" ht="16" x14ac:dyDescent="0.4">
      <c r="A1151" s="2" t="s">
        <v>1222</v>
      </c>
      <c r="B1151" s="3">
        <v>46193</v>
      </c>
      <c r="C1151" s="4" t="s">
        <v>28</v>
      </c>
      <c r="D1151" s="4" t="s">
        <v>106</v>
      </c>
      <c r="E1151" s="4" t="s">
        <v>45</v>
      </c>
      <c r="F1151" s="4" t="s">
        <v>24</v>
      </c>
      <c r="G1151" s="4" t="s">
        <v>69</v>
      </c>
      <c r="H1151" s="4" t="s">
        <v>94</v>
      </c>
      <c r="I1151" s="5">
        <v>1</v>
      </c>
      <c r="J1151" s="6">
        <v>50.11</v>
      </c>
      <c r="K1151" s="7">
        <v>0.05</v>
      </c>
      <c r="L1151" s="6">
        <v>21.38</v>
      </c>
      <c r="M1151" s="6">
        <f t="shared" si="68"/>
        <v>47.604499999999994</v>
      </c>
      <c r="N1151" s="6">
        <f t="shared" si="69"/>
        <v>21.38</v>
      </c>
      <c r="O1151" s="6">
        <f t="shared" si="70"/>
        <v>26.224499999999995</v>
      </c>
      <c r="P1151" s="8">
        <f t="shared" si="71"/>
        <v>0.55088279469377888</v>
      </c>
      <c r="Q1151" s="9">
        <f>YEAR(SalesDataTable[[#This Row],[Order Date]])</f>
        <v>2026</v>
      </c>
      <c r="R1151" s="8" t="str">
        <f>"Q"&amp;ROUNDUP(MONTH(SalesDataTable[[#This Row],[Order Date]])/3,0)</f>
        <v>Q2</v>
      </c>
      <c r="S1151" s="5">
        <f>MONTH(SalesDataTable[[#This Row],[Order Date]])</f>
        <v>6</v>
      </c>
      <c r="T1151" s="8" t="str">
        <f>TEXT(SalesDataTable[[#This Row],[Order Date]],"mmm")</f>
        <v>cze</v>
      </c>
    </row>
    <row r="1152" spans="1:20" ht="16" x14ac:dyDescent="0.4">
      <c r="A1152" s="2" t="s">
        <v>1223</v>
      </c>
      <c r="B1152" s="3">
        <v>46193</v>
      </c>
      <c r="C1152" s="4" t="s">
        <v>34</v>
      </c>
      <c r="D1152" s="4" t="s">
        <v>35</v>
      </c>
      <c r="E1152" s="4" t="s">
        <v>45</v>
      </c>
      <c r="F1152" s="4" t="s">
        <v>24</v>
      </c>
      <c r="G1152" s="4" t="s">
        <v>31</v>
      </c>
      <c r="H1152" s="4" t="s">
        <v>41</v>
      </c>
      <c r="I1152" s="5">
        <v>1</v>
      </c>
      <c r="J1152" s="6">
        <v>142.55000000000001</v>
      </c>
      <c r="K1152" s="7">
        <v>0.1</v>
      </c>
      <c r="L1152" s="6">
        <v>79.709999999999994</v>
      </c>
      <c r="M1152" s="6">
        <f t="shared" si="68"/>
        <v>128.29500000000002</v>
      </c>
      <c r="N1152" s="6">
        <f t="shared" si="69"/>
        <v>79.709999999999994</v>
      </c>
      <c r="O1152" s="6">
        <f t="shared" si="70"/>
        <v>48.585000000000022</v>
      </c>
      <c r="P1152" s="8">
        <f t="shared" si="71"/>
        <v>0.37869753302934656</v>
      </c>
      <c r="Q1152" s="9">
        <f>YEAR(SalesDataTable[[#This Row],[Order Date]])</f>
        <v>2026</v>
      </c>
      <c r="R1152" s="8" t="str">
        <f>"Q"&amp;ROUNDUP(MONTH(SalesDataTable[[#This Row],[Order Date]])/3,0)</f>
        <v>Q2</v>
      </c>
      <c r="S1152" s="5">
        <f>MONTH(SalesDataTable[[#This Row],[Order Date]])</f>
        <v>6</v>
      </c>
      <c r="T1152" s="8" t="str">
        <f>TEXT(SalesDataTable[[#This Row],[Order Date]],"mmm")</f>
        <v>cze</v>
      </c>
    </row>
    <row r="1153" spans="1:20" ht="16" x14ac:dyDescent="0.4">
      <c r="A1153" s="2" t="s">
        <v>1224</v>
      </c>
      <c r="B1153" s="3">
        <v>46193</v>
      </c>
      <c r="C1153" s="4" t="s">
        <v>47</v>
      </c>
      <c r="D1153" s="4" t="s">
        <v>68</v>
      </c>
      <c r="E1153" s="4" t="s">
        <v>23</v>
      </c>
      <c r="F1153" s="4" t="s">
        <v>36</v>
      </c>
      <c r="G1153" s="4" t="s">
        <v>51</v>
      </c>
      <c r="H1153" s="4" t="s">
        <v>61</v>
      </c>
      <c r="I1153" s="5">
        <v>3</v>
      </c>
      <c r="J1153" s="6">
        <v>191.11</v>
      </c>
      <c r="K1153" s="7">
        <v>0.05</v>
      </c>
      <c r="L1153" s="6">
        <v>102.82</v>
      </c>
      <c r="M1153" s="6">
        <f t="shared" si="68"/>
        <v>544.6635</v>
      </c>
      <c r="N1153" s="6">
        <f t="shared" si="69"/>
        <v>308.45999999999998</v>
      </c>
      <c r="O1153" s="6">
        <f t="shared" si="70"/>
        <v>236.20350000000002</v>
      </c>
      <c r="P1153" s="8">
        <f t="shared" si="71"/>
        <v>0.43366867800026992</v>
      </c>
      <c r="Q1153" s="9">
        <f>YEAR(SalesDataTable[[#This Row],[Order Date]])</f>
        <v>2026</v>
      </c>
      <c r="R1153" s="8" t="str">
        <f>"Q"&amp;ROUNDUP(MONTH(SalesDataTable[[#This Row],[Order Date]])/3,0)</f>
        <v>Q2</v>
      </c>
      <c r="S1153" s="5">
        <f>MONTH(SalesDataTable[[#This Row],[Order Date]])</f>
        <v>6</v>
      </c>
      <c r="T1153" s="8" t="str">
        <f>TEXT(SalesDataTable[[#This Row],[Order Date]],"mmm")</f>
        <v>cze</v>
      </c>
    </row>
    <row r="1154" spans="1:20" ht="16" x14ac:dyDescent="0.4">
      <c r="A1154" s="2" t="s">
        <v>1225</v>
      </c>
      <c r="B1154" s="3">
        <v>46193</v>
      </c>
      <c r="C1154" s="4" t="s">
        <v>47</v>
      </c>
      <c r="D1154" s="4" t="s">
        <v>102</v>
      </c>
      <c r="E1154" s="4" t="s">
        <v>30</v>
      </c>
      <c r="F1154" s="4" t="s">
        <v>40</v>
      </c>
      <c r="G1154" s="4" t="s">
        <v>25</v>
      </c>
      <c r="H1154" s="4" t="s">
        <v>55</v>
      </c>
      <c r="I1154" s="5">
        <v>6</v>
      </c>
      <c r="J1154" s="6">
        <v>40.229999999999997</v>
      </c>
      <c r="K1154" s="7">
        <v>0.15</v>
      </c>
      <c r="L1154" s="6">
        <v>17.079999999999998</v>
      </c>
      <c r="M1154" s="6">
        <f t="shared" ref="M1154:M1217" si="72">I1154*J1154*(1-K1154)</f>
        <v>205.173</v>
      </c>
      <c r="N1154" s="6">
        <f t="shared" ref="N1154:N1217" si="73">I1154*L1154</f>
        <v>102.47999999999999</v>
      </c>
      <c r="O1154" s="6">
        <f t="shared" ref="O1154:O1217" si="74">M1154-N1154</f>
        <v>102.69300000000001</v>
      </c>
      <c r="P1154" s="8">
        <f t="shared" ref="P1154:P1217" si="75">IFERROR(O1154/M1154,0)</f>
        <v>0.50051907414718322</v>
      </c>
      <c r="Q1154" s="9">
        <f>YEAR(SalesDataTable[[#This Row],[Order Date]])</f>
        <v>2026</v>
      </c>
      <c r="R1154" s="8" t="str">
        <f>"Q"&amp;ROUNDUP(MONTH(SalesDataTable[[#This Row],[Order Date]])/3,0)</f>
        <v>Q2</v>
      </c>
      <c r="S1154" s="5">
        <f>MONTH(SalesDataTable[[#This Row],[Order Date]])</f>
        <v>6</v>
      </c>
      <c r="T1154" s="8" t="str">
        <f>TEXT(SalesDataTable[[#This Row],[Order Date]],"mmm")</f>
        <v>cze</v>
      </c>
    </row>
    <row r="1155" spans="1:20" ht="16" x14ac:dyDescent="0.4">
      <c r="A1155" s="2" t="s">
        <v>1226</v>
      </c>
      <c r="B1155" s="3">
        <v>46193</v>
      </c>
      <c r="C1155" s="4" t="s">
        <v>28</v>
      </c>
      <c r="D1155" s="4" t="s">
        <v>86</v>
      </c>
      <c r="E1155" s="4" t="s">
        <v>23</v>
      </c>
      <c r="F1155" s="4" t="s">
        <v>40</v>
      </c>
      <c r="G1155" s="4" t="s">
        <v>25</v>
      </c>
      <c r="H1155" s="4" t="s">
        <v>26</v>
      </c>
      <c r="I1155" s="5">
        <v>2</v>
      </c>
      <c r="J1155" s="6">
        <v>81.489999999999995</v>
      </c>
      <c r="K1155" s="7">
        <v>0</v>
      </c>
      <c r="L1155" s="6">
        <v>42.15</v>
      </c>
      <c r="M1155" s="6">
        <f t="shared" si="72"/>
        <v>162.97999999999999</v>
      </c>
      <c r="N1155" s="6">
        <f t="shared" si="73"/>
        <v>84.3</v>
      </c>
      <c r="O1155" s="6">
        <f t="shared" si="74"/>
        <v>78.679999999999993</v>
      </c>
      <c r="P1155" s="8">
        <f t="shared" si="75"/>
        <v>0.48275862068965514</v>
      </c>
      <c r="Q1155" s="9">
        <f>YEAR(SalesDataTable[[#This Row],[Order Date]])</f>
        <v>2026</v>
      </c>
      <c r="R1155" s="8" t="str">
        <f>"Q"&amp;ROUNDUP(MONTH(SalesDataTable[[#This Row],[Order Date]])/3,0)</f>
        <v>Q2</v>
      </c>
      <c r="S1155" s="5">
        <f>MONTH(SalesDataTable[[#This Row],[Order Date]])</f>
        <v>6</v>
      </c>
      <c r="T1155" s="8" t="str">
        <f>TEXT(SalesDataTable[[#This Row],[Order Date]],"mmm")</f>
        <v>cze</v>
      </c>
    </row>
    <row r="1156" spans="1:20" ht="16" x14ac:dyDescent="0.4">
      <c r="A1156" s="2" t="s">
        <v>1227</v>
      </c>
      <c r="B1156" s="3">
        <v>46193</v>
      </c>
      <c r="C1156" s="4" t="s">
        <v>28</v>
      </c>
      <c r="D1156" s="4" t="s">
        <v>58</v>
      </c>
      <c r="E1156" s="4" t="s">
        <v>30</v>
      </c>
      <c r="F1156" s="4" t="s">
        <v>40</v>
      </c>
      <c r="G1156" s="4" t="s">
        <v>37</v>
      </c>
      <c r="H1156" s="4" t="s">
        <v>103</v>
      </c>
      <c r="I1156" s="5">
        <v>8</v>
      </c>
      <c r="J1156" s="6">
        <v>162.71</v>
      </c>
      <c r="K1156" s="7">
        <v>0.2</v>
      </c>
      <c r="L1156" s="6">
        <v>85.27</v>
      </c>
      <c r="M1156" s="6">
        <f t="shared" si="72"/>
        <v>1041.3440000000001</v>
      </c>
      <c r="N1156" s="6">
        <f t="shared" si="73"/>
        <v>682.16</v>
      </c>
      <c r="O1156" s="6">
        <f t="shared" si="74"/>
        <v>359.18400000000008</v>
      </c>
      <c r="P1156" s="8">
        <f t="shared" si="75"/>
        <v>0.34492348349824847</v>
      </c>
      <c r="Q1156" s="9">
        <f>YEAR(SalesDataTable[[#This Row],[Order Date]])</f>
        <v>2026</v>
      </c>
      <c r="R1156" s="8" t="str">
        <f>"Q"&amp;ROUNDUP(MONTH(SalesDataTable[[#This Row],[Order Date]])/3,0)</f>
        <v>Q2</v>
      </c>
      <c r="S1156" s="5">
        <f>MONTH(SalesDataTable[[#This Row],[Order Date]])</f>
        <v>6</v>
      </c>
      <c r="T1156" s="8" t="str">
        <f>TEXT(SalesDataTable[[#This Row],[Order Date]],"mmm")</f>
        <v>cze</v>
      </c>
    </row>
    <row r="1157" spans="1:20" ht="16" x14ac:dyDescent="0.4">
      <c r="A1157" s="2" t="s">
        <v>1228</v>
      </c>
      <c r="B1157" s="3">
        <v>46194</v>
      </c>
      <c r="C1157" s="4" t="s">
        <v>34</v>
      </c>
      <c r="D1157" s="4" t="s">
        <v>54</v>
      </c>
      <c r="E1157" s="4" t="s">
        <v>59</v>
      </c>
      <c r="F1157" s="4" t="s">
        <v>24</v>
      </c>
      <c r="G1157" s="4" t="s">
        <v>37</v>
      </c>
      <c r="H1157" s="4" t="s">
        <v>38</v>
      </c>
      <c r="I1157" s="5">
        <v>1</v>
      </c>
      <c r="J1157" s="6">
        <v>36.479999999999997</v>
      </c>
      <c r="K1157" s="7">
        <v>0.1</v>
      </c>
      <c r="L1157" s="6">
        <v>13.9</v>
      </c>
      <c r="M1157" s="6">
        <f t="shared" si="72"/>
        <v>32.832000000000001</v>
      </c>
      <c r="N1157" s="6">
        <f t="shared" si="73"/>
        <v>13.9</v>
      </c>
      <c r="O1157" s="6">
        <f t="shared" si="74"/>
        <v>18.932000000000002</v>
      </c>
      <c r="P1157" s="8">
        <f t="shared" si="75"/>
        <v>0.57663255360623789</v>
      </c>
      <c r="Q1157" s="9">
        <f>YEAR(SalesDataTable[[#This Row],[Order Date]])</f>
        <v>2026</v>
      </c>
      <c r="R1157" s="8" t="str">
        <f>"Q"&amp;ROUNDUP(MONTH(SalesDataTable[[#This Row],[Order Date]])/3,0)</f>
        <v>Q2</v>
      </c>
      <c r="S1157" s="5">
        <f>MONTH(SalesDataTable[[#This Row],[Order Date]])</f>
        <v>6</v>
      </c>
      <c r="T1157" s="8" t="str">
        <f>TEXT(SalesDataTable[[#This Row],[Order Date]],"mmm")</f>
        <v>cze</v>
      </c>
    </row>
    <row r="1158" spans="1:20" ht="16" x14ac:dyDescent="0.4">
      <c r="A1158" s="2" t="s">
        <v>1229</v>
      </c>
      <c r="B1158" s="3">
        <v>46194</v>
      </c>
      <c r="C1158" s="4" t="s">
        <v>28</v>
      </c>
      <c r="D1158" s="4" t="s">
        <v>58</v>
      </c>
      <c r="E1158" s="4" t="s">
        <v>30</v>
      </c>
      <c r="F1158" s="4" t="s">
        <v>40</v>
      </c>
      <c r="G1158" s="4" t="s">
        <v>37</v>
      </c>
      <c r="H1158" s="4" t="s">
        <v>91</v>
      </c>
      <c r="I1158" s="5">
        <v>6</v>
      </c>
      <c r="J1158" s="6">
        <v>136.65</v>
      </c>
      <c r="K1158" s="7">
        <v>0.15</v>
      </c>
      <c r="L1158" s="6">
        <v>68.56</v>
      </c>
      <c r="M1158" s="6">
        <f t="shared" si="72"/>
        <v>696.91500000000008</v>
      </c>
      <c r="N1158" s="6">
        <f t="shared" si="73"/>
        <v>411.36</v>
      </c>
      <c r="O1158" s="6">
        <f t="shared" si="74"/>
        <v>285.55500000000006</v>
      </c>
      <c r="P1158" s="8">
        <f t="shared" si="75"/>
        <v>0.4097415036266977</v>
      </c>
      <c r="Q1158" s="9">
        <f>YEAR(SalesDataTable[[#This Row],[Order Date]])</f>
        <v>2026</v>
      </c>
      <c r="R1158" s="8" t="str">
        <f>"Q"&amp;ROUNDUP(MONTH(SalesDataTable[[#This Row],[Order Date]])/3,0)</f>
        <v>Q2</v>
      </c>
      <c r="S1158" s="5">
        <f>MONTH(SalesDataTable[[#This Row],[Order Date]])</f>
        <v>6</v>
      </c>
      <c r="T1158" s="8" t="str">
        <f>TEXT(SalesDataTable[[#This Row],[Order Date]],"mmm")</f>
        <v>cze</v>
      </c>
    </row>
    <row r="1159" spans="1:20" ht="16" x14ac:dyDescent="0.4">
      <c r="A1159" s="2" t="s">
        <v>1230</v>
      </c>
      <c r="B1159" s="3">
        <v>46194</v>
      </c>
      <c r="C1159" s="4" t="s">
        <v>34</v>
      </c>
      <c r="D1159" s="4" t="s">
        <v>35</v>
      </c>
      <c r="E1159" s="4" t="s">
        <v>23</v>
      </c>
      <c r="F1159" s="4" t="s">
        <v>36</v>
      </c>
      <c r="G1159" s="4" t="s">
        <v>25</v>
      </c>
      <c r="H1159" s="4" t="s">
        <v>49</v>
      </c>
      <c r="I1159" s="5">
        <v>4</v>
      </c>
      <c r="J1159" s="6">
        <v>50.57</v>
      </c>
      <c r="K1159" s="7">
        <v>0</v>
      </c>
      <c r="L1159" s="6">
        <v>21.85</v>
      </c>
      <c r="M1159" s="6">
        <f t="shared" si="72"/>
        <v>202.28</v>
      </c>
      <c r="N1159" s="6">
        <f t="shared" si="73"/>
        <v>87.4</v>
      </c>
      <c r="O1159" s="6">
        <f t="shared" si="74"/>
        <v>114.88</v>
      </c>
      <c r="P1159" s="8">
        <f t="shared" si="75"/>
        <v>0.56792564761716435</v>
      </c>
      <c r="Q1159" s="9">
        <f>YEAR(SalesDataTable[[#This Row],[Order Date]])</f>
        <v>2026</v>
      </c>
      <c r="R1159" s="8" t="str">
        <f>"Q"&amp;ROUNDUP(MONTH(SalesDataTable[[#This Row],[Order Date]])/3,0)</f>
        <v>Q2</v>
      </c>
      <c r="S1159" s="5">
        <f>MONTH(SalesDataTable[[#This Row],[Order Date]])</f>
        <v>6</v>
      </c>
      <c r="T1159" s="8" t="str">
        <f>TEXT(SalesDataTable[[#This Row],[Order Date]],"mmm")</f>
        <v>cze</v>
      </c>
    </row>
    <row r="1160" spans="1:20" ht="16" x14ac:dyDescent="0.4">
      <c r="A1160" s="2" t="s">
        <v>1231</v>
      </c>
      <c r="B1160" s="3">
        <v>46194</v>
      </c>
      <c r="C1160" s="4" t="s">
        <v>47</v>
      </c>
      <c r="D1160" s="4" t="s">
        <v>68</v>
      </c>
      <c r="E1160" s="4" t="s">
        <v>23</v>
      </c>
      <c r="F1160" s="4" t="s">
        <v>36</v>
      </c>
      <c r="G1160" s="4" t="s">
        <v>25</v>
      </c>
      <c r="H1160" s="4" t="s">
        <v>63</v>
      </c>
      <c r="I1160" s="5">
        <v>3</v>
      </c>
      <c r="J1160" s="6">
        <v>103.72</v>
      </c>
      <c r="K1160" s="7">
        <v>0</v>
      </c>
      <c r="L1160" s="6">
        <v>50.34</v>
      </c>
      <c r="M1160" s="6">
        <f t="shared" si="72"/>
        <v>311.15999999999997</v>
      </c>
      <c r="N1160" s="6">
        <f t="shared" si="73"/>
        <v>151.02000000000001</v>
      </c>
      <c r="O1160" s="6">
        <f t="shared" si="74"/>
        <v>160.13999999999996</v>
      </c>
      <c r="P1160" s="8">
        <f t="shared" si="75"/>
        <v>0.51465483995372152</v>
      </c>
      <c r="Q1160" s="9">
        <f>YEAR(SalesDataTable[[#This Row],[Order Date]])</f>
        <v>2026</v>
      </c>
      <c r="R1160" s="8" t="str">
        <f>"Q"&amp;ROUNDUP(MONTH(SalesDataTable[[#This Row],[Order Date]])/3,0)</f>
        <v>Q2</v>
      </c>
      <c r="S1160" s="5">
        <f>MONTH(SalesDataTable[[#This Row],[Order Date]])</f>
        <v>6</v>
      </c>
      <c r="T1160" s="8" t="str">
        <f>TEXT(SalesDataTable[[#This Row],[Order Date]],"mmm")</f>
        <v>cze</v>
      </c>
    </row>
    <row r="1161" spans="1:20" ht="16" x14ac:dyDescent="0.4">
      <c r="A1161" s="2" t="s">
        <v>1232</v>
      </c>
      <c r="B1161" s="3">
        <v>46194</v>
      </c>
      <c r="C1161" s="4" t="s">
        <v>34</v>
      </c>
      <c r="D1161" s="4" t="s">
        <v>146</v>
      </c>
      <c r="E1161" s="4" t="s">
        <v>59</v>
      </c>
      <c r="F1161" s="4" t="s">
        <v>24</v>
      </c>
      <c r="G1161" s="4" t="s">
        <v>37</v>
      </c>
      <c r="H1161" s="4" t="s">
        <v>91</v>
      </c>
      <c r="I1161" s="5">
        <v>1</v>
      </c>
      <c r="J1161" s="6">
        <v>132.49</v>
      </c>
      <c r="K1161" s="7">
        <v>0</v>
      </c>
      <c r="L1161" s="6">
        <v>67.09</v>
      </c>
      <c r="M1161" s="6">
        <f t="shared" si="72"/>
        <v>132.49</v>
      </c>
      <c r="N1161" s="6">
        <f t="shared" si="73"/>
        <v>67.09</v>
      </c>
      <c r="O1161" s="6">
        <f t="shared" si="74"/>
        <v>65.400000000000006</v>
      </c>
      <c r="P1161" s="8">
        <f t="shared" si="75"/>
        <v>0.49362216016303118</v>
      </c>
      <c r="Q1161" s="9">
        <f>YEAR(SalesDataTable[[#This Row],[Order Date]])</f>
        <v>2026</v>
      </c>
      <c r="R1161" s="8" t="str">
        <f>"Q"&amp;ROUNDUP(MONTH(SalesDataTable[[#This Row],[Order Date]])/3,0)</f>
        <v>Q2</v>
      </c>
      <c r="S1161" s="5">
        <f>MONTH(SalesDataTable[[#This Row],[Order Date]])</f>
        <v>6</v>
      </c>
      <c r="T1161" s="8" t="str">
        <f>TEXT(SalesDataTable[[#This Row],[Order Date]],"mmm")</f>
        <v>cze</v>
      </c>
    </row>
    <row r="1162" spans="1:20" ht="16" x14ac:dyDescent="0.4">
      <c r="A1162" s="2" t="s">
        <v>1233</v>
      </c>
      <c r="B1162" s="3">
        <v>46195</v>
      </c>
      <c r="C1162" s="4" t="s">
        <v>34</v>
      </c>
      <c r="D1162" s="4" t="s">
        <v>44</v>
      </c>
      <c r="E1162" s="4" t="s">
        <v>23</v>
      </c>
      <c r="F1162" s="4" t="s">
        <v>36</v>
      </c>
      <c r="G1162" s="4" t="s">
        <v>51</v>
      </c>
      <c r="H1162" s="4" t="s">
        <v>84</v>
      </c>
      <c r="I1162" s="5">
        <v>2</v>
      </c>
      <c r="J1162" s="6">
        <v>80.650000000000006</v>
      </c>
      <c r="K1162" s="7">
        <v>0</v>
      </c>
      <c r="L1162" s="6">
        <v>39.18</v>
      </c>
      <c r="M1162" s="6">
        <f t="shared" si="72"/>
        <v>161.30000000000001</v>
      </c>
      <c r="N1162" s="6">
        <f t="shared" si="73"/>
        <v>78.36</v>
      </c>
      <c r="O1162" s="6">
        <f t="shared" si="74"/>
        <v>82.940000000000012</v>
      </c>
      <c r="P1162" s="8">
        <f t="shared" si="75"/>
        <v>0.51419714817110973</v>
      </c>
      <c r="Q1162" s="9">
        <f>YEAR(SalesDataTable[[#This Row],[Order Date]])</f>
        <v>2026</v>
      </c>
      <c r="R1162" s="8" t="str">
        <f>"Q"&amp;ROUNDUP(MONTH(SalesDataTable[[#This Row],[Order Date]])/3,0)</f>
        <v>Q2</v>
      </c>
      <c r="S1162" s="5">
        <f>MONTH(SalesDataTable[[#This Row],[Order Date]])</f>
        <v>6</v>
      </c>
      <c r="T1162" s="8" t="str">
        <f>TEXT(SalesDataTable[[#This Row],[Order Date]],"mmm")</f>
        <v>cze</v>
      </c>
    </row>
    <row r="1163" spans="1:20" ht="16" x14ac:dyDescent="0.4">
      <c r="A1163" s="2" t="s">
        <v>1234</v>
      </c>
      <c r="B1163" s="3">
        <v>46195</v>
      </c>
      <c r="C1163" s="4" t="s">
        <v>28</v>
      </c>
      <c r="D1163" s="4" t="s">
        <v>29</v>
      </c>
      <c r="E1163" s="4" t="s">
        <v>45</v>
      </c>
      <c r="F1163" s="4" t="s">
        <v>36</v>
      </c>
      <c r="G1163" s="4" t="s">
        <v>69</v>
      </c>
      <c r="H1163" s="4" t="s">
        <v>87</v>
      </c>
      <c r="I1163" s="5">
        <v>1</v>
      </c>
      <c r="J1163" s="6">
        <v>35.409999999999997</v>
      </c>
      <c r="K1163" s="7">
        <v>0.05</v>
      </c>
      <c r="L1163" s="6">
        <v>13.9</v>
      </c>
      <c r="M1163" s="6">
        <f t="shared" si="72"/>
        <v>33.639499999999998</v>
      </c>
      <c r="N1163" s="6">
        <f t="shared" si="73"/>
        <v>13.9</v>
      </c>
      <c r="O1163" s="6">
        <f t="shared" si="74"/>
        <v>19.7395</v>
      </c>
      <c r="P1163" s="8">
        <f t="shared" si="75"/>
        <v>0.58679528530447833</v>
      </c>
      <c r="Q1163" s="9">
        <f>YEAR(SalesDataTable[[#This Row],[Order Date]])</f>
        <v>2026</v>
      </c>
      <c r="R1163" s="8" t="str">
        <f>"Q"&amp;ROUNDUP(MONTH(SalesDataTable[[#This Row],[Order Date]])/3,0)</f>
        <v>Q2</v>
      </c>
      <c r="S1163" s="5">
        <f>MONTH(SalesDataTable[[#This Row],[Order Date]])</f>
        <v>6</v>
      </c>
      <c r="T1163" s="8" t="str">
        <f>TEXT(SalesDataTable[[#This Row],[Order Date]],"mmm")</f>
        <v>cze</v>
      </c>
    </row>
    <row r="1164" spans="1:20" ht="16" x14ac:dyDescent="0.4">
      <c r="A1164" s="2" t="s">
        <v>1235</v>
      </c>
      <c r="B1164" s="3">
        <v>46195</v>
      </c>
      <c r="C1164" s="4" t="s">
        <v>21</v>
      </c>
      <c r="D1164" s="4" t="s">
        <v>22</v>
      </c>
      <c r="E1164" s="4" t="s">
        <v>59</v>
      </c>
      <c r="F1164" s="4" t="s">
        <v>24</v>
      </c>
      <c r="G1164" s="4" t="s">
        <v>69</v>
      </c>
      <c r="H1164" s="4" t="s">
        <v>70</v>
      </c>
      <c r="I1164" s="5">
        <v>3</v>
      </c>
      <c r="J1164" s="6">
        <v>41.01</v>
      </c>
      <c r="K1164" s="7">
        <v>0</v>
      </c>
      <c r="L1164" s="6">
        <v>14.33</v>
      </c>
      <c r="M1164" s="6">
        <f t="shared" si="72"/>
        <v>123.03</v>
      </c>
      <c r="N1164" s="6">
        <f t="shared" si="73"/>
        <v>42.99</v>
      </c>
      <c r="O1164" s="6">
        <f t="shared" si="74"/>
        <v>80.039999999999992</v>
      </c>
      <c r="P1164" s="8">
        <f t="shared" si="75"/>
        <v>0.65057303096805652</v>
      </c>
      <c r="Q1164" s="9">
        <f>YEAR(SalesDataTable[[#This Row],[Order Date]])</f>
        <v>2026</v>
      </c>
      <c r="R1164" s="8" t="str">
        <f>"Q"&amp;ROUNDUP(MONTH(SalesDataTable[[#This Row],[Order Date]])/3,0)</f>
        <v>Q2</v>
      </c>
      <c r="S1164" s="5">
        <f>MONTH(SalesDataTable[[#This Row],[Order Date]])</f>
        <v>6</v>
      </c>
      <c r="T1164" s="8" t="str">
        <f>TEXT(SalesDataTable[[#This Row],[Order Date]],"mmm")</f>
        <v>cze</v>
      </c>
    </row>
    <row r="1165" spans="1:20" ht="16" x14ac:dyDescent="0.4">
      <c r="A1165" s="2" t="s">
        <v>1236</v>
      </c>
      <c r="B1165" s="3">
        <v>46195</v>
      </c>
      <c r="C1165" s="4" t="s">
        <v>47</v>
      </c>
      <c r="D1165" s="4" t="s">
        <v>68</v>
      </c>
      <c r="E1165" s="4" t="s">
        <v>23</v>
      </c>
      <c r="F1165" s="4" t="s">
        <v>40</v>
      </c>
      <c r="G1165" s="4" t="s">
        <v>37</v>
      </c>
      <c r="H1165" s="4" t="s">
        <v>38</v>
      </c>
      <c r="I1165" s="5">
        <v>1</v>
      </c>
      <c r="J1165" s="6">
        <v>36.01</v>
      </c>
      <c r="K1165" s="7">
        <v>0</v>
      </c>
      <c r="L1165" s="6">
        <v>13.23</v>
      </c>
      <c r="M1165" s="6">
        <f t="shared" si="72"/>
        <v>36.01</v>
      </c>
      <c r="N1165" s="6">
        <f t="shared" si="73"/>
        <v>13.23</v>
      </c>
      <c r="O1165" s="6">
        <f t="shared" si="74"/>
        <v>22.779999999999998</v>
      </c>
      <c r="P1165" s="8">
        <f t="shared" si="75"/>
        <v>0.63260205498472644</v>
      </c>
      <c r="Q1165" s="9">
        <f>YEAR(SalesDataTable[[#This Row],[Order Date]])</f>
        <v>2026</v>
      </c>
      <c r="R1165" s="8" t="str">
        <f>"Q"&amp;ROUNDUP(MONTH(SalesDataTable[[#This Row],[Order Date]])/3,0)</f>
        <v>Q2</v>
      </c>
      <c r="S1165" s="5">
        <f>MONTH(SalesDataTable[[#This Row],[Order Date]])</f>
        <v>6</v>
      </c>
      <c r="T1165" s="8" t="str">
        <f>TEXT(SalesDataTable[[#This Row],[Order Date]],"mmm")</f>
        <v>cze</v>
      </c>
    </row>
    <row r="1166" spans="1:20" ht="16" x14ac:dyDescent="0.4">
      <c r="A1166" s="2" t="s">
        <v>1237</v>
      </c>
      <c r="B1166" s="3">
        <v>46195</v>
      </c>
      <c r="C1166" s="4" t="s">
        <v>21</v>
      </c>
      <c r="D1166" s="4" t="s">
        <v>22</v>
      </c>
      <c r="E1166" s="4" t="s">
        <v>59</v>
      </c>
      <c r="F1166" s="4" t="s">
        <v>24</v>
      </c>
      <c r="G1166" s="4" t="s">
        <v>69</v>
      </c>
      <c r="H1166" s="4" t="s">
        <v>94</v>
      </c>
      <c r="I1166" s="5">
        <v>2</v>
      </c>
      <c r="J1166" s="6">
        <v>50.21</v>
      </c>
      <c r="K1166" s="7">
        <v>0.05</v>
      </c>
      <c r="L1166" s="6">
        <v>21.74</v>
      </c>
      <c r="M1166" s="6">
        <f t="shared" si="72"/>
        <v>95.399000000000001</v>
      </c>
      <c r="N1166" s="6">
        <f t="shared" si="73"/>
        <v>43.48</v>
      </c>
      <c r="O1166" s="6">
        <f t="shared" si="74"/>
        <v>51.919000000000004</v>
      </c>
      <c r="P1166" s="8">
        <f t="shared" si="75"/>
        <v>0.54423002337550708</v>
      </c>
      <c r="Q1166" s="9">
        <f>YEAR(SalesDataTable[[#This Row],[Order Date]])</f>
        <v>2026</v>
      </c>
      <c r="R1166" s="8" t="str">
        <f>"Q"&amp;ROUNDUP(MONTH(SalesDataTable[[#This Row],[Order Date]])/3,0)</f>
        <v>Q2</v>
      </c>
      <c r="S1166" s="5">
        <f>MONTH(SalesDataTable[[#This Row],[Order Date]])</f>
        <v>6</v>
      </c>
      <c r="T1166" s="8" t="str">
        <f>TEXT(SalesDataTable[[#This Row],[Order Date]],"mmm")</f>
        <v>cze</v>
      </c>
    </row>
    <row r="1167" spans="1:20" ht="16" x14ac:dyDescent="0.4">
      <c r="A1167" s="2" t="s">
        <v>1238</v>
      </c>
      <c r="B1167" s="3">
        <v>46195</v>
      </c>
      <c r="C1167" s="4" t="s">
        <v>34</v>
      </c>
      <c r="D1167" s="4" t="s">
        <v>81</v>
      </c>
      <c r="E1167" s="4" t="s">
        <v>59</v>
      </c>
      <c r="F1167" s="4" t="s">
        <v>24</v>
      </c>
      <c r="G1167" s="4" t="s">
        <v>25</v>
      </c>
      <c r="H1167" s="4" t="s">
        <v>63</v>
      </c>
      <c r="I1167" s="5">
        <v>3</v>
      </c>
      <c r="J1167" s="6">
        <v>100.3</v>
      </c>
      <c r="K1167" s="7">
        <v>0</v>
      </c>
      <c r="L1167" s="6">
        <v>49.26</v>
      </c>
      <c r="M1167" s="6">
        <f t="shared" si="72"/>
        <v>300.89999999999998</v>
      </c>
      <c r="N1167" s="6">
        <f t="shared" si="73"/>
        <v>147.78</v>
      </c>
      <c r="O1167" s="6">
        <f t="shared" si="74"/>
        <v>153.11999999999998</v>
      </c>
      <c r="P1167" s="8">
        <f t="shared" si="75"/>
        <v>0.5088733798604187</v>
      </c>
      <c r="Q1167" s="9">
        <f>YEAR(SalesDataTable[[#This Row],[Order Date]])</f>
        <v>2026</v>
      </c>
      <c r="R1167" s="8" t="str">
        <f>"Q"&amp;ROUNDUP(MONTH(SalesDataTable[[#This Row],[Order Date]])/3,0)</f>
        <v>Q2</v>
      </c>
      <c r="S1167" s="5">
        <f>MONTH(SalesDataTable[[#This Row],[Order Date]])</f>
        <v>6</v>
      </c>
      <c r="T1167" s="8" t="str">
        <f>TEXT(SalesDataTable[[#This Row],[Order Date]],"mmm")</f>
        <v>cze</v>
      </c>
    </row>
    <row r="1168" spans="1:20" ht="16" x14ac:dyDescent="0.4">
      <c r="A1168" s="2" t="s">
        <v>1239</v>
      </c>
      <c r="B1168" s="3">
        <v>46195</v>
      </c>
      <c r="C1168" s="4" t="s">
        <v>47</v>
      </c>
      <c r="D1168" s="4" t="s">
        <v>68</v>
      </c>
      <c r="E1168" s="4" t="s">
        <v>45</v>
      </c>
      <c r="F1168" s="4" t="s">
        <v>36</v>
      </c>
      <c r="G1168" s="4" t="s">
        <v>37</v>
      </c>
      <c r="H1168" s="4" t="s">
        <v>66</v>
      </c>
      <c r="I1168" s="5">
        <v>1</v>
      </c>
      <c r="J1168" s="6">
        <v>47.7</v>
      </c>
      <c r="K1168" s="7">
        <v>0.1</v>
      </c>
      <c r="L1168" s="6">
        <v>18.760000000000002</v>
      </c>
      <c r="M1168" s="6">
        <f t="shared" si="72"/>
        <v>42.930000000000007</v>
      </c>
      <c r="N1168" s="6">
        <f t="shared" si="73"/>
        <v>18.760000000000002</v>
      </c>
      <c r="O1168" s="6">
        <f t="shared" si="74"/>
        <v>24.170000000000005</v>
      </c>
      <c r="P1168" s="8">
        <f t="shared" si="75"/>
        <v>0.56300955043093415</v>
      </c>
      <c r="Q1168" s="9">
        <f>YEAR(SalesDataTable[[#This Row],[Order Date]])</f>
        <v>2026</v>
      </c>
      <c r="R1168" s="8" t="str">
        <f>"Q"&amp;ROUNDUP(MONTH(SalesDataTable[[#This Row],[Order Date]])/3,0)</f>
        <v>Q2</v>
      </c>
      <c r="S1168" s="5">
        <f>MONTH(SalesDataTable[[#This Row],[Order Date]])</f>
        <v>6</v>
      </c>
      <c r="T1168" s="8" t="str">
        <f>TEXT(SalesDataTable[[#This Row],[Order Date]],"mmm")</f>
        <v>cze</v>
      </c>
    </row>
    <row r="1169" spans="1:20" ht="16" x14ac:dyDescent="0.4">
      <c r="A1169" s="2" t="s">
        <v>1240</v>
      </c>
      <c r="B1169" s="3">
        <v>46195</v>
      </c>
      <c r="C1169" s="4" t="s">
        <v>28</v>
      </c>
      <c r="D1169" s="4" t="s">
        <v>106</v>
      </c>
      <c r="E1169" s="4" t="s">
        <v>23</v>
      </c>
      <c r="F1169" s="4" t="s">
        <v>36</v>
      </c>
      <c r="G1169" s="4" t="s">
        <v>25</v>
      </c>
      <c r="H1169" s="4" t="s">
        <v>55</v>
      </c>
      <c r="I1169" s="5">
        <v>2</v>
      </c>
      <c r="J1169" s="6">
        <v>40.94</v>
      </c>
      <c r="K1169" s="7">
        <v>0.1</v>
      </c>
      <c r="L1169" s="6">
        <v>16.88</v>
      </c>
      <c r="M1169" s="6">
        <f t="shared" si="72"/>
        <v>73.691999999999993</v>
      </c>
      <c r="N1169" s="6">
        <f t="shared" si="73"/>
        <v>33.76</v>
      </c>
      <c r="O1169" s="6">
        <f t="shared" si="74"/>
        <v>39.931999999999995</v>
      </c>
      <c r="P1169" s="8">
        <f t="shared" si="75"/>
        <v>0.54187700157411933</v>
      </c>
      <c r="Q1169" s="9">
        <f>YEAR(SalesDataTable[[#This Row],[Order Date]])</f>
        <v>2026</v>
      </c>
      <c r="R1169" s="8" t="str">
        <f>"Q"&amp;ROUNDUP(MONTH(SalesDataTable[[#This Row],[Order Date]])/3,0)</f>
        <v>Q2</v>
      </c>
      <c r="S1169" s="5">
        <f>MONTH(SalesDataTable[[#This Row],[Order Date]])</f>
        <v>6</v>
      </c>
      <c r="T1169" s="8" t="str">
        <f>TEXT(SalesDataTable[[#This Row],[Order Date]],"mmm")</f>
        <v>cze</v>
      </c>
    </row>
    <row r="1170" spans="1:20" ht="16" x14ac:dyDescent="0.4">
      <c r="A1170" s="2" t="s">
        <v>1241</v>
      </c>
      <c r="B1170" s="3">
        <v>46195</v>
      </c>
      <c r="C1170" s="4" t="s">
        <v>47</v>
      </c>
      <c r="D1170" s="4" t="s">
        <v>68</v>
      </c>
      <c r="E1170" s="4" t="s">
        <v>45</v>
      </c>
      <c r="F1170" s="4" t="s">
        <v>24</v>
      </c>
      <c r="G1170" s="4" t="s">
        <v>31</v>
      </c>
      <c r="H1170" s="4" t="s">
        <v>32</v>
      </c>
      <c r="I1170" s="5">
        <v>1</v>
      </c>
      <c r="J1170" s="6">
        <v>93.78</v>
      </c>
      <c r="K1170" s="7">
        <v>0</v>
      </c>
      <c r="L1170" s="6">
        <v>46.62</v>
      </c>
      <c r="M1170" s="6">
        <f t="shared" si="72"/>
        <v>93.78</v>
      </c>
      <c r="N1170" s="6">
        <f t="shared" si="73"/>
        <v>46.62</v>
      </c>
      <c r="O1170" s="6">
        <f t="shared" si="74"/>
        <v>47.160000000000004</v>
      </c>
      <c r="P1170" s="8">
        <f t="shared" si="75"/>
        <v>0.50287907869481774</v>
      </c>
      <c r="Q1170" s="9">
        <f>YEAR(SalesDataTable[[#This Row],[Order Date]])</f>
        <v>2026</v>
      </c>
      <c r="R1170" s="8" t="str">
        <f>"Q"&amp;ROUNDUP(MONTH(SalesDataTable[[#This Row],[Order Date]])/3,0)</f>
        <v>Q2</v>
      </c>
      <c r="S1170" s="5">
        <f>MONTH(SalesDataTable[[#This Row],[Order Date]])</f>
        <v>6</v>
      </c>
      <c r="T1170" s="8" t="str">
        <f>TEXT(SalesDataTable[[#This Row],[Order Date]],"mmm")</f>
        <v>cze</v>
      </c>
    </row>
    <row r="1171" spans="1:20" ht="16" x14ac:dyDescent="0.4">
      <c r="A1171" s="2" t="s">
        <v>1242</v>
      </c>
      <c r="B1171" s="3">
        <v>46195</v>
      </c>
      <c r="C1171" s="4" t="s">
        <v>47</v>
      </c>
      <c r="D1171" s="4" t="s">
        <v>48</v>
      </c>
      <c r="E1171" s="4" t="s">
        <v>45</v>
      </c>
      <c r="F1171" s="4" t="s">
        <v>36</v>
      </c>
      <c r="G1171" s="4" t="s">
        <v>69</v>
      </c>
      <c r="H1171" s="4" t="s">
        <v>94</v>
      </c>
      <c r="I1171" s="5">
        <v>2</v>
      </c>
      <c r="J1171" s="6">
        <v>51.42</v>
      </c>
      <c r="K1171" s="7">
        <v>0</v>
      </c>
      <c r="L1171" s="6">
        <v>22.19</v>
      </c>
      <c r="M1171" s="6">
        <f t="shared" si="72"/>
        <v>102.84</v>
      </c>
      <c r="N1171" s="6">
        <f t="shared" si="73"/>
        <v>44.38</v>
      </c>
      <c r="O1171" s="6">
        <f t="shared" si="74"/>
        <v>58.46</v>
      </c>
      <c r="P1171" s="8">
        <f t="shared" si="75"/>
        <v>0.56845585375340335</v>
      </c>
      <c r="Q1171" s="9">
        <f>YEAR(SalesDataTable[[#This Row],[Order Date]])</f>
        <v>2026</v>
      </c>
      <c r="R1171" s="8" t="str">
        <f>"Q"&amp;ROUNDUP(MONTH(SalesDataTable[[#This Row],[Order Date]])/3,0)</f>
        <v>Q2</v>
      </c>
      <c r="S1171" s="5">
        <f>MONTH(SalesDataTable[[#This Row],[Order Date]])</f>
        <v>6</v>
      </c>
      <c r="T1171" s="8" t="str">
        <f>TEXT(SalesDataTable[[#This Row],[Order Date]],"mmm")</f>
        <v>cze</v>
      </c>
    </row>
    <row r="1172" spans="1:20" ht="16" x14ac:dyDescent="0.4">
      <c r="A1172" s="2" t="s">
        <v>1243</v>
      </c>
      <c r="B1172" s="3">
        <v>46195</v>
      </c>
      <c r="C1172" s="4" t="s">
        <v>34</v>
      </c>
      <c r="D1172" s="4" t="s">
        <v>35</v>
      </c>
      <c r="E1172" s="4" t="s">
        <v>45</v>
      </c>
      <c r="F1172" s="4" t="s">
        <v>36</v>
      </c>
      <c r="G1172" s="4" t="s">
        <v>37</v>
      </c>
      <c r="H1172" s="4" t="s">
        <v>103</v>
      </c>
      <c r="I1172" s="5">
        <v>1</v>
      </c>
      <c r="J1172" s="6">
        <v>164.99</v>
      </c>
      <c r="K1172" s="7">
        <v>0.1</v>
      </c>
      <c r="L1172" s="6">
        <v>86.6</v>
      </c>
      <c r="M1172" s="6">
        <f t="shared" si="72"/>
        <v>148.49100000000001</v>
      </c>
      <c r="N1172" s="6">
        <f t="shared" si="73"/>
        <v>86.6</v>
      </c>
      <c r="O1172" s="6">
        <f t="shared" si="74"/>
        <v>61.89100000000002</v>
      </c>
      <c r="P1172" s="8">
        <f t="shared" si="75"/>
        <v>0.41679967136055396</v>
      </c>
      <c r="Q1172" s="9">
        <f>YEAR(SalesDataTable[[#This Row],[Order Date]])</f>
        <v>2026</v>
      </c>
      <c r="R1172" s="8" t="str">
        <f>"Q"&amp;ROUNDUP(MONTH(SalesDataTable[[#This Row],[Order Date]])/3,0)</f>
        <v>Q2</v>
      </c>
      <c r="S1172" s="5">
        <f>MONTH(SalesDataTable[[#This Row],[Order Date]])</f>
        <v>6</v>
      </c>
      <c r="T1172" s="8" t="str">
        <f>TEXT(SalesDataTable[[#This Row],[Order Date]],"mmm")</f>
        <v>cze</v>
      </c>
    </row>
    <row r="1173" spans="1:20" ht="16" x14ac:dyDescent="0.4">
      <c r="A1173" s="2" t="s">
        <v>1244</v>
      </c>
      <c r="B1173" s="3">
        <v>46195</v>
      </c>
      <c r="C1173" s="4" t="s">
        <v>34</v>
      </c>
      <c r="D1173" s="4" t="s">
        <v>54</v>
      </c>
      <c r="E1173" s="4" t="s">
        <v>59</v>
      </c>
      <c r="F1173" s="4" t="s">
        <v>24</v>
      </c>
      <c r="G1173" s="4" t="s">
        <v>31</v>
      </c>
      <c r="H1173" s="4" t="s">
        <v>41</v>
      </c>
      <c r="I1173" s="5">
        <v>1</v>
      </c>
      <c r="J1173" s="6">
        <v>145.65</v>
      </c>
      <c r="K1173" s="7">
        <v>0</v>
      </c>
      <c r="L1173" s="6">
        <v>79.87</v>
      </c>
      <c r="M1173" s="6">
        <f t="shared" si="72"/>
        <v>145.65</v>
      </c>
      <c r="N1173" s="6">
        <f t="shared" si="73"/>
        <v>79.87</v>
      </c>
      <c r="O1173" s="6">
        <f t="shared" si="74"/>
        <v>65.78</v>
      </c>
      <c r="P1173" s="8">
        <f t="shared" si="75"/>
        <v>0.45163062135255749</v>
      </c>
      <c r="Q1173" s="9">
        <f>YEAR(SalesDataTable[[#This Row],[Order Date]])</f>
        <v>2026</v>
      </c>
      <c r="R1173" s="8" t="str">
        <f>"Q"&amp;ROUNDUP(MONTH(SalesDataTable[[#This Row],[Order Date]])/3,0)</f>
        <v>Q2</v>
      </c>
      <c r="S1173" s="5">
        <f>MONTH(SalesDataTable[[#This Row],[Order Date]])</f>
        <v>6</v>
      </c>
      <c r="T1173" s="8" t="str">
        <f>TEXT(SalesDataTable[[#This Row],[Order Date]],"mmm")</f>
        <v>cze</v>
      </c>
    </row>
    <row r="1174" spans="1:20" ht="16" x14ac:dyDescent="0.4">
      <c r="A1174" s="2" t="s">
        <v>1245</v>
      </c>
      <c r="B1174" s="3">
        <v>46195</v>
      </c>
      <c r="C1174" s="4" t="s">
        <v>28</v>
      </c>
      <c r="D1174" s="4" t="s">
        <v>86</v>
      </c>
      <c r="E1174" s="4" t="s">
        <v>23</v>
      </c>
      <c r="F1174" s="4" t="s">
        <v>36</v>
      </c>
      <c r="G1174" s="4" t="s">
        <v>69</v>
      </c>
      <c r="H1174" s="4" t="s">
        <v>75</v>
      </c>
      <c r="I1174" s="5">
        <v>4</v>
      </c>
      <c r="J1174" s="6">
        <v>120.94</v>
      </c>
      <c r="K1174" s="7">
        <v>0.05</v>
      </c>
      <c r="L1174" s="6">
        <v>70.84</v>
      </c>
      <c r="M1174" s="6">
        <f t="shared" si="72"/>
        <v>459.57199999999995</v>
      </c>
      <c r="N1174" s="6">
        <f t="shared" si="73"/>
        <v>283.36</v>
      </c>
      <c r="O1174" s="6">
        <f t="shared" si="74"/>
        <v>176.21199999999993</v>
      </c>
      <c r="P1174" s="8">
        <f t="shared" si="75"/>
        <v>0.38342631840059871</v>
      </c>
      <c r="Q1174" s="9">
        <f>YEAR(SalesDataTable[[#This Row],[Order Date]])</f>
        <v>2026</v>
      </c>
      <c r="R1174" s="8" t="str">
        <f>"Q"&amp;ROUNDUP(MONTH(SalesDataTable[[#This Row],[Order Date]])/3,0)</f>
        <v>Q2</v>
      </c>
      <c r="S1174" s="5">
        <f>MONTH(SalesDataTable[[#This Row],[Order Date]])</f>
        <v>6</v>
      </c>
      <c r="T1174" s="8" t="str">
        <f>TEXT(SalesDataTable[[#This Row],[Order Date]],"mmm")</f>
        <v>cze</v>
      </c>
    </row>
    <row r="1175" spans="1:20" ht="16" x14ac:dyDescent="0.4">
      <c r="A1175" s="2" t="s">
        <v>1246</v>
      </c>
      <c r="B1175" s="3">
        <v>46196</v>
      </c>
      <c r="C1175" s="4" t="s">
        <v>47</v>
      </c>
      <c r="D1175" s="4" t="s">
        <v>102</v>
      </c>
      <c r="E1175" s="4" t="s">
        <v>23</v>
      </c>
      <c r="F1175" s="4" t="s">
        <v>24</v>
      </c>
      <c r="G1175" s="4" t="s">
        <v>37</v>
      </c>
      <c r="H1175" s="4" t="s">
        <v>38</v>
      </c>
      <c r="I1175" s="5">
        <v>1</v>
      </c>
      <c r="J1175" s="6">
        <v>36.94</v>
      </c>
      <c r="K1175" s="7">
        <v>0</v>
      </c>
      <c r="L1175" s="6">
        <v>13.25</v>
      </c>
      <c r="M1175" s="6">
        <f t="shared" si="72"/>
        <v>36.94</v>
      </c>
      <c r="N1175" s="6">
        <f t="shared" si="73"/>
        <v>13.25</v>
      </c>
      <c r="O1175" s="6">
        <f t="shared" si="74"/>
        <v>23.689999999999998</v>
      </c>
      <c r="P1175" s="8">
        <f t="shared" si="75"/>
        <v>0.64131023280996213</v>
      </c>
      <c r="Q1175" s="9">
        <f>YEAR(SalesDataTable[[#This Row],[Order Date]])</f>
        <v>2026</v>
      </c>
      <c r="R1175" s="8" t="str">
        <f>"Q"&amp;ROUNDUP(MONTH(SalesDataTable[[#This Row],[Order Date]])/3,0)</f>
        <v>Q2</v>
      </c>
      <c r="S1175" s="5">
        <f>MONTH(SalesDataTable[[#This Row],[Order Date]])</f>
        <v>6</v>
      </c>
      <c r="T1175" s="8" t="str">
        <f>TEXT(SalesDataTable[[#This Row],[Order Date]],"mmm")</f>
        <v>cze</v>
      </c>
    </row>
    <row r="1176" spans="1:20" ht="16" x14ac:dyDescent="0.4">
      <c r="A1176" s="2" t="s">
        <v>1247</v>
      </c>
      <c r="B1176" s="3">
        <v>46196</v>
      </c>
      <c r="C1176" s="4" t="s">
        <v>21</v>
      </c>
      <c r="D1176" s="4" t="s">
        <v>108</v>
      </c>
      <c r="E1176" s="4" t="s">
        <v>23</v>
      </c>
      <c r="F1176" s="4" t="s">
        <v>40</v>
      </c>
      <c r="G1176" s="4" t="s">
        <v>31</v>
      </c>
      <c r="H1176" s="4" t="s">
        <v>32</v>
      </c>
      <c r="I1176" s="5">
        <v>1</v>
      </c>
      <c r="J1176" s="6">
        <v>90.3</v>
      </c>
      <c r="K1176" s="7">
        <v>0.05</v>
      </c>
      <c r="L1176" s="6">
        <v>45.07</v>
      </c>
      <c r="M1176" s="6">
        <f t="shared" si="72"/>
        <v>85.784999999999997</v>
      </c>
      <c r="N1176" s="6">
        <f t="shared" si="73"/>
        <v>45.07</v>
      </c>
      <c r="O1176" s="6">
        <f t="shared" si="74"/>
        <v>40.714999999999996</v>
      </c>
      <c r="P1176" s="8">
        <f t="shared" si="75"/>
        <v>0.47461677449437545</v>
      </c>
      <c r="Q1176" s="9">
        <f>YEAR(SalesDataTable[[#This Row],[Order Date]])</f>
        <v>2026</v>
      </c>
      <c r="R1176" s="8" t="str">
        <f>"Q"&amp;ROUNDUP(MONTH(SalesDataTable[[#This Row],[Order Date]])/3,0)</f>
        <v>Q2</v>
      </c>
      <c r="S1176" s="5">
        <f>MONTH(SalesDataTable[[#This Row],[Order Date]])</f>
        <v>6</v>
      </c>
      <c r="T1176" s="8" t="str">
        <f>TEXT(SalesDataTable[[#This Row],[Order Date]],"mmm")</f>
        <v>cze</v>
      </c>
    </row>
    <row r="1177" spans="1:20" ht="16" x14ac:dyDescent="0.4">
      <c r="A1177" s="2" t="s">
        <v>1248</v>
      </c>
      <c r="B1177" s="3">
        <v>46196</v>
      </c>
      <c r="C1177" s="4" t="s">
        <v>47</v>
      </c>
      <c r="D1177" s="4" t="s">
        <v>102</v>
      </c>
      <c r="E1177" s="4" t="s">
        <v>59</v>
      </c>
      <c r="F1177" s="4" t="s">
        <v>24</v>
      </c>
      <c r="G1177" s="4" t="s">
        <v>51</v>
      </c>
      <c r="H1177" s="4" t="s">
        <v>52</v>
      </c>
      <c r="I1177" s="5">
        <v>1</v>
      </c>
      <c r="J1177" s="6">
        <v>335.05</v>
      </c>
      <c r="K1177" s="7">
        <v>0</v>
      </c>
      <c r="L1177" s="6">
        <v>191.67</v>
      </c>
      <c r="M1177" s="6">
        <f t="shared" si="72"/>
        <v>335.05</v>
      </c>
      <c r="N1177" s="6">
        <f t="shared" si="73"/>
        <v>191.67</v>
      </c>
      <c r="O1177" s="6">
        <f t="shared" si="74"/>
        <v>143.38000000000002</v>
      </c>
      <c r="P1177" s="8">
        <f t="shared" si="75"/>
        <v>0.42793612893597976</v>
      </c>
      <c r="Q1177" s="9">
        <f>YEAR(SalesDataTable[[#This Row],[Order Date]])</f>
        <v>2026</v>
      </c>
      <c r="R1177" s="8" t="str">
        <f>"Q"&amp;ROUNDUP(MONTH(SalesDataTable[[#This Row],[Order Date]])/3,0)</f>
        <v>Q2</v>
      </c>
      <c r="S1177" s="5">
        <f>MONTH(SalesDataTable[[#This Row],[Order Date]])</f>
        <v>6</v>
      </c>
      <c r="T1177" s="8" t="str">
        <f>TEXT(SalesDataTable[[#This Row],[Order Date]],"mmm")</f>
        <v>cze</v>
      </c>
    </row>
    <row r="1178" spans="1:20" ht="16" x14ac:dyDescent="0.4">
      <c r="A1178" s="2" t="s">
        <v>1249</v>
      </c>
      <c r="B1178" s="3">
        <v>46196</v>
      </c>
      <c r="C1178" s="4" t="s">
        <v>47</v>
      </c>
      <c r="D1178" s="4" t="s">
        <v>68</v>
      </c>
      <c r="E1178" s="4" t="s">
        <v>23</v>
      </c>
      <c r="F1178" s="4" t="s">
        <v>36</v>
      </c>
      <c r="G1178" s="4" t="s">
        <v>37</v>
      </c>
      <c r="H1178" s="4" t="s">
        <v>38</v>
      </c>
      <c r="I1178" s="5">
        <v>1</v>
      </c>
      <c r="J1178" s="6">
        <v>35.9</v>
      </c>
      <c r="K1178" s="7">
        <v>0.05</v>
      </c>
      <c r="L1178" s="6">
        <v>13.81</v>
      </c>
      <c r="M1178" s="6">
        <f t="shared" si="72"/>
        <v>34.104999999999997</v>
      </c>
      <c r="N1178" s="6">
        <f t="shared" si="73"/>
        <v>13.81</v>
      </c>
      <c r="O1178" s="6">
        <f t="shared" si="74"/>
        <v>20.294999999999995</v>
      </c>
      <c r="P1178" s="8">
        <f t="shared" si="75"/>
        <v>0.59507403606509301</v>
      </c>
      <c r="Q1178" s="9">
        <f>YEAR(SalesDataTable[[#This Row],[Order Date]])</f>
        <v>2026</v>
      </c>
      <c r="R1178" s="8" t="str">
        <f>"Q"&amp;ROUNDUP(MONTH(SalesDataTable[[#This Row],[Order Date]])/3,0)</f>
        <v>Q2</v>
      </c>
      <c r="S1178" s="5">
        <f>MONTH(SalesDataTable[[#This Row],[Order Date]])</f>
        <v>6</v>
      </c>
      <c r="T1178" s="8" t="str">
        <f>TEXT(SalesDataTable[[#This Row],[Order Date]],"mmm")</f>
        <v>cze</v>
      </c>
    </row>
    <row r="1179" spans="1:20" ht="16" x14ac:dyDescent="0.4">
      <c r="A1179" s="2" t="s">
        <v>1250</v>
      </c>
      <c r="B1179" s="3">
        <v>46196</v>
      </c>
      <c r="C1179" s="4" t="s">
        <v>47</v>
      </c>
      <c r="D1179" s="4" t="s">
        <v>102</v>
      </c>
      <c r="E1179" s="4" t="s">
        <v>23</v>
      </c>
      <c r="F1179" s="4" t="s">
        <v>24</v>
      </c>
      <c r="G1179" s="4" t="s">
        <v>25</v>
      </c>
      <c r="H1179" s="4" t="s">
        <v>49</v>
      </c>
      <c r="I1179" s="5">
        <v>6</v>
      </c>
      <c r="J1179" s="6">
        <v>51.34</v>
      </c>
      <c r="K1179" s="7">
        <v>0.1</v>
      </c>
      <c r="L1179" s="6">
        <v>22.47</v>
      </c>
      <c r="M1179" s="6">
        <f t="shared" si="72"/>
        <v>277.23600000000005</v>
      </c>
      <c r="N1179" s="6">
        <f t="shared" si="73"/>
        <v>134.82</v>
      </c>
      <c r="O1179" s="6">
        <f t="shared" si="74"/>
        <v>142.41600000000005</v>
      </c>
      <c r="P1179" s="8">
        <f t="shared" si="75"/>
        <v>0.51369951954291659</v>
      </c>
      <c r="Q1179" s="9">
        <f>YEAR(SalesDataTable[[#This Row],[Order Date]])</f>
        <v>2026</v>
      </c>
      <c r="R1179" s="8" t="str">
        <f>"Q"&amp;ROUNDUP(MONTH(SalesDataTable[[#This Row],[Order Date]])/3,0)</f>
        <v>Q2</v>
      </c>
      <c r="S1179" s="5">
        <f>MONTH(SalesDataTable[[#This Row],[Order Date]])</f>
        <v>6</v>
      </c>
      <c r="T1179" s="8" t="str">
        <f>TEXT(SalesDataTable[[#This Row],[Order Date]],"mmm")</f>
        <v>cze</v>
      </c>
    </row>
    <row r="1180" spans="1:20" ht="16" x14ac:dyDescent="0.4">
      <c r="A1180" s="2" t="s">
        <v>1251</v>
      </c>
      <c r="B1180" s="3">
        <v>46196</v>
      </c>
      <c r="C1180" s="4" t="s">
        <v>21</v>
      </c>
      <c r="D1180" s="4" t="s">
        <v>22</v>
      </c>
      <c r="E1180" s="4" t="s">
        <v>45</v>
      </c>
      <c r="F1180" s="4" t="s">
        <v>24</v>
      </c>
      <c r="G1180" s="4" t="s">
        <v>31</v>
      </c>
      <c r="H1180" s="4" t="s">
        <v>73</v>
      </c>
      <c r="I1180" s="5">
        <v>1</v>
      </c>
      <c r="J1180" s="6">
        <v>157.91</v>
      </c>
      <c r="K1180" s="7">
        <v>0</v>
      </c>
      <c r="L1180" s="6">
        <v>77.12</v>
      </c>
      <c r="M1180" s="6">
        <f t="shared" si="72"/>
        <v>157.91</v>
      </c>
      <c r="N1180" s="6">
        <f t="shared" si="73"/>
        <v>77.12</v>
      </c>
      <c r="O1180" s="6">
        <f t="shared" si="74"/>
        <v>80.789999999999992</v>
      </c>
      <c r="P1180" s="8">
        <f t="shared" si="75"/>
        <v>0.51162054334747642</v>
      </c>
      <c r="Q1180" s="9">
        <f>YEAR(SalesDataTable[[#This Row],[Order Date]])</f>
        <v>2026</v>
      </c>
      <c r="R1180" s="8" t="str">
        <f>"Q"&amp;ROUNDUP(MONTH(SalesDataTable[[#This Row],[Order Date]])/3,0)</f>
        <v>Q2</v>
      </c>
      <c r="S1180" s="5">
        <f>MONTH(SalesDataTable[[#This Row],[Order Date]])</f>
        <v>6</v>
      </c>
      <c r="T1180" s="8" t="str">
        <f>TEXT(SalesDataTable[[#This Row],[Order Date]],"mmm")</f>
        <v>cze</v>
      </c>
    </row>
    <row r="1181" spans="1:20" ht="16" x14ac:dyDescent="0.4">
      <c r="A1181" s="2" t="s">
        <v>1252</v>
      </c>
      <c r="B1181" s="3">
        <v>46196</v>
      </c>
      <c r="C1181" s="4" t="s">
        <v>47</v>
      </c>
      <c r="D1181" s="4" t="s">
        <v>102</v>
      </c>
      <c r="E1181" s="4" t="s">
        <v>23</v>
      </c>
      <c r="F1181" s="4" t="s">
        <v>36</v>
      </c>
      <c r="G1181" s="4" t="s">
        <v>25</v>
      </c>
      <c r="H1181" s="4" t="s">
        <v>55</v>
      </c>
      <c r="I1181" s="5">
        <v>3</v>
      </c>
      <c r="J1181" s="6">
        <v>41.09</v>
      </c>
      <c r="K1181" s="7">
        <v>0.05</v>
      </c>
      <c r="L1181" s="6">
        <v>16.809999999999999</v>
      </c>
      <c r="M1181" s="6">
        <f t="shared" si="72"/>
        <v>117.10650000000001</v>
      </c>
      <c r="N1181" s="6">
        <f t="shared" si="73"/>
        <v>50.429999999999993</v>
      </c>
      <c r="O1181" s="6">
        <f t="shared" si="74"/>
        <v>66.676500000000019</v>
      </c>
      <c r="P1181" s="8">
        <f t="shared" si="75"/>
        <v>0.569366346018368</v>
      </c>
      <c r="Q1181" s="9">
        <f>YEAR(SalesDataTable[[#This Row],[Order Date]])</f>
        <v>2026</v>
      </c>
      <c r="R1181" s="8" t="str">
        <f>"Q"&amp;ROUNDUP(MONTH(SalesDataTable[[#This Row],[Order Date]])/3,0)</f>
        <v>Q2</v>
      </c>
      <c r="S1181" s="5">
        <f>MONTH(SalesDataTable[[#This Row],[Order Date]])</f>
        <v>6</v>
      </c>
      <c r="T1181" s="8" t="str">
        <f>TEXT(SalesDataTable[[#This Row],[Order Date]],"mmm")</f>
        <v>cze</v>
      </c>
    </row>
    <row r="1182" spans="1:20" ht="16" x14ac:dyDescent="0.4">
      <c r="A1182" s="2" t="s">
        <v>1253</v>
      </c>
      <c r="B1182" s="3">
        <v>46196</v>
      </c>
      <c r="C1182" s="4" t="s">
        <v>28</v>
      </c>
      <c r="D1182" s="4" t="s">
        <v>89</v>
      </c>
      <c r="E1182" s="4" t="s">
        <v>23</v>
      </c>
      <c r="F1182" s="4" t="s">
        <v>24</v>
      </c>
      <c r="G1182" s="4" t="s">
        <v>51</v>
      </c>
      <c r="H1182" s="4" t="s">
        <v>110</v>
      </c>
      <c r="I1182" s="5">
        <v>2</v>
      </c>
      <c r="J1182" s="6">
        <v>120.18</v>
      </c>
      <c r="K1182" s="7">
        <v>0.05</v>
      </c>
      <c r="L1182" s="6">
        <v>59.4</v>
      </c>
      <c r="M1182" s="6">
        <f t="shared" si="72"/>
        <v>228.34200000000001</v>
      </c>
      <c r="N1182" s="6">
        <f t="shared" si="73"/>
        <v>118.8</v>
      </c>
      <c r="O1182" s="6">
        <f t="shared" si="74"/>
        <v>109.54200000000002</v>
      </c>
      <c r="P1182" s="8">
        <f t="shared" si="75"/>
        <v>0.47972777675591882</v>
      </c>
      <c r="Q1182" s="9">
        <f>YEAR(SalesDataTable[[#This Row],[Order Date]])</f>
        <v>2026</v>
      </c>
      <c r="R1182" s="8" t="str">
        <f>"Q"&amp;ROUNDUP(MONTH(SalesDataTable[[#This Row],[Order Date]])/3,0)</f>
        <v>Q2</v>
      </c>
      <c r="S1182" s="5">
        <f>MONTH(SalesDataTable[[#This Row],[Order Date]])</f>
        <v>6</v>
      </c>
      <c r="T1182" s="8" t="str">
        <f>TEXT(SalesDataTable[[#This Row],[Order Date]],"mmm")</f>
        <v>cze</v>
      </c>
    </row>
    <row r="1183" spans="1:20" ht="16" x14ac:dyDescent="0.4">
      <c r="A1183" s="2" t="s">
        <v>1254</v>
      </c>
      <c r="B1183" s="3">
        <v>46196</v>
      </c>
      <c r="C1183" s="4" t="s">
        <v>47</v>
      </c>
      <c r="D1183" s="4" t="s">
        <v>102</v>
      </c>
      <c r="E1183" s="4" t="s">
        <v>59</v>
      </c>
      <c r="F1183" s="4" t="s">
        <v>36</v>
      </c>
      <c r="G1183" s="4" t="s">
        <v>51</v>
      </c>
      <c r="H1183" s="4" t="s">
        <v>61</v>
      </c>
      <c r="I1183" s="5">
        <v>1</v>
      </c>
      <c r="J1183" s="6">
        <v>198.1</v>
      </c>
      <c r="K1183" s="7">
        <v>0.1</v>
      </c>
      <c r="L1183" s="6">
        <v>103.46</v>
      </c>
      <c r="M1183" s="6">
        <f t="shared" si="72"/>
        <v>178.29</v>
      </c>
      <c r="N1183" s="6">
        <f t="shared" si="73"/>
        <v>103.46</v>
      </c>
      <c r="O1183" s="6">
        <f t="shared" si="74"/>
        <v>74.83</v>
      </c>
      <c r="P1183" s="8">
        <f t="shared" si="75"/>
        <v>0.41970946211228899</v>
      </c>
      <c r="Q1183" s="9">
        <f>YEAR(SalesDataTable[[#This Row],[Order Date]])</f>
        <v>2026</v>
      </c>
      <c r="R1183" s="8" t="str">
        <f>"Q"&amp;ROUNDUP(MONTH(SalesDataTable[[#This Row],[Order Date]])/3,0)</f>
        <v>Q2</v>
      </c>
      <c r="S1183" s="5">
        <f>MONTH(SalesDataTable[[#This Row],[Order Date]])</f>
        <v>6</v>
      </c>
      <c r="T1183" s="8" t="str">
        <f>TEXT(SalesDataTable[[#This Row],[Order Date]],"mmm")</f>
        <v>cze</v>
      </c>
    </row>
    <row r="1184" spans="1:20" ht="16" x14ac:dyDescent="0.4">
      <c r="A1184" s="2" t="s">
        <v>1255</v>
      </c>
      <c r="B1184" s="3">
        <v>46196</v>
      </c>
      <c r="C1184" s="4" t="s">
        <v>34</v>
      </c>
      <c r="D1184" s="4" t="s">
        <v>81</v>
      </c>
      <c r="E1184" s="4" t="s">
        <v>23</v>
      </c>
      <c r="F1184" s="4" t="s">
        <v>24</v>
      </c>
      <c r="G1184" s="4" t="s">
        <v>37</v>
      </c>
      <c r="H1184" s="4" t="s">
        <v>38</v>
      </c>
      <c r="I1184" s="5">
        <v>1</v>
      </c>
      <c r="J1184" s="6">
        <v>36.700000000000003</v>
      </c>
      <c r="K1184" s="7">
        <v>0.15</v>
      </c>
      <c r="L1184" s="6">
        <v>13.59</v>
      </c>
      <c r="M1184" s="6">
        <f t="shared" si="72"/>
        <v>31.195</v>
      </c>
      <c r="N1184" s="6">
        <f t="shared" si="73"/>
        <v>13.59</v>
      </c>
      <c r="O1184" s="6">
        <f t="shared" si="74"/>
        <v>17.605</v>
      </c>
      <c r="P1184" s="8">
        <f t="shared" si="75"/>
        <v>0.56435326174066358</v>
      </c>
      <c r="Q1184" s="9">
        <f>YEAR(SalesDataTable[[#This Row],[Order Date]])</f>
        <v>2026</v>
      </c>
      <c r="R1184" s="8" t="str">
        <f>"Q"&amp;ROUNDUP(MONTH(SalesDataTable[[#This Row],[Order Date]])/3,0)</f>
        <v>Q2</v>
      </c>
      <c r="S1184" s="5">
        <f>MONTH(SalesDataTable[[#This Row],[Order Date]])</f>
        <v>6</v>
      </c>
      <c r="T1184" s="8" t="str">
        <f>TEXT(SalesDataTable[[#This Row],[Order Date]],"mmm")</f>
        <v>cze</v>
      </c>
    </row>
    <row r="1185" spans="1:20" ht="16" x14ac:dyDescent="0.4">
      <c r="A1185" s="2" t="s">
        <v>1256</v>
      </c>
      <c r="B1185" s="3">
        <v>46197</v>
      </c>
      <c r="C1185" s="4" t="s">
        <v>47</v>
      </c>
      <c r="D1185" s="4" t="s">
        <v>65</v>
      </c>
      <c r="E1185" s="4" t="s">
        <v>45</v>
      </c>
      <c r="F1185" s="4" t="s">
        <v>36</v>
      </c>
      <c r="G1185" s="4" t="s">
        <v>37</v>
      </c>
      <c r="H1185" s="4" t="s">
        <v>103</v>
      </c>
      <c r="I1185" s="5">
        <v>1</v>
      </c>
      <c r="J1185" s="6">
        <v>167.23</v>
      </c>
      <c r="K1185" s="7">
        <v>0.05</v>
      </c>
      <c r="L1185" s="6">
        <v>85.14</v>
      </c>
      <c r="M1185" s="6">
        <f t="shared" si="72"/>
        <v>158.86849999999998</v>
      </c>
      <c r="N1185" s="6">
        <f t="shared" si="73"/>
        <v>85.14</v>
      </c>
      <c r="O1185" s="6">
        <f t="shared" si="74"/>
        <v>73.728499999999983</v>
      </c>
      <c r="P1185" s="8">
        <f t="shared" si="75"/>
        <v>0.46408507665144438</v>
      </c>
      <c r="Q1185" s="9">
        <f>YEAR(SalesDataTable[[#This Row],[Order Date]])</f>
        <v>2026</v>
      </c>
      <c r="R1185" s="8" t="str">
        <f>"Q"&amp;ROUNDUP(MONTH(SalesDataTable[[#This Row],[Order Date]])/3,0)</f>
        <v>Q2</v>
      </c>
      <c r="S1185" s="5">
        <f>MONTH(SalesDataTable[[#This Row],[Order Date]])</f>
        <v>6</v>
      </c>
      <c r="T1185" s="8" t="str">
        <f>TEXT(SalesDataTable[[#This Row],[Order Date]],"mmm")</f>
        <v>cze</v>
      </c>
    </row>
    <row r="1186" spans="1:20" ht="16" x14ac:dyDescent="0.4">
      <c r="A1186" s="2" t="s">
        <v>1257</v>
      </c>
      <c r="B1186" s="3">
        <v>46197</v>
      </c>
      <c r="C1186" s="4" t="s">
        <v>28</v>
      </c>
      <c r="D1186" s="4" t="s">
        <v>89</v>
      </c>
      <c r="E1186" s="4" t="s">
        <v>45</v>
      </c>
      <c r="F1186" s="4" t="s">
        <v>40</v>
      </c>
      <c r="G1186" s="4" t="s">
        <v>31</v>
      </c>
      <c r="H1186" s="4" t="s">
        <v>99</v>
      </c>
      <c r="I1186" s="5">
        <v>2</v>
      </c>
      <c r="J1186" s="6">
        <v>72.97</v>
      </c>
      <c r="K1186" s="7">
        <v>0</v>
      </c>
      <c r="L1186" s="6">
        <v>31.57</v>
      </c>
      <c r="M1186" s="6">
        <f t="shared" si="72"/>
        <v>145.94</v>
      </c>
      <c r="N1186" s="6">
        <f t="shared" si="73"/>
        <v>63.14</v>
      </c>
      <c r="O1186" s="6">
        <f t="shared" si="74"/>
        <v>82.8</v>
      </c>
      <c r="P1186" s="8">
        <f t="shared" si="75"/>
        <v>0.56735644785528294</v>
      </c>
      <c r="Q1186" s="9">
        <f>YEAR(SalesDataTable[[#This Row],[Order Date]])</f>
        <v>2026</v>
      </c>
      <c r="R1186" s="8" t="str">
        <f>"Q"&amp;ROUNDUP(MONTH(SalesDataTable[[#This Row],[Order Date]])/3,0)</f>
        <v>Q2</v>
      </c>
      <c r="S1186" s="5">
        <f>MONTH(SalesDataTable[[#This Row],[Order Date]])</f>
        <v>6</v>
      </c>
      <c r="T1186" s="8" t="str">
        <f>TEXT(SalesDataTable[[#This Row],[Order Date]],"mmm")</f>
        <v>cze</v>
      </c>
    </row>
    <row r="1187" spans="1:20" ht="16" x14ac:dyDescent="0.4">
      <c r="A1187" s="2" t="s">
        <v>1258</v>
      </c>
      <c r="B1187" s="3">
        <v>46197</v>
      </c>
      <c r="C1187" s="4" t="s">
        <v>28</v>
      </c>
      <c r="D1187" s="4" t="s">
        <v>86</v>
      </c>
      <c r="E1187" s="4" t="s">
        <v>45</v>
      </c>
      <c r="F1187" s="4" t="s">
        <v>36</v>
      </c>
      <c r="G1187" s="4" t="s">
        <v>25</v>
      </c>
      <c r="H1187" s="4" t="s">
        <v>26</v>
      </c>
      <c r="I1187" s="5">
        <v>3</v>
      </c>
      <c r="J1187" s="6">
        <v>82.91</v>
      </c>
      <c r="K1187" s="7">
        <v>0</v>
      </c>
      <c r="L1187" s="6">
        <v>42.29</v>
      </c>
      <c r="M1187" s="6">
        <f t="shared" si="72"/>
        <v>248.73</v>
      </c>
      <c r="N1187" s="6">
        <f t="shared" si="73"/>
        <v>126.87</v>
      </c>
      <c r="O1187" s="6">
        <f t="shared" si="74"/>
        <v>121.85999999999999</v>
      </c>
      <c r="P1187" s="8">
        <f t="shared" si="75"/>
        <v>0.4899288384995778</v>
      </c>
      <c r="Q1187" s="9">
        <f>YEAR(SalesDataTable[[#This Row],[Order Date]])</f>
        <v>2026</v>
      </c>
      <c r="R1187" s="8" t="str">
        <f>"Q"&amp;ROUNDUP(MONTH(SalesDataTable[[#This Row],[Order Date]])/3,0)</f>
        <v>Q2</v>
      </c>
      <c r="S1187" s="5">
        <f>MONTH(SalesDataTable[[#This Row],[Order Date]])</f>
        <v>6</v>
      </c>
      <c r="T1187" s="8" t="str">
        <f>TEXT(SalesDataTable[[#This Row],[Order Date]],"mmm")</f>
        <v>cze</v>
      </c>
    </row>
    <row r="1188" spans="1:20" ht="16" x14ac:dyDescent="0.4">
      <c r="A1188" s="2" t="s">
        <v>1259</v>
      </c>
      <c r="B1188" s="3">
        <v>46197</v>
      </c>
      <c r="C1188" s="4" t="s">
        <v>34</v>
      </c>
      <c r="D1188" s="4" t="s">
        <v>81</v>
      </c>
      <c r="E1188" s="4" t="s">
        <v>59</v>
      </c>
      <c r="F1188" s="4" t="s">
        <v>36</v>
      </c>
      <c r="G1188" s="4" t="s">
        <v>69</v>
      </c>
      <c r="H1188" s="4" t="s">
        <v>70</v>
      </c>
      <c r="I1188" s="5">
        <v>2</v>
      </c>
      <c r="J1188" s="6">
        <v>41.25</v>
      </c>
      <c r="K1188" s="7">
        <v>0</v>
      </c>
      <c r="L1188" s="6">
        <v>14.72</v>
      </c>
      <c r="M1188" s="6">
        <f t="shared" si="72"/>
        <v>82.5</v>
      </c>
      <c r="N1188" s="6">
        <f t="shared" si="73"/>
        <v>29.44</v>
      </c>
      <c r="O1188" s="6">
        <f t="shared" si="74"/>
        <v>53.06</v>
      </c>
      <c r="P1188" s="8">
        <f t="shared" si="75"/>
        <v>0.64315151515151514</v>
      </c>
      <c r="Q1188" s="9">
        <f>YEAR(SalesDataTable[[#This Row],[Order Date]])</f>
        <v>2026</v>
      </c>
      <c r="R1188" s="8" t="str">
        <f>"Q"&amp;ROUNDUP(MONTH(SalesDataTable[[#This Row],[Order Date]])/3,0)</f>
        <v>Q2</v>
      </c>
      <c r="S1188" s="5">
        <f>MONTH(SalesDataTable[[#This Row],[Order Date]])</f>
        <v>6</v>
      </c>
      <c r="T1188" s="8" t="str">
        <f>TEXT(SalesDataTable[[#This Row],[Order Date]],"mmm")</f>
        <v>cze</v>
      </c>
    </row>
    <row r="1189" spans="1:20" ht="16" x14ac:dyDescent="0.4">
      <c r="A1189" s="2" t="s">
        <v>1260</v>
      </c>
      <c r="B1189" s="3">
        <v>46197</v>
      </c>
      <c r="C1189" s="4" t="s">
        <v>47</v>
      </c>
      <c r="D1189" s="4" t="s">
        <v>68</v>
      </c>
      <c r="E1189" s="4" t="s">
        <v>30</v>
      </c>
      <c r="F1189" s="4" t="s">
        <v>40</v>
      </c>
      <c r="G1189" s="4" t="s">
        <v>51</v>
      </c>
      <c r="H1189" s="4" t="s">
        <v>61</v>
      </c>
      <c r="I1189" s="5">
        <v>6</v>
      </c>
      <c r="J1189" s="6">
        <v>194.79</v>
      </c>
      <c r="K1189" s="7">
        <v>0.15</v>
      </c>
      <c r="L1189" s="6">
        <v>106.78</v>
      </c>
      <c r="M1189" s="6">
        <f t="shared" si="72"/>
        <v>993.42899999999997</v>
      </c>
      <c r="N1189" s="6">
        <f t="shared" si="73"/>
        <v>640.68000000000006</v>
      </c>
      <c r="O1189" s="6">
        <f t="shared" si="74"/>
        <v>352.74899999999991</v>
      </c>
      <c r="P1189" s="8">
        <f t="shared" si="75"/>
        <v>0.3550822454347517</v>
      </c>
      <c r="Q1189" s="9">
        <f>YEAR(SalesDataTable[[#This Row],[Order Date]])</f>
        <v>2026</v>
      </c>
      <c r="R1189" s="8" t="str">
        <f>"Q"&amp;ROUNDUP(MONTH(SalesDataTable[[#This Row],[Order Date]])/3,0)</f>
        <v>Q2</v>
      </c>
      <c r="S1189" s="5">
        <f>MONTH(SalesDataTable[[#This Row],[Order Date]])</f>
        <v>6</v>
      </c>
      <c r="T1189" s="8" t="str">
        <f>TEXT(SalesDataTable[[#This Row],[Order Date]],"mmm")</f>
        <v>cze</v>
      </c>
    </row>
    <row r="1190" spans="1:20" ht="16" x14ac:dyDescent="0.4">
      <c r="A1190" s="2" t="s">
        <v>1261</v>
      </c>
      <c r="B1190" s="3">
        <v>46197</v>
      </c>
      <c r="C1190" s="4" t="s">
        <v>21</v>
      </c>
      <c r="D1190" s="4" t="s">
        <v>108</v>
      </c>
      <c r="E1190" s="4" t="s">
        <v>30</v>
      </c>
      <c r="F1190" s="4" t="s">
        <v>40</v>
      </c>
      <c r="G1190" s="4" t="s">
        <v>51</v>
      </c>
      <c r="H1190" s="4" t="s">
        <v>61</v>
      </c>
      <c r="I1190" s="5">
        <v>6</v>
      </c>
      <c r="J1190" s="6">
        <v>193.13</v>
      </c>
      <c r="K1190" s="7">
        <v>0.15</v>
      </c>
      <c r="L1190" s="6">
        <v>106.49</v>
      </c>
      <c r="M1190" s="6">
        <f t="shared" si="72"/>
        <v>984.96299999999997</v>
      </c>
      <c r="N1190" s="6">
        <f t="shared" si="73"/>
        <v>638.93999999999994</v>
      </c>
      <c r="O1190" s="6">
        <f t="shared" si="74"/>
        <v>346.02300000000002</v>
      </c>
      <c r="P1190" s="8">
        <f t="shared" si="75"/>
        <v>0.35130558203709178</v>
      </c>
      <c r="Q1190" s="9">
        <f>YEAR(SalesDataTable[[#This Row],[Order Date]])</f>
        <v>2026</v>
      </c>
      <c r="R1190" s="8" t="str">
        <f>"Q"&amp;ROUNDUP(MONTH(SalesDataTable[[#This Row],[Order Date]])/3,0)</f>
        <v>Q2</v>
      </c>
      <c r="S1190" s="5">
        <f>MONTH(SalesDataTable[[#This Row],[Order Date]])</f>
        <v>6</v>
      </c>
      <c r="T1190" s="8" t="str">
        <f>TEXT(SalesDataTable[[#This Row],[Order Date]],"mmm")</f>
        <v>cze</v>
      </c>
    </row>
    <row r="1191" spans="1:20" ht="16" x14ac:dyDescent="0.4">
      <c r="A1191" s="2" t="s">
        <v>1262</v>
      </c>
      <c r="B1191" s="3">
        <v>46197</v>
      </c>
      <c r="C1191" s="4" t="s">
        <v>34</v>
      </c>
      <c r="D1191" s="4" t="s">
        <v>44</v>
      </c>
      <c r="E1191" s="4" t="s">
        <v>23</v>
      </c>
      <c r="F1191" s="4" t="s">
        <v>36</v>
      </c>
      <c r="G1191" s="4" t="s">
        <v>25</v>
      </c>
      <c r="H1191" s="4" t="s">
        <v>26</v>
      </c>
      <c r="I1191" s="5">
        <v>1</v>
      </c>
      <c r="J1191" s="6">
        <v>82.7</v>
      </c>
      <c r="K1191" s="7">
        <v>0.05</v>
      </c>
      <c r="L1191" s="6">
        <v>42.16</v>
      </c>
      <c r="M1191" s="6">
        <f t="shared" si="72"/>
        <v>78.564999999999998</v>
      </c>
      <c r="N1191" s="6">
        <f t="shared" si="73"/>
        <v>42.16</v>
      </c>
      <c r="O1191" s="6">
        <f t="shared" si="74"/>
        <v>36.405000000000001</v>
      </c>
      <c r="P1191" s="8">
        <f t="shared" si="75"/>
        <v>0.46337427607713361</v>
      </c>
      <c r="Q1191" s="9">
        <f>YEAR(SalesDataTable[[#This Row],[Order Date]])</f>
        <v>2026</v>
      </c>
      <c r="R1191" s="8" t="str">
        <f>"Q"&amp;ROUNDUP(MONTH(SalesDataTable[[#This Row],[Order Date]])/3,0)</f>
        <v>Q2</v>
      </c>
      <c r="S1191" s="5">
        <f>MONTH(SalesDataTable[[#This Row],[Order Date]])</f>
        <v>6</v>
      </c>
      <c r="T1191" s="8" t="str">
        <f>TEXT(SalesDataTable[[#This Row],[Order Date]],"mmm")</f>
        <v>cze</v>
      </c>
    </row>
    <row r="1192" spans="1:20" ht="16" x14ac:dyDescent="0.4">
      <c r="A1192" s="2" t="s">
        <v>1263</v>
      </c>
      <c r="B1192" s="3">
        <v>46197</v>
      </c>
      <c r="C1192" s="4" t="s">
        <v>47</v>
      </c>
      <c r="D1192" s="4" t="s">
        <v>68</v>
      </c>
      <c r="E1192" s="4" t="s">
        <v>23</v>
      </c>
      <c r="F1192" s="4" t="s">
        <v>40</v>
      </c>
      <c r="G1192" s="4" t="s">
        <v>25</v>
      </c>
      <c r="H1192" s="4" t="s">
        <v>55</v>
      </c>
      <c r="I1192" s="5">
        <v>1</v>
      </c>
      <c r="J1192" s="6">
        <v>40.33</v>
      </c>
      <c r="K1192" s="7">
        <v>0</v>
      </c>
      <c r="L1192" s="6">
        <v>16.48</v>
      </c>
      <c r="M1192" s="6">
        <f t="shared" si="72"/>
        <v>40.33</v>
      </c>
      <c r="N1192" s="6">
        <f t="shared" si="73"/>
        <v>16.48</v>
      </c>
      <c r="O1192" s="6">
        <f t="shared" si="74"/>
        <v>23.849999999999998</v>
      </c>
      <c r="P1192" s="8">
        <f t="shared" si="75"/>
        <v>0.59137118770146291</v>
      </c>
      <c r="Q1192" s="9">
        <f>YEAR(SalesDataTable[[#This Row],[Order Date]])</f>
        <v>2026</v>
      </c>
      <c r="R1192" s="8" t="str">
        <f>"Q"&amp;ROUNDUP(MONTH(SalesDataTable[[#This Row],[Order Date]])/3,0)</f>
        <v>Q2</v>
      </c>
      <c r="S1192" s="5">
        <f>MONTH(SalesDataTable[[#This Row],[Order Date]])</f>
        <v>6</v>
      </c>
      <c r="T1192" s="8" t="str">
        <f>TEXT(SalesDataTable[[#This Row],[Order Date]],"mmm")</f>
        <v>cze</v>
      </c>
    </row>
    <row r="1193" spans="1:20" ht="16" x14ac:dyDescent="0.4">
      <c r="A1193" s="2" t="s">
        <v>1264</v>
      </c>
      <c r="B1193" s="3">
        <v>46197</v>
      </c>
      <c r="C1193" s="4" t="s">
        <v>21</v>
      </c>
      <c r="D1193" s="4" t="s">
        <v>22</v>
      </c>
      <c r="E1193" s="4" t="s">
        <v>23</v>
      </c>
      <c r="F1193" s="4" t="s">
        <v>40</v>
      </c>
      <c r="G1193" s="4" t="s">
        <v>51</v>
      </c>
      <c r="H1193" s="4" t="s">
        <v>84</v>
      </c>
      <c r="I1193" s="5">
        <v>1</v>
      </c>
      <c r="J1193" s="6">
        <v>81.99</v>
      </c>
      <c r="K1193" s="7">
        <v>0.15</v>
      </c>
      <c r="L1193" s="6">
        <v>40.29</v>
      </c>
      <c r="M1193" s="6">
        <f t="shared" si="72"/>
        <v>69.691499999999991</v>
      </c>
      <c r="N1193" s="6">
        <f t="shared" si="73"/>
        <v>40.29</v>
      </c>
      <c r="O1193" s="6">
        <f t="shared" si="74"/>
        <v>29.401499999999992</v>
      </c>
      <c r="P1193" s="8">
        <f t="shared" si="75"/>
        <v>0.4218807171606293</v>
      </c>
      <c r="Q1193" s="9">
        <f>YEAR(SalesDataTable[[#This Row],[Order Date]])</f>
        <v>2026</v>
      </c>
      <c r="R1193" s="8" t="str">
        <f>"Q"&amp;ROUNDUP(MONTH(SalesDataTable[[#This Row],[Order Date]])/3,0)</f>
        <v>Q2</v>
      </c>
      <c r="S1193" s="5">
        <f>MONTH(SalesDataTable[[#This Row],[Order Date]])</f>
        <v>6</v>
      </c>
      <c r="T1193" s="8" t="str">
        <f>TEXT(SalesDataTable[[#This Row],[Order Date]],"mmm")</f>
        <v>cze</v>
      </c>
    </row>
    <row r="1194" spans="1:20" ht="16" x14ac:dyDescent="0.4">
      <c r="A1194" s="2" t="s">
        <v>1265</v>
      </c>
      <c r="B1194" s="3">
        <v>46198</v>
      </c>
      <c r="C1194" s="4" t="s">
        <v>28</v>
      </c>
      <c r="D1194" s="4" t="s">
        <v>58</v>
      </c>
      <c r="E1194" s="4" t="s">
        <v>45</v>
      </c>
      <c r="F1194" s="4" t="s">
        <v>40</v>
      </c>
      <c r="G1194" s="4" t="s">
        <v>37</v>
      </c>
      <c r="H1194" s="4" t="s">
        <v>66</v>
      </c>
      <c r="I1194" s="5">
        <v>3</v>
      </c>
      <c r="J1194" s="6">
        <v>46.29</v>
      </c>
      <c r="K1194" s="7">
        <v>0</v>
      </c>
      <c r="L1194" s="6">
        <v>18.309999999999999</v>
      </c>
      <c r="M1194" s="6">
        <f t="shared" si="72"/>
        <v>138.87</v>
      </c>
      <c r="N1194" s="6">
        <f t="shared" si="73"/>
        <v>54.929999999999993</v>
      </c>
      <c r="O1194" s="6">
        <f t="shared" si="74"/>
        <v>83.940000000000012</v>
      </c>
      <c r="P1194" s="8">
        <f t="shared" si="75"/>
        <v>0.60445020522791104</v>
      </c>
      <c r="Q1194" s="9">
        <f>YEAR(SalesDataTable[[#This Row],[Order Date]])</f>
        <v>2026</v>
      </c>
      <c r="R1194" s="8" t="str">
        <f>"Q"&amp;ROUNDUP(MONTH(SalesDataTable[[#This Row],[Order Date]])/3,0)</f>
        <v>Q2</v>
      </c>
      <c r="S1194" s="5">
        <f>MONTH(SalesDataTable[[#This Row],[Order Date]])</f>
        <v>6</v>
      </c>
      <c r="T1194" s="8" t="str">
        <f>TEXT(SalesDataTable[[#This Row],[Order Date]],"mmm")</f>
        <v>cze</v>
      </c>
    </row>
    <row r="1195" spans="1:20" ht="16" x14ac:dyDescent="0.4">
      <c r="A1195" s="2" t="s">
        <v>1266</v>
      </c>
      <c r="B1195" s="3">
        <v>46198</v>
      </c>
      <c r="C1195" s="4" t="s">
        <v>47</v>
      </c>
      <c r="D1195" s="4" t="s">
        <v>65</v>
      </c>
      <c r="E1195" s="4" t="s">
        <v>23</v>
      </c>
      <c r="F1195" s="4" t="s">
        <v>36</v>
      </c>
      <c r="G1195" s="4" t="s">
        <v>25</v>
      </c>
      <c r="H1195" s="4" t="s">
        <v>55</v>
      </c>
      <c r="I1195" s="5">
        <v>1</v>
      </c>
      <c r="J1195" s="6">
        <v>39.729999999999997</v>
      </c>
      <c r="K1195" s="7">
        <v>0</v>
      </c>
      <c r="L1195" s="6">
        <v>16.55</v>
      </c>
      <c r="M1195" s="6">
        <f t="shared" si="72"/>
        <v>39.729999999999997</v>
      </c>
      <c r="N1195" s="6">
        <f t="shared" si="73"/>
        <v>16.55</v>
      </c>
      <c r="O1195" s="6">
        <f t="shared" si="74"/>
        <v>23.179999999999996</v>
      </c>
      <c r="P1195" s="8">
        <f t="shared" si="75"/>
        <v>0.58343820790334755</v>
      </c>
      <c r="Q1195" s="9">
        <f>YEAR(SalesDataTable[[#This Row],[Order Date]])</f>
        <v>2026</v>
      </c>
      <c r="R1195" s="8" t="str">
        <f>"Q"&amp;ROUNDUP(MONTH(SalesDataTable[[#This Row],[Order Date]])/3,0)</f>
        <v>Q2</v>
      </c>
      <c r="S1195" s="5">
        <f>MONTH(SalesDataTable[[#This Row],[Order Date]])</f>
        <v>6</v>
      </c>
      <c r="T1195" s="8" t="str">
        <f>TEXT(SalesDataTable[[#This Row],[Order Date]],"mmm")</f>
        <v>cze</v>
      </c>
    </row>
    <row r="1196" spans="1:20" ht="16" x14ac:dyDescent="0.4">
      <c r="A1196" s="2" t="s">
        <v>1267</v>
      </c>
      <c r="B1196" s="3">
        <v>46198</v>
      </c>
      <c r="C1196" s="4" t="s">
        <v>47</v>
      </c>
      <c r="D1196" s="4" t="s">
        <v>68</v>
      </c>
      <c r="E1196" s="4" t="s">
        <v>23</v>
      </c>
      <c r="F1196" s="4" t="s">
        <v>36</v>
      </c>
      <c r="G1196" s="4" t="s">
        <v>37</v>
      </c>
      <c r="H1196" s="4" t="s">
        <v>91</v>
      </c>
      <c r="I1196" s="5">
        <v>4</v>
      </c>
      <c r="J1196" s="6">
        <v>131.02000000000001</v>
      </c>
      <c r="K1196" s="7">
        <v>0.05</v>
      </c>
      <c r="L1196" s="6">
        <v>67.42</v>
      </c>
      <c r="M1196" s="6">
        <f t="shared" si="72"/>
        <v>497.87600000000003</v>
      </c>
      <c r="N1196" s="6">
        <f t="shared" si="73"/>
        <v>269.68</v>
      </c>
      <c r="O1196" s="6">
        <f t="shared" si="74"/>
        <v>228.19600000000003</v>
      </c>
      <c r="P1196" s="8">
        <f t="shared" si="75"/>
        <v>0.45833902417469413</v>
      </c>
      <c r="Q1196" s="9">
        <f>YEAR(SalesDataTable[[#This Row],[Order Date]])</f>
        <v>2026</v>
      </c>
      <c r="R1196" s="8" t="str">
        <f>"Q"&amp;ROUNDUP(MONTH(SalesDataTable[[#This Row],[Order Date]])/3,0)</f>
        <v>Q2</v>
      </c>
      <c r="S1196" s="5">
        <f>MONTH(SalesDataTable[[#This Row],[Order Date]])</f>
        <v>6</v>
      </c>
      <c r="T1196" s="8" t="str">
        <f>TEXT(SalesDataTable[[#This Row],[Order Date]],"mmm")</f>
        <v>cze</v>
      </c>
    </row>
    <row r="1197" spans="1:20" ht="16" x14ac:dyDescent="0.4">
      <c r="A1197" s="2" t="s">
        <v>1268</v>
      </c>
      <c r="B1197" s="3">
        <v>46198</v>
      </c>
      <c r="C1197" s="4" t="s">
        <v>28</v>
      </c>
      <c r="D1197" s="4" t="s">
        <v>89</v>
      </c>
      <c r="E1197" s="4" t="s">
        <v>23</v>
      </c>
      <c r="F1197" s="4" t="s">
        <v>36</v>
      </c>
      <c r="G1197" s="4" t="s">
        <v>37</v>
      </c>
      <c r="H1197" s="4" t="s">
        <v>66</v>
      </c>
      <c r="I1197" s="5">
        <v>2</v>
      </c>
      <c r="J1197" s="6">
        <v>46.69</v>
      </c>
      <c r="K1197" s="7">
        <v>0.05</v>
      </c>
      <c r="L1197" s="6">
        <v>18.23</v>
      </c>
      <c r="M1197" s="6">
        <f t="shared" si="72"/>
        <v>88.710999999999999</v>
      </c>
      <c r="N1197" s="6">
        <f t="shared" si="73"/>
        <v>36.46</v>
      </c>
      <c r="O1197" s="6">
        <f t="shared" si="74"/>
        <v>52.250999999999998</v>
      </c>
      <c r="P1197" s="8">
        <f t="shared" si="75"/>
        <v>0.58900249123558523</v>
      </c>
      <c r="Q1197" s="9">
        <f>YEAR(SalesDataTable[[#This Row],[Order Date]])</f>
        <v>2026</v>
      </c>
      <c r="R1197" s="8" t="str">
        <f>"Q"&amp;ROUNDUP(MONTH(SalesDataTable[[#This Row],[Order Date]])/3,0)</f>
        <v>Q2</v>
      </c>
      <c r="S1197" s="5">
        <f>MONTH(SalesDataTable[[#This Row],[Order Date]])</f>
        <v>6</v>
      </c>
      <c r="T1197" s="8" t="str">
        <f>TEXT(SalesDataTable[[#This Row],[Order Date]],"mmm")</f>
        <v>cze</v>
      </c>
    </row>
    <row r="1198" spans="1:20" ht="16" x14ac:dyDescent="0.4">
      <c r="A1198" s="2" t="s">
        <v>1269</v>
      </c>
      <c r="B1198" s="3">
        <v>46198</v>
      </c>
      <c r="C1198" s="4" t="s">
        <v>28</v>
      </c>
      <c r="D1198" s="4" t="s">
        <v>89</v>
      </c>
      <c r="E1198" s="4" t="s">
        <v>23</v>
      </c>
      <c r="F1198" s="4" t="s">
        <v>24</v>
      </c>
      <c r="G1198" s="4" t="s">
        <v>69</v>
      </c>
      <c r="H1198" s="4" t="s">
        <v>70</v>
      </c>
      <c r="I1198" s="5">
        <v>2</v>
      </c>
      <c r="J1198" s="6">
        <v>39.57</v>
      </c>
      <c r="K1198" s="7">
        <v>0.1</v>
      </c>
      <c r="L1198" s="6">
        <v>14.64</v>
      </c>
      <c r="M1198" s="6">
        <f t="shared" si="72"/>
        <v>71.225999999999999</v>
      </c>
      <c r="N1198" s="6">
        <f t="shared" si="73"/>
        <v>29.28</v>
      </c>
      <c r="O1198" s="6">
        <f t="shared" si="74"/>
        <v>41.945999999999998</v>
      </c>
      <c r="P1198" s="8">
        <f t="shared" si="75"/>
        <v>0.58891416055934631</v>
      </c>
      <c r="Q1198" s="9">
        <f>YEAR(SalesDataTable[[#This Row],[Order Date]])</f>
        <v>2026</v>
      </c>
      <c r="R1198" s="8" t="str">
        <f>"Q"&amp;ROUNDUP(MONTH(SalesDataTable[[#This Row],[Order Date]])/3,0)</f>
        <v>Q2</v>
      </c>
      <c r="S1198" s="5">
        <f>MONTH(SalesDataTable[[#This Row],[Order Date]])</f>
        <v>6</v>
      </c>
      <c r="T1198" s="8" t="str">
        <f>TEXT(SalesDataTable[[#This Row],[Order Date]],"mmm")</f>
        <v>cze</v>
      </c>
    </row>
    <row r="1199" spans="1:20" ht="16" x14ac:dyDescent="0.4">
      <c r="A1199" s="2" t="s">
        <v>1270</v>
      </c>
      <c r="B1199" s="3">
        <v>46198</v>
      </c>
      <c r="C1199" s="4" t="s">
        <v>34</v>
      </c>
      <c r="D1199" s="4" t="s">
        <v>35</v>
      </c>
      <c r="E1199" s="4" t="s">
        <v>23</v>
      </c>
      <c r="F1199" s="4" t="s">
        <v>24</v>
      </c>
      <c r="G1199" s="4" t="s">
        <v>31</v>
      </c>
      <c r="H1199" s="4" t="s">
        <v>41</v>
      </c>
      <c r="I1199" s="5">
        <v>1</v>
      </c>
      <c r="J1199" s="6">
        <v>146.46</v>
      </c>
      <c r="K1199" s="7">
        <v>0.15</v>
      </c>
      <c r="L1199" s="6">
        <v>80.760000000000005</v>
      </c>
      <c r="M1199" s="6">
        <f t="shared" si="72"/>
        <v>124.491</v>
      </c>
      <c r="N1199" s="6">
        <f t="shared" si="73"/>
        <v>80.760000000000005</v>
      </c>
      <c r="O1199" s="6">
        <f t="shared" si="74"/>
        <v>43.730999999999995</v>
      </c>
      <c r="P1199" s="8">
        <f t="shared" si="75"/>
        <v>0.35127840566787955</v>
      </c>
      <c r="Q1199" s="9">
        <f>YEAR(SalesDataTable[[#This Row],[Order Date]])</f>
        <v>2026</v>
      </c>
      <c r="R1199" s="8" t="str">
        <f>"Q"&amp;ROUNDUP(MONTH(SalesDataTable[[#This Row],[Order Date]])/3,0)</f>
        <v>Q2</v>
      </c>
      <c r="S1199" s="5">
        <f>MONTH(SalesDataTable[[#This Row],[Order Date]])</f>
        <v>6</v>
      </c>
      <c r="T1199" s="8" t="str">
        <f>TEXT(SalesDataTable[[#This Row],[Order Date]],"mmm")</f>
        <v>cze</v>
      </c>
    </row>
    <row r="1200" spans="1:20" ht="16" x14ac:dyDescent="0.4">
      <c r="A1200" s="2" t="s">
        <v>1271</v>
      </c>
      <c r="B1200" s="3">
        <v>46198</v>
      </c>
      <c r="C1200" s="4" t="s">
        <v>28</v>
      </c>
      <c r="D1200" s="4" t="s">
        <v>58</v>
      </c>
      <c r="E1200" s="4" t="s">
        <v>45</v>
      </c>
      <c r="F1200" s="4" t="s">
        <v>40</v>
      </c>
      <c r="G1200" s="4" t="s">
        <v>25</v>
      </c>
      <c r="H1200" s="4" t="s">
        <v>49</v>
      </c>
      <c r="I1200" s="5">
        <v>5</v>
      </c>
      <c r="J1200" s="6">
        <v>50.78</v>
      </c>
      <c r="K1200" s="7">
        <v>0</v>
      </c>
      <c r="L1200" s="6">
        <v>22.68</v>
      </c>
      <c r="M1200" s="6">
        <f t="shared" si="72"/>
        <v>253.9</v>
      </c>
      <c r="N1200" s="6">
        <f t="shared" si="73"/>
        <v>113.4</v>
      </c>
      <c r="O1200" s="6">
        <f t="shared" si="74"/>
        <v>140.5</v>
      </c>
      <c r="P1200" s="8">
        <f t="shared" si="75"/>
        <v>0.55336746750689247</v>
      </c>
      <c r="Q1200" s="9">
        <f>YEAR(SalesDataTable[[#This Row],[Order Date]])</f>
        <v>2026</v>
      </c>
      <c r="R1200" s="8" t="str">
        <f>"Q"&amp;ROUNDUP(MONTH(SalesDataTable[[#This Row],[Order Date]])/3,0)</f>
        <v>Q2</v>
      </c>
      <c r="S1200" s="5">
        <f>MONTH(SalesDataTable[[#This Row],[Order Date]])</f>
        <v>6</v>
      </c>
      <c r="T1200" s="8" t="str">
        <f>TEXT(SalesDataTable[[#This Row],[Order Date]],"mmm")</f>
        <v>cze</v>
      </c>
    </row>
    <row r="1201" spans="1:20" ht="16" x14ac:dyDescent="0.4">
      <c r="A1201" s="2" t="s">
        <v>1272</v>
      </c>
      <c r="B1201" s="3">
        <v>46198</v>
      </c>
      <c r="C1201" s="4" t="s">
        <v>34</v>
      </c>
      <c r="D1201" s="4" t="s">
        <v>81</v>
      </c>
      <c r="E1201" s="4" t="s">
        <v>59</v>
      </c>
      <c r="F1201" s="4" t="s">
        <v>24</v>
      </c>
      <c r="G1201" s="4" t="s">
        <v>37</v>
      </c>
      <c r="H1201" s="4" t="s">
        <v>66</v>
      </c>
      <c r="I1201" s="5">
        <v>3</v>
      </c>
      <c r="J1201" s="6">
        <v>47.61</v>
      </c>
      <c r="K1201" s="7">
        <v>0</v>
      </c>
      <c r="L1201" s="6">
        <v>18.21</v>
      </c>
      <c r="M1201" s="6">
        <f t="shared" si="72"/>
        <v>142.82999999999998</v>
      </c>
      <c r="N1201" s="6">
        <f t="shared" si="73"/>
        <v>54.63</v>
      </c>
      <c r="O1201" s="6">
        <f t="shared" si="74"/>
        <v>88.199999999999989</v>
      </c>
      <c r="P1201" s="8">
        <f t="shared" si="75"/>
        <v>0.61751732829237549</v>
      </c>
      <c r="Q1201" s="9">
        <f>YEAR(SalesDataTable[[#This Row],[Order Date]])</f>
        <v>2026</v>
      </c>
      <c r="R1201" s="8" t="str">
        <f>"Q"&amp;ROUNDUP(MONTH(SalesDataTable[[#This Row],[Order Date]])/3,0)</f>
        <v>Q2</v>
      </c>
      <c r="S1201" s="5">
        <f>MONTH(SalesDataTable[[#This Row],[Order Date]])</f>
        <v>6</v>
      </c>
      <c r="T1201" s="8" t="str">
        <f>TEXT(SalesDataTable[[#This Row],[Order Date]],"mmm")</f>
        <v>cze</v>
      </c>
    </row>
    <row r="1202" spans="1:20" ht="16" x14ac:dyDescent="0.4">
      <c r="A1202" s="2" t="s">
        <v>1273</v>
      </c>
      <c r="B1202" s="3">
        <v>46198</v>
      </c>
      <c r="C1202" s="4" t="s">
        <v>34</v>
      </c>
      <c r="D1202" s="4" t="s">
        <v>146</v>
      </c>
      <c r="E1202" s="4" t="s">
        <v>23</v>
      </c>
      <c r="F1202" s="4" t="s">
        <v>36</v>
      </c>
      <c r="G1202" s="4" t="s">
        <v>25</v>
      </c>
      <c r="H1202" s="4" t="s">
        <v>49</v>
      </c>
      <c r="I1202" s="5">
        <v>1</v>
      </c>
      <c r="J1202" s="6">
        <v>50.75</v>
      </c>
      <c r="K1202" s="7">
        <v>0.1</v>
      </c>
      <c r="L1202" s="6">
        <v>22.94</v>
      </c>
      <c r="M1202" s="6">
        <f t="shared" si="72"/>
        <v>45.675000000000004</v>
      </c>
      <c r="N1202" s="6">
        <f t="shared" si="73"/>
        <v>22.94</v>
      </c>
      <c r="O1202" s="6">
        <f t="shared" si="74"/>
        <v>22.735000000000003</v>
      </c>
      <c r="P1202" s="8">
        <f t="shared" si="75"/>
        <v>0.49775588396278053</v>
      </c>
      <c r="Q1202" s="9">
        <f>YEAR(SalesDataTable[[#This Row],[Order Date]])</f>
        <v>2026</v>
      </c>
      <c r="R1202" s="8" t="str">
        <f>"Q"&amp;ROUNDUP(MONTH(SalesDataTable[[#This Row],[Order Date]])/3,0)</f>
        <v>Q2</v>
      </c>
      <c r="S1202" s="5">
        <f>MONTH(SalesDataTable[[#This Row],[Order Date]])</f>
        <v>6</v>
      </c>
      <c r="T1202" s="8" t="str">
        <f>TEXT(SalesDataTable[[#This Row],[Order Date]],"mmm")</f>
        <v>cze</v>
      </c>
    </row>
    <row r="1203" spans="1:20" ht="16" x14ac:dyDescent="0.4">
      <c r="A1203" s="2" t="s">
        <v>1274</v>
      </c>
      <c r="B1203" s="3">
        <v>46198</v>
      </c>
      <c r="C1203" s="4" t="s">
        <v>34</v>
      </c>
      <c r="D1203" s="4" t="s">
        <v>54</v>
      </c>
      <c r="E1203" s="4" t="s">
        <v>59</v>
      </c>
      <c r="F1203" s="4" t="s">
        <v>24</v>
      </c>
      <c r="G1203" s="4" t="s">
        <v>69</v>
      </c>
      <c r="H1203" s="4" t="s">
        <v>94</v>
      </c>
      <c r="I1203" s="5">
        <v>1</v>
      </c>
      <c r="J1203" s="6">
        <v>50.33</v>
      </c>
      <c r="K1203" s="7">
        <v>0</v>
      </c>
      <c r="L1203" s="6">
        <v>21.66</v>
      </c>
      <c r="M1203" s="6">
        <f t="shared" si="72"/>
        <v>50.33</v>
      </c>
      <c r="N1203" s="6">
        <f t="shared" si="73"/>
        <v>21.66</v>
      </c>
      <c r="O1203" s="6">
        <f t="shared" si="74"/>
        <v>28.669999999999998</v>
      </c>
      <c r="P1203" s="8">
        <f t="shared" si="75"/>
        <v>0.56964037353467112</v>
      </c>
      <c r="Q1203" s="9">
        <f>YEAR(SalesDataTable[[#This Row],[Order Date]])</f>
        <v>2026</v>
      </c>
      <c r="R1203" s="8" t="str">
        <f>"Q"&amp;ROUNDUP(MONTH(SalesDataTable[[#This Row],[Order Date]])/3,0)</f>
        <v>Q2</v>
      </c>
      <c r="S1203" s="5">
        <f>MONTH(SalesDataTable[[#This Row],[Order Date]])</f>
        <v>6</v>
      </c>
      <c r="T1203" s="8" t="str">
        <f>TEXT(SalesDataTable[[#This Row],[Order Date]],"mmm")</f>
        <v>cze</v>
      </c>
    </row>
    <row r="1204" spans="1:20" ht="16" x14ac:dyDescent="0.4">
      <c r="A1204" s="2" t="s">
        <v>1275</v>
      </c>
      <c r="B1204" s="3">
        <v>46199</v>
      </c>
      <c r="C1204" s="4" t="s">
        <v>34</v>
      </c>
      <c r="D1204" s="4" t="s">
        <v>81</v>
      </c>
      <c r="E1204" s="4" t="s">
        <v>23</v>
      </c>
      <c r="F1204" s="4" t="s">
        <v>40</v>
      </c>
      <c r="G1204" s="4" t="s">
        <v>37</v>
      </c>
      <c r="H1204" s="4" t="s">
        <v>66</v>
      </c>
      <c r="I1204" s="5">
        <v>1</v>
      </c>
      <c r="J1204" s="6">
        <v>47.5</v>
      </c>
      <c r="K1204" s="7">
        <v>0.1</v>
      </c>
      <c r="L1204" s="6">
        <v>18.8</v>
      </c>
      <c r="M1204" s="6">
        <f t="shared" si="72"/>
        <v>42.75</v>
      </c>
      <c r="N1204" s="6">
        <f t="shared" si="73"/>
        <v>18.8</v>
      </c>
      <c r="O1204" s="6">
        <f t="shared" si="74"/>
        <v>23.95</v>
      </c>
      <c r="P1204" s="8">
        <f t="shared" si="75"/>
        <v>0.56023391812865497</v>
      </c>
      <c r="Q1204" s="9">
        <f>YEAR(SalesDataTable[[#This Row],[Order Date]])</f>
        <v>2026</v>
      </c>
      <c r="R1204" s="8" t="str">
        <f>"Q"&amp;ROUNDUP(MONTH(SalesDataTable[[#This Row],[Order Date]])/3,0)</f>
        <v>Q2</v>
      </c>
      <c r="S1204" s="5">
        <f>MONTH(SalesDataTable[[#This Row],[Order Date]])</f>
        <v>6</v>
      </c>
      <c r="T1204" s="8" t="str">
        <f>TEXT(SalesDataTable[[#This Row],[Order Date]],"mmm")</f>
        <v>cze</v>
      </c>
    </row>
    <row r="1205" spans="1:20" ht="16" x14ac:dyDescent="0.4">
      <c r="A1205" s="2" t="s">
        <v>1276</v>
      </c>
      <c r="B1205" s="3">
        <v>46199</v>
      </c>
      <c r="C1205" s="4" t="s">
        <v>34</v>
      </c>
      <c r="D1205" s="4" t="s">
        <v>81</v>
      </c>
      <c r="E1205" s="4" t="s">
        <v>59</v>
      </c>
      <c r="F1205" s="4" t="s">
        <v>24</v>
      </c>
      <c r="G1205" s="4" t="s">
        <v>37</v>
      </c>
      <c r="H1205" s="4" t="s">
        <v>91</v>
      </c>
      <c r="I1205" s="5">
        <v>2</v>
      </c>
      <c r="J1205" s="6">
        <v>130.33000000000001</v>
      </c>
      <c r="K1205" s="7">
        <v>0.1</v>
      </c>
      <c r="L1205" s="6">
        <v>67.319999999999993</v>
      </c>
      <c r="M1205" s="6">
        <f t="shared" si="72"/>
        <v>234.59400000000002</v>
      </c>
      <c r="N1205" s="6">
        <f t="shared" si="73"/>
        <v>134.63999999999999</v>
      </c>
      <c r="O1205" s="6">
        <f t="shared" si="74"/>
        <v>99.954000000000036</v>
      </c>
      <c r="P1205" s="8">
        <f t="shared" si="75"/>
        <v>0.42607227806337772</v>
      </c>
      <c r="Q1205" s="9">
        <f>YEAR(SalesDataTable[[#This Row],[Order Date]])</f>
        <v>2026</v>
      </c>
      <c r="R1205" s="8" t="str">
        <f>"Q"&amp;ROUNDUP(MONTH(SalesDataTable[[#This Row],[Order Date]])/3,0)</f>
        <v>Q2</v>
      </c>
      <c r="S1205" s="5">
        <f>MONTH(SalesDataTable[[#This Row],[Order Date]])</f>
        <v>6</v>
      </c>
      <c r="T1205" s="8" t="str">
        <f>TEXT(SalesDataTable[[#This Row],[Order Date]],"mmm")</f>
        <v>cze</v>
      </c>
    </row>
    <row r="1206" spans="1:20" ht="16" x14ac:dyDescent="0.4">
      <c r="A1206" s="2" t="s">
        <v>1277</v>
      </c>
      <c r="B1206" s="3">
        <v>46199</v>
      </c>
      <c r="C1206" s="4" t="s">
        <v>28</v>
      </c>
      <c r="D1206" s="4" t="s">
        <v>106</v>
      </c>
      <c r="E1206" s="4" t="s">
        <v>23</v>
      </c>
      <c r="F1206" s="4" t="s">
        <v>24</v>
      </c>
      <c r="G1206" s="4" t="s">
        <v>31</v>
      </c>
      <c r="H1206" s="4" t="s">
        <v>73</v>
      </c>
      <c r="I1206" s="5">
        <v>3</v>
      </c>
      <c r="J1206" s="6">
        <v>156.76</v>
      </c>
      <c r="K1206" s="7">
        <v>0.05</v>
      </c>
      <c r="L1206" s="6">
        <v>78.63</v>
      </c>
      <c r="M1206" s="6">
        <f t="shared" si="72"/>
        <v>446.76599999999996</v>
      </c>
      <c r="N1206" s="6">
        <f t="shared" si="73"/>
        <v>235.89</v>
      </c>
      <c r="O1206" s="6">
        <f t="shared" si="74"/>
        <v>210.87599999999998</v>
      </c>
      <c r="P1206" s="8">
        <f t="shared" si="75"/>
        <v>0.47200547937846654</v>
      </c>
      <c r="Q1206" s="9">
        <f>YEAR(SalesDataTable[[#This Row],[Order Date]])</f>
        <v>2026</v>
      </c>
      <c r="R1206" s="8" t="str">
        <f>"Q"&amp;ROUNDUP(MONTH(SalesDataTable[[#This Row],[Order Date]])/3,0)</f>
        <v>Q2</v>
      </c>
      <c r="S1206" s="5">
        <f>MONTH(SalesDataTable[[#This Row],[Order Date]])</f>
        <v>6</v>
      </c>
      <c r="T1206" s="8" t="str">
        <f>TEXT(SalesDataTable[[#This Row],[Order Date]],"mmm")</f>
        <v>cze</v>
      </c>
    </row>
    <row r="1207" spans="1:20" ht="16" x14ac:dyDescent="0.4">
      <c r="A1207" s="2" t="s">
        <v>1278</v>
      </c>
      <c r="B1207" s="3">
        <v>46199</v>
      </c>
      <c r="C1207" s="4" t="s">
        <v>34</v>
      </c>
      <c r="D1207" s="4" t="s">
        <v>81</v>
      </c>
      <c r="E1207" s="4" t="s">
        <v>23</v>
      </c>
      <c r="F1207" s="4" t="s">
        <v>36</v>
      </c>
      <c r="G1207" s="4" t="s">
        <v>69</v>
      </c>
      <c r="H1207" s="4" t="s">
        <v>87</v>
      </c>
      <c r="I1207" s="5">
        <v>4</v>
      </c>
      <c r="J1207" s="6">
        <v>35.770000000000003</v>
      </c>
      <c r="K1207" s="7">
        <v>0</v>
      </c>
      <c r="L1207" s="6">
        <v>13.75</v>
      </c>
      <c r="M1207" s="6">
        <f t="shared" si="72"/>
        <v>143.08000000000001</v>
      </c>
      <c r="N1207" s="6">
        <f t="shared" si="73"/>
        <v>55</v>
      </c>
      <c r="O1207" s="6">
        <f t="shared" si="74"/>
        <v>88.080000000000013</v>
      </c>
      <c r="P1207" s="8">
        <f t="shared" si="75"/>
        <v>0.61559966452334358</v>
      </c>
      <c r="Q1207" s="9">
        <f>YEAR(SalesDataTable[[#This Row],[Order Date]])</f>
        <v>2026</v>
      </c>
      <c r="R1207" s="8" t="str">
        <f>"Q"&amp;ROUNDUP(MONTH(SalesDataTable[[#This Row],[Order Date]])/3,0)</f>
        <v>Q2</v>
      </c>
      <c r="S1207" s="5">
        <f>MONTH(SalesDataTable[[#This Row],[Order Date]])</f>
        <v>6</v>
      </c>
      <c r="T1207" s="8" t="str">
        <f>TEXT(SalesDataTable[[#This Row],[Order Date]],"mmm")</f>
        <v>cze</v>
      </c>
    </row>
    <row r="1208" spans="1:20" ht="16" x14ac:dyDescent="0.4">
      <c r="A1208" s="2" t="s">
        <v>1279</v>
      </c>
      <c r="B1208" s="3">
        <v>46199</v>
      </c>
      <c r="C1208" s="4" t="s">
        <v>28</v>
      </c>
      <c r="D1208" s="4" t="s">
        <v>106</v>
      </c>
      <c r="E1208" s="4" t="s">
        <v>23</v>
      </c>
      <c r="F1208" s="4" t="s">
        <v>24</v>
      </c>
      <c r="G1208" s="4" t="s">
        <v>25</v>
      </c>
      <c r="H1208" s="4" t="s">
        <v>63</v>
      </c>
      <c r="I1208" s="5">
        <v>2</v>
      </c>
      <c r="J1208" s="6">
        <v>102.49</v>
      </c>
      <c r="K1208" s="7">
        <v>0</v>
      </c>
      <c r="L1208" s="6">
        <v>50.07</v>
      </c>
      <c r="M1208" s="6">
        <f t="shared" si="72"/>
        <v>204.98</v>
      </c>
      <c r="N1208" s="6">
        <f t="shared" si="73"/>
        <v>100.14</v>
      </c>
      <c r="O1208" s="6">
        <f t="shared" si="74"/>
        <v>104.83999999999999</v>
      </c>
      <c r="P1208" s="8">
        <f t="shared" si="75"/>
        <v>0.51146453312518292</v>
      </c>
      <c r="Q1208" s="9">
        <f>YEAR(SalesDataTable[[#This Row],[Order Date]])</f>
        <v>2026</v>
      </c>
      <c r="R1208" s="8" t="str">
        <f>"Q"&amp;ROUNDUP(MONTH(SalesDataTable[[#This Row],[Order Date]])/3,0)</f>
        <v>Q2</v>
      </c>
      <c r="S1208" s="5">
        <f>MONTH(SalesDataTable[[#This Row],[Order Date]])</f>
        <v>6</v>
      </c>
      <c r="T1208" s="8" t="str">
        <f>TEXT(SalesDataTable[[#This Row],[Order Date]],"mmm")</f>
        <v>cze</v>
      </c>
    </row>
    <row r="1209" spans="1:20" ht="16" x14ac:dyDescent="0.4">
      <c r="A1209" s="2" t="s">
        <v>1280</v>
      </c>
      <c r="B1209" s="3">
        <v>46199</v>
      </c>
      <c r="C1209" s="4" t="s">
        <v>21</v>
      </c>
      <c r="D1209" s="4" t="s">
        <v>22</v>
      </c>
      <c r="E1209" s="4" t="s">
        <v>30</v>
      </c>
      <c r="F1209" s="4" t="s">
        <v>40</v>
      </c>
      <c r="G1209" s="4" t="s">
        <v>25</v>
      </c>
      <c r="H1209" s="4" t="s">
        <v>26</v>
      </c>
      <c r="I1209" s="5">
        <v>8</v>
      </c>
      <c r="J1209" s="6">
        <v>82.47</v>
      </c>
      <c r="K1209" s="7">
        <v>0.15</v>
      </c>
      <c r="L1209" s="6">
        <v>42.58</v>
      </c>
      <c r="M1209" s="6">
        <f t="shared" si="72"/>
        <v>560.79599999999994</v>
      </c>
      <c r="N1209" s="6">
        <f t="shared" si="73"/>
        <v>340.64</v>
      </c>
      <c r="O1209" s="6">
        <f t="shared" si="74"/>
        <v>220.15599999999995</v>
      </c>
      <c r="P1209" s="8">
        <f t="shared" si="75"/>
        <v>0.39257769313618496</v>
      </c>
      <c r="Q1209" s="9">
        <f>YEAR(SalesDataTable[[#This Row],[Order Date]])</f>
        <v>2026</v>
      </c>
      <c r="R1209" s="8" t="str">
        <f>"Q"&amp;ROUNDUP(MONTH(SalesDataTable[[#This Row],[Order Date]])/3,0)</f>
        <v>Q2</v>
      </c>
      <c r="S1209" s="5">
        <f>MONTH(SalesDataTable[[#This Row],[Order Date]])</f>
        <v>6</v>
      </c>
      <c r="T1209" s="8" t="str">
        <f>TEXT(SalesDataTable[[#This Row],[Order Date]],"mmm")</f>
        <v>cze</v>
      </c>
    </row>
    <row r="1210" spans="1:20" ht="16" x14ac:dyDescent="0.4">
      <c r="A1210" s="2" t="s">
        <v>1281</v>
      </c>
      <c r="B1210" s="3">
        <v>46199</v>
      </c>
      <c r="C1210" s="4" t="s">
        <v>34</v>
      </c>
      <c r="D1210" s="4" t="s">
        <v>81</v>
      </c>
      <c r="E1210" s="4" t="s">
        <v>23</v>
      </c>
      <c r="F1210" s="4" t="s">
        <v>24</v>
      </c>
      <c r="G1210" s="4" t="s">
        <v>51</v>
      </c>
      <c r="H1210" s="4" t="s">
        <v>110</v>
      </c>
      <c r="I1210" s="5">
        <v>1</v>
      </c>
      <c r="J1210" s="6">
        <v>121.44</v>
      </c>
      <c r="K1210" s="7">
        <v>0</v>
      </c>
      <c r="L1210" s="6">
        <v>62.34</v>
      </c>
      <c r="M1210" s="6">
        <f t="shared" si="72"/>
        <v>121.44</v>
      </c>
      <c r="N1210" s="6">
        <f t="shared" si="73"/>
        <v>62.34</v>
      </c>
      <c r="O1210" s="6">
        <f t="shared" si="74"/>
        <v>59.099999999999994</v>
      </c>
      <c r="P1210" s="8">
        <f t="shared" si="75"/>
        <v>0.48666007905138337</v>
      </c>
      <c r="Q1210" s="9">
        <f>YEAR(SalesDataTable[[#This Row],[Order Date]])</f>
        <v>2026</v>
      </c>
      <c r="R1210" s="8" t="str">
        <f>"Q"&amp;ROUNDUP(MONTH(SalesDataTable[[#This Row],[Order Date]])/3,0)</f>
        <v>Q2</v>
      </c>
      <c r="S1210" s="5">
        <f>MONTH(SalesDataTable[[#This Row],[Order Date]])</f>
        <v>6</v>
      </c>
      <c r="T1210" s="8" t="str">
        <f>TEXT(SalesDataTable[[#This Row],[Order Date]],"mmm")</f>
        <v>cze</v>
      </c>
    </row>
    <row r="1211" spans="1:20" ht="16" x14ac:dyDescent="0.4">
      <c r="A1211" s="2" t="s">
        <v>1282</v>
      </c>
      <c r="B1211" s="3">
        <v>46200</v>
      </c>
      <c r="C1211" s="4" t="s">
        <v>21</v>
      </c>
      <c r="D1211" s="4" t="s">
        <v>22</v>
      </c>
      <c r="E1211" s="4" t="s">
        <v>59</v>
      </c>
      <c r="F1211" s="4" t="s">
        <v>36</v>
      </c>
      <c r="G1211" s="4" t="s">
        <v>37</v>
      </c>
      <c r="H1211" s="4" t="s">
        <v>66</v>
      </c>
      <c r="I1211" s="5">
        <v>4</v>
      </c>
      <c r="J1211" s="6">
        <v>46.44</v>
      </c>
      <c r="K1211" s="7">
        <v>0.05</v>
      </c>
      <c r="L1211" s="6">
        <v>18.2</v>
      </c>
      <c r="M1211" s="6">
        <f t="shared" si="72"/>
        <v>176.47199999999998</v>
      </c>
      <c r="N1211" s="6">
        <f t="shared" si="73"/>
        <v>72.8</v>
      </c>
      <c r="O1211" s="6">
        <f t="shared" si="74"/>
        <v>103.67199999999998</v>
      </c>
      <c r="P1211" s="8">
        <f t="shared" si="75"/>
        <v>0.58746996690693143</v>
      </c>
      <c r="Q1211" s="9">
        <f>YEAR(SalesDataTable[[#This Row],[Order Date]])</f>
        <v>2026</v>
      </c>
      <c r="R1211" s="8" t="str">
        <f>"Q"&amp;ROUNDUP(MONTH(SalesDataTable[[#This Row],[Order Date]])/3,0)</f>
        <v>Q2</v>
      </c>
      <c r="S1211" s="5">
        <f>MONTH(SalesDataTable[[#This Row],[Order Date]])</f>
        <v>6</v>
      </c>
      <c r="T1211" s="8" t="str">
        <f>TEXT(SalesDataTable[[#This Row],[Order Date]],"mmm")</f>
        <v>cze</v>
      </c>
    </row>
    <row r="1212" spans="1:20" ht="16" x14ac:dyDescent="0.4">
      <c r="A1212" s="2" t="s">
        <v>1283</v>
      </c>
      <c r="B1212" s="3">
        <v>46200</v>
      </c>
      <c r="C1212" s="4" t="s">
        <v>21</v>
      </c>
      <c r="D1212" s="4" t="s">
        <v>22</v>
      </c>
      <c r="E1212" s="4" t="s">
        <v>59</v>
      </c>
      <c r="F1212" s="4" t="s">
        <v>40</v>
      </c>
      <c r="G1212" s="4" t="s">
        <v>51</v>
      </c>
      <c r="H1212" s="4" t="s">
        <v>61</v>
      </c>
      <c r="I1212" s="5">
        <v>2</v>
      </c>
      <c r="J1212" s="6">
        <v>194.13</v>
      </c>
      <c r="K1212" s="7">
        <v>0.1</v>
      </c>
      <c r="L1212" s="6">
        <v>106.51</v>
      </c>
      <c r="M1212" s="6">
        <f t="shared" si="72"/>
        <v>349.43400000000003</v>
      </c>
      <c r="N1212" s="6">
        <f t="shared" si="73"/>
        <v>213.02</v>
      </c>
      <c r="O1212" s="6">
        <f t="shared" si="74"/>
        <v>136.41400000000002</v>
      </c>
      <c r="P1212" s="8">
        <f t="shared" si="75"/>
        <v>0.39038559499075648</v>
      </c>
      <c r="Q1212" s="9">
        <f>YEAR(SalesDataTable[[#This Row],[Order Date]])</f>
        <v>2026</v>
      </c>
      <c r="R1212" s="8" t="str">
        <f>"Q"&amp;ROUNDUP(MONTH(SalesDataTable[[#This Row],[Order Date]])/3,0)</f>
        <v>Q2</v>
      </c>
      <c r="S1212" s="5">
        <f>MONTH(SalesDataTable[[#This Row],[Order Date]])</f>
        <v>6</v>
      </c>
      <c r="T1212" s="8" t="str">
        <f>TEXT(SalesDataTable[[#This Row],[Order Date]],"mmm")</f>
        <v>cze</v>
      </c>
    </row>
    <row r="1213" spans="1:20" ht="16" x14ac:dyDescent="0.4">
      <c r="A1213" s="2" t="s">
        <v>1284</v>
      </c>
      <c r="B1213" s="3">
        <v>46200</v>
      </c>
      <c r="C1213" s="4" t="s">
        <v>21</v>
      </c>
      <c r="D1213" s="4" t="s">
        <v>72</v>
      </c>
      <c r="E1213" s="4" t="s">
        <v>23</v>
      </c>
      <c r="F1213" s="4" t="s">
        <v>40</v>
      </c>
      <c r="G1213" s="4" t="s">
        <v>25</v>
      </c>
      <c r="H1213" s="4" t="s">
        <v>26</v>
      </c>
      <c r="I1213" s="5">
        <v>4</v>
      </c>
      <c r="J1213" s="6">
        <v>81.86</v>
      </c>
      <c r="K1213" s="7">
        <v>0.05</v>
      </c>
      <c r="L1213" s="6">
        <v>42.22</v>
      </c>
      <c r="M1213" s="6">
        <f t="shared" si="72"/>
        <v>311.06799999999998</v>
      </c>
      <c r="N1213" s="6">
        <f t="shared" si="73"/>
        <v>168.88</v>
      </c>
      <c r="O1213" s="6">
        <f t="shared" si="74"/>
        <v>142.18799999999999</v>
      </c>
      <c r="P1213" s="8">
        <f t="shared" si="75"/>
        <v>0.45709619761595532</v>
      </c>
      <c r="Q1213" s="9">
        <f>YEAR(SalesDataTable[[#This Row],[Order Date]])</f>
        <v>2026</v>
      </c>
      <c r="R1213" s="8" t="str">
        <f>"Q"&amp;ROUNDUP(MONTH(SalesDataTable[[#This Row],[Order Date]])/3,0)</f>
        <v>Q2</v>
      </c>
      <c r="S1213" s="5">
        <f>MONTH(SalesDataTable[[#This Row],[Order Date]])</f>
        <v>6</v>
      </c>
      <c r="T1213" s="8" t="str">
        <f>TEXT(SalesDataTable[[#This Row],[Order Date]],"mmm")</f>
        <v>cze</v>
      </c>
    </row>
    <row r="1214" spans="1:20" ht="16" x14ac:dyDescent="0.4">
      <c r="A1214" s="2" t="s">
        <v>1285</v>
      </c>
      <c r="B1214" s="3">
        <v>46200</v>
      </c>
      <c r="C1214" s="4" t="s">
        <v>21</v>
      </c>
      <c r="D1214" s="4" t="s">
        <v>72</v>
      </c>
      <c r="E1214" s="4" t="s">
        <v>30</v>
      </c>
      <c r="F1214" s="4" t="s">
        <v>40</v>
      </c>
      <c r="G1214" s="4" t="s">
        <v>37</v>
      </c>
      <c r="H1214" s="4" t="s">
        <v>103</v>
      </c>
      <c r="I1214" s="5">
        <v>4</v>
      </c>
      <c r="J1214" s="6">
        <v>162.61000000000001</v>
      </c>
      <c r="K1214" s="7">
        <v>0.05</v>
      </c>
      <c r="L1214" s="6">
        <v>88.64</v>
      </c>
      <c r="M1214" s="6">
        <f t="shared" si="72"/>
        <v>617.91800000000001</v>
      </c>
      <c r="N1214" s="6">
        <f t="shared" si="73"/>
        <v>354.56</v>
      </c>
      <c r="O1214" s="6">
        <f t="shared" si="74"/>
        <v>263.358</v>
      </c>
      <c r="P1214" s="8">
        <f t="shared" si="75"/>
        <v>0.4262021821665658</v>
      </c>
      <c r="Q1214" s="9">
        <f>YEAR(SalesDataTable[[#This Row],[Order Date]])</f>
        <v>2026</v>
      </c>
      <c r="R1214" s="8" t="str">
        <f>"Q"&amp;ROUNDUP(MONTH(SalesDataTable[[#This Row],[Order Date]])/3,0)</f>
        <v>Q2</v>
      </c>
      <c r="S1214" s="5">
        <f>MONTH(SalesDataTable[[#This Row],[Order Date]])</f>
        <v>6</v>
      </c>
      <c r="T1214" s="8" t="str">
        <f>TEXT(SalesDataTable[[#This Row],[Order Date]],"mmm")</f>
        <v>cze</v>
      </c>
    </row>
    <row r="1215" spans="1:20" ht="16" x14ac:dyDescent="0.4">
      <c r="A1215" s="2" t="s">
        <v>1286</v>
      </c>
      <c r="B1215" s="3">
        <v>46200</v>
      </c>
      <c r="C1215" s="4" t="s">
        <v>28</v>
      </c>
      <c r="D1215" s="4" t="s">
        <v>89</v>
      </c>
      <c r="E1215" s="4" t="s">
        <v>45</v>
      </c>
      <c r="F1215" s="4" t="s">
        <v>36</v>
      </c>
      <c r="G1215" s="4" t="s">
        <v>25</v>
      </c>
      <c r="H1215" s="4" t="s">
        <v>55</v>
      </c>
      <c r="I1215" s="5">
        <v>1</v>
      </c>
      <c r="J1215" s="6">
        <v>40.26</v>
      </c>
      <c r="K1215" s="7">
        <v>0</v>
      </c>
      <c r="L1215" s="6">
        <v>16.62</v>
      </c>
      <c r="M1215" s="6">
        <f t="shared" si="72"/>
        <v>40.26</v>
      </c>
      <c r="N1215" s="6">
        <f t="shared" si="73"/>
        <v>16.62</v>
      </c>
      <c r="O1215" s="6">
        <f t="shared" si="74"/>
        <v>23.639999999999997</v>
      </c>
      <c r="P1215" s="8">
        <f t="shared" si="75"/>
        <v>0.58718330849478384</v>
      </c>
      <c r="Q1215" s="9">
        <f>YEAR(SalesDataTable[[#This Row],[Order Date]])</f>
        <v>2026</v>
      </c>
      <c r="R1215" s="8" t="str">
        <f>"Q"&amp;ROUNDUP(MONTH(SalesDataTable[[#This Row],[Order Date]])/3,0)</f>
        <v>Q2</v>
      </c>
      <c r="S1215" s="5">
        <f>MONTH(SalesDataTable[[#This Row],[Order Date]])</f>
        <v>6</v>
      </c>
      <c r="T1215" s="8" t="str">
        <f>TEXT(SalesDataTable[[#This Row],[Order Date]],"mmm")</f>
        <v>cze</v>
      </c>
    </row>
    <row r="1216" spans="1:20" ht="16" x14ac:dyDescent="0.4">
      <c r="A1216" s="2" t="s">
        <v>1287</v>
      </c>
      <c r="B1216" s="3">
        <v>46200</v>
      </c>
      <c r="C1216" s="4" t="s">
        <v>21</v>
      </c>
      <c r="D1216" s="4" t="s">
        <v>22</v>
      </c>
      <c r="E1216" s="4" t="s">
        <v>23</v>
      </c>
      <c r="F1216" s="4" t="s">
        <v>40</v>
      </c>
      <c r="G1216" s="4" t="s">
        <v>37</v>
      </c>
      <c r="H1216" s="4" t="s">
        <v>66</v>
      </c>
      <c r="I1216" s="5">
        <v>1</v>
      </c>
      <c r="J1216" s="6">
        <v>47.23</v>
      </c>
      <c r="K1216" s="7">
        <v>0.1</v>
      </c>
      <c r="L1216" s="6">
        <v>17.829999999999998</v>
      </c>
      <c r="M1216" s="6">
        <f t="shared" si="72"/>
        <v>42.506999999999998</v>
      </c>
      <c r="N1216" s="6">
        <f t="shared" si="73"/>
        <v>17.829999999999998</v>
      </c>
      <c r="O1216" s="6">
        <f t="shared" si="74"/>
        <v>24.677</v>
      </c>
      <c r="P1216" s="8">
        <f t="shared" si="75"/>
        <v>0.58053967581810062</v>
      </c>
      <c r="Q1216" s="9">
        <f>YEAR(SalesDataTable[[#This Row],[Order Date]])</f>
        <v>2026</v>
      </c>
      <c r="R1216" s="8" t="str">
        <f>"Q"&amp;ROUNDUP(MONTH(SalesDataTable[[#This Row],[Order Date]])/3,0)</f>
        <v>Q2</v>
      </c>
      <c r="S1216" s="5">
        <f>MONTH(SalesDataTable[[#This Row],[Order Date]])</f>
        <v>6</v>
      </c>
      <c r="T1216" s="8" t="str">
        <f>TEXT(SalesDataTable[[#This Row],[Order Date]],"mmm")</f>
        <v>cze</v>
      </c>
    </row>
    <row r="1217" spans="1:20" ht="16" x14ac:dyDescent="0.4">
      <c r="A1217" s="2" t="s">
        <v>1288</v>
      </c>
      <c r="B1217" s="3">
        <v>46200</v>
      </c>
      <c r="C1217" s="4" t="s">
        <v>34</v>
      </c>
      <c r="D1217" s="4" t="s">
        <v>81</v>
      </c>
      <c r="E1217" s="4" t="s">
        <v>23</v>
      </c>
      <c r="F1217" s="4" t="s">
        <v>36</v>
      </c>
      <c r="G1217" s="4" t="s">
        <v>69</v>
      </c>
      <c r="H1217" s="4" t="s">
        <v>94</v>
      </c>
      <c r="I1217" s="5">
        <v>1</v>
      </c>
      <c r="J1217" s="6">
        <v>50.13</v>
      </c>
      <c r="K1217" s="7">
        <v>0.15</v>
      </c>
      <c r="L1217" s="6">
        <v>22.22</v>
      </c>
      <c r="M1217" s="6">
        <f t="shared" si="72"/>
        <v>42.610500000000002</v>
      </c>
      <c r="N1217" s="6">
        <f t="shared" si="73"/>
        <v>22.22</v>
      </c>
      <c r="O1217" s="6">
        <f t="shared" si="74"/>
        <v>20.390500000000003</v>
      </c>
      <c r="P1217" s="8">
        <f t="shared" si="75"/>
        <v>0.47853228664296366</v>
      </c>
      <c r="Q1217" s="9">
        <f>YEAR(SalesDataTable[[#This Row],[Order Date]])</f>
        <v>2026</v>
      </c>
      <c r="R1217" s="8" t="str">
        <f>"Q"&amp;ROUNDUP(MONTH(SalesDataTable[[#This Row],[Order Date]])/3,0)</f>
        <v>Q2</v>
      </c>
      <c r="S1217" s="5">
        <f>MONTH(SalesDataTable[[#This Row],[Order Date]])</f>
        <v>6</v>
      </c>
      <c r="T1217" s="8" t="str">
        <f>TEXT(SalesDataTable[[#This Row],[Order Date]],"mmm")</f>
        <v>cze</v>
      </c>
    </row>
    <row r="1218" spans="1:20" ht="16" x14ac:dyDescent="0.4">
      <c r="A1218" s="2" t="s">
        <v>1289</v>
      </c>
      <c r="B1218" s="3">
        <v>46200</v>
      </c>
      <c r="C1218" s="4" t="s">
        <v>34</v>
      </c>
      <c r="D1218" s="4" t="s">
        <v>44</v>
      </c>
      <c r="E1218" s="4" t="s">
        <v>23</v>
      </c>
      <c r="F1218" s="4" t="s">
        <v>40</v>
      </c>
      <c r="G1218" s="4" t="s">
        <v>51</v>
      </c>
      <c r="H1218" s="4" t="s">
        <v>52</v>
      </c>
      <c r="I1218" s="5">
        <v>2</v>
      </c>
      <c r="J1218" s="6">
        <v>345.82</v>
      </c>
      <c r="K1218" s="7">
        <v>0.05</v>
      </c>
      <c r="L1218" s="6">
        <v>196.24</v>
      </c>
      <c r="M1218" s="6">
        <f t="shared" ref="M1218:M1281" si="76">I1218*J1218*(1-K1218)</f>
        <v>657.05799999999999</v>
      </c>
      <c r="N1218" s="6">
        <f t="shared" ref="N1218:N1281" si="77">I1218*L1218</f>
        <v>392.48</v>
      </c>
      <c r="O1218" s="6">
        <f t="shared" ref="O1218:O1281" si="78">M1218-N1218</f>
        <v>264.57799999999997</v>
      </c>
      <c r="P1218" s="8">
        <f t="shared" ref="P1218:P1281" si="79">IFERROR(O1218/M1218,0)</f>
        <v>0.40267069269379563</v>
      </c>
      <c r="Q1218" s="9">
        <f>YEAR(SalesDataTable[[#This Row],[Order Date]])</f>
        <v>2026</v>
      </c>
      <c r="R1218" s="8" t="str">
        <f>"Q"&amp;ROUNDUP(MONTH(SalesDataTable[[#This Row],[Order Date]])/3,0)</f>
        <v>Q2</v>
      </c>
      <c r="S1218" s="5">
        <f>MONTH(SalesDataTable[[#This Row],[Order Date]])</f>
        <v>6</v>
      </c>
      <c r="T1218" s="8" t="str">
        <f>TEXT(SalesDataTable[[#This Row],[Order Date]],"mmm")</f>
        <v>cze</v>
      </c>
    </row>
    <row r="1219" spans="1:20" ht="16" x14ac:dyDescent="0.4">
      <c r="A1219" s="2" t="s">
        <v>1290</v>
      </c>
      <c r="B1219" s="3">
        <v>46200</v>
      </c>
      <c r="C1219" s="4" t="s">
        <v>21</v>
      </c>
      <c r="D1219" s="4" t="s">
        <v>108</v>
      </c>
      <c r="E1219" s="4" t="s">
        <v>45</v>
      </c>
      <c r="F1219" s="4" t="s">
        <v>36</v>
      </c>
      <c r="G1219" s="4" t="s">
        <v>51</v>
      </c>
      <c r="H1219" s="4" t="s">
        <v>110</v>
      </c>
      <c r="I1219" s="5">
        <v>1</v>
      </c>
      <c r="J1219" s="6">
        <v>126.12</v>
      </c>
      <c r="K1219" s="7">
        <v>0</v>
      </c>
      <c r="L1219" s="6">
        <v>62.18</v>
      </c>
      <c r="M1219" s="6">
        <f t="shared" si="76"/>
        <v>126.12</v>
      </c>
      <c r="N1219" s="6">
        <f t="shared" si="77"/>
        <v>62.18</v>
      </c>
      <c r="O1219" s="6">
        <f t="shared" si="78"/>
        <v>63.940000000000005</v>
      </c>
      <c r="P1219" s="8">
        <f t="shared" si="79"/>
        <v>0.50697748176339996</v>
      </c>
      <c r="Q1219" s="9">
        <f>YEAR(SalesDataTable[[#This Row],[Order Date]])</f>
        <v>2026</v>
      </c>
      <c r="R1219" s="8" t="str">
        <f>"Q"&amp;ROUNDUP(MONTH(SalesDataTable[[#This Row],[Order Date]])/3,0)</f>
        <v>Q2</v>
      </c>
      <c r="S1219" s="5">
        <f>MONTH(SalesDataTable[[#This Row],[Order Date]])</f>
        <v>6</v>
      </c>
      <c r="T1219" s="8" t="str">
        <f>TEXT(SalesDataTable[[#This Row],[Order Date]],"mmm")</f>
        <v>cze</v>
      </c>
    </row>
    <row r="1220" spans="1:20" ht="16" x14ac:dyDescent="0.4">
      <c r="A1220" s="2" t="s">
        <v>1291</v>
      </c>
      <c r="B1220" s="3">
        <v>46201</v>
      </c>
      <c r="C1220" s="4" t="s">
        <v>47</v>
      </c>
      <c r="D1220" s="4" t="s">
        <v>65</v>
      </c>
      <c r="E1220" s="4" t="s">
        <v>59</v>
      </c>
      <c r="F1220" s="4" t="s">
        <v>24</v>
      </c>
      <c r="G1220" s="4" t="s">
        <v>69</v>
      </c>
      <c r="H1220" s="4" t="s">
        <v>87</v>
      </c>
      <c r="I1220" s="5">
        <v>1</v>
      </c>
      <c r="J1220" s="6">
        <v>36</v>
      </c>
      <c r="K1220" s="7">
        <v>0</v>
      </c>
      <c r="L1220" s="6">
        <v>13.95</v>
      </c>
      <c r="M1220" s="6">
        <f t="shared" si="76"/>
        <v>36</v>
      </c>
      <c r="N1220" s="6">
        <f t="shared" si="77"/>
        <v>13.95</v>
      </c>
      <c r="O1220" s="6">
        <f t="shared" si="78"/>
        <v>22.05</v>
      </c>
      <c r="P1220" s="8">
        <f t="shared" si="79"/>
        <v>0.61250000000000004</v>
      </c>
      <c r="Q1220" s="9">
        <f>YEAR(SalesDataTable[[#This Row],[Order Date]])</f>
        <v>2026</v>
      </c>
      <c r="R1220" s="8" t="str">
        <f>"Q"&amp;ROUNDUP(MONTH(SalesDataTable[[#This Row],[Order Date]])/3,0)</f>
        <v>Q2</v>
      </c>
      <c r="S1220" s="5">
        <f>MONTH(SalesDataTable[[#This Row],[Order Date]])</f>
        <v>6</v>
      </c>
      <c r="T1220" s="8" t="str">
        <f>TEXT(SalesDataTable[[#This Row],[Order Date]],"mmm")</f>
        <v>cze</v>
      </c>
    </row>
    <row r="1221" spans="1:20" ht="16" x14ac:dyDescent="0.4">
      <c r="A1221" s="2" t="s">
        <v>1292</v>
      </c>
      <c r="B1221" s="3">
        <v>46201</v>
      </c>
      <c r="C1221" s="4" t="s">
        <v>21</v>
      </c>
      <c r="D1221" s="4" t="s">
        <v>22</v>
      </c>
      <c r="E1221" s="4" t="s">
        <v>23</v>
      </c>
      <c r="F1221" s="4" t="s">
        <v>24</v>
      </c>
      <c r="G1221" s="4" t="s">
        <v>37</v>
      </c>
      <c r="H1221" s="4" t="s">
        <v>103</v>
      </c>
      <c r="I1221" s="5">
        <v>1</v>
      </c>
      <c r="J1221" s="6">
        <v>162.25</v>
      </c>
      <c r="K1221" s="7">
        <v>0.05</v>
      </c>
      <c r="L1221" s="6">
        <v>89.28</v>
      </c>
      <c r="M1221" s="6">
        <f t="shared" si="76"/>
        <v>154.13749999999999</v>
      </c>
      <c r="N1221" s="6">
        <f t="shared" si="77"/>
        <v>89.28</v>
      </c>
      <c r="O1221" s="6">
        <f t="shared" si="78"/>
        <v>64.857499999999987</v>
      </c>
      <c r="P1221" s="8">
        <f t="shared" si="79"/>
        <v>0.42077690373854509</v>
      </c>
      <c r="Q1221" s="9">
        <f>YEAR(SalesDataTable[[#This Row],[Order Date]])</f>
        <v>2026</v>
      </c>
      <c r="R1221" s="8" t="str">
        <f>"Q"&amp;ROUNDUP(MONTH(SalesDataTable[[#This Row],[Order Date]])/3,0)</f>
        <v>Q2</v>
      </c>
      <c r="S1221" s="5">
        <f>MONTH(SalesDataTable[[#This Row],[Order Date]])</f>
        <v>6</v>
      </c>
      <c r="T1221" s="8" t="str">
        <f>TEXT(SalesDataTable[[#This Row],[Order Date]],"mmm")</f>
        <v>cze</v>
      </c>
    </row>
    <row r="1222" spans="1:20" ht="16" x14ac:dyDescent="0.4">
      <c r="A1222" s="2" t="s">
        <v>1293</v>
      </c>
      <c r="B1222" s="3">
        <v>46201</v>
      </c>
      <c r="C1222" s="4" t="s">
        <v>28</v>
      </c>
      <c r="D1222" s="4" t="s">
        <v>86</v>
      </c>
      <c r="E1222" s="4" t="s">
        <v>23</v>
      </c>
      <c r="F1222" s="4" t="s">
        <v>24</v>
      </c>
      <c r="G1222" s="4" t="s">
        <v>31</v>
      </c>
      <c r="H1222" s="4" t="s">
        <v>73</v>
      </c>
      <c r="I1222" s="5">
        <v>1</v>
      </c>
      <c r="J1222" s="6">
        <v>150.44</v>
      </c>
      <c r="K1222" s="7">
        <v>0</v>
      </c>
      <c r="L1222" s="6">
        <v>80.5</v>
      </c>
      <c r="M1222" s="6">
        <f t="shared" si="76"/>
        <v>150.44</v>
      </c>
      <c r="N1222" s="6">
        <f t="shared" si="77"/>
        <v>80.5</v>
      </c>
      <c r="O1222" s="6">
        <f t="shared" si="78"/>
        <v>69.94</v>
      </c>
      <c r="P1222" s="8">
        <f t="shared" si="79"/>
        <v>0.46490295134272797</v>
      </c>
      <c r="Q1222" s="9">
        <f>YEAR(SalesDataTable[[#This Row],[Order Date]])</f>
        <v>2026</v>
      </c>
      <c r="R1222" s="8" t="str">
        <f>"Q"&amp;ROUNDUP(MONTH(SalesDataTable[[#This Row],[Order Date]])/3,0)</f>
        <v>Q2</v>
      </c>
      <c r="S1222" s="5">
        <f>MONTH(SalesDataTable[[#This Row],[Order Date]])</f>
        <v>6</v>
      </c>
      <c r="T1222" s="8" t="str">
        <f>TEXT(SalesDataTable[[#This Row],[Order Date]],"mmm")</f>
        <v>cze</v>
      </c>
    </row>
    <row r="1223" spans="1:20" ht="16" x14ac:dyDescent="0.4">
      <c r="A1223" s="2" t="s">
        <v>1294</v>
      </c>
      <c r="B1223" s="3">
        <v>46201</v>
      </c>
      <c r="C1223" s="4" t="s">
        <v>21</v>
      </c>
      <c r="D1223" s="4" t="s">
        <v>22</v>
      </c>
      <c r="E1223" s="4" t="s">
        <v>45</v>
      </c>
      <c r="F1223" s="4" t="s">
        <v>40</v>
      </c>
      <c r="G1223" s="4" t="s">
        <v>51</v>
      </c>
      <c r="H1223" s="4" t="s">
        <v>110</v>
      </c>
      <c r="I1223" s="5">
        <v>2</v>
      </c>
      <c r="J1223" s="6">
        <v>126.17</v>
      </c>
      <c r="K1223" s="7">
        <v>0.05</v>
      </c>
      <c r="L1223" s="6">
        <v>61.13</v>
      </c>
      <c r="M1223" s="6">
        <f t="shared" si="76"/>
        <v>239.72299999999998</v>
      </c>
      <c r="N1223" s="6">
        <f t="shared" si="77"/>
        <v>122.26</v>
      </c>
      <c r="O1223" s="6">
        <f t="shared" si="78"/>
        <v>117.46299999999998</v>
      </c>
      <c r="P1223" s="8">
        <f t="shared" si="79"/>
        <v>0.48999470221881081</v>
      </c>
      <c r="Q1223" s="9">
        <f>YEAR(SalesDataTable[[#This Row],[Order Date]])</f>
        <v>2026</v>
      </c>
      <c r="R1223" s="8" t="str">
        <f>"Q"&amp;ROUNDUP(MONTH(SalesDataTable[[#This Row],[Order Date]])/3,0)</f>
        <v>Q2</v>
      </c>
      <c r="S1223" s="5">
        <f>MONTH(SalesDataTable[[#This Row],[Order Date]])</f>
        <v>6</v>
      </c>
      <c r="T1223" s="8" t="str">
        <f>TEXT(SalesDataTable[[#This Row],[Order Date]],"mmm")</f>
        <v>cze</v>
      </c>
    </row>
    <row r="1224" spans="1:20" ht="16" x14ac:dyDescent="0.4">
      <c r="A1224" s="2" t="s">
        <v>1295</v>
      </c>
      <c r="B1224" s="3">
        <v>46201</v>
      </c>
      <c r="C1224" s="4" t="s">
        <v>47</v>
      </c>
      <c r="D1224" s="4" t="s">
        <v>65</v>
      </c>
      <c r="E1224" s="4" t="s">
        <v>59</v>
      </c>
      <c r="F1224" s="4" t="s">
        <v>24</v>
      </c>
      <c r="G1224" s="4" t="s">
        <v>51</v>
      </c>
      <c r="H1224" s="4" t="s">
        <v>84</v>
      </c>
      <c r="I1224" s="5">
        <v>2</v>
      </c>
      <c r="J1224" s="6">
        <v>83.72</v>
      </c>
      <c r="K1224" s="7">
        <v>0</v>
      </c>
      <c r="L1224" s="6">
        <v>38.96</v>
      </c>
      <c r="M1224" s="6">
        <f t="shared" si="76"/>
        <v>167.44</v>
      </c>
      <c r="N1224" s="6">
        <f t="shared" si="77"/>
        <v>77.92</v>
      </c>
      <c r="O1224" s="6">
        <f t="shared" si="78"/>
        <v>89.52</v>
      </c>
      <c r="P1224" s="8">
        <f t="shared" si="79"/>
        <v>0.53463927376970855</v>
      </c>
      <c r="Q1224" s="9">
        <f>YEAR(SalesDataTable[[#This Row],[Order Date]])</f>
        <v>2026</v>
      </c>
      <c r="R1224" s="8" t="str">
        <f>"Q"&amp;ROUNDUP(MONTH(SalesDataTable[[#This Row],[Order Date]])/3,0)</f>
        <v>Q2</v>
      </c>
      <c r="S1224" s="5">
        <f>MONTH(SalesDataTable[[#This Row],[Order Date]])</f>
        <v>6</v>
      </c>
      <c r="T1224" s="8" t="str">
        <f>TEXT(SalesDataTable[[#This Row],[Order Date]],"mmm")</f>
        <v>cze</v>
      </c>
    </row>
    <row r="1225" spans="1:20" ht="16" x14ac:dyDescent="0.4">
      <c r="A1225" s="2" t="s">
        <v>1296</v>
      </c>
      <c r="B1225" s="3">
        <v>46201</v>
      </c>
      <c r="C1225" s="4" t="s">
        <v>47</v>
      </c>
      <c r="D1225" s="4" t="s">
        <v>68</v>
      </c>
      <c r="E1225" s="4" t="s">
        <v>59</v>
      </c>
      <c r="F1225" s="4" t="s">
        <v>36</v>
      </c>
      <c r="G1225" s="4" t="s">
        <v>31</v>
      </c>
      <c r="H1225" s="4" t="s">
        <v>99</v>
      </c>
      <c r="I1225" s="5">
        <v>1</v>
      </c>
      <c r="J1225" s="6">
        <v>70.58</v>
      </c>
      <c r="K1225" s="7">
        <v>0</v>
      </c>
      <c r="L1225" s="6">
        <v>32.78</v>
      </c>
      <c r="M1225" s="6">
        <f t="shared" si="76"/>
        <v>70.58</v>
      </c>
      <c r="N1225" s="6">
        <f t="shared" si="77"/>
        <v>32.78</v>
      </c>
      <c r="O1225" s="6">
        <f t="shared" si="78"/>
        <v>37.799999999999997</v>
      </c>
      <c r="P1225" s="8">
        <f t="shared" si="79"/>
        <v>0.53556248228960046</v>
      </c>
      <c r="Q1225" s="9">
        <f>YEAR(SalesDataTable[[#This Row],[Order Date]])</f>
        <v>2026</v>
      </c>
      <c r="R1225" s="8" t="str">
        <f>"Q"&amp;ROUNDUP(MONTH(SalesDataTable[[#This Row],[Order Date]])/3,0)</f>
        <v>Q2</v>
      </c>
      <c r="S1225" s="5">
        <f>MONTH(SalesDataTable[[#This Row],[Order Date]])</f>
        <v>6</v>
      </c>
      <c r="T1225" s="8" t="str">
        <f>TEXT(SalesDataTable[[#This Row],[Order Date]],"mmm")</f>
        <v>cze</v>
      </c>
    </row>
    <row r="1226" spans="1:20" ht="16" x14ac:dyDescent="0.4">
      <c r="A1226" s="2" t="s">
        <v>1297</v>
      </c>
      <c r="B1226" s="3">
        <v>46201</v>
      </c>
      <c r="C1226" s="4" t="s">
        <v>47</v>
      </c>
      <c r="D1226" s="4" t="s">
        <v>102</v>
      </c>
      <c r="E1226" s="4" t="s">
        <v>30</v>
      </c>
      <c r="F1226" s="4" t="s">
        <v>40</v>
      </c>
      <c r="G1226" s="4" t="s">
        <v>51</v>
      </c>
      <c r="H1226" s="4" t="s">
        <v>84</v>
      </c>
      <c r="I1226" s="5">
        <v>5</v>
      </c>
      <c r="J1226" s="6">
        <v>81.96</v>
      </c>
      <c r="K1226" s="7">
        <v>0.05</v>
      </c>
      <c r="L1226" s="6">
        <v>39.130000000000003</v>
      </c>
      <c r="M1226" s="6">
        <f t="shared" si="76"/>
        <v>389.30999999999995</v>
      </c>
      <c r="N1226" s="6">
        <f t="shared" si="77"/>
        <v>195.65</v>
      </c>
      <c r="O1226" s="6">
        <f t="shared" si="78"/>
        <v>193.65999999999994</v>
      </c>
      <c r="P1226" s="8">
        <f t="shared" si="79"/>
        <v>0.497444196141892</v>
      </c>
      <c r="Q1226" s="9">
        <f>YEAR(SalesDataTable[[#This Row],[Order Date]])</f>
        <v>2026</v>
      </c>
      <c r="R1226" s="8" t="str">
        <f>"Q"&amp;ROUNDUP(MONTH(SalesDataTable[[#This Row],[Order Date]])/3,0)</f>
        <v>Q2</v>
      </c>
      <c r="S1226" s="5">
        <f>MONTH(SalesDataTable[[#This Row],[Order Date]])</f>
        <v>6</v>
      </c>
      <c r="T1226" s="8" t="str">
        <f>TEXT(SalesDataTable[[#This Row],[Order Date]],"mmm")</f>
        <v>cze</v>
      </c>
    </row>
    <row r="1227" spans="1:20" ht="16" x14ac:dyDescent="0.4">
      <c r="A1227" s="2" t="s">
        <v>1298</v>
      </c>
      <c r="B1227" s="3">
        <v>46201</v>
      </c>
      <c r="C1227" s="4" t="s">
        <v>28</v>
      </c>
      <c r="D1227" s="4" t="s">
        <v>106</v>
      </c>
      <c r="E1227" s="4" t="s">
        <v>23</v>
      </c>
      <c r="F1227" s="4" t="s">
        <v>36</v>
      </c>
      <c r="G1227" s="4" t="s">
        <v>25</v>
      </c>
      <c r="H1227" s="4" t="s">
        <v>55</v>
      </c>
      <c r="I1227" s="5">
        <v>1</v>
      </c>
      <c r="J1227" s="6">
        <v>40.67</v>
      </c>
      <c r="K1227" s="7">
        <v>0</v>
      </c>
      <c r="L1227" s="6">
        <v>16.5</v>
      </c>
      <c r="M1227" s="6">
        <f t="shared" si="76"/>
        <v>40.67</v>
      </c>
      <c r="N1227" s="6">
        <f t="shared" si="77"/>
        <v>16.5</v>
      </c>
      <c r="O1227" s="6">
        <f t="shared" si="78"/>
        <v>24.17</v>
      </c>
      <c r="P1227" s="8">
        <f t="shared" si="79"/>
        <v>0.59429554954511932</v>
      </c>
      <c r="Q1227" s="9">
        <f>YEAR(SalesDataTable[[#This Row],[Order Date]])</f>
        <v>2026</v>
      </c>
      <c r="R1227" s="8" t="str">
        <f>"Q"&amp;ROUNDUP(MONTH(SalesDataTable[[#This Row],[Order Date]])/3,0)</f>
        <v>Q2</v>
      </c>
      <c r="S1227" s="5">
        <f>MONTH(SalesDataTable[[#This Row],[Order Date]])</f>
        <v>6</v>
      </c>
      <c r="T1227" s="8" t="str">
        <f>TEXT(SalesDataTable[[#This Row],[Order Date]],"mmm")</f>
        <v>cze</v>
      </c>
    </row>
    <row r="1228" spans="1:20" ht="16" x14ac:dyDescent="0.4">
      <c r="A1228" s="2" t="s">
        <v>1299</v>
      </c>
      <c r="B1228" s="3">
        <v>46201</v>
      </c>
      <c r="C1228" s="4" t="s">
        <v>34</v>
      </c>
      <c r="D1228" s="4" t="s">
        <v>146</v>
      </c>
      <c r="E1228" s="4" t="s">
        <v>45</v>
      </c>
      <c r="F1228" s="4" t="s">
        <v>36</v>
      </c>
      <c r="G1228" s="4" t="s">
        <v>69</v>
      </c>
      <c r="H1228" s="4" t="s">
        <v>70</v>
      </c>
      <c r="I1228" s="5">
        <v>1</v>
      </c>
      <c r="J1228" s="6">
        <v>40.94</v>
      </c>
      <c r="K1228" s="7">
        <v>0</v>
      </c>
      <c r="L1228" s="6">
        <v>14.47</v>
      </c>
      <c r="M1228" s="6">
        <f t="shared" si="76"/>
        <v>40.94</v>
      </c>
      <c r="N1228" s="6">
        <f t="shared" si="77"/>
        <v>14.47</v>
      </c>
      <c r="O1228" s="6">
        <f t="shared" si="78"/>
        <v>26.47</v>
      </c>
      <c r="P1228" s="8">
        <f t="shared" si="79"/>
        <v>0.64655593551538837</v>
      </c>
      <c r="Q1228" s="9">
        <f>YEAR(SalesDataTable[[#This Row],[Order Date]])</f>
        <v>2026</v>
      </c>
      <c r="R1228" s="8" t="str">
        <f>"Q"&amp;ROUNDUP(MONTH(SalesDataTable[[#This Row],[Order Date]])/3,0)</f>
        <v>Q2</v>
      </c>
      <c r="S1228" s="5">
        <f>MONTH(SalesDataTable[[#This Row],[Order Date]])</f>
        <v>6</v>
      </c>
      <c r="T1228" s="8" t="str">
        <f>TEXT(SalesDataTable[[#This Row],[Order Date]],"mmm")</f>
        <v>cze</v>
      </c>
    </row>
    <row r="1229" spans="1:20" ht="16" x14ac:dyDescent="0.4">
      <c r="A1229" s="2" t="s">
        <v>1300</v>
      </c>
      <c r="B1229" s="3">
        <v>46202</v>
      </c>
      <c r="C1229" s="4" t="s">
        <v>47</v>
      </c>
      <c r="D1229" s="4" t="s">
        <v>68</v>
      </c>
      <c r="E1229" s="4" t="s">
        <v>30</v>
      </c>
      <c r="F1229" s="4" t="s">
        <v>40</v>
      </c>
      <c r="G1229" s="4" t="s">
        <v>25</v>
      </c>
      <c r="H1229" s="4" t="s">
        <v>63</v>
      </c>
      <c r="I1229" s="5">
        <v>3</v>
      </c>
      <c r="J1229" s="6">
        <v>100.89</v>
      </c>
      <c r="K1229" s="7">
        <v>0.05</v>
      </c>
      <c r="L1229" s="6">
        <v>49.08</v>
      </c>
      <c r="M1229" s="6">
        <f t="shared" si="76"/>
        <v>287.53649999999999</v>
      </c>
      <c r="N1229" s="6">
        <f t="shared" si="77"/>
        <v>147.24</v>
      </c>
      <c r="O1229" s="6">
        <f t="shared" si="78"/>
        <v>140.29649999999998</v>
      </c>
      <c r="P1229" s="8">
        <f t="shared" si="79"/>
        <v>0.48792588071427451</v>
      </c>
      <c r="Q1229" s="9">
        <f>YEAR(SalesDataTable[[#This Row],[Order Date]])</f>
        <v>2026</v>
      </c>
      <c r="R1229" s="8" t="str">
        <f>"Q"&amp;ROUNDUP(MONTH(SalesDataTable[[#This Row],[Order Date]])/3,0)</f>
        <v>Q2</v>
      </c>
      <c r="S1229" s="5">
        <f>MONTH(SalesDataTable[[#This Row],[Order Date]])</f>
        <v>6</v>
      </c>
      <c r="T1229" s="8" t="str">
        <f>TEXT(SalesDataTable[[#This Row],[Order Date]],"mmm")</f>
        <v>cze</v>
      </c>
    </row>
    <row r="1230" spans="1:20" ht="16" x14ac:dyDescent="0.4">
      <c r="A1230" s="2" t="s">
        <v>1301</v>
      </c>
      <c r="B1230" s="3">
        <v>46202</v>
      </c>
      <c r="C1230" s="4" t="s">
        <v>28</v>
      </c>
      <c r="D1230" s="4" t="s">
        <v>89</v>
      </c>
      <c r="E1230" s="4" t="s">
        <v>30</v>
      </c>
      <c r="F1230" s="4" t="s">
        <v>40</v>
      </c>
      <c r="G1230" s="4" t="s">
        <v>25</v>
      </c>
      <c r="H1230" s="4" t="s">
        <v>55</v>
      </c>
      <c r="I1230" s="5">
        <v>3</v>
      </c>
      <c r="J1230" s="6">
        <v>39.78</v>
      </c>
      <c r="K1230" s="7">
        <v>0.15</v>
      </c>
      <c r="L1230" s="6">
        <v>16.850000000000001</v>
      </c>
      <c r="M1230" s="6">
        <f t="shared" si="76"/>
        <v>101.43900000000001</v>
      </c>
      <c r="N1230" s="6">
        <f t="shared" si="77"/>
        <v>50.550000000000004</v>
      </c>
      <c r="O1230" s="6">
        <f t="shared" si="78"/>
        <v>50.889000000000003</v>
      </c>
      <c r="P1230" s="8">
        <f t="shared" si="79"/>
        <v>0.50167095495815217</v>
      </c>
      <c r="Q1230" s="9">
        <f>YEAR(SalesDataTable[[#This Row],[Order Date]])</f>
        <v>2026</v>
      </c>
      <c r="R1230" s="8" t="str">
        <f>"Q"&amp;ROUNDUP(MONTH(SalesDataTable[[#This Row],[Order Date]])/3,0)</f>
        <v>Q2</v>
      </c>
      <c r="S1230" s="5">
        <f>MONTH(SalesDataTable[[#This Row],[Order Date]])</f>
        <v>6</v>
      </c>
      <c r="T1230" s="8" t="str">
        <f>TEXT(SalesDataTable[[#This Row],[Order Date]],"mmm")</f>
        <v>cze</v>
      </c>
    </row>
    <row r="1231" spans="1:20" ht="16" x14ac:dyDescent="0.4">
      <c r="A1231" s="2" t="s">
        <v>1302</v>
      </c>
      <c r="B1231" s="3">
        <v>46202</v>
      </c>
      <c r="C1231" s="4" t="s">
        <v>21</v>
      </c>
      <c r="D1231" s="4" t="s">
        <v>22</v>
      </c>
      <c r="E1231" s="4" t="s">
        <v>23</v>
      </c>
      <c r="F1231" s="4" t="s">
        <v>24</v>
      </c>
      <c r="G1231" s="4" t="s">
        <v>69</v>
      </c>
      <c r="H1231" s="4" t="s">
        <v>70</v>
      </c>
      <c r="I1231" s="5">
        <v>1</v>
      </c>
      <c r="J1231" s="6">
        <v>40.299999999999997</v>
      </c>
      <c r="K1231" s="7">
        <v>0.05</v>
      </c>
      <c r="L1231" s="6">
        <v>14.79</v>
      </c>
      <c r="M1231" s="6">
        <f t="shared" si="76"/>
        <v>38.284999999999997</v>
      </c>
      <c r="N1231" s="6">
        <f t="shared" si="77"/>
        <v>14.79</v>
      </c>
      <c r="O1231" s="6">
        <f t="shared" si="78"/>
        <v>23.494999999999997</v>
      </c>
      <c r="P1231" s="8">
        <f t="shared" si="79"/>
        <v>0.61368682251534545</v>
      </c>
      <c r="Q1231" s="9">
        <f>YEAR(SalesDataTable[[#This Row],[Order Date]])</f>
        <v>2026</v>
      </c>
      <c r="R1231" s="8" t="str">
        <f>"Q"&amp;ROUNDUP(MONTH(SalesDataTable[[#This Row],[Order Date]])/3,0)</f>
        <v>Q2</v>
      </c>
      <c r="S1231" s="5">
        <f>MONTH(SalesDataTable[[#This Row],[Order Date]])</f>
        <v>6</v>
      </c>
      <c r="T1231" s="8" t="str">
        <f>TEXT(SalesDataTable[[#This Row],[Order Date]],"mmm")</f>
        <v>cze</v>
      </c>
    </row>
    <row r="1232" spans="1:20" ht="16" x14ac:dyDescent="0.4">
      <c r="A1232" s="2" t="s">
        <v>1303</v>
      </c>
      <c r="B1232" s="3">
        <v>46202</v>
      </c>
      <c r="C1232" s="4" t="s">
        <v>28</v>
      </c>
      <c r="D1232" s="4" t="s">
        <v>86</v>
      </c>
      <c r="E1232" s="4" t="s">
        <v>45</v>
      </c>
      <c r="F1232" s="4" t="s">
        <v>24</v>
      </c>
      <c r="G1232" s="4" t="s">
        <v>31</v>
      </c>
      <c r="H1232" s="4" t="s">
        <v>32</v>
      </c>
      <c r="I1232" s="5">
        <v>1</v>
      </c>
      <c r="J1232" s="6">
        <v>90.91</v>
      </c>
      <c r="K1232" s="7">
        <v>0.05</v>
      </c>
      <c r="L1232" s="6">
        <v>45.9</v>
      </c>
      <c r="M1232" s="6">
        <f t="shared" si="76"/>
        <v>86.364499999999992</v>
      </c>
      <c r="N1232" s="6">
        <f t="shared" si="77"/>
        <v>45.9</v>
      </c>
      <c r="O1232" s="6">
        <f t="shared" si="78"/>
        <v>40.464499999999994</v>
      </c>
      <c r="P1232" s="8">
        <f t="shared" si="79"/>
        <v>0.46853163047316893</v>
      </c>
      <c r="Q1232" s="9">
        <f>YEAR(SalesDataTable[[#This Row],[Order Date]])</f>
        <v>2026</v>
      </c>
      <c r="R1232" s="8" t="str">
        <f>"Q"&amp;ROUNDUP(MONTH(SalesDataTable[[#This Row],[Order Date]])/3,0)</f>
        <v>Q2</v>
      </c>
      <c r="S1232" s="5">
        <f>MONTH(SalesDataTable[[#This Row],[Order Date]])</f>
        <v>6</v>
      </c>
      <c r="T1232" s="8" t="str">
        <f>TEXT(SalesDataTable[[#This Row],[Order Date]],"mmm")</f>
        <v>cze</v>
      </c>
    </row>
    <row r="1233" spans="1:20" ht="16" x14ac:dyDescent="0.4">
      <c r="A1233" s="2" t="s">
        <v>1304</v>
      </c>
      <c r="B1233" s="3">
        <v>46202</v>
      </c>
      <c r="C1233" s="4" t="s">
        <v>21</v>
      </c>
      <c r="D1233" s="4" t="s">
        <v>22</v>
      </c>
      <c r="E1233" s="4" t="s">
        <v>30</v>
      </c>
      <c r="F1233" s="4" t="s">
        <v>40</v>
      </c>
      <c r="G1233" s="4" t="s">
        <v>37</v>
      </c>
      <c r="H1233" s="4" t="s">
        <v>103</v>
      </c>
      <c r="I1233" s="5">
        <v>5</v>
      </c>
      <c r="J1233" s="6">
        <v>162.29</v>
      </c>
      <c r="K1233" s="7">
        <v>0.15</v>
      </c>
      <c r="L1233" s="6">
        <v>86.66</v>
      </c>
      <c r="M1233" s="6">
        <f t="shared" si="76"/>
        <v>689.73249999999996</v>
      </c>
      <c r="N1233" s="6">
        <f t="shared" si="77"/>
        <v>433.29999999999995</v>
      </c>
      <c r="O1233" s="6">
        <f t="shared" si="78"/>
        <v>256.4325</v>
      </c>
      <c r="P1233" s="8">
        <f t="shared" si="79"/>
        <v>0.37178543855770174</v>
      </c>
      <c r="Q1233" s="9">
        <f>YEAR(SalesDataTable[[#This Row],[Order Date]])</f>
        <v>2026</v>
      </c>
      <c r="R1233" s="8" t="str">
        <f>"Q"&amp;ROUNDUP(MONTH(SalesDataTable[[#This Row],[Order Date]])/3,0)</f>
        <v>Q2</v>
      </c>
      <c r="S1233" s="5">
        <f>MONTH(SalesDataTable[[#This Row],[Order Date]])</f>
        <v>6</v>
      </c>
      <c r="T1233" s="8" t="str">
        <f>TEXT(SalesDataTable[[#This Row],[Order Date]],"mmm")</f>
        <v>cze</v>
      </c>
    </row>
    <row r="1234" spans="1:20" ht="16" x14ac:dyDescent="0.4">
      <c r="A1234" s="2" t="s">
        <v>1305</v>
      </c>
      <c r="B1234" s="3">
        <v>46202</v>
      </c>
      <c r="C1234" s="4" t="s">
        <v>28</v>
      </c>
      <c r="D1234" s="4" t="s">
        <v>86</v>
      </c>
      <c r="E1234" s="4" t="s">
        <v>23</v>
      </c>
      <c r="F1234" s="4" t="s">
        <v>40</v>
      </c>
      <c r="G1234" s="4" t="s">
        <v>25</v>
      </c>
      <c r="H1234" s="4" t="s">
        <v>49</v>
      </c>
      <c r="I1234" s="5">
        <v>2</v>
      </c>
      <c r="J1234" s="6">
        <v>51.03</v>
      </c>
      <c r="K1234" s="7">
        <v>0</v>
      </c>
      <c r="L1234" s="6">
        <v>22.59</v>
      </c>
      <c r="M1234" s="6">
        <f t="shared" si="76"/>
        <v>102.06</v>
      </c>
      <c r="N1234" s="6">
        <f t="shared" si="77"/>
        <v>45.18</v>
      </c>
      <c r="O1234" s="6">
        <f t="shared" si="78"/>
        <v>56.88</v>
      </c>
      <c r="P1234" s="8">
        <f t="shared" si="79"/>
        <v>0.55731922398589062</v>
      </c>
      <c r="Q1234" s="9">
        <f>YEAR(SalesDataTable[[#This Row],[Order Date]])</f>
        <v>2026</v>
      </c>
      <c r="R1234" s="8" t="str">
        <f>"Q"&amp;ROUNDUP(MONTH(SalesDataTable[[#This Row],[Order Date]])/3,0)</f>
        <v>Q2</v>
      </c>
      <c r="S1234" s="5">
        <f>MONTH(SalesDataTable[[#This Row],[Order Date]])</f>
        <v>6</v>
      </c>
      <c r="T1234" s="8" t="str">
        <f>TEXT(SalesDataTable[[#This Row],[Order Date]],"mmm")</f>
        <v>cze</v>
      </c>
    </row>
    <row r="1235" spans="1:20" ht="16" x14ac:dyDescent="0.4">
      <c r="A1235" s="2" t="s">
        <v>1306</v>
      </c>
      <c r="B1235" s="3">
        <v>46202</v>
      </c>
      <c r="C1235" s="4" t="s">
        <v>28</v>
      </c>
      <c r="D1235" s="4" t="s">
        <v>89</v>
      </c>
      <c r="E1235" s="4" t="s">
        <v>23</v>
      </c>
      <c r="F1235" s="4" t="s">
        <v>40</v>
      </c>
      <c r="G1235" s="4" t="s">
        <v>69</v>
      </c>
      <c r="H1235" s="4" t="s">
        <v>94</v>
      </c>
      <c r="I1235" s="5">
        <v>1</v>
      </c>
      <c r="J1235" s="6">
        <v>50.67</v>
      </c>
      <c r="K1235" s="7">
        <v>0</v>
      </c>
      <c r="L1235" s="6">
        <v>22.18</v>
      </c>
      <c r="M1235" s="6">
        <f t="shared" si="76"/>
        <v>50.67</v>
      </c>
      <c r="N1235" s="6">
        <f t="shared" si="77"/>
        <v>22.18</v>
      </c>
      <c r="O1235" s="6">
        <f t="shared" si="78"/>
        <v>28.490000000000002</v>
      </c>
      <c r="P1235" s="8">
        <f t="shared" si="79"/>
        <v>0.56226564041839355</v>
      </c>
      <c r="Q1235" s="9">
        <f>YEAR(SalesDataTable[[#This Row],[Order Date]])</f>
        <v>2026</v>
      </c>
      <c r="R1235" s="8" t="str">
        <f>"Q"&amp;ROUNDUP(MONTH(SalesDataTable[[#This Row],[Order Date]])/3,0)</f>
        <v>Q2</v>
      </c>
      <c r="S1235" s="5">
        <f>MONTH(SalesDataTable[[#This Row],[Order Date]])</f>
        <v>6</v>
      </c>
      <c r="T1235" s="8" t="str">
        <f>TEXT(SalesDataTable[[#This Row],[Order Date]],"mmm")</f>
        <v>cze</v>
      </c>
    </row>
    <row r="1236" spans="1:20" ht="16" x14ac:dyDescent="0.4">
      <c r="A1236" s="2" t="s">
        <v>1307</v>
      </c>
      <c r="B1236" s="3">
        <v>46202</v>
      </c>
      <c r="C1236" s="4" t="s">
        <v>47</v>
      </c>
      <c r="D1236" s="4" t="s">
        <v>68</v>
      </c>
      <c r="E1236" s="4" t="s">
        <v>30</v>
      </c>
      <c r="F1236" s="4" t="s">
        <v>24</v>
      </c>
      <c r="G1236" s="4" t="s">
        <v>37</v>
      </c>
      <c r="H1236" s="4" t="s">
        <v>91</v>
      </c>
      <c r="I1236" s="5">
        <v>10</v>
      </c>
      <c r="J1236" s="6">
        <v>130.62</v>
      </c>
      <c r="K1236" s="7">
        <v>0.05</v>
      </c>
      <c r="L1236" s="6">
        <v>67.05</v>
      </c>
      <c r="M1236" s="6">
        <f t="shared" si="76"/>
        <v>1240.8899999999999</v>
      </c>
      <c r="N1236" s="6">
        <f t="shared" si="77"/>
        <v>670.5</v>
      </c>
      <c r="O1236" s="6">
        <f t="shared" si="78"/>
        <v>570.38999999999987</v>
      </c>
      <c r="P1236" s="8">
        <f t="shared" si="79"/>
        <v>0.45966201677828006</v>
      </c>
      <c r="Q1236" s="9">
        <f>YEAR(SalesDataTable[[#This Row],[Order Date]])</f>
        <v>2026</v>
      </c>
      <c r="R1236" s="8" t="str">
        <f>"Q"&amp;ROUNDUP(MONTH(SalesDataTable[[#This Row],[Order Date]])/3,0)</f>
        <v>Q2</v>
      </c>
      <c r="S1236" s="5">
        <f>MONTH(SalesDataTable[[#This Row],[Order Date]])</f>
        <v>6</v>
      </c>
      <c r="T1236" s="8" t="str">
        <f>TEXT(SalesDataTable[[#This Row],[Order Date]],"mmm")</f>
        <v>cze</v>
      </c>
    </row>
    <row r="1237" spans="1:20" ht="16" x14ac:dyDescent="0.4">
      <c r="A1237" s="2" t="s">
        <v>1308</v>
      </c>
      <c r="B1237" s="3">
        <v>46202</v>
      </c>
      <c r="C1237" s="4" t="s">
        <v>34</v>
      </c>
      <c r="D1237" s="4" t="s">
        <v>54</v>
      </c>
      <c r="E1237" s="4" t="s">
        <v>23</v>
      </c>
      <c r="F1237" s="4" t="s">
        <v>36</v>
      </c>
      <c r="G1237" s="4" t="s">
        <v>51</v>
      </c>
      <c r="H1237" s="4" t="s">
        <v>61</v>
      </c>
      <c r="I1237" s="5">
        <v>4</v>
      </c>
      <c r="J1237" s="6">
        <v>194.6</v>
      </c>
      <c r="K1237" s="7">
        <v>0</v>
      </c>
      <c r="L1237" s="6">
        <v>104.64</v>
      </c>
      <c r="M1237" s="6">
        <f t="shared" si="76"/>
        <v>778.4</v>
      </c>
      <c r="N1237" s="6">
        <f t="shared" si="77"/>
        <v>418.56</v>
      </c>
      <c r="O1237" s="6">
        <f t="shared" si="78"/>
        <v>359.84</v>
      </c>
      <c r="P1237" s="8">
        <f t="shared" si="79"/>
        <v>0.46228160328879753</v>
      </c>
      <c r="Q1237" s="9">
        <f>YEAR(SalesDataTable[[#This Row],[Order Date]])</f>
        <v>2026</v>
      </c>
      <c r="R1237" s="8" t="str">
        <f>"Q"&amp;ROUNDUP(MONTH(SalesDataTable[[#This Row],[Order Date]])/3,0)</f>
        <v>Q2</v>
      </c>
      <c r="S1237" s="5">
        <f>MONTH(SalesDataTable[[#This Row],[Order Date]])</f>
        <v>6</v>
      </c>
      <c r="T1237" s="8" t="str">
        <f>TEXT(SalesDataTable[[#This Row],[Order Date]],"mmm")</f>
        <v>cze</v>
      </c>
    </row>
    <row r="1238" spans="1:20" ht="16" x14ac:dyDescent="0.4">
      <c r="A1238" s="2" t="s">
        <v>1309</v>
      </c>
      <c r="B1238" s="3">
        <v>46203</v>
      </c>
      <c r="C1238" s="4" t="s">
        <v>34</v>
      </c>
      <c r="D1238" s="4" t="s">
        <v>35</v>
      </c>
      <c r="E1238" s="4" t="s">
        <v>45</v>
      </c>
      <c r="F1238" s="4" t="s">
        <v>36</v>
      </c>
      <c r="G1238" s="4" t="s">
        <v>31</v>
      </c>
      <c r="H1238" s="4" t="s">
        <v>32</v>
      </c>
      <c r="I1238" s="5">
        <v>1</v>
      </c>
      <c r="J1238" s="6">
        <v>94</v>
      </c>
      <c r="K1238" s="7">
        <v>0</v>
      </c>
      <c r="L1238" s="6">
        <v>45.62</v>
      </c>
      <c r="M1238" s="6">
        <f t="shared" si="76"/>
        <v>94</v>
      </c>
      <c r="N1238" s="6">
        <f t="shared" si="77"/>
        <v>45.62</v>
      </c>
      <c r="O1238" s="6">
        <f t="shared" si="78"/>
        <v>48.38</v>
      </c>
      <c r="P1238" s="8">
        <f t="shared" si="79"/>
        <v>0.51468085106382977</v>
      </c>
      <c r="Q1238" s="9">
        <f>YEAR(SalesDataTable[[#This Row],[Order Date]])</f>
        <v>2026</v>
      </c>
      <c r="R1238" s="8" t="str">
        <f>"Q"&amp;ROUNDUP(MONTH(SalesDataTable[[#This Row],[Order Date]])/3,0)</f>
        <v>Q2</v>
      </c>
      <c r="S1238" s="5">
        <f>MONTH(SalesDataTable[[#This Row],[Order Date]])</f>
        <v>6</v>
      </c>
      <c r="T1238" s="8" t="str">
        <f>TEXT(SalesDataTable[[#This Row],[Order Date]],"mmm")</f>
        <v>cze</v>
      </c>
    </row>
    <row r="1239" spans="1:20" ht="16" x14ac:dyDescent="0.4">
      <c r="A1239" s="2" t="s">
        <v>1310</v>
      </c>
      <c r="B1239" s="3">
        <v>46203</v>
      </c>
      <c r="C1239" s="4" t="s">
        <v>47</v>
      </c>
      <c r="D1239" s="4" t="s">
        <v>68</v>
      </c>
      <c r="E1239" s="4" t="s">
        <v>23</v>
      </c>
      <c r="F1239" s="4" t="s">
        <v>24</v>
      </c>
      <c r="G1239" s="4" t="s">
        <v>69</v>
      </c>
      <c r="H1239" s="4" t="s">
        <v>70</v>
      </c>
      <c r="I1239" s="5">
        <v>2</v>
      </c>
      <c r="J1239" s="6">
        <v>40.46</v>
      </c>
      <c r="K1239" s="7">
        <v>0</v>
      </c>
      <c r="L1239" s="6">
        <v>15.15</v>
      </c>
      <c r="M1239" s="6">
        <f t="shared" si="76"/>
        <v>80.92</v>
      </c>
      <c r="N1239" s="6">
        <f t="shared" si="77"/>
        <v>30.3</v>
      </c>
      <c r="O1239" s="6">
        <f t="shared" si="78"/>
        <v>50.620000000000005</v>
      </c>
      <c r="P1239" s="8">
        <f t="shared" si="79"/>
        <v>0.62555610479485912</v>
      </c>
      <c r="Q1239" s="9">
        <f>YEAR(SalesDataTable[[#This Row],[Order Date]])</f>
        <v>2026</v>
      </c>
      <c r="R1239" s="8" t="str">
        <f>"Q"&amp;ROUNDUP(MONTH(SalesDataTable[[#This Row],[Order Date]])/3,0)</f>
        <v>Q2</v>
      </c>
      <c r="S1239" s="5">
        <f>MONTH(SalesDataTable[[#This Row],[Order Date]])</f>
        <v>6</v>
      </c>
      <c r="T1239" s="8" t="str">
        <f>TEXT(SalesDataTable[[#This Row],[Order Date]],"mmm")</f>
        <v>cze</v>
      </c>
    </row>
    <row r="1240" spans="1:20" ht="16" x14ac:dyDescent="0.4">
      <c r="A1240" s="2" t="s">
        <v>1311</v>
      </c>
      <c r="B1240" s="3">
        <v>46203</v>
      </c>
      <c r="C1240" s="4" t="s">
        <v>28</v>
      </c>
      <c r="D1240" s="4" t="s">
        <v>58</v>
      </c>
      <c r="E1240" s="4" t="s">
        <v>45</v>
      </c>
      <c r="F1240" s="4" t="s">
        <v>36</v>
      </c>
      <c r="G1240" s="4" t="s">
        <v>31</v>
      </c>
      <c r="H1240" s="4" t="s">
        <v>73</v>
      </c>
      <c r="I1240" s="5">
        <v>1</v>
      </c>
      <c r="J1240" s="6">
        <v>156.11000000000001</v>
      </c>
      <c r="K1240" s="7">
        <v>0</v>
      </c>
      <c r="L1240" s="6">
        <v>79.52</v>
      </c>
      <c r="M1240" s="6">
        <f t="shared" si="76"/>
        <v>156.11000000000001</v>
      </c>
      <c r="N1240" s="6">
        <f t="shared" si="77"/>
        <v>79.52</v>
      </c>
      <c r="O1240" s="6">
        <f t="shared" si="78"/>
        <v>76.590000000000018</v>
      </c>
      <c r="P1240" s="8">
        <f t="shared" si="79"/>
        <v>0.49061559157004681</v>
      </c>
      <c r="Q1240" s="9">
        <f>YEAR(SalesDataTable[[#This Row],[Order Date]])</f>
        <v>2026</v>
      </c>
      <c r="R1240" s="8" t="str">
        <f>"Q"&amp;ROUNDUP(MONTH(SalesDataTable[[#This Row],[Order Date]])/3,0)</f>
        <v>Q2</v>
      </c>
      <c r="S1240" s="5">
        <f>MONTH(SalesDataTable[[#This Row],[Order Date]])</f>
        <v>6</v>
      </c>
      <c r="T1240" s="8" t="str">
        <f>TEXT(SalesDataTable[[#This Row],[Order Date]],"mmm")</f>
        <v>cze</v>
      </c>
    </row>
    <row r="1241" spans="1:20" ht="16" x14ac:dyDescent="0.4">
      <c r="A1241" s="2" t="s">
        <v>1312</v>
      </c>
      <c r="B1241" s="3">
        <v>46204</v>
      </c>
      <c r="C1241" s="4" t="s">
        <v>34</v>
      </c>
      <c r="D1241" s="4" t="s">
        <v>44</v>
      </c>
      <c r="E1241" s="4" t="s">
        <v>23</v>
      </c>
      <c r="F1241" s="4" t="s">
        <v>24</v>
      </c>
      <c r="G1241" s="4" t="s">
        <v>51</v>
      </c>
      <c r="H1241" s="4" t="s">
        <v>110</v>
      </c>
      <c r="I1241" s="5">
        <v>2</v>
      </c>
      <c r="J1241" s="6">
        <v>121.78</v>
      </c>
      <c r="K1241" s="7">
        <v>0.1</v>
      </c>
      <c r="L1241" s="6">
        <v>59.62</v>
      </c>
      <c r="M1241" s="6">
        <f t="shared" si="76"/>
        <v>219.20400000000001</v>
      </c>
      <c r="N1241" s="6">
        <f t="shared" si="77"/>
        <v>119.24</v>
      </c>
      <c r="O1241" s="6">
        <f t="shared" si="78"/>
        <v>99.964000000000013</v>
      </c>
      <c r="P1241" s="8">
        <f t="shared" si="79"/>
        <v>0.45603182423678407</v>
      </c>
      <c r="Q1241" s="9">
        <f>YEAR(SalesDataTable[[#This Row],[Order Date]])</f>
        <v>2026</v>
      </c>
      <c r="R1241" s="8" t="str">
        <f>"Q"&amp;ROUNDUP(MONTH(SalesDataTable[[#This Row],[Order Date]])/3,0)</f>
        <v>Q3</v>
      </c>
      <c r="S1241" s="5">
        <f>MONTH(SalesDataTable[[#This Row],[Order Date]])</f>
        <v>7</v>
      </c>
      <c r="T1241" s="8" t="str">
        <f>TEXT(SalesDataTable[[#This Row],[Order Date]],"mmm")</f>
        <v>lip</v>
      </c>
    </row>
    <row r="1242" spans="1:20" ht="16" x14ac:dyDescent="0.4">
      <c r="A1242" s="2" t="s">
        <v>1313</v>
      </c>
      <c r="B1242" s="3">
        <v>46204</v>
      </c>
      <c r="C1242" s="4" t="s">
        <v>21</v>
      </c>
      <c r="D1242" s="4" t="s">
        <v>108</v>
      </c>
      <c r="E1242" s="4" t="s">
        <v>59</v>
      </c>
      <c r="F1242" s="4" t="s">
        <v>36</v>
      </c>
      <c r="G1242" s="4" t="s">
        <v>69</v>
      </c>
      <c r="H1242" s="4" t="s">
        <v>87</v>
      </c>
      <c r="I1242" s="5">
        <v>3</v>
      </c>
      <c r="J1242" s="6">
        <v>36.22</v>
      </c>
      <c r="K1242" s="7">
        <v>0.1</v>
      </c>
      <c r="L1242" s="6">
        <v>13.83</v>
      </c>
      <c r="M1242" s="6">
        <f t="shared" si="76"/>
        <v>97.793999999999997</v>
      </c>
      <c r="N1242" s="6">
        <f t="shared" si="77"/>
        <v>41.49</v>
      </c>
      <c r="O1242" s="6">
        <f t="shared" si="78"/>
        <v>56.303999999999995</v>
      </c>
      <c r="P1242" s="8">
        <f t="shared" si="79"/>
        <v>0.57574084299650286</v>
      </c>
      <c r="Q1242" s="9">
        <f>YEAR(SalesDataTable[[#This Row],[Order Date]])</f>
        <v>2026</v>
      </c>
      <c r="R1242" s="8" t="str">
        <f>"Q"&amp;ROUNDUP(MONTH(SalesDataTable[[#This Row],[Order Date]])/3,0)</f>
        <v>Q3</v>
      </c>
      <c r="S1242" s="5">
        <f>MONTH(SalesDataTable[[#This Row],[Order Date]])</f>
        <v>7</v>
      </c>
      <c r="T1242" s="8" t="str">
        <f>TEXT(SalesDataTable[[#This Row],[Order Date]],"mmm")</f>
        <v>lip</v>
      </c>
    </row>
    <row r="1243" spans="1:20" ht="16" x14ac:dyDescent="0.4">
      <c r="A1243" s="2" t="s">
        <v>1314</v>
      </c>
      <c r="B1243" s="3">
        <v>46204</v>
      </c>
      <c r="C1243" s="4" t="s">
        <v>47</v>
      </c>
      <c r="D1243" s="4" t="s">
        <v>65</v>
      </c>
      <c r="E1243" s="4" t="s">
        <v>30</v>
      </c>
      <c r="F1243" s="4" t="s">
        <v>40</v>
      </c>
      <c r="G1243" s="4" t="s">
        <v>37</v>
      </c>
      <c r="H1243" s="4" t="s">
        <v>103</v>
      </c>
      <c r="I1243" s="5">
        <v>10</v>
      </c>
      <c r="J1243" s="6">
        <v>161.78</v>
      </c>
      <c r="K1243" s="7">
        <v>0.1</v>
      </c>
      <c r="L1243" s="6">
        <v>85.11</v>
      </c>
      <c r="M1243" s="6">
        <f t="shared" si="76"/>
        <v>1456.02</v>
      </c>
      <c r="N1243" s="6">
        <f t="shared" si="77"/>
        <v>851.1</v>
      </c>
      <c r="O1243" s="6">
        <f t="shared" si="78"/>
        <v>604.91999999999996</v>
      </c>
      <c r="P1243" s="8">
        <f t="shared" si="79"/>
        <v>0.4154613260806857</v>
      </c>
      <c r="Q1243" s="9">
        <f>YEAR(SalesDataTable[[#This Row],[Order Date]])</f>
        <v>2026</v>
      </c>
      <c r="R1243" s="8" t="str">
        <f>"Q"&amp;ROUNDUP(MONTH(SalesDataTable[[#This Row],[Order Date]])/3,0)</f>
        <v>Q3</v>
      </c>
      <c r="S1243" s="5">
        <f>MONTH(SalesDataTable[[#This Row],[Order Date]])</f>
        <v>7</v>
      </c>
      <c r="T1243" s="8" t="str">
        <f>TEXT(SalesDataTable[[#This Row],[Order Date]],"mmm")</f>
        <v>lip</v>
      </c>
    </row>
    <row r="1244" spans="1:20" ht="16" x14ac:dyDescent="0.4">
      <c r="A1244" s="2" t="s">
        <v>1315</v>
      </c>
      <c r="B1244" s="3">
        <v>46204</v>
      </c>
      <c r="C1244" s="4" t="s">
        <v>47</v>
      </c>
      <c r="D1244" s="4" t="s">
        <v>65</v>
      </c>
      <c r="E1244" s="4" t="s">
        <v>23</v>
      </c>
      <c r="F1244" s="4" t="s">
        <v>40</v>
      </c>
      <c r="G1244" s="4" t="s">
        <v>51</v>
      </c>
      <c r="H1244" s="4" t="s">
        <v>110</v>
      </c>
      <c r="I1244" s="5">
        <v>3</v>
      </c>
      <c r="J1244" s="6">
        <v>126.23</v>
      </c>
      <c r="K1244" s="7">
        <v>0.05</v>
      </c>
      <c r="L1244" s="6">
        <v>61.81</v>
      </c>
      <c r="M1244" s="6">
        <f t="shared" si="76"/>
        <v>359.75549999999998</v>
      </c>
      <c r="N1244" s="6">
        <f t="shared" si="77"/>
        <v>185.43</v>
      </c>
      <c r="O1244" s="6">
        <f t="shared" si="78"/>
        <v>174.32549999999998</v>
      </c>
      <c r="P1244" s="8">
        <f t="shared" si="79"/>
        <v>0.4845666014835075</v>
      </c>
      <c r="Q1244" s="9">
        <f>YEAR(SalesDataTable[[#This Row],[Order Date]])</f>
        <v>2026</v>
      </c>
      <c r="R1244" s="8" t="str">
        <f>"Q"&amp;ROUNDUP(MONTH(SalesDataTable[[#This Row],[Order Date]])/3,0)</f>
        <v>Q3</v>
      </c>
      <c r="S1244" s="5">
        <f>MONTH(SalesDataTable[[#This Row],[Order Date]])</f>
        <v>7</v>
      </c>
      <c r="T1244" s="8" t="str">
        <f>TEXT(SalesDataTable[[#This Row],[Order Date]],"mmm")</f>
        <v>lip</v>
      </c>
    </row>
    <row r="1245" spans="1:20" ht="16" x14ac:dyDescent="0.4">
      <c r="A1245" s="2" t="s">
        <v>1316</v>
      </c>
      <c r="B1245" s="3">
        <v>46204</v>
      </c>
      <c r="C1245" s="4" t="s">
        <v>47</v>
      </c>
      <c r="D1245" s="4" t="s">
        <v>68</v>
      </c>
      <c r="E1245" s="4" t="s">
        <v>23</v>
      </c>
      <c r="F1245" s="4" t="s">
        <v>24</v>
      </c>
      <c r="G1245" s="4" t="s">
        <v>25</v>
      </c>
      <c r="H1245" s="4" t="s">
        <v>26</v>
      </c>
      <c r="I1245" s="5">
        <v>4</v>
      </c>
      <c r="J1245" s="6">
        <v>79.97</v>
      </c>
      <c r="K1245" s="7">
        <v>0.1</v>
      </c>
      <c r="L1245" s="6">
        <v>43.36</v>
      </c>
      <c r="M1245" s="6">
        <f t="shared" si="76"/>
        <v>287.892</v>
      </c>
      <c r="N1245" s="6">
        <f t="shared" si="77"/>
        <v>173.44</v>
      </c>
      <c r="O1245" s="6">
        <f t="shared" si="78"/>
        <v>114.452</v>
      </c>
      <c r="P1245" s="8">
        <f t="shared" si="79"/>
        <v>0.39755185972517471</v>
      </c>
      <c r="Q1245" s="9">
        <f>YEAR(SalesDataTable[[#This Row],[Order Date]])</f>
        <v>2026</v>
      </c>
      <c r="R1245" s="8" t="str">
        <f>"Q"&amp;ROUNDUP(MONTH(SalesDataTable[[#This Row],[Order Date]])/3,0)</f>
        <v>Q3</v>
      </c>
      <c r="S1245" s="5">
        <f>MONTH(SalesDataTable[[#This Row],[Order Date]])</f>
        <v>7</v>
      </c>
      <c r="T1245" s="8" t="str">
        <f>TEXT(SalesDataTable[[#This Row],[Order Date]],"mmm")</f>
        <v>lip</v>
      </c>
    </row>
    <row r="1246" spans="1:20" ht="16" x14ac:dyDescent="0.4">
      <c r="A1246" s="2" t="s">
        <v>1317</v>
      </c>
      <c r="B1246" s="3">
        <v>46204</v>
      </c>
      <c r="C1246" s="4" t="s">
        <v>47</v>
      </c>
      <c r="D1246" s="4" t="s">
        <v>68</v>
      </c>
      <c r="E1246" s="4" t="s">
        <v>45</v>
      </c>
      <c r="F1246" s="4" t="s">
        <v>36</v>
      </c>
      <c r="G1246" s="4" t="s">
        <v>25</v>
      </c>
      <c r="H1246" s="4" t="s">
        <v>63</v>
      </c>
      <c r="I1246" s="5">
        <v>2</v>
      </c>
      <c r="J1246" s="6">
        <v>102.37</v>
      </c>
      <c r="K1246" s="7">
        <v>0</v>
      </c>
      <c r="L1246" s="6">
        <v>50.25</v>
      </c>
      <c r="M1246" s="6">
        <f t="shared" si="76"/>
        <v>204.74</v>
      </c>
      <c r="N1246" s="6">
        <f t="shared" si="77"/>
        <v>100.5</v>
      </c>
      <c r="O1246" s="6">
        <f t="shared" si="78"/>
        <v>104.24000000000001</v>
      </c>
      <c r="P1246" s="8">
        <f t="shared" si="79"/>
        <v>0.50913353521539517</v>
      </c>
      <c r="Q1246" s="9">
        <f>YEAR(SalesDataTable[[#This Row],[Order Date]])</f>
        <v>2026</v>
      </c>
      <c r="R1246" s="8" t="str">
        <f>"Q"&amp;ROUNDUP(MONTH(SalesDataTable[[#This Row],[Order Date]])/3,0)</f>
        <v>Q3</v>
      </c>
      <c r="S1246" s="5">
        <f>MONTH(SalesDataTable[[#This Row],[Order Date]])</f>
        <v>7</v>
      </c>
      <c r="T1246" s="8" t="str">
        <f>TEXT(SalesDataTable[[#This Row],[Order Date]],"mmm")</f>
        <v>lip</v>
      </c>
    </row>
    <row r="1247" spans="1:20" ht="16" x14ac:dyDescent="0.4">
      <c r="A1247" s="2" t="s">
        <v>1318</v>
      </c>
      <c r="B1247" s="3">
        <v>46204</v>
      </c>
      <c r="C1247" s="4" t="s">
        <v>47</v>
      </c>
      <c r="D1247" s="4" t="s">
        <v>102</v>
      </c>
      <c r="E1247" s="4" t="s">
        <v>23</v>
      </c>
      <c r="F1247" s="4" t="s">
        <v>36</v>
      </c>
      <c r="G1247" s="4" t="s">
        <v>25</v>
      </c>
      <c r="H1247" s="4" t="s">
        <v>63</v>
      </c>
      <c r="I1247" s="5">
        <v>1</v>
      </c>
      <c r="J1247" s="6">
        <v>102.13</v>
      </c>
      <c r="K1247" s="7">
        <v>0</v>
      </c>
      <c r="L1247" s="6">
        <v>49.17</v>
      </c>
      <c r="M1247" s="6">
        <f t="shared" si="76"/>
        <v>102.13</v>
      </c>
      <c r="N1247" s="6">
        <f t="shared" si="77"/>
        <v>49.17</v>
      </c>
      <c r="O1247" s="6">
        <f t="shared" si="78"/>
        <v>52.959999999999994</v>
      </c>
      <c r="P1247" s="8">
        <f t="shared" si="79"/>
        <v>0.5185547831195535</v>
      </c>
      <c r="Q1247" s="9">
        <f>YEAR(SalesDataTable[[#This Row],[Order Date]])</f>
        <v>2026</v>
      </c>
      <c r="R1247" s="8" t="str">
        <f>"Q"&amp;ROUNDUP(MONTH(SalesDataTable[[#This Row],[Order Date]])/3,0)</f>
        <v>Q3</v>
      </c>
      <c r="S1247" s="5">
        <f>MONTH(SalesDataTable[[#This Row],[Order Date]])</f>
        <v>7</v>
      </c>
      <c r="T1247" s="8" t="str">
        <f>TEXT(SalesDataTable[[#This Row],[Order Date]],"mmm")</f>
        <v>lip</v>
      </c>
    </row>
    <row r="1248" spans="1:20" ht="16" x14ac:dyDescent="0.4">
      <c r="A1248" s="2" t="s">
        <v>1319</v>
      </c>
      <c r="B1248" s="3">
        <v>46205</v>
      </c>
      <c r="C1248" s="4" t="s">
        <v>34</v>
      </c>
      <c r="D1248" s="4" t="s">
        <v>35</v>
      </c>
      <c r="E1248" s="4" t="s">
        <v>23</v>
      </c>
      <c r="F1248" s="4" t="s">
        <v>24</v>
      </c>
      <c r="G1248" s="4" t="s">
        <v>37</v>
      </c>
      <c r="H1248" s="4" t="s">
        <v>103</v>
      </c>
      <c r="I1248" s="5">
        <v>1</v>
      </c>
      <c r="J1248" s="6">
        <v>161.82</v>
      </c>
      <c r="K1248" s="7">
        <v>0</v>
      </c>
      <c r="L1248" s="6">
        <v>87.15</v>
      </c>
      <c r="M1248" s="6">
        <f t="shared" si="76"/>
        <v>161.82</v>
      </c>
      <c r="N1248" s="6">
        <f t="shared" si="77"/>
        <v>87.15</v>
      </c>
      <c r="O1248" s="6">
        <f t="shared" si="78"/>
        <v>74.669999999999987</v>
      </c>
      <c r="P1248" s="8">
        <f t="shared" si="79"/>
        <v>0.46143863552094916</v>
      </c>
      <c r="Q1248" s="9">
        <f>YEAR(SalesDataTable[[#This Row],[Order Date]])</f>
        <v>2026</v>
      </c>
      <c r="R1248" s="8" t="str">
        <f>"Q"&amp;ROUNDUP(MONTH(SalesDataTable[[#This Row],[Order Date]])/3,0)</f>
        <v>Q3</v>
      </c>
      <c r="S1248" s="5">
        <f>MONTH(SalesDataTable[[#This Row],[Order Date]])</f>
        <v>7</v>
      </c>
      <c r="T1248" s="8" t="str">
        <f>TEXT(SalesDataTable[[#This Row],[Order Date]],"mmm")</f>
        <v>lip</v>
      </c>
    </row>
    <row r="1249" spans="1:20" ht="16" x14ac:dyDescent="0.4">
      <c r="A1249" s="2" t="s">
        <v>1320</v>
      </c>
      <c r="B1249" s="3">
        <v>46205</v>
      </c>
      <c r="C1249" s="4" t="s">
        <v>47</v>
      </c>
      <c r="D1249" s="4" t="s">
        <v>68</v>
      </c>
      <c r="E1249" s="4" t="s">
        <v>23</v>
      </c>
      <c r="F1249" s="4" t="s">
        <v>36</v>
      </c>
      <c r="G1249" s="4" t="s">
        <v>25</v>
      </c>
      <c r="H1249" s="4" t="s">
        <v>26</v>
      </c>
      <c r="I1249" s="5">
        <v>2</v>
      </c>
      <c r="J1249" s="6">
        <v>83.29</v>
      </c>
      <c r="K1249" s="7">
        <v>0</v>
      </c>
      <c r="L1249" s="6">
        <v>42.45</v>
      </c>
      <c r="M1249" s="6">
        <f t="shared" si="76"/>
        <v>166.58</v>
      </c>
      <c r="N1249" s="6">
        <f t="shared" si="77"/>
        <v>84.9</v>
      </c>
      <c r="O1249" s="6">
        <f t="shared" si="78"/>
        <v>81.680000000000007</v>
      </c>
      <c r="P1249" s="8">
        <f t="shared" si="79"/>
        <v>0.49033497418657701</v>
      </c>
      <c r="Q1249" s="9">
        <f>YEAR(SalesDataTable[[#This Row],[Order Date]])</f>
        <v>2026</v>
      </c>
      <c r="R1249" s="8" t="str">
        <f>"Q"&amp;ROUNDUP(MONTH(SalesDataTable[[#This Row],[Order Date]])/3,0)</f>
        <v>Q3</v>
      </c>
      <c r="S1249" s="5">
        <f>MONTH(SalesDataTable[[#This Row],[Order Date]])</f>
        <v>7</v>
      </c>
      <c r="T1249" s="8" t="str">
        <f>TEXT(SalesDataTable[[#This Row],[Order Date]],"mmm")</f>
        <v>lip</v>
      </c>
    </row>
    <row r="1250" spans="1:20" ht="16" x14ac:dyDescent="0.4">
      <c r="A1250" s="2" t="s">
        <v>1321</v>
      </c>
      <c r="B1250" s="3">
        <v>46205</v>
      </c>
      <c r="C1250" s="4" t="s">
        <v>34</v>
      </c>
      <c r="D1250" s="4" t="s">
        <v>146</v>
      </c>
      <c r="E1250" s="4" t="s">
        <v>23</v>
      </c>
      <c r="F1250" s="4" t="s">
        <v>36</v>
      </c>
      <c r="G1250" s="4" t="s">
        <v>37</v>
      </c>
      <c r="H1250" s="4" t="s">
        <v>91</v>
      </c>
      <c r="I1250" s="5">
        <v>2</v>
      </c>
      <c r="J1250" s="6">
        <v>136.72999999999999</v>
      </c>
      <c r="K1250" s="7">
        <v>0</v>
      </c>
      <c r="L1250" s="6">
        <v>66.03</v>
      </c>
      <c r="M1250" s="6">
        <f t="shared" si="76"/>
        <v>273.45999999999998</v>
      </c>
      <c r="N1250" s="6">
        <f t="shared" si="77"/>
        <v>132.06</v>
      </c>
      <c r="O1250" s="6">
        <f t="shared" si="78"/>
        <v>141.39999999999998</v>
      </c>
      <c r="P1250" s="8">
        <f t="shared" si="79"/>
        <v>0.5170774519125283</v>
      </c>
      <c r="Q1250" s="9">
        <f>YEAR(SalesDataTable[[#This Row],[Order Date]])</f>
        <v>2026</v>
      </c>
      <c r="R1250" s="8" t="str">
        <f>"Q"&amp;ROUNDUP(MONTH(SalesDataTable[[#This Row],[Order Date]])/3,0)</f>
        <v>Q3</v>
      </c>
      <c r="S1250" s="5">
        <f>MONTH(SalesDataTable[[#This Row],[Order Date]])</f>
        <v>7</v>
      </c>
      <c r="T1250" s="8" t="str">
        <f>TEXT(SalesDataTable[[#This Row],[Order Date]],"mmm")</f>
        <v>lip</v>
      </c>
    </row>
    <row r="1251" spans="1:20" ht="16" x14ac:dyDescent="0.4">
      <c r="A1251" s="2" t="s">
        <v>1322</v>
      </c>
      <c r="B1251" s="3">
        <v>46205</v>
      </c>
      <c r="C1251" s="4" t="s">
        <v>34</v>
      </c>
      <c r="D1251" s="4" t="s">
        <v>35</v>
      </c>
      <c r="E1251" s="4" t="s">
        <v>59</v>
      </c>
      <c r="F1251" s="4" t="s">
        <v>24</v>
      </c>
      <c r="G1251" s="4" t="s">
        <v>31</v>
      </c>
      <c r="H1251" s="4" t="s">
        <v>73</v>
      </c>
      <c r="I1251" s="5">
        <v>2</v>
      </c>
      <c r="J1251" s="6">
        <v>152.44</v>
      </c>
      <c r="K1251" s="7">
        <v>0</v>
      </c>
      <c r="L1251" s="6">
        <v>81.23</v>
      </c>
      <c r="M1251" s="6">
        <f t="shared" si="76"/>
        <v>304.88</v>
      </c>
      <c r="N1251" s="6">
        <f t="shared" si="77"/>
        <v>162.46</v>
      </c>
      <c r="O1251" s="6">
        <f t="shared" si="78"/>
        <v>142.41999999999999</v>
      </c>
      <c r="P1251" s="8">
        <f t="shared" si="79"/>
        <v>0.46713461033849379</v>
      </c>
      <c r="Q1251" s="9">
        <f>YEAR(SalesDataTable[[#This Row],[Order Date]])</f>
        <v>2026</v>
      </c>
      <c r="R1251" s="8" t="str">
        <f>"Q"&amp;ROUNDUP(MONTH(SalesDataTable[[#This Row],[Order Date]])/3,0)</f>
        <v>Q3</v>
      </c>
      <c r="S1251" s="5">
        <f>MONTH(SalesDataTable[[#This Row],[Order Date]])</f>
        <v>7</v>
      </c>
      <c r="T1251" s="8" t="str">
        <f>TEXT(SalesDataTable[[#This Row],[Order Date]],"mmm")</f>
        <v>lip</v>
      </c>
    </row>
    <row r="1252" spans="1:20" ht="16" x14ac:dyDescent="0.4">
      <c r="A1252" s="2" t="s">
        <v>1323</v>
      </c>
      <c r="B1252" s="3">
        <v>46205</v>
      </c>
      <c r="C1252" s="4" t="s">
        <v>47</v>
      </c>
      <c r="D1252" s="4" t="s">
        <v>65</v>
      </c>
      <c r="E1252" s="4" t="s">
        <v>23</v>
      </c>
      <c r="F1252" s="4" t="s">
        <v>36</v>
      </c>
      <c r="G1252" s="4" t="s">
        <v>31</v>
      </c>
      <c r="H1252" s="4" t="s">
        <v>99</v>
      </c>
      <c r="I1252" s="5">
        <v>2</v>
      </c>
      <c r="J1252" s="6">
        <v>71.28</v>
      </c>
      <c r="K1252" s="7">
        <v>0.1</v>
      </c>
      <c r="L1252" s="6">
        <v>32.67</v>
      </c>
      <c r="M1252" s="6">
        <f t="shared" si="76"/>
        <v>128.304</v>
      </c>
      <c r="N1252" s="6">
        <f t="shared" si="77"/>
        <v>65.34</v>
      </c>
      <c r="O1252" s="6">
        <f t="shared" si="78"/>
        <v>62.963999999999999</v>
      </c>
      <c r="P1252" s="8">
        <f t="shared" si="79"/>
        <v>0.4907407407407407</v>
      </c>
      <c r="Q1252" s="9">
        <f>YEAR(SalesDataTable[[#This Row],[Order Date]])</f>
        <v>2026</v>
      </c>
      <c r="R1252" s="8" t="str">
        <f>"Q"&amp;ROUNDUP(MONTH(SalesDataTable[[#This Row],[Order Date]])/3,0)</f>
        <v>Q3</v>
      </c>
      <c r="S1252" s="5">
        <f>MONTH(SalesDataTable[[#This Row],[Order Date]])</f>
        <v>7</v>
      </c>
      <c r="T1252" s="8" t="str">
        <f>TEXT(SalesDataTable[[#This Row],[Order Date]],"mmm")</f>
        <v>lip</v>
      </c>
    </row>
    <row r="1253" spans="1:20" ht="16" x14ac:dyDescent="0.4">
      <c r="A1253" s="2" t="s">
        <v>1324</v>
      </c>
      <c r="B1253" s="3">
        <v>46205</v>
      </c>
      <c r="C1253" s="4" t="s">
        <v>34</v>
      </c>
      <c r="D1253" s="4" t="s">
        <v>44</v>
      </c>
      <c r="E1253" s="4" t="s">
        <v>59</v>
      </c>
      <c r="F1253" s="4" t="s">
        <v>24</v>
      </c>
      <c r="G1253" s="4" t="s">
        <v>25</v>
      </c>
      <c r="H1253" s="4" t="s">
        <v>26</v>
      </c>
      <c r="I1253" s="5">
        <v>1</v>
      </c>
      <c r="J1253" s="6">
        <v>80.290000000000006</v>
      </c>
      <c r="K1253" s="7">
        <v>0.1</v>
      </c>
      <c r="L1253" s="6">
        <v>43.47</v>
      </c>
      <c r="M1253" s="6">
        <f t="shared" si="76"/>
        <v>72.26100000000001</v>
      </c>
      <c r="N1253" s="6">
        <f t="shared" si="77"/>
        <v>43.47</v>
      </c>
      <c r="O1253" s="6">
        <f t="shared" si="78"/>
        <v>28.791000000000011</v>
      </c>
      <c r="P1253" s="8">
        <f t="shared" si="79"/>
        <v>0.39843068875326948</v>
      </c>
      <c r="Q1253" s="9">
        <f>YEAR(SalesDataTable[[#This Row],[Order Date]])</f>
        <v>2026</v>
      </c>
      <c r="R1253" s="8" t="str">
        <f>"Q"&amp;ROUNDUP(MONTH(SalesDataTable[[#This Row],[Order Date]])/3,0)</f>
        <v>Q3</v>
      </c>
      <c r="S1253" s="5">
        <f>MONTH(SalesDataTable[[#This Row],[Order Date]])</f>
        <v>7</v>
      </c>
      <c r="T1253" s="8" t="str">
        <f>TEXT(SalesDataTable[[#This Row],[Order Date]],"mmm")</f>
        <v>lip</v>
      </c>
    </row>
    <row r="1254" spans="1:20" ht="16" x14ac:dyDescent="0.4">
      <c r="A1254" s="2" t="s">
        <v>1325</v>
      </c>
      <c r="B1254" s="3">
        <v>46205</v>
      </c>
      <c r="C1254" s="4" t="s">
        <v>28</v>
      </c>
      <c r="D1254" s="4" t="s">
        <v>58</v>
      </c>
      <c r="E1254" s="4" t="s">
        <v>59</v>
      </c>
      <c r="F1254" s="4" t="s">
        <v>36</v>
      </c>
      <c r="G1254" s="4" t="s">
        <v>31</v>
      </c>
      <c r="H1254" s="4" t="s">
        <v>41</v>
      </c>
      <c r="I1254" s="5">
        <v>1</v>
      </c>
      <c r="J1254" s="6">
        <v>142.38</v>
      </c>
      <c r="K1254" s="7">
        <v>0.05</v>
      </c>
      <c r="L1254" s="6">
        <v>77.17</v>
      </c>
      <c r="M1254" s="6">
        <f t="shared" si="76"/>
        <v>135.261</v>
      </c>
      <c r="N1254" s="6">
        <f t="shared" si="77"/>
        <v>77.17</v>
      </c>
      <c r="O1254" s="6">
        <f t="shared" si="78"/>
        <v>58.090999999999994</v>
      </c>
      <c r="P1254" s="8">
        <f t="shared" si="79"/>
        <v>0.42947338848596417</v>
      </c>
      <c r="Q1254" s="9">
        <f>YEAR(SalesDataTable[[#This Row],[Order Date]])</f>
        <v>2026</v>
      </c>
      <c r="R1254" s="8" t="str">
        <f>"Q"&amp;ROUNDUP(MONTH(SalesDataTable[[#This Row],[Order Date]])/3,0)</f>
        <v>Q3</v>
      </c>
      <c r="S1254" s="5">
        <f>MONTH(SalesDataTable[[#This Row],[Order Date]])</f>
        <v>7</v>
      </c>
      <c r="T1254" s="8" t="str">
        <f>TEXT(SalesDataTable[[#This Row],[Order Date]],"mmm")</f>
        <v>lip</v>
      </c>
    </row>
    <row r="1255" spans="1:20" ht="16" x14ac:dyDescent="0.4">
      <c r="A1255" s="2" t="s">
        <v>1326</v>
      </c>
      <c r="B1255" s="3">
        <v>46205</v>
      </c>
      <c r="C1255" s="4" t="s">
        <v>47</v>
      </c>
      <c r="D1255" s="4" t="s">
        <v>65</v>
      </c>
      <c r="E1255" s="4" t="s">
        <v>23</v>
      </c>
      <c r="F1255" s="4" t="s">
        <v>36</v>
      </c>
      <c r="G1255" s="4" t="s">
        <v>31</v>
      </c>
      <c r="H1255" s="4" t="s">
        <v>32</v>
      </c>
      <c r="I1255" s="5">
        <v>3</v>
      </c>
      <c r="J1255" s="6">
        <v>91.47</v>
      </c>
      <c r="K1255" s="7">
        <v>0.05</v>
      </c>
      <c r="L1255" s="6">
        <v>45.6</v>
      </c>
      <c r="M1255" s="6">
        <f t="shared" si="76"/>
        <v>260.68949999999995</v>
      </c>
      <c r="N1255" s="6">
        <f t="shared" si="77"/>
        <v>136.80000000000001</v>
      </c>
      <c r="O1255" s="6">
        <f t="shared" si="78"/>
        <v>123.88949999999994</v>
      </c>
      <c r="P1255" s="8">
        <f t="shared" si="79"/>
        <v>0.47523778287963253</v>
      </c>
      <c r="Q1255" s="9">
        <f>YEAR(SalesDataTable[[#This Row],[Order Date]])</f>
        <v>2026</v>
      </c>
      <c r="R1255" s="8" t="str">
        <f>"Q"&amp;ROUNDUP(MONTH(SalesDataTable[[#This Row],[Order Date]])/3,0)</f>
        <v>Q3</v>
      </c>
      <c r="S1255" s="5">
        <f>MONTH(SalesDataTable[[#This Row],[Order Date]])</f>
        <v>7</v>
      </c>
      <c r="T1255" s="8" t="str">
        <f>TEXT(SalesDataTable[[#This Row],[Order Date]],"mmm")</f>
        <v>lip</v>
      </c>
    </row>
    <row r="1256" spans="1:20" ht="16" x14ac:dyDescent="0.4">
      <c r="A1256" s="2" t="s">
        <v>1327</v>
      </c>
      <c r="B1256" s="3">
        <v>46205</v>
      </c>
      <c r="C1256" s="4" t="s">
        <v>28</v>
      </c>
      <c r="D1256" s="4" t="s">
        <v>86</v>
      </c>
      <c r="E1256" s="4" t="s">
        <v>45</v>
      </c>
      <c r="F1256" s="4" t="s">
        <v>36</v>
      </c>
      <c r="G1256" s="4" t="s">
        <v>37</v>
      </c>
      <c r="H1256" s="4" t="s">
        <v>66</v>
      </c>
      <c r="I1256" s="5">
        <v>1</v>
      </c>
      <c r="J1256" s="6">
        <v>45.92</v>
      </c>
      <c r="K1256" s="7">
        <v>0.05</v>
      </c>
      <c r="L1256" s="6">
        <v>17.91</v>
      </c>
      <c r="M1256" s="6">
        <f t="shared" si="76"/>
        <v>43.624000000000002</v>
      </c>
      <c r="N1256" s="6">
        <f t="shared" si="77"/>
        <v>17.91</v>
      </c>
      <c r="O1256" s="6">
        <f t="shared" si="78"/>
        <v>25.714000000000002</v>
      </c>
      <c r="P1256" s="8">
        <f t="shared" si="79"/>
        <v>0.58944617641665142</v>
      </c>
      <c r="Q1256" s="9">
        <f>YEAR(SalesDataTable[[#This Row],[Order Date]])</f>
        <v>2026</v>
      </c>
      <c r="R1256" s="8" t="str">
        <f>"Q"&amp;ROUNDUP(MONTH(SalesDataTable[[#This Row],[Order Date]])/3,0)</f>
        <v>Q3</v>
      </c>
      <c r="S1256" s="5">
        <f>MONTH(SalesDataTable[[#This Row],[Order Date]])</f>
        <v>7</v>
      </c>
      <c r="T1256" s="8" t="str">
        <f>TEXT(SalesDataTable[[#This Row],[Order Date]],"mmm")</f>
        <v>lip</v>
      </c>
    </row>
    <row r="1257" spans="1:20" ht="16" x14ac:dyDescent="0.4">
      <c r="A1257" s="2" t="s">
        <v>1328</v>
      </c>
      <c r="B1257" s="3">
        <v>46206</v>
      </c>
      <c r="C1257" s="4" t="s">
        <v>47</v>
      </c>
      <c r="D1257" s="4" t="s">
        <v>48</v>
      </c>
      <c r="E1257" s="4" t="s">
        <v>45</v>
      </c>
      <c r="F1257" s="4" t="s">
        <v>36</v>
      </c>
      <c r="G1257" s="4" t="s">
        <v>69</v>
      </c>
      <c r="H1257" s="4" t="s">
        <v>87</v>
      </c>
      <c r="I1257" s="5">
        <v>1</v>
      </c>
      <c r="J1257" s="6">
        <v>36.01</v>
      </c>
      <c r="K1257" s="7">
        <v>0</v>
      </c>
      <c r="L1257" s="6">
        <v>14.11</v>
      </c>
      <c r="M1257" s="6">
        <f t="shared" si="76"/>
        <v>36.01</v>
      </c>
      <c r="N1257" s="6">
        <f t="shared" si="77"/>
        <v>14.11</v>
      </c>
      <c r="O1257" s="6">
        <f t="shared" si="78"/>
        <v>21.9</v>
      </c>
      <c r="P1257" s="8">
        <f t="shared" si="79"/>
        <v>0.60816439877811723</v>
      </c>
      <c r="Q1257" s="9">
        <f>YEAR(SalesDataTable[[#This Row],[Order Date]])</f>
        <v>2026</v>
      </c>
      <c r="R1257" s="8" t="str">
        <f>"Q"&amp;ROUNDUP(MONTH(SalesDataTable[[#This Row],[Order Date]])/3,0)</f>
        <v>Q3</v>
      </c>
      <c r="S1257" s="5">
        <f>MONTH(SalesDataTable[[#This Row],[Order Date]])</f>
        <v>7</v>
      </c>
      <c r="T1257" s="8" t="str">
        <f>TEXT(SalesDataTable[[#This Row],[Order Date]],"mmm")</f>
        <v>lip</v>
      </c>
    </row>
    <row r="1258" spans="1:20" ht="16" x14ac:dyDescent="0.4">
      <c r="A1258" s="2" t="s">
        <v>1329</v>
      </c>
      <c r="B1258" s="3">
        <v>46206</v>
      </c>
      <c r="C1258" s="4" t="s">
        <v>47</v>
      </c>
      <c r="D1258" s="4" t="s">
        <v>102</v>
      </c>
      <c r="E1258" s="4" t="s">
        <v>23</v>
      </c>
      <c r="F1258" s="4" t="s">
        <v>40</v>
      </c>
      <c r="G1258" s="4" t="s">
        <v>37</v>
      </c>
      <c r="H1258" s="4" t="s">
        <v>103</v>
      </c>
      <c r="I1258" s="5">
        <v>1</v>
      </c>
      <c r="J1258" s="6">
        <v>165.8</v>
      </c>
      <c r="K1258" s="7">
        <v>0.1</v>
      </c>
      <c r="L1258" s="6">
        <v>88.32</v>
      </c>
      <c r="M1258" s="6">
        <f t="shared" si="76"/>
        <v>149.22000000000003</v>
      </c>
      <c r="N1258" s="6">
        <f t="shared" si="77"/>
        <v>88.32</v>
      </c>
      <c r="O1258" s="6">
        <f t="shared" si="78"/>
        <v>60.900000000000034</v>
      </c>
      <c r="P1258" s="8">
        <f t="shared" si="79"/>
        <v>0.40812223562525146</v>
      </c>
      <c r="Q1258" s="9">
        <f>YEAR(SalesDataTable[[#This Row],[Order Date]])</f>
        <v>2026</v>
      </c>
      <c r="R1258" s="8" t="str">
        <f>"Q"&amp;ROUNDUP(MONTH(SalesDataTable[[#This Row],[Order Date]])/3,0)</f>
        <v>Q3</v>
      </c>
      <c r="S1258" s="5">
        <f>MONTH(SalesDataTable[[#This Row],[Order Date]])</f>
        <v>7</v>
      </c>
      <c r="T1258" s="8" t="str">
        <f>TEXT(SalesDataTable[[#This Row],[Order Date]],"mmm")</f>
        <v>lip</v>
      </c>
    </row>
    <row r="1259" spans="1:20" ht="16" x14ac:dyDescent="0.4">
      <c r="A1259" s="2" t="s">
        <v>1330</v>
      </c>
      <c r="B1259" s="3">
        <v>46206</v>
      </c>
      <c r="C1259" s="4" t="s">
        <v>34</v>
      </c>
      <c r="D1259" s="4" t="s">
        <v>35</v>
      </c>
      <c r="E1259" s="4" t="s">
        <v>30</v>
      </c>
      <c r="F1259" s="4" t="s">
        <v>40</v>
      </c>
      <c r="G1259" s="4" t="s">
        <v>69</v>
      </c>
      <c r="H1259" s="4" t="s">
        <v>70</v>
      </c>
      <c r="I1259" s="5">
        <v>5</v>
      </c>
      <c r="J1259" s="6">
        <v>40.36</v>
      </c>
      <c r="K1259" s="7">
        <v>0.15</v>
      </c>
      <c r="L1259" s="6">
        <v>14.57</v>
      </c>
      <c r="M1259" s="6">
        <f t="shared" si="76"/>
        <v>171.53</v>
      </c>
      <c r="N1259" s="6">
        <f t="shared" si="77"/>
        <v>72.849999999999994</v>
      </c>
      <c r="O1259" s="6">
        <f t="shared" si="78"/>
        <v>98.68</v>
      </c>
      <c r="P1259" s="8">
        <f t="shared" si="79"/>
        <v>0.57529295167026184</v>
      </c>
      <c r="Q1259" s="9">
        <f>YEAR(SalesDataTable[[#This Row],[Order Date]])</f>
        <v>2026</v>
      </c>
      <c r="R1259" s="8" t="str">
        <f>"Q"&amp;ROUNDUP(MONTH(SalesDataTable[[#This Row],[Order Date]])/3,0)</f>
        <v>Q3</v>
      </c>
      <c r="S1259" s="5">
        <f>MONTH(SalesDataTable[[#This Row],[Order Date]])</f>
        <v>7</v>
      </c>
      <c r="T1259" s="8" t="str">
        <f>TEXT(SalesDataTable[[#This Row],[Order Date]],"mmm")</f>
        <v>lip</v>
      </c>
    </row>
    <row r="1260" spans="1:20" ht="16" x14ac:dyDescent="0.4">
      <c r="A1260" s="2" t="s">
        <v>1331</v>
      </c>
      <c r="B1260" s="3">
        <v>46206</v>
      </c>
      <c r="C1260" s="4" t="s">
        <v>34</v>
      </c>
      <c r="D1260" s="4" t="s">
        <v>146</v>
      </c>
      <c r="E1260" s="4" t="s">
        <v>30</v>
      </c>
      <c r="F1260" s="4" t="s">
        <v>40</v>
      </c>
      <c r="G1260" s="4" t="s">
        <v>31</v>
      </c>
      <c r="H1260" s="4" t="s">
        <v>41</v>
      </c>
      <c r="I1260" s="5">
        <v>12</v>
      </c>
      <c r="J1260" s="6">
        <v>143.77000000000001</v>
      </c>
      <c r="K1260" s="7">
        <v>0.1</v>
      </c>
      <c r="L1260" s="6">
        <v>81.680000000000007</v>
      </c>
      <c r="M1260" s="6">
        <f t="shared" si="76"/>
        <v>1552.7160000000003</v>
      </c>
      <c r="N1260" s="6">
        <f t="shared" si="77"/>
        <v>980.16000000000008</v>
      </c>
      <c r="O1260" s="6">
        <f t="shared" si="78"/>
        <v>572.55600000000027</v>
      </c>
      <c r="P1260" s="8">
        <f t="shared" si="79"/>
        <v>0.3687448316369511</v>
      </c>
      <c r="Q1260" s="9">
        <f>YEAR(SalesDataTable[[#This Row],[Order Date]])</f>
        <v>2026</v>
      </c>
      <c r="R1260" s="8" t="str">
        <f>"Q"&amp;ROUNDUP(MONTH(SalesDataTable[[#This Row],[Order Date]])/3,0)</f>
        <v>Q3</v>
      </c>
      <c r="S1260" s="5">
        <f>MONTH(SalesDataTable[[#This Row],[Order Date]])</f>
        <v>7</v>
      </c>
      <c r="T1260" s="8" t="str">
        <f>TEXT(SalesDataTable[[#This Row],[Order Date]],"mmm")</f>
        <v>lip</v>
      </c>
    </row>
    <row r="1261" spans="1:20" ht="16" x14ac:dyDescent="0.4">
      <c r="A1261" s="2" t="s">
        <v>1332</v>
      </c>
      <c r="B1261" s="3">
        <v>46206</v>
      </c>
      <c r="C1261" s="4" t="s">
        <v>28</v>
      </c>
      <c r="D1261" s="4" t="s">
        <v>89</v>
      </c>
      <c r="E1261" s="4" t="s">
        <v>23</v>
      </c>
      <c r="F1261" s="4" t="s">
        <v>36</v>
      </c>
      <c r="G1261" s="4" t="s">
        <v>31</v>
      </c>
      <c r="H1261" s="4" t="s">
        <v>99</v>
      </c>
      <c r="I1261" s="5">
        <v>2</v>
      </c>
      <c r="J1261" s="6">
        <v>70.5</v>
      </c>
      <c r="K1261" s="7">
        <v>0</v>
      </c>
      <c r="L1261" s="6">
        <v>32.51</v>
      </c>
      <c r="M1261" s="6">
        <f t="shared" si="76"/>
        <v>141</v>
      </c>
      <c r="N1261" s="6">
        <f t="shared" si="77"/>
        <v>65.02</v>
      </c>
      <c r="O1261" s="6">
        <f t="shared" si="78"/>
        <v>75.98</v>
      </c>
      <c r="P1261" s="8">
        <f t="shared" si="79"/>
        <v>0.53886524822695037</v>
      </c>
      <c r="Q1261" s="9">
        <f>YEAR(SalesDataTable[[#This Row],[Order Date]])</f>
        <v>2026</v>
      </c>
      <c r="R1261" s="8" t="str">
        <f>"Q"&amp;ROUNDUP(MONTH(SalesDataTable[[#This Row],[Order Date]])/3,0)</f>
        <v>Q3</v>
      </c>
      <c r="S1261" s="5">
        <f>MONTH(SalesDataTable[[#This Row],[Order Date]])</f>
        <v>7</v>
      </c>
      <c r="T1261" s="8" t="str">
        <f>TEXT(SalesDataTable[[#This Row],[Order Date]],"mmm")</f>
        <v>lip</v>
      </c>
    </row>
    <row r="1262" spans="1:20" ht="16" x14ac:dyDescent="0.4">
      <c r="A1262" s="2" t="s">
        <v>1333</v>
      </c>
      <c r="B1262" s="3">
        <v>46206</v>
      </c>
      <c r="C1262" s="4" t="s">
        <v>28</v>
      </c>
      <c r="D1262" s="4" t="s">
        <v>106</v>
      </c>
      <c r="E1262" s="4" t="s">
        <v>23</v>
      </c>
      <c r="F1262" s="4" t="s">
        <v>36</v>
      </c>
      <c r="G1262" s="4" t="s">
        <v>31</v>
      </c>
      <c r="H1262" s="4" t="s">
        <v>73</v>
      </c>
      <c r="I1262" s="5">
        <v>2</v>
      </c>
      <c r="J1262" s="6">
        <v>152.88999999999999</v>
      </c>
      <c r="K1262" s="7">
        <v>0</v>
      </c>
      <c r="L1262" s="6">
        <v>81.34</v>
      </c>
      <c r="M1262" s="6">
        <f t="shared" si="76"/>
        <v>305.77999999999997</v>
      </c>
      <c r="N1262" s="6">
        <f t="shared" si="77"/>
        <v>162.68</v>
      </c>
      <c r="O1262" s="6">
        <f t="shared" si="78"/>
        <v>143.09999999999997</v>
      </c>
      <c r="P1262" s="8">
        <f t="shared" si="79"/>
        <v>0.46798351756164558</v>
      </c>
      <c r="Q1262" s="9">
        <f>YEAR(SalesDataTable[[#This Row],[Order Date]])</f>
        <v>2026</v>
      </c>
      <c r="R1262" s="8" t="str">
        <f>"Q"&amp;ROUNDUP(MONTH(SalesDataTable[[#This Row],[Order Date]])/3,0)</f>
        <v>Q3</v>
      </c>
      <c r="S1262" s="5">
        <f>MONTH(SalesDataTable[[#This Row],[Order Date]])</f>
        <v>7</v>
      </c>
      <c r="T1262" s="8" t="str">
        <f>TEXT(SalesDataTable[[#This Row],[Order Date]],"mmm")</f>
        <v>lip</v>
      </c>
    </row>
    <row r="1263" spans="1:20" ht="16" x14ac:dyDescent="0.4">
      <c r="A1263" s="2" t="s">
        <v>1334</v>
      </c>
      <c r="B1263" s="3">
        <v>46207</v>
      </c>
      <c r="C1263" s="4" t="s">
        <v>21</v>
      </c>
      <c r="D1263" s="4" t="s">
        <v>108</v>
      </c>
      <c r="E1263" s="4" t="s">
        <v>23</v>
      </c>
      <c r="F1263" s="4" t="s">
        <v>36</v>
      </c>
      <c r="G1263" s="4" t="s">
        <v>25</v>
      </c>
      <c r="H1263" s="4" t="s">
        <v>26</v>
      </c>
      <c r="I1263" s="5">
        <v>2</v>
      </c>
      <c r="J1263" s="6">
        <v>81.900000000000006</v>
      </c>
      <c r="K1263" s="7">
        <v>0</v>
      </c>
      <c r="L1263" s="6">
        <v>42.61</v>
      </c>
      <c r="M1263" s="6">
        <f t="shared" si="76"/>
        <v>163.80000000000001</v>
      </c>
      <c r="N1263" s="6">
        <f t="shared" si="77"/>
        <v>85.22</v>
      </c>
      <c r="O1263" s="6">
        <f t="shared" si="78"/>
        <v>78.580000000000013</v>
      </c>
      <c r="P1263" s="8">
        <f t="shared" si="79"/>
        <v>0.47973137973137975</v>
      </c>
      <c r="Q1263" s="9">
        <f>YEAR(SalesDataTable[[#This Row],[Order Date]])</f>
        <v>2026</v>
      </c>
      <c r="R1263" s="8" t="str">
        <f>"Q"&amp;ROUNDUP(MONTH(SalesDataTable[[#This Row],[Order Date]])/3,0)</f>
        <v>Q3</v>
      </c>
      <c r="S1263" s="5">
        <f>MONTH(SalesDataTable[[#This Row],[Order Date]])</f>
        <v>7</v>
      </c>
      <c r="T1263" s="8" t="str">
        <f>TEXT(SalesDataTable[[#This Row],[Order Date]],"mmm")</f>
        <v>lip</v>
      </c>
    </row>
    <row r="1264" spans="1:20" ht="16" x14ac:dyDescent="0.4">
      <c r="A1264" s="2" t="s">
        <v>1335</v>
      </c>
      <c r="B1264" s="3">
        <v>46207</v>
      </c>
      <c r="C1264" s="4" t="s">
        <v>34</v>
      </c>
      <c r="D1264" s="4" t="s">
        <v>81</v>
      </c>
      <c r="E1264" s="4" t="s">
        <v>45</v>
      </c>
      <c r="F1264" s="4" t="s">
        <v>36</v>
      </c>
      <c r="G1264" s="4" t="s">
        <v>25</v>
      </c>
      <c r="H1264" s="4" t="s">
        <v>63</v>
      </c>
      <c r="I1264" s="5">
        <v>1</v>
      </c>
      <c r="J1264" s="6">
        <v>103.58</v>
      </c>
      <c r="K1264" s="7">
        <v>0</v>
      </c>
      <c r="L1264" s="6">
        <v>51.94</v>
      </c>
      <c r="M1264" s="6">
        <f t="shared" si="76"/>
        <v>103.58</v>
      </c>
      <c r="N1264" s="6">
        <f t="shared" si="77"/>
        <v>51.94</v>
      </c>
      <c r="O1264" s="6">
        <f t="shared" si="78"/>
        <v>51.64</v>
      </c>
      <c r="P1264" s="8">
        <f t="shared" si="79"/>
        <v>0.49855184398532537</v>
      </c>
      <c r="Q1264" s="9">
        <f>YEAR(SalesDataTable[[#This Row],[Order Date]])</f>
        <v>2026</v>
      </c>
      <c r="R1264" s="8" t="str">
        <f>"Q"&amp;ROUNDUP(MONTH(SalesDataTable[[#This Row],[Order Date]])/3,0)</f>
        <v>Q3</v>
      </c>
      <c r="S1264" s="5">
        <f>MONTH(SalesDataTable[[#This Row],[Order Date]])</f>
        <v>7</v>
      </c>
      <c r="T1264" s="8" t="str">
        <f>TEXT(SalesDataTable[[#This Row],[Order Date]],"mmm")</f>
        <v>lip</v>
      </c>
    </row>
    <row r="1265" spans="1:20" ht="16" x14ac:dyDescent="0.4">
      <c r="A1265" s="2" t="s">
        <v>1336</v>
      </c>
      <c r="B1265" s="3">
        <v>46207</v>
      </c>
      <c r="C1265" s="4" t="s">
        <v>34</v>
      </c>
      <c r="D1265" s="4" t="s">
        <v>44</v>
      </c>
      <c r="E1265" s="4" t="s">
        <v>30</v>
      </c>
      <c r="F1265" s="4" t="s">
        <v>24</v>
      </c>
      <c r="G1265" s="4" t="s">
        <v>31</v>
      </c>
      <c r="H1265" s="4" t="s">
        <v>99</v>
      </c>
      <c r="I1265" s="5">
        <v>4</v>
      </c>
      <c r="J1265" s="6">
        <v>69.7</v>
      </c>
      <c r="K1265" s="7">
        <v>0.1</v>
      </c>
      <c r="L1265" s="6">
        <v>32.799999999999997</v>
      </c>
      <c r="M1265" s="6">
        <f t="shared" si="76"/>
        <v>250.92000000000002</v>
      </c>
      <c r="N1265" s="6">
        <f t="shared" si="77"/>
        <v>131.19999999999999</v>
      </c>
      <c r="O1265" s="6">
        <f t="shared" si="78"/>
        <v>119.72000000000003</v>
      </c>
      <c r="P1265" s="8">
        <f t="shared" si="79"/>
        <v>0.47712418300653603</v>
      </c>
      <c r="Q1265" s="9">
        <f>YEAR(SalesDataTable[[#This Row],[Order Date]])</f>
        <v>2026</v>
      </c>
      <c r="R1265" s="8" t="str">
        <f>"Q"&amp;ROUNDUP(MONTH(SalesDataTable[[#This Row],[Order Date]])/3,0)</f>
        <v>Q3</v>
      </c>
      <c r="S1265" s="5">
        <f>MONTH(SalesDataTable[[#This Row],[Order Date]])</f>
        <v>7</v>
      </c>
      <c r="T1265" s="8" t="str">
        <f>TEXT(SalesDataTable[[#This Row],[Order Date]],"mmm")</f>
        <v>lip</v>
      </c>
    </row>
    <row r="1266" spans="1:20" ht="16" x14ac:dyDescent="0.4">
      <c r="A1266" s="2" t="s">
        <v>1337</v>
      </c>
      <c r="B1266" s="3">
        <v>46207</v>
      </c>
      <c r="C1266" s="4" t="s">
        <v>28</v>
      </c>
      <c r="D1266" s="4" t="s">
        <v>89</v>
      </c>
      <c r="E1266" s="4" t="s">
        <v>23</v>
      </c>
      <c r="F1266" s="4" t="s">
        <v>40</v>
      </c>
      <c r="G1266" s="4" t="s">
        <v>69</v>
      </c>
      <c r="H1266" s="4" t="s">
        <v>70</v>
      </c>
      <c r="I1266" s="5">
        <v>1</v>
      </c>
      <c r="J1266" s="6">
        <v>40.549999999999997</v>
      </c>
      <c r="K1266" s="7">
        <v>0.05</v>
      </c>
      <c r="L1266" s="6">
        <v>14.44</v>
      </c>
      <c r="M1266" s="6">
        <f t="shared" si="76"/>
        <v>38.522499999999994</v>
      </c>
      <c r="N1266" s="6">
        <f t="shared" si="77"/>
        <v>14.44</v>
      </c>
      <c r="O1266" s="6">
        <f t="shared" si="78"/>
        <v>24.082499999999996</v>
      </c>
      <c r="P1266" s="8">
        <f t="shared" si="79"/>
        <v>0.62515413070283599</v>
      </c>
      <c r="Q1266" s="9">
        <f>YEAR(SalesDataTable[[#This Row],[Order Date]])</f>
        <v>2026</v>
      </c>
      <c r="R1266" s="8" t="str">
        <f>"Q"&amp;ROUNDUP(MONTH(SalesDataTable[[#This Row],[Order Date]])/3,0)</f>
        <v>Q3</v>
      </c>
      <c r="S1266" s="5">
        <f>MONTH(SalesDataTable[[#This Row],[Order Date]])</f>
        <v>7</v>
      </c>
      <c r="T1266" s="8" t="str">
        <f>TEXT(SalesDataTable[[#This Row],[Order Date]],"mmm")</f>
        <v>lip</v>
      </c>
    </row>
    <row r="1267" spans="1:20" ht="16" x14ac:dyDescent="0.4">
      <c r="A1267" s="2" t="s">
        <v>1338</v>
      </c>
      <c r="B1267" s="3">
        <v>46207</v>
      </c>
      <c r="C1267" s="4" t="s">
        <v>47</v>
      </c>
      <c r="D1267" s="4" t="s">
        <v>68</v>
      </c>
      <c r="E1267" s="4" t="s">
        <v>23</v>
      </c>
      <c r="F1267" s="4" t="s">
        <v>36</v>
      </c>
      <c r="G1267" s="4" t="s">
        <v>31</v>
      </c>
      <c r="H1267" s="4" t="s">
        <v>41</v>
      </c>
      <c r="I1267" s="5">
        <v>2</v>
      </c>
      <c r="J1267" s="6">
        <v>145.88999999999999</v>
      </c>
      <c r="K1267" s="7">
        <v>0</v>
      </c>
      <c r="L1267" s="6">
        <v>80.709999999999994</v>
      </c>
      <c r="M1267" s="6">
        <f t="shared" si="76"/>
        <v>291.77999999999997</v>
      </c>
      <c r="N1267" s="6">
        <f t="shared" si="77"/>
        <v>161.41999999999999</v>
      </c>
      <c r="O1267" s="6">
        <f t="shared" si="78"/>
        <v>130.35999999999999</v>
      </c>
      <c r="P1267" s="8">
        <f t="shared" si="79"/>
        <v>0.4467749674412228</v>
      </c>
      <c r="Q1267" s="9">
        <f>YEAR(SalesDataTable[[#This Row],[Order Date]])</f>
        <v>2026</v>
      </c>
      <c r="R1267" s="8" t="str">
        <f>"Q"&amp;ROUNDUP(MONTH(SalesDataTable[[#This Row],[Order Date]])/3,0)</f>
        <v>Q3</v>
      </c>
      <c r="S1267" s="5">
        <f>MONTH(SalesDataTable[[#This Row],[Order Date]])</f>
        <v>7</v>
      </c>
      <c r="T1267" s="8" t="str">
        <f>TEXT(SalesDataTable[[#This Row],[Order Date]],"mmm")</f>
        <v>lip</v>
      </c>
    </row>
    <row r="1268" spans="1:20" ht="16" x14ac:dyDescent="0.4">
      <c r="A1268" s="2" t="s">
        <v>1339</v>
      </c>
      <c r="B1268" s="3">
        <v>46207</v>
      </c>
      <c r="C1268" s="4" t="s">
        <v>47</v>
      </c>
      <c r="D1268" s="4" t="s">
        <v>102</v>
      </c>
      <c r="E1268" s="4" t="s">
        <v>23</v>
      </c>
      <c r="F1268" s="4" t="s">
        <v>24</v>
      </c>
      <c r="G1268" s="4" t="s">
        <v>37</v>
      </c>
      <c r="H1268" s="4" t="s">
        <v>103</v>
      </c>
      <c r="I1268" s="5">
        <v>1</v>
      </c>
      <c r="J1268" s="6">
        <v>163.25</v>
      </c>
      <c r="K1268" s="7">
        <v>0</v>
      </c>
      <c r="L1268" s="6">
        <v>89.71</v>
      </c>
      <c r="M1268" s="6">
        <f t="shared" si="76"/>
        <v>163.25</v>
      </c>
      <c r="N1268" s="6">
        <f t="shared" si="77"/>
        <v>89.71</v>
      </c>
      <c r="O1268" s="6">
        <f t="shared" si="78"/>
        <v>73.540000000000006</v>
      </c>
      <c r="P1268" s="8">
        <f t="shared" si="79"/>
        <v>0.45047473200612559</v>
      </c>
      <c r="Q1268" s="9">
        <f>YEAR(SalesDataTable[[#This Row],[Order Date]])</f>
        <v>2026</v>
      </c>
      <c r="R1268" s="8" t="str">
        <f>"Q"&amp;ROUNDUP(MONTH(SalesDataTable[[#This Row],[Order Date]])/3,0)</f>
        <v>Q3</v>
      </c>
      <c r="S1268" s="5">
        <f>MONTH(SalesDataTable[[#This Row],[Order Date]])</f>
        <v>7</v>
      </c>
      <c r="T1268" s="8" t="str">
        <f>TEXT(SalesDataTable[[#This Row],[Order Date]],"mmm")</f>
        <v>lip</v>
      </c>
    </row>
    <row r="1269" spans="1:20" ht="16" x14ac:dyDescent="0.4">
      <c r="A1269" s="2" t="s">
        <v>1340</v>
      </c>
      <c r="B1269" s="3">
        <v>46207</v>
      </c>
      <c r="C1269" s="4" t="s">
        <v>28</v>
      </c>
      <c r="D1269" s="4" t="s">
        <v>29</v>
      </c>
      <c r="E1269" s="4" t="s">
        <v>23</v>
      </c>
      <c r="F1269" s="4" t="s">
        <v>24</v>
      </c>
      <c r="G1269" s="4" t="s">
        <v>69</v>
      </c>
      <c r="H1269" s="4" t="s">
        <v>70</v>
      </c>
      <c r="I1269" s="5">
        <v>1</v>
      </c>
      <c r="J1269" s="6">
        <v>40.39</v>
      </c>
      <c r="K1269" s="7">
        <v>0.1</v>
      </c>
      <c r="L1269" s="6">
        <v>14.38</v>
      </c>
      <c r="M1269" s="6">
        <f t="shared" si="76"/>
        <v>36.350999999999999</v>
      </c>
      <c r="N1269" s="6">
        <f t="shared" si="77"/>
        <v>14.38</v>
      </c>
      <c r="O1269" s="6">
        <f t="shared" si="78"/>
        <v>21.970999999999997</v>
      </c>
      <c r="P1269" s="8">
        <f t="shared" si="79"/>
        <v>0.60441253335534095</v>
      </c>
      <c r="Q1269" s="9">
        <f>YEAR(SalesDataTable[[#This Row],[Order Date]])</f>
        <v>2026</v>
      </c>
      <c r="R1269" s="8" t="str">
        <f>"Q"&amp;ROUNDUP(MONTH(SalesDataTable[[#This Row],[Order Date]])/3,0)</f>
        <v>Q3</v>
      </c>
      <c r="S1269" s="5">
        <f>MONTH(SalesDataTable[[#This Row],[Order Date]])</f>
        <v>7</v>
      </c>
      <c r="T1269" s="8" t="str">
        <f>TEXT(SalesDataTable[[#This Row],[Order Date]],"mmm")</f>
        <v>lip</v>
      </c>
    </row>
    <row r="1270" spans="1:20" ht="16" x14ac:dyDescent="0.4">
      <c r="A1270" s="2" t="s">
        <v>1341</v>
      </c>
      <c r="B1270" s="3">
        <v>46207</v>
      </c>
      <c r="C1270" s="4" t="s">
        <v>21</v>
      </c>
      <c r="D1270" s="4" t="s">
        <v>108</v>
      </c>
      <c r="E1270" s="4" t="s">
        <v>45</v>
      </c>
      <c r="F1270" s="4" t="s">
        <v>24</v>
      </c>
      <c r="G1270" s="4" t="s">
        <v>51</v>
      </c>
      <c r="H1270" s="4" t="s">
        <v>61</v>
      </c>
      <c r="I1270" s="5">
        <v>1</v>
      </c>
      <c r="J1270" s="6">
        <v>200.22</v>
      </c>
      <c r="K1270" s="7">
        <v>0</v>
      </c>
      <c r="L1270" s="6">
        <v>104.38</v>
      </c>
      <c r="M1270" s="6">
        <f t="shared" si="76"/>
        <v>200.22</v>
      </c>
      <c r="N1270" s="6">
        <f t="shared" si="77"/>
        <v>104.38</v>
      </c>
      <c r="O1270" s="6">
        <f t="shared" si="78"/>
        <v>95.84</v>
      </c>
      <c r="P1270" s="8">
        <f t="shared" si="79"/>
        <v>0.47867345919488563</v>
      </c>
      <c r="Q1270" s="9">
        <f>YEAR(SalesDataTable[[#This Row],[Order Date]])</f>
        <v>2026</v>
      </c>
      <c r="R1270" s="8" t="str">
        <f>"Q"&amp;ROUNDUP(MONTH(SalesDataTable[[#This Row],[Order Date]])/3,0)</f>
        <v>Q3</v>
      </c>
      <c r="S1270" s="5">
        <f>MONTH(SalesDataTable[[#This Row],[Order Date]])</f>
        <v>7</v>
      </c>
      <c r="T1270" s="8" t="str">
        <f>TEXT(SalesDataTable[[#This Row],[Order Date]],"mmm")</f>
        <v>lip</v>
      </c>
    </row>
    <row r="1271" spans="1:20" ht="16" x14ac:dyDescent="0.4">
      <c r="A1271" s="2" t="s">
        <v>1342</v>
      </c>
      <c r="B1271" s="3">
        <v>46207</v>
      </c>
      <c r="C1271" s="4" t="s">
        <v>28</v>
      </c>
      <c r="D1271" s="4" t="s">
        <v>58</v>
      </c>
      <c r="E1271" s="4" t="s">
        <v>23</v>
      </c>
      <c r="F1271" s="4" t="s">
        <v>24</v>
      </c>
      <c r="G1271" s="4" t="s">
        <v>37</v>
      </c>
      <c r="H1271" s="4" t="s">
        <v>103</v>
      </c>
      <c r="I1271" s="5">
        <v>1</v>
      </c>
      <c r="J1271" s="6">
        <v>164.78</v>
      </c>
      <c r="K1271" s="7">
        <v>0.1</v>
      </c>
      <c r="L1271" s="6">
        <v>88.72</v>
      </c>
      <c r="M1271" s="6">
        <f t="shared" si="76"/>
        <v>148.30199999999999</v>
      </c>
      <c r="N1271" s="6">
        <f t="shared" si="77"/>
        <v>88.72</v>
      </c>
      <c r="O1271" s="6">
        <f t="shared" si="78"/>
        <v>59.581999999999994</v>
      </c>
      <c r="P1271" s="8">
        <f t="shared" si="79"/>
        <v>0.4017612709201494</v>
      </c>
      <c r="Q1271" s="9">
        <f>YEAR(SalesDataTable[[#This Row],[Order Date]])</f>
        <v>2026</v>
      </c>
      <c r="R1271" s="8" t="str">
        <f>"Q"&amp;ROUNDUP(MONTH(SalesDataTable[[#This Row],[Order Date]])/3,0)</f>
        <v>Q3</v>
      </c>
      <c r="S1271" s="5">
        <f>MONTH(SalesDataTable[[#This Row],[Order Date]])</f>
        <v>7</v>
      </c>
      <c r="T1271" s="8" t="str">
        <f>TEXT(SalesDataTable[[#This Row],[Order Date]],"mmm")</f>
        <v>lip</v>
      </c>
    </row>
    <row r="1272" spans="1:20" ht="16" x14ac:dyDescent="0.4">
      <c r="A1272" s="2" t="s">
        <v>1343</v>
      </c>
      <c r="B1272" s="3">
        <v>46207</v>
      </c>
      <c r="C1272" s="4" t="s">
        <v>28</v>
      </c>
      <c r="D1272" s="4" t="s">
        <v>106</v>
      </c>
      <c r="E1272" s="4" t="s">
        <v>23</v>
      </c>
      <c r="F1272" s="4" t="s">
        <v>24</v>
      </c>
      <c r="G1272" s="4" t="s">
        <v>31</v>
      </c>
      <c r="H1272" s="4" t="s">
        <v>41</v>
      </c>
      <c r="I1272" s="5">
        <v>4</v>
      </c>
      <c r="J1272" s="6">
        <v>142.86000000000001</v>
      </c>
      <c r="K1272" s="7">
        <v>0</v>
      </c>
      <c r="L1272" s="6">
        <v>81.62</v>
      </c>
      <c r="M1272" s="6">
        <f t="shared" si="76"/>
        <v>571.44000000000005</v>
      </c>
      <c r="N1272" s="6">
        <f t="shared" si="77"/>
        <v>326.48</v>
      </c>
      <c r="O1272" s="6">
        <f t="shared" si="78"/>
        <v>244.96000000000004</v>
      </c>
      <c r="P1272" s="8">
        <f t="shared" si="79"/>
        <v>0.42867142657146862</v>
      </c>
      <c r="Q1272" s="9">
        <f>YEAR(SalesDataTable[[#This Row],[Order Date]])</f>
        <v>2026</v>
      </c>
      <c r="R1272" s="8" t="str">
        <f>"Q"&amp;ROUNDUP(MONTH(SalesDataTable[[#This Row],[Order Date]])/3,0)</f>
        <v>Q3</v>
      </c>
      <c r="S1272" s="5">
        <f>MONTH(SalesDataTable[[#This Row],[Order Date]])</f>
        <v>7</v>
      </c>
      <c r="T1272" s="8" t="str">
        <f>TEXT(SalesDataTable[[#This Row],[Order Date]],"mmm")</f>
        <v>lip</v>
      </c>
    </row>
    <row r="1273" spans="1:20" ht="16" x14ac:dyDescent="0.4">
      <c r="A1273" s="2" t="s">
        <v>1344</v>
      </c>
      <c r="B1273" s="3">
        <v>46208</v>
      </c>
      <c r="C1273" s="4" t="s">
        <v>47</v>
      </c>
      <c r="D1273" s="4" t="s">
        <v>102</v>
      </c>
      <c r="E1273" s="4" t="s">
        <v>59</v>
      </c>
      <c r="F1273" s="4" t="s">
        <v>40</v>
      </c>
      <c r="G1273" s="4" t="s">
        <v>25</v>
      </c>
      <c r="H1273" s="4" t="s">
        <v>55</v>
      </c>
      <c r="I1273" s="5">
        <v>1</v>
      </c>
      <c r="J1273" s="6">
        <v>41.18</v>
      </c>
      <c r="K1273" s="7">
        <v>0</v>
      </c>
      <c r="L1273" s="6">
        <v>16.25</v>
      </c>
      <c r="M1273" s="6">
        <f t="shared" si="76"/>
        <v>41.18</v>
      </c>
      <c r="N1273" s="6">
        <f t="shared" si="77"/>
        <v>16.25</v>
      </c>
      <c r="O1273" s="6">
        <f t="shared" si="78"/>
        <v>24.93</v>
      </c>
      <c r="P1273" s="8">
        <f t="shared" si="79"/>
        <v>0.6053909664885867</v>
      </c>
      <c r="Q1273" s="9">
        <f>YEAR(SalesDataTable[[#This Row],[Order Date]])</f>
        <v>2026</v>
      </c>
      <c r="R1273" s="8" t="str">
        <f>"Q"&amp;ROUNDUP(MONTH(SalesDataTable[[#This Row],[Order Date]])/3,0)</f>
        <v>Q3</v>
      </c>
      <c r="S1273" s="5">
        <f>MONTH(SalesDataTable[[#This Row],[Order Date]])</f>
        <v>7</v>
      </c>
      <c r="T1273" s="8" t="str">
        <f>TEXT(SalesDataTable[[#This Row],[Order Date]],"mmm")</f>
        <v>lip</v>
      </c>
    </row>
    <row r="1274" spans="1:20" ht="16" x14ac:dyDescent="0.4">
      <c r="A1274" s="2" t="s">
        <v>1345</v>
      </c>
      <c r="B1274" s="3">
        <v>46208</v>
      </c>
      <c r="C1274" s="4" t="s">
        <v>28</v>
      </c>
      <c r="D1274" s="4" t="s">
        <v>86</v>
      </c>
      <c r="E1274" s="4" t="s">
        <v>30</v>
      </c>
      <c r="F1274" s="4" t="s">
        <v>40</v>
      </c>
      <c r="G1274" s="4" t="s">
        <v>69</v>
      </c>
      <c r="H1274" s="4" t="s">
        <v>87</v>
      </c>
      <c r="I1274" s="5">
        <v>12</v>
      </c>
      <c r="J1274" s="6">
        <v>35.81</v>
      </c>
      <c r="K1274" s="7">
        <v>0.15</v>
      </c>
      <c r="L1274" s="6">
        <v>14.29</v>
      </c>
      <c r="M1274" s="6">
        <f t="shared" si="76"/>
        <v>365.262</v>
      </c>
      <c r="N1274" s="6">
        <f t="shared" si="77"/>
        <v>171.48</v>
      </c>
      <c r="O1274" s="6">
        <f t="shared" si="78"/>
        <v>193.78200000000001</v>
      </c>
      <c r="P1274" s="8">
        <f t="shared" si="79"/>
        <v>0.53052877112866936</v>
      </c>
      <c r="Q1274" s="9">
        <f>YEAR(SalesDataTable[[#This Row],[Order Date]])</f>
        <v>2026</v>
      </c>
      <c r="R1274" s="8" t="str">
        <f>"Q"&amp;ROUNDUP(MONTH(SalesDataTable[[#This Row],[Order Date]])/3,0)</f>
        <v>Q3</v>
      </c>
      <c r="S1274" s="5">
        <f>MONTH(SalesDataTable[[#This Row],[Order Date]])</f>
        <v>7</v>
      </c>
      <c r="T1274" s="8" t="str">
        <f>TEXT(SalesDataTable[[#This Row],[Order Date]],"mmm")</f>
        <v>lip</v>
      </c>
    </row>
    <row r="1275" spans="1:20" ht="16" x14ac:dyDescent="0.4">
      <c r="A1275" s="2" t="s">
        <v>1346</v>
      </c>
      <c r="B1275" s="3">
        <v>46208</v>
      </c>
      <c r="C1275" s="4" t="s">
        <v>28</v>
      </c>
      <c r="D1275" s="4" t="s">
        <v>106</v>
      </c>
      <c r="E1275" s="4" t="s">
        <v>45</v>
      </c>
      <c r="F1275" s="4" t="s">
        <v>36</v>
      </c>
      <c r="G1275" s="4" t="s">
        <v>51</v>
      </c>
      <c r="H1275" s="4" t="s">
        <v>52</v>
      </c>
      <c r="I1275" s="5">
        <v>3</v>
      </c>
      <c r="J1275" s="6">
        <v>345.42</v>
      </c>
      <c r="K1275" s="7">
        <v>0</v>
      </c>
      <c r="L1275" s="6">
        <v>198.69</v>
      </c>
      <c r="M1275" s="6">
        <f t="shared" si="76"/>
        <v>1036.26</v>
      </c>
      <c r="N1275" s="6">
        <f t="shared" si="77"/>
        <v>596.06999999999994</v>
      </c>
      <c r="O1275" s="6">
        <f t="shared" si="78"/>
        <v>440.19000000000005</v>
      </c>
      <c r="P1275" s="8">
        <f t="shared" si="79"/>
        <v>0.42478721556366167</v>
      </c>
      <c r="Q1275" s="9">
        <f>YEAR(SalesDataTable[[#This Row],[Order Date]])</f>
        <v>2026</v>
      </c>
      <c r="R1275" s="8" t="str">
        <f>"Q"&amp;ROUNDUP(MONTH(SalesDataTable[[#This Row],[Order Date]])/3,0)</f>
        <v>Q3</v>
      </c>
      <c r="S1275" s="5">
        <f>MONTH(SalesDataTable[[#This Row],[Order Date]])</f>
        <v>7</v>
      </c>
      <c r="T1275" s="8" t="str">
        <f>TEXT(SalesDataTable[[#This Row],[Order Date]],"mmm")</f>
        <v>lip</v>
      </c>
    </row>
    <row r="1276" spans="1:20" ht="16" x14ac:dyDescent="0.4">
      <c r="A1276" s="2" t="s">
        <v>1347</v>
      </c>
      <c r="B1276" s="3">
        <v>46208</v>
      </c>
      <c r="C1276" s="4" t="s">
        <v>47</v>
      </c>
      <c r="D1276" s="4" t="s">
        <v>68</v>
      </c>
      <c r="E1276" s="4" t="s">
        <v>23</v>
      </c>
      <c r="F1276" s="4" t="s">
        <v>24</v>
      </c>
      <c r="G1276" s="4" t="s">
        <v>25</v>
      </c>
      <c r="H1276" s="4" t="s">
        <v>63</v>
      </c>
      <c r="I1276" s="5">
        <v>4</v>
      </c>
      <c r="J1276" s="6">
        <v>101.66</v>
      </c>
      <c r="K1276" s="7">
        <v>0.1</v>
      </c>
      <c r="L1276" s="6">
        <v>51.55</v>
      </c>
      <c r="M1276" s="6">
        <f t="shared" si="76"/>
        <v>365.976</v>
      </c>
      <c r="N1276" s="6">
        <f t="shared" si="77"/>
        <v>206.2</v>
      </c>
      <c r="O1276" s="6">
        <f t="shared" si="78"/>
        <v>159.77600000000001</v>
      </c>
      <c r="P1276" s="8">
        <f t="shared" si="79"/>
        <v>0.43657507596126527</v>
      </c>
      <c r="Q1276" s="9">
        <f>YEAR(SalesDataTable[[#This Row],[Order Date]])</f>
        <v>2026</v>
      </c>
      <c r="R1276" s="8" t="str">
        <f>"Q"&amp;ROUNDUP(MONTH(SalesDataTable[[#This Row],[Order Date]])/3,0)</f>
        <v>Q3</v>
      </c>
      <c r="S1276" s="5">
        <f>MONTH(SalesDataTable[[#This Row],[Order Date]])</f>
        <v>7</v>
      </c>
      <c r="T1276" s="8" t="str">
        <f>TEXT(SalesDataTable[[#This Row],[Order Date]],"mmm")</f>
        <v>lip</v>
      </c>
    </row>
    <row r="1277" spans="1:20" ht="16" x14ac:dyDescent="0.4">
      <c r="A1277" s="2" t="s">
        <v>1348</v>
      </c>
      <c r="B1277" s="3">
        <v>46208</v>
      </c>
      <c r="C1277" s="4" t="s">
        <v>47</v>
      </c>
      <c r="D1277" s="4" t="s">
        <v>102</v>
      </c>
      <c r="E1277" s="4" t="s">
        <v>23</v>
      </c>
      <c r="F1277" s="4" t="s">
        <v>40</v>
      </c>
      <c r="G1277" s="4" t="s">
        <v>31</v>
      </c>
      <c r="H1277" s="4" t="s">
        <v>41</v>
      </c>
      <c r="I1277" s="5">
        <v>3</v>
      </c>
      <c r="J1277" s="6">
        <v>146.88999999999999</v>
      </c>
      <c r="K1277" s="7">
        <v>0</v>
      </c>
      <c r="L1277" s="6">
        <v>77.650000000000006</v>
      </c>
      <c r="M1277" s="6">
        <f t="shared" si="76"/>
        <v>440.66999999999996</v>
      </c>
      <c r="N1277" s="6">
        <f t="shared" si="77"/>
        <v>232.95000000000002</v>
      </c>
      <c r="O1277" s="6">
        <f t="shared" si="78"/>
        <v>207.71999999999994</v>
      </c>
      <c r="P1277" s="8">
        <f t="shared" si="79"/>
        <v>0.47137313636054179</v>
      </c>
      <c r="Q1277" s="9">
        <f>YEAR(SalesDataTable[[#This Row],[Order Date]])</f>
        <v>2026</v>
      </c>
      <c r="R1277" s="8" t="str">
        <f>"Q"&amp;ROUNDUP(MONTH(SalesDataTable[[#This Row],[Order Date]])/3,0)</f>
        <v>Q3</v>
      </c>
      <c r="S1277" s="5">
        <f>MONTH(SalesDataTable[[#This Row],[Order Date]])</f>
        <v>7</v>
      </c>
      <c r="T1277" s="8" t="str">
        <f>TEXT(SalesDataTable[[#This Row],[Order Date]],"mmm")</f>
        <v>lip</v>
      </c>
    </row>
    <row r="1278" spans="1:20" ht="16" x14ac:dyDescent="0.4">
      <c r="A1278" s="2" t="s">
        <v>1349</v>
      </c>
      <c r="B1278" s="3">
        <v>46208</v>
      </c>
      <c r="C1278" s="4" t="s">
        <v>47</v>
      </c>
      <c r="D1278" s="4" t="s">
        <v>102</v>
      </c>
      <c r="E1278" s="4" t="s">
        <v>59</v>
      </c>
      <c r="F1278" s="4" t="s">
        <v>24</v>
      </c>
      <c r="G1278" s="4" t="s">
        <v>37</v>
      </c>
      <c r="H1278" s="4" t="s">
        <v>103</v>
      </c>
      <c r="I1278" s="5">
        <v>2</v>
      </c>
      <c r="J1278" s="6">
        <v>161.21</v>
      </c>
      <c r="K1278" s="7">
        <v>0</v>
      </c>
      <c r="L1278" s="6">
        <v>85.2</v>
      </c>
      <c r="M1278" s="6">
        <f t="shared" si="76"/>
        <v>322.42</v>
      </c>
      <c r="N1278" s="6">
        <f t="shared" si="77"/>
        <v>170.4</v>
      </c>
      <c r="O1278" s="6">
        <f t="shared" si="78"/>
        <v>152.02000000000001</v>
      </c>
      <c r="P1278" s="8">
        <f t="shared" si="79"/>
        <v>0.47149680540909372</v>
      </c>
      <c r="Q1278" s="9">
        <f>YEAR(SalesDataTable[[#This Row],[Order Date]])</f>
        <v>2026</v>
      </c>
      <c r="R1278" s="8" t="str">
        <f>"Q"&amp;ROUNDUP(MONTH(SalesDataTable[[#This Row],[Order Date]])/3,0)</f>
        <v>Q3</v>
      </c>
      <c r="S1278" s="5">
        <f>MONTH(SalesDataTable[[#This Row],[Order Date]])</f>
        <v>7</v>
      </c>
      <c r="T1278" s="8" t="str">
        <f>TEXT(SalesDataTable[[#This Row],[Order Date]],"mmm")</f>
        <v>lip</v>
      </c>
    </row>
    <row r="1279" spans="1:20" ht="16" x14ac:dyDescent="0.4">
      <c r="A1279" s="2" t="s">
        <v>1350</v>
      </c>
      <c r="B1279" s="3">
        <v>46208</v>
      </c>
      <c r="C1279" s="4" t="s">
        <v>47</v>
      </c>
      <c r="D1279" s="4" t="s">
        <v>68</v>
      </c>
      <c r="E1279" s="4" t="s">
        <v>45</v>
      </c>
      <c r="F1279" s="4" t="s">
        <v>36</v>
      </c>
      <c r="G1279" s="4" t="s">
        <v>31</v>
      </c>
      <c r="H1279" s="4" t="s">
        <v>99</v>
      </c>
      <c r="I1279" s="5">
        <v>2</v>
      </c>
      <c r="J1279" s="6">
        <v>71.27</v>
      </c>
      <c r="K1279" s="7">
        <v>0.05</v>
      </c>
      <c r="L1279" s="6">
        <v>32.85</v>
      </c>
      <c r="M1279" s="6">
        <f t="shared" si="76"/>
        <v>135.41299999999998</v>
      </c>
      <c r="N1279" s="6">
        <f t="shared" si="77"/>
        <v>65.7</v>
      </c>
      <c r="O1279" s="6">
        <f t="shared" si="78"/>
        <v>69.71299999999998</v>
      </c>
      <c r="P1279" s="8">
        <f t="shared" si="79"/>
        <v>0.5148176319851121</v>
      </c>
      <c r="Q1279" s="9">
        <f>YEAR(SalesDataTable[[#This Row],[Order Date]])</f>
        <v>2026</v>
      </c>
      <c r="R1279" s="8" t="str">
        <f>"Q"&amp;ROUNDUP(MONTH(SalesDataTable[[#This Row],[Order Date]])/3,0)</f>
        <v>Q3</v>
      </c>
      <c r="S1279" s="5">
        <f>MONTH(SalesDataTable[[#This Row],[Order Date]])</f>
        <v>7</v>
      </c>
      <c r="T1279" s="8" t="str">
        <f>TEXT(SalesDataTable[[#This Row],[Order Date]],"mmm")</f>
        <v>lip</v>
      </c>
    </row>
    <row r="1280" spans="1:20" ht="16" x14ac:dyDescent="0.4">
      <c r="A1280" s="2" t="s">
        <v>1351</v>
      </c>
      <c r="B1280" s="3">
        <v>46208</v>
      </c>
      <c r="C1280" s="4" t="s">
        <v>21</v>
      </c>
      <c r="D1280" s="4" t="s">
        <v>72</v>
      </c>
      <c r="E1280" s="4" t="s">
        <v>45</v>
      </c>
      <c r="F1280" s="4" t="s">
        <v>24</v>
      </c>
      <c r="G1280" s="4" t="s">
        <v>69</v>
      </c>
      <c r="H1280" s="4" t="s">
        <v>94</v>
      </c>
      <c r="I1280" s="5">
        <v>3</v>
      </c>
      <c r="J1280" s="6">
        <v>50.16</v>
      </c>
      <c r="K1280" s="7">
        <v>0.05</v>
      </c>
      <c r="L1280" s="6">
        <v>22.24</v>
      </c>
      <c r="M1280" s="6">
        <f t="shared" si="76"/>
        <v>142.95599999999999</v>
      </c>
      <c r="N1280" s="6">
        <f t="shared" si="77"/>
        <v>66.72</v>
      </c>
      <c r="O1280" s="6">
        <f t="shared" si="78"/>
        <v>76.23599999999999</v>
      </c>
      <c r="P1280" s="8">
        <f t="shared" si="79"/>
        <v>0.53328296818601528</v>
      </c>
      <c r="Q1280" s="9">
        <f>YEAR(SalesDataTable[[#This Row],[Order Date]])</f>
        <v>2026</v>
      </c>
      <c r="R1280" s="8" t="str">
        <f>"Q"&amp;ROUNDUP(MONTH(SalesDataTable[[#This Row],[Order Date]])/3,0)</f>
        <v>Q3</v>
      </c>
      <c r="S1280" s="5">
        <f>MONTH(SalesDataTable[[#This Row],[Order Date]])</f>
        <v>7</v>
      </c>
      <c r="T1280" s="8" t="str">
        <f>TEXT(SalesDataTable[[#This Row],[Order Date]],"mmm")</f>
        <v>lip</v>
      </c>
    </row>
    <row r="1281" spans="1:20" ht="16" x14ac:dyDescent="0.4">
      <c r="A1281" s="2" t="s">
        <v>1352</v>
      </c>
      <c r="B1281" s="3">
        <v>46208</v>
      </c>
      <c r="C1281" s="4" t="s">
        <v>47</v>
      </c>
      <c r="D1281" s="4" t="s">
        <v>48</v>
      </c>
      <c r="E1281" s="4" t="s">
        <v>59</v>
      </c>
      <c r="F1281" s="4" t="s">
        <v>36</v>
      </c>
      <c r="G1281" s="4" t="s">
        <v>31</v>
      </c>
      <c r="H1281" s="4" t="s">
        <v>41</v>
      </c>
      <c r="I1281" s="5">
        <v>1</v>
      </c>
      <c r="J1281" s="6">
        <v>145.37</v>
      </c>
      <c r="K1281" s="7">
        <v>0.05</v>
      </c>
      <c r="L1281" s="6">
        <v>81.02</v>
      </c>
      <c r="M1281" s="6">
        <f t="shared" si="76"/>
        <v>138.10149999999999</v>
      </c>
      <c r="N1281" s="6">
        <f t="shared" si="77"/>
        <v>81.02</v>
      </c>
      <c r="O1281" s="6">
        <f t="shared" si="78"/>
        <v>57.081499999999991</v>
      </c>
      <c r="P1281" s="8">
        <f t="shared" si="79"/>
        <v>0.41333005072356199</v>
      </c>
      <c r="Q1281" s="9">
        <f>YEAR(SalesDataTable[[#This Row],[Order Date]])</f>
        <v>2026</v>
      </c>
      <c r="R1281" s="8" t="str">
        <f>"Q"&amp;ROUNDUP(MONTH(SalesDataTable[[#This Row],[Order Date]])/3,0)</f>
        <v>Q3</v>
      </c>
      <c r="S1281" s="5">
        <f>MONTH(SalesDataTable[[#This Row],[Order Date]])</f>
        <v>7</v>
      </c>
      <c r="T1281" s="8" t="str">
        <f>TEXT(SalesDataTable[[#This Row],[Order Date]],"mmm")</f>
        <v>lip</v>
      </c>
    </row>
    <row r="1282" spans="1:20" ht="16" x14ac:dyDescent="0.4">
      <c r="A1282" s="2" t="s">
        <v>1353</v>
      </c>
      <c r="B1282" s="3">
        <v>46208</v>
      </c>
      <c r="C1282" s="4" t="s">
        <v>47</v>
      </c>
      <c r="D1282" s="4" t="s">
        <v>65</v>
      </c>
      <c r="E1282" s="4" t="s">
        <v>45</v>
      </c>
      <c r="F1282" s="4" t="s">
        <v>36</v>
      </c>
      <c r="G1282" s="4" t="s">
        <v>37</v>
      </c>
      <c r="H1282" s="4" t="s">
        <v>66</v>
      </c>
      <c r="I1282" s="5">
        <v>2</v>
      </c>
      <c r="J1282" s="6">
        <v>47.1</v>
      </c>
      <c r="K1282" s="7">
        <v>0</v>
      </c>
      <c r="L1282" s="6">
        <v>17.920000000000002</v>
      </c>
      <c r="M1282" s="6">
        <f t="shared" ref="M1282:M1345" si="80">I1282*J1282*(1-K1282)</f>
        <v>94.2</v>
      </c>
      <c r="N1282" s="6">
        <f t="shared" ref="N1282:N1345" si="81">I1282*L1282</f>
        <v>35.840000000000003</v>
      </c>
      <c r="O1282" s="6">
        <f t="shared" ref="O1282:O1345" si="82">M1282-N1282</f>
        <v>58.36</v>
      </c>
      <c r="P1282" s="8">
        <f t="shared" ref="P1282:P1345" si="83">IFERROR(O1282/M1282,0)</f>
        <v>0.6195329087048832</v>
      </c>
      <c r="Q1282" s="9">
        <f>YEAR(SalesDataTable[[#This Row],[Order Date]])</f>
        <v>2026</v>
      </c>
      <c r="R1282" s="8" t="str">
        <f>"Q"&amp;ROUNDUP(MONTH(SalesDataTable[[#This Row],[Order Date]])/3,0)</f>
        <v>Q3</v>
      </c>
      <c r="S1282" s="5">
        <f>MONTH(SalesDataTable[[#This Row],[Order Date]])</f>
        <v>7</v>
      </c>
      <c r="T1282" s="8" t="str">
        <f>TEXT(SalesDataTable[[#This Row],[Order Date]],"mmm")</f>
        <v>lip</v>
      </c>
    </row>
    <row r="1283" spans="1:20" ht="16" x14ac:dyDescent="0.4">
      <c r="A1283" s="2" t="s">
        <v>1354</v>
      </c>
      <c r="B1283" s="3">
        <v>46208</v>
      </c>
      <c r="C1283" s="4" t="s">
        <v>47</v>
      </c>
      <c r="D1283" s="4" t="s">
        <v>102</v>
      </c>
      <c r="E1283" s="4" t="s">
        <v>30</v>
      </c>
      <c r="F1283" s="4" t="s">
        <v>40</v>
      </c>
      <c r="G1283" s="4" t="s">
        <v>31</v>
      </c>
      <c r="H1283" s="4" t="s">
        <v>73</v>
      </c>
      <c r="I1283" s="5">
        <v>5</v>
      </c>
      <c r="J1283" s="6">
        <v>155.09</v>
      </c>
      <c r="K1283" s="7">
        <v>0.1</v>
      </c>
      <c r="L1283" s="6">
        <v>78.52</v>
      </c>
      <c r="M1283" s="6">
        <f t="shared" si="80"/>
        <v>697.90500000000009</v>
      </c>
      <c r="N1283" s="6">
        <f t="shared" si="81"/>
        <v>392.59999999999997</v>
      </c>
      <c r="O1283" s="6">
        <f t="shared" si="82"/>
        <v>305.30500000000012</v>
      </c>
      <c r="P1283" s="8">
        <f t="shared" si="83"/>
        <v>0.43745925305020034</v>
      </c>
      <c r="Q1283" s="9">
        <f>YEAR(SalesDataTable[[#This Row],[Order Date]])</f>
        <v>2026</v>
      </c>
      <c r="R1283" s="8" t="str">
        <f>"Q"&amp;ROUNDUP(MONTH(SalesDataTable[[#This Row],[Order Date]])/3,0)</f>
        <v>Q3</v>
      </c>
      <c r="S1283" s="5">
        <f>MONTH(SalesDataTable[[#This Row],[Order Date]])</f>
        <v>7</v>
      </c>
      <c r="T1283" s="8" t="str">
        <f>TEXT(SalesDataTable[[#This Row],[Order Date]],"mmm")</f>
        <v>lip</v>
      </c>
    </row>
    <row r="1284" spans="1:20" ht="16" x14ac:dyDescent="0.4">
      <c r="A1284" s="2" t="s">
        <v>1355</v>
      </c>
      <c r="B1284" s="3">
        <v>46208</v>
      </c>
      <c r="C1284" s="4" t="s">
        <v>47</v>
      </c>
      <c r="D1284" s="4" t="s">
        <v>102</v>
      </c>
      <c r="E1284" s="4" t="s">
        <v>23</v>
      </c>
      <c r="F1284" s="4" t="s">
        <v>36</v>
      </c>
      <c r="G1284" s="4" t="s">
        <v>25</v>
      </c>
      <c r="H1284" s="4" t="s">
        <v>26</v>
      </c>
      <c r="I1284" s="5">
        <v>3</v>
      </c>
      <c r="J1284" s="6">
        <v>82.89</v>
      </c>
      <c r="K1284" s="7">
        <v>0</v>
      </c>
      <c r="L1284" s="6">
        <v>42.31</v>
      </c>
      <c r="M1284" s="6">
        <f t="shared" si="80"/>
        <v>248.67000000000002</v>
      </c>
      <c r="N1284" s="6">
        <f t="shared" si="81"/>
        <v>126.93</v>
      </c>
      <c r="O1284" s="6">
        <f t="shared" si="82"/>
        <v>121.74000000000001</v>
      </c>
      <c r="P1284" s="8">
        <f t="shared" si="83"/>
        <v>0.48956448304982508</v>
      </c>
      <c r="Q1284" s="9">
        <f>YEAR(SalesDataTable[[#This Row],[Order Date]])</f>
        <v>2026</v>
      </c>
      <c r="R1284" s="8" t="str">
        <f>"Q"&amp;ROUNDUP(MONTH(SalesDataTable[[#This Row],[Order Date]])/3,0)</f>
        <v>Q3</v>
      </c>
      <c r="S1284" s="5">
        <f>MONTH(SalesDataTable[[#This Row],[Order Date]])</f>
        <v>7</v>
      </c>
      <c r="T1284" s="8" t="str">
        <f>TEXT(SalesDataTable[[#This Row],[Order Date]],"mmm")</f>
        <v>lip</v>
      </c>
    </row>
    <row r="1285" spans="1:20" ht="16" x14ac:dyDescent="0.4">
      <c r="A1285" s="2" t="s">
        <v>1356</v>
      </c>
      <c r="B1285" s="3">
        <v>46208</v>
      </c>
      <c r="C1285" s="4" t="s">
        <v>34</v>
      </c>
      <c r="D1285" s="4" t="s">
        <v>44</v>
      </c>
      <c r="E1285" s="4" t="s">
        <v>45</v>
      </c>
      <c r="F1285" s="4" t="s">
        <v>36</v>
      </c>
      <c r="G1285" s="4" t="s">
        <v>25</v>
      </c>
      <c r="H1285" s="4" t="s">
        <v>26</v>
      </c>
      <c r="I1285" s="5">
        <v>2</v>
      </c>
      <c r="J1285" s="6">
        <v>80.8</v>
      </c>
      <c r="K1285" s="7">
        <v>0</v>
      </c>
      <c r="L1285" s="6">
        <v>42.21</v>
      </c>
      <c r="M1285" s="6">
        <f t="shared" si="80"/>
        <v>161.6</v>
      </c>
      <c r="N1285" s="6">
        <f t="shared" si="81"/>
        <v>84.42</v>
      </c>
      <c r="O1285" s="6">
        <f t="shared" si="82"/>
        <v>77.179999999999993</v>
      </c>
      <c r="P1285" s="8">
        <f t="shared" si="83"/>
        <v>0.47759900990099008</v>
      </c>
      <c r="Q1285" s="9">
        <f>YEAR(SalesDataTable[[#This Row],[Order Date]])</f>
        <v>2026</v>
      </c>
      <c r="R1285" s="8" t="str">
        <f>"Q"&amp;ROUNDUP(MONTH(SalesDataTable[[#This Row],[Order Date]])/3,0)</f>
        <v>Q3</v>
      </c>
      <c r="S1285" s="5">
        <f>MONTH(SalesDataTable[[#This Row],[Order Date]])</f>
        <v>7</v>
      </c>
      <c r="T1285" s="8" t="str">
        <f>TEXT(SalesDataTable[[#This Row],[Order Date]],"mmm")</f>
        <v>lip</v>
      </c>
    </row>
    <row r="1286" spans="1:20" ht="16" x14ac:dyDescent="0.4">
      <c r="A1286" s="2" t="s">
        <v>1357</v>
      </c>
      <c r="B1286" s="3">
        <v>46209</v>
      </c>
      <c r="C1286" s="4" t="s">
        <v>34</v>
      </c>
      <c r="D1286" s="4" t="s">
        <v>54</v>
      </c>
      <c r="E1286" s="4" t="s">
        <v>23</v>
      </c>
      <c r="F1286" s="4" t="s">
        <v>36</v>
      </c>
      <c r="G1286" s="4" t="s">
        <v>69</v>
      </c>
      <c r="H1286" s="4" t="s">
        <v>70</v>
      </c>
      <c r="I1286" s="5">
        <v>2</v>
      </c>
      <c r="J1286" s="6">
        <v>39.54</v>
      </c>
      <c r="K1286" s="7">
        <v>0.05</v>
      </c>
      <c r="L1286" s="6">
        <v>14.68</v>
      </c>
      <c r="M1286" s="6">
        <f t="shared" si="80"/>
        <v>75.125999999999991</v>
      </c>
      <c r="N1286" s="6">
        <f t="shared" si="81"/>
        <v>29.36</v>
      </c>
      <c r="O1286" s="6">
        <f t="shared" si="82"/>
        <v>45.765999999999991</v>
      </c>
      <c r="P1286" s="8">
        <f t="shared" si="83"/>
        <v>0.60918989431089099</v>
      </c>
      <c r="Q1286" s="9">
        <f>YEAR(SalesDataTable[[#This Row],[Order Date]])</f>
        <v>2026</v>
      </c>
      <c r="R1286" s="8" t="str">
        <f>"Q"&amp;ROUNDUP(MONTH(SalesDataTable[[#This Row],[Order Date]])/3,0)</f>
        <v>Q3</v>
      </c>
      <c r="S1286" s="5">
        <f>MONTH(SalesDataTable[[#This Row],[Order Date]])</f>
        <v>7</v>
      </c>
      <c r="T1286" s="8" t="str">
        <f>TEXT(SalesDataTable[[#This Row],[Order Date]],"mmm")</f>
        <v>lip</v>
      </c>
    </row>
    <row r="1287" spans="1:20" ht="16" x14ac:dyDescent="0.4">
      <c r="A1287" s="2" t="s">
        <v>1358</v>
      </c>
      <c r="B1287" s="3">
        <v>46209</v>
      </c>
      <c r="C1287" s="4" t="s">
        <v>34</v>
      </c>
      <c r="D1287" s="4" t="s">
        <v>35</v>
      </c>
      <c r="E1287" s="4" t="s">
        <v>23</v>
      </c>
      <c r="F1287" s="4" t="s">
        <v>36</v>
      </c>
      <c r="G1287" s="4" t="s">
        <v>69</v>
      </c>
      <c r="H1287" s="4" t="s">
        <v>75</v>
      </c>
      <c r="I1287" s="5">
        <v>2</v>
      </c>
      <c r="J1287" s="6">
        <v>121.35</v>
      </c>
      <c r="K1287" s="7">
        <v>0</v>
      </c>
      <c r="L1287" s="6">
        <v>71.06</v>
      </c>
      <c r="M1287" s="6">
        <f t="shared" si="80"/>
        <v>242.7</v>
      </c>
      <c r="N1287" s="6">
        <f t="shared" si="81"/>
        <v>142.12</v>
      </c>
      <c r="O1287" s="6">
        <f t="shared" si="82"/>
        <v>100.57999999999998</v>
      </c>
      <c r="P1287" s="8">
        <f t="shared" si="83"/>
        <v>0.41442109600329619</v>
      </c>
      <c r="Q1287" s="9">
        <f>YEAR(SalesDataTable[[#This Row],[Order Date]])</f>
        <v>2026</v>
      </c>
      <c r="R1287" s="8" t="str">
        <f>"Q"&amp;ROUNDUP(MONTH(SalesDataTable[[#This Row],[Order Date]])/3,0)</f>
        <v>Q3</v>
      </c>
      <c r="S1287" s="5">
        <f>MONTH(SalesDataTable[[#This Row],[Order Date]])</f>
        <v>7</v>
      </c>
      <c r="T1287" s="8" t="str">
        <f>TEXT(SalesDataTable[[#This Row],[Order Date]],"mmm")</f>
        <v>lip</v>
      </c>
    </row>
    <row r="1288" spans="1:20" ht="16" x14ac:dyDescent="0.4">
      <c r="A1288" s="2" t="s">
        <v>1359</v>
      </c>
      <c r="B1288" s="3">
        <v>46209</v>
      </c>
      <c r="C1288" s="4" t="s">
        <v>47</v>
      </c>
      <c r="D1288" s="4" t="s">
        <v>68</v>
      </c>
      <c r="E1288" s="4" t="s">
        <v>45</v>
      </c>
      <c r="F1288" s="4" t="s">
        <v>24</v>
      </c>
      <c r="G1288" s="4" t="s">
        <v>69</v>
      </c>
      <c r="H1288" s="4" t="s">
        <v>70</v>
      </c>
      <c r="I1288" s="5">
        <v>1</v>
      </c>
      <c r="J1288" s="6">
        <v>41.37</v>
      </c>
      <c r="K1288" s="7">
        <v>0</v>
      </c>
      <c r="L1288" s="6">
        <v>15.12</v>
      </c>
      <c r="M1288" s="6">
        <f t="shared" si="80"/>
        <v>41.37</v>
      </c>
      <c r="N1288" s="6">
        <f t="shared" si="81"/>
        <v>15.12</v>
      </c>
      <c r="O1288" s="6">
        <f t="shared" si="82"/>
        <v>26.25</v>
      </c>
      <c r="P1288" s="8">
        <f t="shared" si="83"/>
        <v>0.63451776649746194</v>
      </c>
      <c r="Q1288" s="9">
        <f>YEAR(SalesDataTable[[#This Row],[Order Date]])</f>
        <v>2026</v>
      </c>
      <c r="R1288" s="8" t="str">
        <f>"Q"&amp;ROUNDUP(MONTH(SalesDataTable[[#This Row],[Order Date]])/3,0)</f>
        <v>Q3</v>
      </c>
      <c r="S1288" s="5">
        <f>MONTH(SalesDataTable[[#This Row],[Order Date]])</f>
        <v>7</v>
      </c>
      <c r="T1288" s="8" t="str">
        <f>TEXT(SalesDataTable[[#This Row],[Order Date]],"mmm")</f>
        <v>lip</v>
      </c>
    </row>
    <row r="1289" spans="1:20" ht="16" x14ac:dyDescent="0.4">
      <c r="A1289" s="2" t="s">
        <v>1360</v>
      </c>
      <c r="B1289" s="3">
        <v>46209</v>
      </c>
      <c r="C1289" s="4" t="s">
        <v>28</v>
      </c>
      <c r="D1289" s="4" t="s">
        <v>89</v>
      </c>
      <c r="E1289" s="4" t="s">
        <v>23</v>
      </c>
      <c r="F1289" s="4" t="s">
        <v>36</v>
      </c>
      <c r="G1289" s="4" t="s">
        <v>25</v>
      </c>
      <c r="H1289" s="4" t="s">
        <v>26</v>
      </c>
      <c r="I1289" s="5">
        <v>5</v>
      </c>
      <c r="J1289" s="6">
        <v>81.63</v>
      </c>
      <c r="K1289" s="7">
        <v>0.05</v>
      </c>
      <c r="L1289" s="6">
        <v>42.36</v>
      </c>
      <c r="M1289" s="6">
        <f t="shared" si="80"/>
        <v>387.74249999999995</v>
      </c>
      <c r="N1289" s="6">
        <f t="shared" si="81"/>
        <v>211.8</v>
      </c>
      <c r="O1289" s="6">
        <f t="shared" si="82"/>
        <v>175.94249999999994</v>
      </c>
      <c r="P1289" s="8">
        <f t="shared" si="83"/>
        <v>0.45376119460724568</v>
      </c>
      <c r="Q1289" s="9">
        <f>YEAR(SalesDataTable[[#This Row],[Order Date]])</f>
        <v>2026</v>
      </c>
      <c r="R1289" s="8" t="str">
        <f>"Q"&amp;ROUNDUP(MONTH(SalesDataTable[[#This Row],[Order Date]])/3,0)</f>
        <v>Q3</v>
      </c>
      <c r="S1289" s="5">
        <f>MONTH(SalesDataTable[[#This Row],[Order Date]])</f>
        <v>7</v>
      </c>
      <c r="T1289" s="8" t="str">
        <f>TEXT(SalesDataTable[[#This Row],[Order Date]],"mmm")</f>
        <v>lip</v>
      </c>
    </row>
    <row r="1290" spans="1:20" ht="16" x14ac:dyDescent="0.4">
      <c r="A1290" s="2" t="s">
        <v>1361</v>
      </c>
      <c r="B1290" s="3">
        <v>46209</v>
      </c>
      <c r="C1290" s="4" t="s">
        <v>28</v>
      </c>
      <c r="D1290" s="4" t="s">
        <v>29</v>
      </c>
      <c r="E1290" s="4" t="s">
        <v>23</v>
      </c>
      <c r="F1290" s="4" t="s">
        <v>24</v>
      </c>
      <c r="G1290" s="4" t="s">
        <v>69</v>
      </c>
      <c r="H1290" s="4" t="s">
        <v>87</v>
      </c>
      <c r="I1290" s="5">
        <v>1</v>
      </c>
      <c r="J1290" s="6">
        <v>36.19</v>
      </c>
      <c r="K1290" s="7">
        <v>0</v>
      </c>
      <c r="L1290" s="6">
        <v>13.91</v>
      </c>
      <c r="M1290" s="6">
        <f t="shared" si="80"/>
        <v>36.19</v>
      </c>
      <c r="N1290" s="6">
        <f t="shared" si="81"/>
        <v>13.91</v>
      </c>
      <c r="O1290" s="6">
        <f t="shared" si="82"/>
        <v>22.279999999999998</v>
      </c>
      <c r="P1290" s="8">
        <f t="shared" si="83"/>
        <v>0.61563967946946663</v>
      </c>
      <c r="Q1290" s="9">
        <f>YEAR(SalesDataTable[[#This Row],[Order Date]])</f>
        <v>2026</v>
      </c>
      <c r="R1290" s="8" t="str">
        <f>"Q"&amp;ROUNDUP(MONTH(SalesDataTable[[#This Row],[Order Date]])/3,0)</f>
        <v>Q3</v>
      </c>
      <c r="S1290" s="5">
        <f>MONTH(SalesDataTable[[#This Row],[Order Date]])</f>
        <v>7</v>
      </c>
      <c r="T1290" s="8" t="str">
        <f>TEXT(SalesDataTable[[#This Row],[Order Date]],"mmm")</f>
        <v>lip</v>
      </c>
    </row>
    <row r="1291" spans="1:20" ht="16" x14ac:dyDescent="0.4">
      <c r="A1291" s="2" t="s">
        <v>1362</v>
      </c>
      <c r="B1291" s="3">
        <v>46209</v>
      </c>
      <c r="C1291" s="4" t="s">
        <v>28</v>
      </c>
      <c r="D1291" s="4" t="s">
        <v>29</v>
      </c>
      <c r="E1291" s="4" t="s">
        <v>59</v>
      </c>
      <c r="F1291" s="4" t="s">
        <v>36</v>
      </c>
      <c r="G1291" s="4" t="s">
        <v>31</v>
      </c>
      <c r="H1291" s="4" t="s">
        <v>41</v>
      </c>
      <c r="I1291" s="5">
        <v>1</v>
      </c>
      <c r="J1291" s="6">
        <v>142.04</v>
      </c>
      <c r="K1291" s="7">
        <v>0</v>
      </c>
      <c r="L1291" s="6">
        <v>81.67</v>
      </c>
      <c r="M1291" s="6">
        <f t="shared" si="80"/>
        <v>142.04</v>
      </c>
      <c r="N1291" s="6">
        <f t="shared" si="81"/>
        <v>81.67</v>
      </c>
      <c r="O1291" s="6">
        <f t="shared" si="82"/>
        <v>60.36999999999999</v>
      </c>
      <c r="P1291" s="8">
        <f t="shared" si="83"/>
        <v>0.4250211208110391</v>
      </c>
      <c r="Q1291" s="9">
        <f>YEAR(SalesDataTable[[#This Row],[Order Date]])</f>
        <v>2026</v>
      </c>
      <c r="R1291" s="8" t="str">
        <f>"Q"&amp;ROUNDUP(MONTH(SalesDataTable[[#This Row],[Order Date]])/3,0)</f>
        <v>Q3</v>
      </c>
      <c r="S1291" s="5">
        <f>MONTH(SalesDataTable[[#This Row],[Order Date]])</f>
        <v>7</v>
      </c>
      <c r="T1291" s="8" t="str">
        <f>TEXT(SalesDataTable[[#This Row],[Order Date]],"mmm")</f>
        <v>lip</v>
      </c>
    </row>
    <row r="1292" spans="1:20" ht="16" x14ac:dyDescent="0.4">
      <c r="A1292" s="2" t="s">
        <v>1363</v>
      </c>
      <c r="B1292" s="3">
        <v>46209</v>
      </c>
      <c r="C1292" s="4" t="s">
        <v>34</v>
      </c>
      <c r="D1292" s="4" t="s">
        <v>54</v>
      </c>
      <c r="E1292" s="4" t="s">
        <v>23</v>
      </c>
      <c r="F1292" s="4" t="s">
        <v>40</v>
      </c>
      <c r="G1292" s="4" t="s">
        <v>37</v>
      </c>
      <c r="H1292" s="4" t="s">
        <v>91</v>
      </c>
      <c r="I1292" s="5">
        <v>1</v>
      </c>
      <c r="J1292" s="6">
        <v>133.66999999999999</v>
      </c>
      <c r="K1292" s="7">
        <v>0</v>
      </c>
      <c r="L1292" s="6">
        <v>68.25</v>
      </c>
      <c r="M1292" s="6">
        <f t="shared" si="80"/>
        <v>133.66999999999999</v>
      </c>
      <c r="N1292" s="6">
        <f t="shared" si="81"/>
        <v>68.25</v>
      </c>
      <c r="O1292" s="6">
        <f t="shared" si="82"/>
        <v>65.419999999999987</v>
      </c>
      <c r="P1292" s="8">
        <f t="shared" si="83"/>
        <v>0.48941422907159415</v>
      </c>
      <c r="Q1292" s="9">
        <f>YEAR(SalesDataTable[[#This Row],[Order Date]])</f>
        <v>2026</v>
      </c>
      <c r="R1292" s="8" t="str">
        <f>"Q"&amp;ROUNDUP(MONTH(SalesDataTable[[#This Row],[Order Date]])/3,0)</f>
        <v>Q3</v>
      </c>
      <c r="S1292" s="5">
        <f>MONTH(SalesDataTable[[#This Row],[Order Date]])</f>
        <v>7</v>
      </c>
      <c r="T1292" s="8" t="str">
        <f>TEXT(SalesDataTable[[#This Row],[Order Date]],"mmm")</f>
        <v>lip</v>
      </c>
    </row>
    <row r="1293" spans="1:20" ht="16" x14ac:dyDescent="0.4">
      <c r="A1293" s="2" t="s">
        <v>1364</v>
      </c>
      <c r="B1293" s="3">
        <v>46209</v>
      </c>
      <c r="C1293" s="4" t="s">
        <v>34</v>
      </c>
      <c r="D1293" s="4" t="s">
        <v>81</v>
      </c>
      <c r="E1293" s="4" t="s">
        <v>23</v>
      </c>
      <c r="F1293" s="4" t="s">
        <v>36</v>
      </c>
      <c r="G1293" s="4" t="s">
        <v>37</v>
      </c>
      <c r="H1293" s="4" t="s">
        <v>103</v>
      </c>
      <c r="I1293" s="5">
        <v>6</v>
      </c>
      <c r="J1293" s="6">
        <v>166.6</v>
      </c>
      <c r="K1293" s="7">
        <v>0</v>
      </c>
      <c r="L1293" s="6">
        <v>88.14</v>
      </c>
      <c r="M1293" s="6">
        <f t="shared" si="80"/>
        <v>999.59999999999991</v>
      </c>
      <c r="N1293" s="6">
        <f t="shared" si="81"/>
        <v>528.84</v>
      </c>
      <c r="O1293" s="6">
        <f t="shared" si="82"/>
        <v>470.75999999999988</v>
      </c>
      <c r="P1293" s="8">
        <f t="shared" si="83"/>
        <v>0.47094837935174061</v>
      </c>
      <c r="Q1293" s="9">
        <f>YEAR(SalesDataTable[[#This Row],[Order Date]])</f>
        <v>2026</v>
      </c>
      <c r="R1293" s="8" t="str">
        <f>"Q"&amp;ROUNDUP(MONTH(SalesDataTable[[#This Row],[Order Date]])/3,0)</f>
        <v>Q3</v>
      </c>
      <c r="S1293" s="5">
        <f>MONTH(SalesDataTable[[#This Row],[Order Date]])</f>
        <v>7</v>
      </c>
      <c r="T1293" s="8" t="str">
        <f>TEXT(SalesDataTable[[#This Row],[Order Date]],"mmm")</f>
        <v>lip</v>
      </c>
    </row>
    <row r="1294" spans="1:20" ht="16" x14ac:dyDescent="0.4">
      <c r="A1294" s="2" t="s">
        <v>1365</v>
      </c>
      <c r="B1294" s="3">
        <v>46209</v>
      </c>
      <c r="C1294" s="4" t="s">
        <v>28</v>
      </c>
      <c r="D1294" s="4" t="s">
        <v>89</v>
      </c>
      <c r="E1294" s="4" t="s">
        <v>23</v>
      </c>
      <c r="F1294" s="4" t="s">
        <v>24</v>
      </c>
      <c r="G1294" s="4" t="s">
        <v>25</v>
      </c>
      <c r="H1294" s="4" t="s">
        <v>63</v>
      </c>
      <c r="I1294" s="5">
        <v>2</v>
      </c>
      <c r="J1294" s="6">
        <v>99.93</v>
      </c>
      <c r="K1294" s="7">
        <v>0.1</v>
      </c>
      <c r="L1294" s="6">
        <v>51.96</v>
      </c>
      <c r="M1294" s="6">
        <f t="shared" si="80"/>
        <v>179.87400000000002</v>
      </c>
      <c r="N1294" s="6">
        <f t="shared" si="81"/>
        <v>103.92</v>
      </c>
      <c r="O1294" s="6">
        <f t="shared" si="82"/>
        <v>75.954000000000022</v>
      </c>
      <c r="P1294" s="8">
        <f t="shared" si="83"/>
        <v>0.422262250241836</v>
      </c>
      <c r="Q1294" s="9">
        <f>YEAR(SalesDataTable[[#This Row],[Order Date]])</f>
        <v>2026</v>
      </c>
      <c r="R1294" s="8" t="str">
        <f>"Q"&amp;ROUNDUP(MONTH(SalesDataTable[[#This Row],[Order Date]])/3,0)</f>
        <v>Q3</v>
      </c>
      <c r="S1294" s="5">
        <f>MONTH(SalesDataTable[[#This Row],[Order Date]])</f>
        <v>7</v>
      </c>
      <c r="T1294" s="8" t="str">
        <f>TEXT(SalesDataTable[[#This Row],[Order Date]],"mmm")</f>
        <v>lip</v>
      </c>
    </row>
    <row r="1295" spans="1:20" ht="16" x14ac:dyDescent="0.4">
      <c r="A1295" s="2" t="s">
        <v>1366</v>
      </c>
      <c r="B1295" s="3">
        <v>46210</v>
      </c>
      <c r="C1295" s="4" t="s">
        <v>21</v>
      </c>
      <c r="D1295" s="4" t="s">
        <v>108</v>
      </c>
      <c r="E1295" s="4" t="s">
        <v>45</v>
      </c>
      <c r="F1295" s="4" t="s">
        <v>24</v>
      </c>
      <c r="G1295" s="4" t="s">
        <v>25</v>
      </c>
      <c r="H1295" s="4" t="s">
        <v>63</v>
      </c>
      <c r="I1295" s="5">
        <v>6</v>
      </c>
      <c r="J1295" s="6">
        <v>100.56</v>
      </c>
      <c r="K1295" s="7">
        <v>0</v>
      </c>
      <c r="L1295" s="6">
        <v>49.47</v>
      </c>
      <c r="M1295" s="6">
        <f t="shared" si="80"/>
        <v>603.36</v>
      </c>
      <c r="N1295" s="6">
        <f t="shared" si="81"/>
        <v>296.82</v>
      </c>
      <c r="O1295" s="6">
        <f t="shared" si="82"/>
        <v>306.54000000000002</v>
      </c>
      <c r="P1295" s="8">
        <f t="shared" si="83"/>
        <v>0.508054892601432</v>
      </c>
      <c r="Q1295" s="9">
        <f>YEAR(SalesDataTable[[#This Row],[Order Date]])</f>
        <v>2026</v>
      </c>
      <c r="R1295" s="8" t="str">
        <f>"Q"&amp;ROUNDUP(MONTH(SalesDataTable[[#This Row],[Order Date]])/3,0)</f>
        <v>Q3</v>
      </c>
      <c r="S1295" s="5">
        <f>MONTH(SalesDataTable[[#This Row],[Order Date]])</f>
        <v>7</v>
      </c>
      <c r="T1295" s="8" t="str">
        <f>TEXT(SalesDataTable[[#This Row],[Order Date]],"mmm")</f>
        <v>lip</v>
      </c>
    </row>
    <row r="1296" spans="1:20" ht="16" x14ac:dyDescent="0.4">
      <c r="A1296" s="2" t="s">
        <v>1367</v>
      </c>
      <c r="B1296" s="3">
        <v>46210</v>
      </c>
      <c r="C1296" s="4" t="s">
        <v>21</v>
      </c>
      <c r="D1296" s="4" t="s">
        <v>72</v>
      </c>
      <c r="E1296" s="4" t="s">
        <v>23</v>
      </c>
      <c r="F1296" s="4" t="s">
        <v>24</v>
      </c>
      <c r="G1296" s="4" t="s">
        <v>51</v>
      </c>
      <c r="H1296" s="4" t="s">
        <v>61</v>
      </c>
      <c r="I1296" s="5">
        <v>1</v>
      </c>
      <c r="J1296" s="6">
        <v>200.48</v>
      </c>
      <c r="K1296" s="7">
        <v>0.05</v>
      </c>
      <c r="L1296" s="6">
        <v>104.11</v>
      </c>
      <c r="M1296" s="6">
        <f t="shared" si="80"/>
        <v>190.45599999999999</v>
      </c>
      <c r="N1296" s="6">
        <f t="shared" si="81"/>
        <v>104.11</v>
      </c>
      <c r="O1296" s="6">
        <f t="shared" si="82"/>
        <v>86.345999999999989</v>
      </c>
      <c r="P1296" s="8">
        <f t="shared" si="83"/>
        <v>0.45336455664300412</v>
      </c>
      <c r="Q1296" s="9">
        <f>YEAR(SalesDataTable[[#This Row],[Order Date]])</f>
        <v>2026</v>
      </c>
      <c r="R1296" s="8" t="str">
        <f>"Q"&amp;ROUNDUP(MONTH(SalesDataTable[[#This Row],[Order Date]])/3,0)</f>
        <v>Q3</v>
      </c>
      <c r="S1296" s="5">
        <f>MONTH(SalesDataTable[[#This Row],[Order Date]])</f>
        <v>7</v>
      </c>
      <c r="T1296" s="8" t="str">
        <f>TEXT(SalesDataTable[[#This Row],[Order Date]],"mmm")</f>
        <v>lip</v>
      </c>
    </row>
    <row r="1297" spans="1:20" ht="16" x14ac:dyDescent="0.4">
      <c r="A1297" s="2" t="s">
        <v>1368</v>
      </c>
      <c r="B1297" s="3">
        <v>46210</v>
      </c>
      <c r="C1297" s="4" t="s">
        <v>47</v>
      </c>
      <c r="D1297" s="4" t="s">
        <v>68</v>
      </c>
      <c r="E1297" s="4" t="s">
        <v>23</v>
      </c>
      <c r="F1297" s="4" t="s">
        <v>36</v>
      </c>
      <c r="G1297" s="4" t="s">
        <v>25</v>
      </c>
      <c r="H1297" s="4" t="s">
        <v>49</v>
      </c>
      <c r="I1297" s="5">
        <v>1</v>
      </c>
      <c r="J1297" s="6">
        <v>51.06</v>
      </c>
      <c r="K1297" s="7">
        <v>0.15</v>
      </c>
      <c r="L1297" s="6">
        <v>22.56</v>
      </c>
      <c r="M1297" s="6">
        <f t="shared" si="80"/>
        <v>43.401000000000003</v>
      </c>
      <c r="N1297" s="6">
        <f t="shared" si="81"/>
        <v>22.56</v>
      </c>
      <c r="O1297" s="6">
        <f t="shared" si="82"/>
        <v>20.841000000000005</v>
      </c>
      <c r="P1297" s="8">
        <f t="shared" si="83"/>
        <v>0.48019630884081022</v>
      </c>
      <c r="Q1297" s="9">
        <f>YEAR(SalesDataTable[[#This Row],[Order Date]])</f>
        <v>2026</v>
      </c>
      <c r="R1297" s="8" t="str">
        <f>"Q"&amp;ROUNDUP(MONTH(SalesDataTable[[#This Row],[Order Date]])/3,0)</f>
        <v>Q3</v>
      </c>
      <c r="S1297" s="5">
        <f>MONTH(SalesDataTable[[#This Row],[Order Date]])</f>
        <v>7</v>
      </c>
      <c r="T1297" s="8" t="str">
        <f>TEXT(SalesDataTable[[#This Row],[Order Date]],"mmm")</f>
        <v>lip</v>
      </c>
    </row>
    <row r="1298" spans="1:20" ht="16" x14ac:dyDescent="0.4">
      <c r="A1298" s="2" t="s">
        <v>1369</v>
      </c>
      <c r="B1298" s="3">
        <v>46210</v>
      </c>
      <c r="C1298" s="4" t="s">
        <v>21</v>
      </c>
      <c r="D1298" s="4" t="s">
        <v>108</v>
      </c>
      <c r="E1298" s="4" t="s">
        <v>45</v>
      </c>
      <c r="F1298" s="4" t="s">
        <v>36</v>
      </c>
      <c r="G1298" s="4" t="s">
        <v>69</v>
      </c>
      <c r="H1298" s="4" t="s">
        <v>75</v>
      </c>
      <c r="I1298" s="5">
        <v>2</v>
      </c>
      <c r="J1298" s="6">
        <v>125.9</v>
      </c>
      <c r="K1298" s="7">
        <v>0.15</v>
      </c>
      <c r="L1298" s="6">
        <v>70.27</v>
      </c>
      <c r="M1298" s="6">
        <f t="shared" si="80"/>
        <v>214.03</v>
      </c>
      <c r="N1298" s="6">
        <f t="shared" si="81"/>
        <v>140.54</v>
      </c>
      <c r="O1298" s="6">
        <f t="shared" si="82"/>
        <v>73.490000000000009</v>
      </c>
      <c r="P1298" s="8">
        <f t="shared" si="83"/>
        <v>0.34336307994206422</v>
      </c>
      <c r="Q1298" s="9">
        <f>YEAR(SalesDataTable[[#This Row],[Order Date]])</f>
        <v>2026</v>
      </c>
      <c r="R1298" s="8" t="str">
        <f>"Q"&amp;ROUNDUP(MONTH(SalesDataTable[[#This Row],[Order Date]])/3,0)</f>
        <v>Q3</v>
      </c>
      <c r="S1298" s="5">
        <f>MONTH(SalesDataTable[[#This Row],[Order Date]])</f>
        <v>7</v>
      </c>
      <c r="T1298" s="8" t="str">
        <f>TEXT(SalesDataTable[[#This Row],[Order Date]],"mmm")</f>
        <v>lip</v>
      </c>
    </row>
    <row r="1299" spans="1:20" ht="16" x14ac:dyDescent="0.4">
      <c r="A1299" s="2" t="s">
        <v>1370</v>
      </c>
      <c r="B1299" s="3">
        <v>46211</v>
      </c>
      <c r="C1299" s="4" t="s">
        <v>28</v>
      </c>
      <c r="D1299" s="4" t="s">
        <v>89</v>
      </c>
      <c r="E1299" s="4" t="s">
        <v>45</v>
      </c>
      <c r="F1299" s="4" t="s">
        <v>24</v>
      </c>
      <c r="G1299" s="4" t="s">
        <v>51</v>
      </c>
      <c r="H1299" s="4" t="s">
        <v>61</v>
      </c>
      <c r="I1299" s="5">
        <v>2</v>
      </c>
      <c r="J1299" s="6">
        <v>192.24</v>
      </c>
      <c r="K1299" s="7">
        <v>0.05</v>
      </c>
      <c r="L1299" s="6">
        <v>103.65</v>
      </c>
      <c r="M1299" s="6">
        <f t="shared" si="80"/>
        <v>365.25599999999997</v>
      </c>
      <c r="N1299" s="6">
        <f t="shared" si="81"/>
        <v>207.3</v>
      </c>
      <c r="O1299" s="6">
        <f t="shared" si="82"/>
        <v>157.95599999999996</v>
      </c>
      <c r="P1299" s="8">
        <f t="shared" si="83"/>
        <v>0.43245285498390162</v>
      </c>
      <c r="Q1299" s="9">
        <f>YEAR(SalesDataTable[[#This Row],[Order Date]])</f>
        <v>2026</v>
      </c>
      <c r="R1299" s="8" t="str">
        <f>"Q"&amp;ROUNDUP(MONTH(SalesDataTable[[#This Row],[Order Date]])/3,0)</f>
        <v>Q3</v>
      </c>
      <c r="S1299" s="5">
        <f>MONTH(SalesDataTable[[#This Row],[Order Date]])</f>
        <v>7</v>
      </c>
      <c r="T1299" s="8" t="str">
        <f>TEXT(SalesDataTable[[#This Row],[Order Date]],"mmm")</f>
        <v>lip</v>
      </c>
    </row>
    <row r="1300" spans="1:20" ht="16" x14ac:dyDescent="0.4">
      <c r="A1300" s="2" t="s">
        <v>1371</v>
      </c>
      <c r="B1300" s="3">
        <v>46211</v>
      </c>
      <c r="C1300" s="4" t="s">
        <v>21</v>
      </c>
      <c r="D1300" s="4" t="s">
        <v>22</v>
      </c>
      <c r="E1300" s="4" t="s">
        <v>23</v>
      </c>
      <c r="F1300" s="4" t="s">
        <v>40</v>
      </c>
      <c r="G1300" s="4" t="s">
        <v>69</v>
      </c>
      <c r="H1300" s="4" t="s">
        <v>70</v>
      </c>
      <c r="I1300" s="5">
        <v>2</v>
      </c>
      <c r="J1300" s="6">
        <v>40.79</v>
      </c>
      <c r="K1300" s="7">
        <v>0</v>
      </c>
      <c r="L1300" s="6">
        <v>14.61</v>
      </c>
      <c r="M1300" s="6">
        <f t="shared" si="80"/>
        <v>81.58</v>
      </c>
      <c r="N1300" s="6">
        <f t="shared" si="81"/>
        <v>29.22</v>
      </c>
      <c r="O1300" s="6">
        <f t="shared" si="82"/>
        <v>52.36</v>
      </c>
      <c r="P1300" s="8">
        <f t="shared" si="83"/>
        <v>0.64182397646481981</v>
      </c>
      <c r="Q1300" s="9">
        <f>YEAR(SalesDataTable[[#This Row],[Order Date]])</f>
        <v>2026</v>
      </c>
      <c r="R1300" s="8" t="str">
        <f>"Q"&amp;ROUNDUP(MONTH(SalesDataTable[[#This Row],[Order Date]])/3,0)</f>
        <v>Q3</v>
      </c>
      <c r="S1300" s="5">
        <f>MONTH(SalesDataTable[[#This Row],[Order Date]])</f>
        <v>7</v>
      </c>
      <c r="T1300" s="8" t="str">
        <f>TEXT(SalesDataTable[[#This Row],[Order Date]],"mmm")</f>
        <v>lip</v>
      </c>
    </row>
    <row r="1301" spans="1:20" ht="16" x14ac:dyDescent="0.4">
      <c r="A1301" s="2" t="s">
        <v>1372</v>
      </c>
      <c r="B1301" s="3">
        <v>46211</v>
      </c>
      <c r="C1301" s="4" t="s">
        <v>21</v>
      </c>
      <c r="D1301" s="4" t="s">
        <v>72</v>
      </c>
      <c r="E1301" s="4" t="s">
        <v>45</v>
      </c>
      <c r="F1301" s="4" t="s">
        <v>36</v>
      </c>
      <c r="G1301" s="4" t="s">
        <v>51</v>
      </c>
      <c r="H1301" s="4" t="s">
        <v>110</v>
      </c>
      <c r="I1301" s="5">
        <v>2</v>
      </c>
      <c r="J1301" s="6">
        <v>125.73</v>
      </c>
      <c r="K1301" s="7">
        <v>0.15</v>
      </c>
      <c r="L1301" s="6">
        <v>61.75</v>
      </c>
      <c r="M1301" s="6">
        <f t="shared" si="80"/>
        <v>213.74100000000001</v>
      </c>
      <c r="N1301" s="6">
        <f t="shared" si="81"/>
        <v>123.5</v>
      </c>
      <c r="O1301" s="6">
        <f t="shared" si="82"/>
        <v>90.241000000000014</v>
      </c>
      <c r="P1301" s="8">
        <f t="shared" si="83"/>
        <v>0.42219789371248384</v>
      </c>
      <c r="Q1301" s="9">
        <f>YEAR(SalesDataTable[[#This Row],[Order Date]])</f>
        <v>2026</v>
      </c>
      <c r="R1301" s="8" t="str">
        <f>"Q"&amp;ROUNDUP(MONTH(SalesDataTable[[#This Row],[Order Date]])/3,0)</f>
        <v>Q3</v>
      </c>
      <c r="S1301" s="5">
        <f>MONTH(SalesDataTable[[#This Row],[Order Date]])</f>
        <v>7</v>
      </c>
      <c r="T1301" s="8" t="str">
        <f>TEXT(SalesDataTable[[#This Row],[Order Date]],"mmm")</f>
        <v>lip</v>
      </c>
    </row>
    <row r="1302" spans="1:20" ht="16" x14ac:dyDescent="0.4">
      <c r="A1302" s="2" t="s">
        <v>1373</v>
      </c>
      <c r="B1302" s="3">
        <v>46211</v>
      </c>
      <c r="C1302" s="4" t="s">
        <v>21</v>
      </c>
      <c r="D1302" s="4" t="s">
        <v>108</v>
      </c>
      <c r="E1302" s="4" t="s">
        <v>23</v>
      </c>
      <c r="F1302" s="4" t="s">
        <v>40</v>
      </c>
      <c r="G1302" s="4" t="s">
        <v>37</v>
      </c>
      <c r="H1302" s="4" t="s">
        <v>103</v>
      </c>
      <c r="I1302" s="5">
        <v>1</v>
      </c>
      <c r="J1302" s="6">
        <v>164.92</v>
      </c>
      <c r="K1302" s="7">
        <v>0</v>
      </c>
      <c r="L1302" s="6">
        <v>89.47</v>
      </c>
      <c r="M1302" s="6">
        <f t="shared" si="80"/>
        <v>164.92</v>
      </c>
      <c r="N1302" s="6">
        <f t="shared" si="81"/>
        <v>89.47</v>
      </c>
      <c r="O1302" s="6">
        <f t="shared" si="82"/>
        <v>75.449999999999989</v>
      </c>
      <c r="P1302" s="8">
        <f t="shared" si="83"/>
        <v>0.45749454280863444</v>
      </c>
      <c r="Q1302" s="9">
        <f>YEAR(SalesDataTable[[#This Row],[Order Date]])</f>
        <v>2026</v>
      </c>
      <c r="R1302" s="8" t="str">
        <f>"Q"&amp;ROUNDUP(MONTH(SalesDataTable[[#This Row],[Order Date]])/3,0)</f>
        <v>Q3</v>
      </c>
      <c r="S1302" s="5">
        <f>MONTH(SalesDataTable[[#This Row],[Order Date]])</f>
        <v>7</v>
      </c>
      <c r="T1302" s="8" t="str">
        <f>TEXT(SalesDataTable[[#This Row],[Order Date]],"mmm")</f>
        <v>lip</v>
      </c>
    </row>
    <row r="1303" spans="1:20" ht="16" x14ac:dyDescent="0.4">
      <c r="A1303" s="2" t="s">
        <v>1374</v>
      </c>
      <c r="B1303" s="3">
        <v>46211</v>
      </c>
      <c r="C1303" s="4" t="s">
        <v>28</v>
      </c>
      <c r="D1303" s="4" t="s">
        <v>58</v>
      </c>
      <c r="E1303" s="4" t="s">
        <v>45</v>
      </c>
      <c r="F1303" s="4" t="s">
        <v>36</v>
      </c>
      <c r="G1303" s="4" t="s">
        <v>25</v>
      </c>
      <c r="H1303" s="4" t="s">
        <v>63</v>
      </c>
      <c r="I1303" s="5">
        <v>5</v>
      </c>
      <c r="J1303" s="6">
        <v>103.91</v>
      </c>
      <c r="K1303" s="7">
        <v>0</v>
      </c>
      <c r="L1303" s="6">
        <v>51.19</v>
      </c>
      <c r="M1303" s="6">
        <f t="shared" si="80"/>
        <v>519.54999999999995</v>
      </c>
      <c r="N1303" s="6">
        <f t="shared" si="81"/>
        <v>255.95</v>
      </c>
      <c r="O1303" s="6">
        <f t="shared" si="82"/>
        <v>263.59999999999997</v>
      </c>
      <c r="P1303" s="8">
        <f t="shared" si="83"/>
        <v>0.50736214031373306</v>
      </c>
      <c r="Q1303" s="9">
        <f>YEAR(SalesDataTable[[#This Row],[Order Date]])</f>
        <v>2026</v>
      </c>
      <c r="R1303" s="8" t="str">
        <f>"Q"&amp;ROUNDUP(MONTH(SalesDataTable[[#This Row],[Order Date]])/3,0)</f>
        <v>Q3</v>
      </c>
      <c r="S1303" s="5">
        <f>MONTH(SalesDataTable[[#This Row],[Order Date]])</f>
        <v>7</v>
      </c>
      <c r="T1303" s="8" t="str">
        <f>TEXT(SalesDataTable[[#This Row],[Order Date]],"mmm")</f>
        <v>lip</v>
      </c>
    </row>
    <row r="1304" spans="1:20" ht="16" x14ac:dyDescent="0.4">
      <c r="A1304" s="2" t="s">
        <v>1375</v>
      </c>
      <c r="B1304" s="3">
        <v>46212</v>
      </c>
      <c r="C1304" s="4" t="s">
        <v>34</v>
      </c>
      <c r="D1304" s="4" t="s">
        <v>146</v>
      </c>
      <c r="E1304" s="4" t="s">
        <v>30</v>
      </c>
      <c r="F1304" s="4" t="s">
        <v>40</v>
      </c>
      <c r="G1304" s="4" t="s">
        <v>25</v>
      </c>
      <c r="H1304" s="4" t="s">
        <v>49</v>
      </c>
      <c r="I1304" s="5">
        <v>10</v>
      </c>
      <c r="J1304" s="6">
        <v>49.69</v>
      </c>
      <c r="K1304" s="7">
        <v>0.1</v>
      </c>
      <c r="L1304" s="6">
        <v>21.82</v>
      </c>
      <c r="M1304" s="6">
        <f t="shared" si="80"/>
        <v>447.21</v>
      </c>
      <c r="N1304" s="6">
        <f t="shared" si="81"/>
        <v>218.2</v>
      </c>
      <c r="O1304" s="6">
        <f t="shared" si="82"/>
        <v>229.01</v>
      </c>
      <c r="P1304" s="8">
        <f t="shared" si="83"/>
        <v>0.51208604458755391</v>
      </c>
      <c r="Q1304" s="9">
        <f>YEAR(SalesDataTable[[#This Row],[Order Date]])</f>
        <v>2026</v>
      </c>
      <c r="R1304" s="8" t="str">
        <f>"Q"&amp;ROUNDUP(MONTH(SalesDataTable[[#This Row],[Order Date]])/3,0)</f>
        <v>Q3</v>
      </c>
      <c r="S1304" s="5">
        <f>MONTH(SalesDataTable[[#This Row],[Order Date]])</f>
        <v>7</v>
      </c>
      <c r="T1304" s="8" t="str">
        <f>TEXT(SalesDataTable[[#This Row],[Order Date]],"mmm")</f>
        <v>lip</v>
      </c>
    </row>
    <row r="1305" spans="1:20" ht="16" x14ac:dyDescent="0.4">
      <c r="A1305" s="2" t="s">
        <v>1376</v>
      </c>
      <c r="B1305" s="3">
        <v>46212</v>
      </c>
      <c r="C1305" s="4" t="s">
        <v>47</v>
      </c>
      <c r="D1305" s="4" t="s">
        <v>65</v>
      </c>
      <c r="E1305" s="4" t="s">
        <v>45</v>
      </c>
      <c r="F1305" s="4" t="s">
        <v>24</v>
      </c>
      <c r="G1305" s="4" t="s">
        <v>31</v>
      </c>
      <c r="H1305" s="4" t="s">
        <v>32</v>
      </c>
      <c r="I1305" s="5">
        <v>3</v>
      </c>
      <c r="J1305" s="6">
        <v>94.19</v>
      </c>
      <c r="K1305" s="7">
        <v>0</v>
      </c>
      <c r="L1305" s="6">
        <v>44.1</v>
      </c>
      <c r="M1305" s="6">
        <f t="shared" si="80"/>
        <v>282.57</v>
      </c>
      <c r="N1305" s="6">
        <f t="shared" si="81"/>
        <v>132.30000000000001</v>
      </c>
      <c r="O1305" s="6">
        <f t="shared" si="82"/>
        <v>150.26999999999998</v>
      </c>
      <c r="P1305" s="8">
        <f t="shared" si="83"/>
        <v>0.53179743072512997</v>
      </c>
      <c r="Q1305" s="9">
        <f>YEAR(SalesDataTable[[#This Row],[Order Date]])</f>
        <v>2026</v>
      </c>
      <c r="R1305" s="8" t="str">
        <f>"Q"&amp;ROUNDUP(MONTH(SalesDataTable[[#This Row],[Order Date]])/3,0)</f>
        <v>Q3</v>
      </c>
      <c r="S1305" s="5">
        <f>MONTH(SalesDataTable[[#This Row],[Order Date]])</f>
        <v>7</v>
      </c>
      <c r="T1305" s="8" t="str">
        <f>TEXT(SalesDataTable[[#This Row],[Order Date]],"mmm")</f>
        <v>lip</v>
      </c>
    </row>
    <row r="1306" spans="1:20" ht="16" x14ac:dyDescent="0.4">
      <c r="A1306" s="2" t="s">
        <v>1377</v>
      </c>
      <c r="B1306" s="3">
        <v>46212</v>
      </c>
      <c r="C1306" s="4" t="s">
        <v>28</v>
      </c>
      <c r="D1306" s="4" t="s">
        <v>106</v>
      </c>
      <c r="E1306" s="4" t="s">
        <v>45</v>
      </c>
      <c r="F1306" s="4" t="s">
        <v>24</v>
      </c>
      <c r="G1306" s="4" t="s">
        <v>37</v>
      </c>
      <c r="H1306" s="4" t="s">
        <v>66</v>
      </c>
      <c r="I1306" s="5">
        <v>1</v>
      </c>
      <c r="J1306" s="6">
        <v>46.87</v>
      </c>
      <c r="K1306" s="7">
        <v>0</v>
      </c>
      <c r="L1306" s="6">
        <v>18.649999999999999</v>
      </c>
      <c r="M1306" s="6">
        <f t="shared" si="80"/>
        <v>46.87</v>
      </c>
      <c r="N1306" s="6">
        <f t="shared" si="81"/>
        <v>18.649999999999999</v>
      </c>
      <c r="O1306" s="6">
        <f t="shared" si="82"/>
        <v>28.22</v>
      </c>
      <c r="P1306" s="8">
        <f t="shared" si="83"/>
        <v>0.60209088969490077</v>
      </c>
      <c r="Q1306" s="9">
        <f>YEAR(SalesDataTable[[#This Row],[Order Date]])</f>
        <v>2026</v>
      </c>
      <c r="R1306" s="8" t="str">
        <f>"Q"&amp;ROUNDUP(MONTH(SalesDataTable[[#This Row],[Order Date]])/3,0)</f>
        <v>Q3</v>
      </c>
      <c r="S1306" s="5">
        <f>MONTH(SalesDataTable[[#This Row],[Order Date]])</f>
        <v>7</v>
      </c>
      <c r="T1306" s="8" t="str">
        <f>TEXT(SalesDataTable[[#This Row],[Order Date]],"mmm")</f>
        <v>lip</v>
      </c>
    </row>
    <row r="1307" spans="1:20" ht="16" x14ac:dyDescent="0.4">
      <c r="A1307" s="2" t="s">
        <v>1378</v>
      </c>
      <c r="B1307" s="3">
        <v>46212</v>
      </c>
      <c r="C1307" s="4" t="s">
        <v>34</v>
      </c>
      <c r="D1307" s="4" t="s">
        <v>146</v>
      </c>
      <c r="E1307" s="4" t="s">
        <v>23</v>
      </c>
      <c r="F1307" s="4" t="s">
        <v>24</v>
      </c>
      <c r="G1307" s="4" t="s">
        <v>37</v>
      </c>
      <c r="H1307" s="4" t="s">
        <v>38</v>
      </c>
      <c r="I1307" s="5">
        <v>1</v>
      </c>
      <c r="J1307" s="6">
        <v>36.99</v>
      </c>
      <c r="K1307" s="7">
        <v>0.1</v>
      </c>
      <c r="L1307" s="6">
        <v>13.2</v>
      </c>
      <c r="M1307" s="6">
        <f t="shared" si="80"/>
        <v>33.291000000000004</v>
      </c>
      <c r="N1307" s="6">
        <f t="shared" si="81"/>
        <v>13.2</v>
      </c>
      <c r="O1307" s="6">
        <f t="shared" si="82"/>
        <v>20.091000000000005</v>
      </c>
      <c r="P1307" s="8">
        <f t="shared" si="83"/>
        <v>0.60349644047940887</v>
      </c>
      <c r="Q1307" s="9">
        <f>YEAR(SalesDataTable[[#This Row],[Order Date]])</f>
        <v>2026</v>
      </c>
      <c r="R1307" s="8" t="str">
        <f>"Q"&amp;ROUNDUP(MONTH(SalesDataTable[[#This Row],[Order Date]])/3,0)</f>
        <v>Q3</v>
      </c>
      <c r="S1307" s="5">
        <f>MONTH(SalesDataTable[[#This Row],[Order Date]])</f>
        <v>7</v>
      </c>
      <c r="T1307" s="8" t="str">
        <f>TEXT(SalesDataTable[[#This Row],[Order Date]],"mmm")</f>
        <v>lip</v>
      </c>
    </row>
    <row r="1308" spans="1:20" ht="16" x14ac:dyDescent="0.4">
      <c r="A1308" s="2" t="s">
        <v>1379</v>
      </c>
      <c r="B1308" s="3">
        <v>46212</v>
      </c>
      <c r="C1308" s="4" t="s">
        <v>21</v>
      </c>
      <c r="D1308" s="4" t="s">
        <v>108</v>
      </c>
      <c r="E1308" s="4" t="s">
        <v>23</v>
      </c>
      <c r="F1308" s="4" t="s">
        <v>24</v>
      </c>
      <c r="G1308" s="4" t="s">
        <v>37</v>
      </c>
      <c r="H1308" s="4" t="s">
        <v>91</v>
      </c>
      <c r="I1308" s="5">
        <v>1</v>
      </c>
      <c r="J1308" s="6">
        <v>135.44</v>
      </c>
      <c r="K1308" s="7">
        <v>0</v>
      </c>
      <c r="L1308" s="6">
        <v>65.48</v>
      </c>
      <c r="M1308" s="6">
        <f t="shared" si="80"/>
        <v>135.44</v>
      </c>
      <c r="N1308" s="6">
        <f t="shared" si="81"/>
        <v>65.48</v>
      </c>
      <c r="O1308" s="6">
        <f t="shared" si="82"/>
        <v>69.959999999999994</v>
      </c>
      <c r="P1308" s="8">
        <f t="shared" si="83"/>
        <v>0.51653868871825159</v>
      </c>
      <c r="Q1308" s="9">
        <f>YEAR(SalesDataTable[[#This Row],[Order Date]])</f>
        <v>2026</v>
      </c>
      <c r="R1308" s="8" t="str">
        <f>"Q"&amp;ROUNDUP(MONTH(SalesDataTable[[#This Row],[Order Date]])/3,0)</f>
        <v>Q3</v>
      </c>
      <c r="S1308" s="5">
        <f>MONTH(SalesDataTable[[#This Row],[Order Date]])</f>
        <v>7</v>
      </c>
      <c r="T1308" s="8" t="str">
        <f>TEXT(SalesDataTable[[#This Row],[Order Date]],"mmm")</f>
        <v>lip</v>
      </c>
    </row>
    <row r="1309" spans="1:20" ht="16" x14ac:dyDescent="0.4">
      <c r="A1309" s="2" t="s">
        <v>1380</v>
      </c>
      <c r="B1309" s="3">
        <v>46212</v>
      </c>
      <c r="C1309" s="4" t="s">
        <v>28</v>
      </c>
      <c r="D1309" s="4" t="s">
        <v>29</v>
      </c>
      <c r="E1309" s="4" t="s">
        <v>23</v>
      </c>
      <c r="F1309" s="4" t="s">
        <v>36</v>
      </c>
      <c r="G1309" s="4" t="s">
        <v>31</v>
      </c>
      <c r="H1309" s="4" t="s">
        <v>32</v>
      </c>
      <c r="I1309" s="5">
        <v>3</v>
      </c>
      <c r="J1309" s="6">
        <v>92.25</v>
      </c>
      <c r="K1309" s="7">
        <v>0</v>
      </c>
      <c r="L1309" s="6">
        <v>46.27</v>
      </c>
      <c r="M1309" s="6">
        <f t="shared" si="80"/>
        <v>276.75</v>
      </c>
      <c r="N1309" s="6">
        <f t="shared" si="81"/>
        <v>138.81</v>
      </c>
      <c r="O1309" s="6">
        <f t="shared" si="82"/>
        <v>137.94</v>
      </c>
      <c r="P1309" s="8">
        <f t="shared" si="83"/>
        <v>0.49842818428184282</v>
      </c>
      <c r="Q1309" s="9">
        <f>YEAR(SalesDataTable[[#This Row],[Order Date]])</f>
        <v>2026</v>
      </c>
      <c r="R1309" s="8" t="str">
        <f>"Q"&amp;ROUNDUP(MONTH(SalesDataTable[[#This Row],[Order Date]])/3,0)</f>
        <v>Q3</v>
      </c>
      <c r="S1309" s="5">
        <f>MONTH(SalesDataTable[[#This Row],[Order Date]])</f>
        <v>7</v>
      </c>
      <c r="T1309" s="8" t="str">
        <f>TEXT(SalesDataTable[[#This Row],[Order Date]],"mmm")</f>
        <v>lip</v>
      </c>
    </row>
    <row r="1310" spans="1:20" ht="16" x14ac:dyDescent="0.4">
      <c r="A1310" s="2" t="s">
        <v>1381</v>
      </c>
      <c r="B1310" s="3">
        <v>46212</v>
      </c>
      <c r="C1310" s="4" t="s">
        <v>34</v>
      </c>
      <c r="D1310" s="4" t="s">
        <v>54</v>
      </c>
      <c r="E1310" s="4" t="s">
        <v>23</v>
      </c>
      <c r="F1310" s="4" t="s">
        <v>36</v>
      </c>
      <c r="G1310" s="4" t="s">
        <v>51</v>
      </c>
      <c r="H1310" s="4" t="s">
        <v>61</v>
      </c>
      <c r="I1310" s="5">
        <v>2</v>
      </c>
      <c r="J1310" s="6">
        <v>192.6</v>
      </c>
      <c r="K1310" s="7">
        <v>0</v>
      </c>
      <c r="L1310" s="6">
        <v>104.89</v>
      </c>
      <c r="M1310" s="6">
        <f t="shared" si="80"/>
        <v>385.2</v>
      </c>
      <c r="N1310" s="6">
        <f t="shared" si="81"/>
        <v>209.78</v>
      </c>
      <c r="O1310" s="6">
        <f t="shared" si="82"/>
        <v>175.42</v>
      </c>
      <c r="P1310" s="8">
        <f t="shared" si="83"/>
        <v>0.45539979231568017</v>
      </c>
      <c r="Q1310" s="9">
        <f>YEAR(SalesDataTable[[#This Row],[Order Date]])</f>
        <v>2026</v>
      </c>
      <c r="R1310" s="8" t="str">
        <f>"Q"&amp;ROUNDUP(MONTH(SalesDataTable[[#This Row],[Order Date]])/3,0)</f>
        <v>Q3</v>
      </c>
      <c r="S1310" s="5">
        <f>MONTH(SalesDataTable[[#This Row],[Order Date]])</f>
        <v>7</v>
      </c>
      <c r="T1310" s="8" t="str">
        <f>TEXT(SalesDataTable[[#This Row],[Order Date]],"mmm")</f>
        <v>lip</v>
      </c>
    </row>
    <row r="1311" spans="1:20" ht="16" x14ac:dyDescent="0.4">
      <c r="A1311" s="2" t="s">
        <v>1382</v>
      </c>
      <c r="B1311" s="3">
        <v>46212</v>
      </c>
      <c r="C1311" s="4" t="s">
        <v>47</v>
      </c>
      <c r="D1311" s="4" t="s">
        <v>68</v>
      </c>
      <c r="E1311" s="4" t="s">
        <v>23</v>
      </c>
      <c r="F1311" s="4" t="s">
        <v>24</v>
      </c>
      <c r="G1311" s="4" t="s">
        <v>25</v>
      </c>
      <c r="H1311" s="4" t="s">
        <v>55</v>
      </c>
      <c r="I1311" s="5">
        <v>1</v>
      </c>
      <c r="J1311" s="6">
        <v>39.94</v>
      </c>
      <c r="K1311" s="7">
        <v>0</v>
      </c>
      <c r="L1311" s="6">
        <v>16.89</v>
      </c>
      <c r="M1311" s="6">
        <f t="shared" si="80"/>
        <v>39.94</v>
      </c>
      <c r="N1311" s="6">
        <f t="shared" si="81"/>
        <v>16.89</v>
      </c>
      <c r="O1311" s="6">
        <f t="shared" si="82"/>
        <v>23.049999999999997</v>
      </c>
      <c r="P1311" s="8">
        <f t="shared" si="83"/>
        <v>0.57711567351026538</v>
      </c>
      <c r="Q1311" s="9">
        <f>YEAR(SalesDataTable[[#This Row],[Order Date]])</f>
        <v>2026</v>
      </c>
      <c r="R1311" s="8" t="str">
        <f>"Q"&amp;ROUNDUP(MONTH(SalesDataTable[[#This Row],[Order Date]])/3,0)</f>
        <v>Q3</v>
      </c>
      <c r="S1311" s="5">
        <f>MONTH(SalesDataTable[[#This Row],[Order Date]])</f>
        <v>7</v>
      </c>
      <c r="T1311" s="8" t="str">
        <f>TEXT(SalesDataTable[[#This Row],[Order Date]],"mmm")</f>
        <v>lip</v>
      </c>
    </row>
    <row r="1312" spans="1:20" ht="16" x14ac:dyDescent="0.4">
      <c r="A1312" s="2" t="s">
        <v>1383</v>
      </c>
      <c r="B1312" s="3">
        <v>46212</v>
      </c>
      <c r="C1312" s="4" t="s">
        <v>34</v>
      </c>
      <c r="D1312" s="4" t="s">
        <v>35</v>
      </c>
      <c r="E1312" s="4" t="s">
        <v>23</v>
      </c>
      <c r="F1312" s="4" t="s">
        <v>24</v>
      </c>
      <c r="G1312" s="4" t="s">
        <v>31</v>
      </c>
      <c r="H1312" s="4" t="s">
        <v>73</v>
      </c>
      <c r="I1312" s="5">
        <v>3</v>
      </c>
      <c r="J1312" s="6">
        <v>150.61000000000001</v>
      </c>
      <c r="K1312" s="7">
        <v>0</v>
      </c>
      <c r="L1312" s="6">
        <v>79.900000000000006</v>
      </c>
      <c r="M1312" s="6">
        <f t="shared" si="80"/>
        <v>451.83000000000004</v>
      </c>
      <c r="N1312" s="6">
        <f t="shared" si="81"/>
        <v>239.70000000000002</v>
      </c>
      <c r="O1312" s="6">
        <f t="shared" si="82"/>
        <v>212.13000000000002</v>
      </c>
      <c r="P1312" s="8">
        <f t="shared" si="83"/>
        <v>0.46949073766682159</v>
      </c>
      <c r="Q1312" s="9">
        <f>YEAR(SalesDataTable[[#This Row],[Order Date]])</f>
        <v>2026</v>
      </c>
      <c r="R1312" s="8" t="str">
        <f>"Q"&amp;ROUNDUP(MONTH(SalesDataTable[[#This Row],[Order Date]])/3,0)</f>
        <v>Q3</v>
      </c>
      <c r="S1312" s="5">
        <f>MONTH(SalesDataTable[[#This Row],[Order Date]])</f>
        <v>7</v>
      </c>
      <c r="T1312" s="8" t="str">
        <f>TEXT(SalesDataTable[[#This Row],[Order Date]],"mmm")</f>
        <v>lip</v>
      </c>
    </row>
    <row r="1313" spans="1:20" ht="16" x14ac:dyDescent="0.4">
      <c r="A1313" s="2" t="s">
        <v>1384</v>
      </c>
      <c r="B1313" s="3">
        <v>46212</v>
      </c>
      <c r="C1313" s="4" t="s">
        <v>47</v>
      </c>
      <c r="D1313" s="4" t="s">
        <v>102</v>
      </c>
      <c r="E1313" s="4" t="s">
        <v>23</v>
      </c>
      <c r="F1313" s="4" t="s">
        <v>24</v>
      </c>
      <c r="G1313" s="4" t="s">
        <v>31</v>
      </c>
      <c r="H1313" s="4" t="s">
        <v>99</v>
      </c>
      <c r="I1313" s="5">
        <v>2</v>
      </c>
      <c r="J1313" s="6">
        <v>71.069999999999993</v>
      </c>
      <c r="K1313" s="7">
        <v>0</v>
      </c>
      <c r="L1313" s="6">
        <v>31.57</v>
      </c>
      <c r="M1313" s="6">
        <f t="shared" si="80"/>
        <v>142.13999999999999</v>
      </c>
      <c r="N1313" s="6">
        <f t="shared" si="81"/>
        <v>63.14</v>
      </c>
      <c r="O1313" s="6">
        <f t="shared" si="82"/>
        <v>78.999999999999986</v>
      </c>
      <c r="P1313" s="8">
        <f t="shared" si="83"/>
        <v>0.55579006613198245</v>
      </c>
      <c r="Q1313" s="9">
        <f>YEAR(SalesDataTable[[#This Row],[Order Date]])</f>
        <v>2026</v>
      </c>
      <c r="R1313" s="8" t="str">
        <f>"Q"&amp;ROUNDUP(MONTH(SalesDataTable[[#This Row],[Order Date]])/3,0)</f>
        <v>Q3</v>
      </c>
      <c r="S1313" s="5">
        <f>MONTH(SalesDataTable[[#This Row],[Order Date]])</f>
        <v>7</v>
      </c>
      <c r="T1313" s="8" t="str">
        <f>TEXT(SalesDataTable[[#This Row],[Order Date]],"mmm")</f>
        <v>lip</v>
      </c>
    </row>
    <row r="1314" spans="1:20" ht="16" x14ac:dyDescent="0.4">
      <c r="A1314" s="2" t="s">
        <v>1385</v>
      </c>
      <c r="B1314" s="3">
        <v>46213</v>
      </c>
      <c r="C1314" s="4" t="s">
        <v>21</v>
      </c>
      <c r="D1314" s="4" t="s">
        <v>22</v>
      </c>
      <c r="E1314" s="4" t="s">
        <v>45</v>
      </c>
      <c r="F1314" s="4" t="s">
        <v>36</v>
      </c>
      <c r="G1314" s="4" t="s">
        <v>25</v>
      </c>
      <c r="H1314" s="4" t="s">
        <v>49</v>
      </c>
      <c r="I1314" s="5">
        <v>1</v>
      </c>
      <c r="J1314" s="6">
        <v>50.78</v>
      </c>
      <c r="K1314" s="7">
        <v>0</v>
      </c>
      <c r="L1314" s="6">
        <v>22.29</v>
      </c>
      <c r="M1314" s="6">
        <f t="shared" si="80"/>
        <v>50.78</v>
      </c>
      <c r="N1314" s="6">
        <f t="shared" si="81"/>
        <v>22.29</v>
      </c>
      <c r="O1314" s="6">
        <f t="shared" si="82"/>
        <v>28.490000000000002</v>
      </c>
      <c r="P1314" s="8">
        <f t="shared" si="83"/>
        <v>0.56104765655769995</v>
      </c>
      <c r="Q1314" s="9">
        <f>YEAR(SalesDataTable[[#This Row],[Order Date]])</f>
        <v>2026</v>
      </c>
      <c r="R1314" s="8" t="str">
        <f>"Q"&amp;ROUNDUP(MONTH(SalesDataTable[[#This Row],[Order Date]])/3,0)</f>
        <v>Q3</v>
      </c>
      <c r="S1314" s="5">
        <f>MONTH(SalesDataTable[[#This Row],[Order Date]])</f>
        <v>7</v>
      </c>
      <c r="T1314" s="8" t="str">
        <f>TEXT(SalesDataTable[[#This Row],[Order Date]],"mmm")</f>
        <v>lip</v>
      </c>
    </row>
    <row r="1315" spans="1:20" ht="16" x14ac:dyDescent="0.4">
      <c r="A1315" s="2" t="s">
        <v>1386</v>
      </c>
      <c r="B1315" s="3">
        <v>46213</v>
      </c>
      <c r="C1315" s="4" t="s">
        <v>21</v>
      </c>
      <c r="D1315" s="4" t="s">
        <v>108</v>
      </c>
      <c r="E1315" s="4" t="s">
        <v>23</v>
      </c>
      <c r="F1315" s="4" t="s">
        <v>24</v>
      </c>
      <c r="G1315" s="4" t="s">
        <v>31</v>
      </c>
      <c r="H1315" s="4" t="s">
        <v>41</v>
      </c>
      <c r="I1315" s="5">
        <v>2</v>
      </c>
      <c r="J1315" s="6">
        <v>141.51</v>
      </c>
      <c r="K1315" s="7">
        <v>0.05</v>
      </c>
      <c r="L1315" s="6">
        <v>77.040000000000006</v>
      </c>
      <c r="M1315" s="6">
        <f t="shared" si="80"/>
        <v>268.86899999999997</v>
      </c>
      <c r="N1315" s="6">
        <f t="shared" si="81"/>
        <v>154.08000000000001</v>
      </c>
      <c r="O1315" s="6">
        <f t="shared" si="82"/>
        <v>114.78899999999996</v>
      </c>
      <c r="P1315" s="8">
        <f t="shared" si="83"/>
        <v>0.42693281858451504</v>
      </c>
      <c r="Q1315" s="9">
        <f>YEAR(SalesDataTable[[#This Row],[Order Date]])</f>
        <v>2026</v>
      </c>
      <c r="R1315" s="8" t="str">
        <f>"Q"&amp;ROUNDUP(MONTH(SalesDataTable[[#This Row],[Order Date]])/3,0)</f>
        <v>Q3</v>
      </c>
      <c r="S1315" s="5">
        <f>MONTH(SalesDataTable[[#This Row],[Order Date]])</f>
        <v>7</v>
      </c>
      <c r="T1315" s="8" t="str">
        <f>TEXT(SalesDataTable[[#This Row],[Order Date]],"mmm")</f>
        <v>lip</v>
      </c>
    </row>
    <row r="1316" spans="1:20" ht="16" x14ac:dyDescent="0.4">
      <c r="A1316" s="2" t="s">
        <v>1387</v>
      </c>
      <c r="B1316" s="3">
        <v>46213</v>
      </c>
      <c r="C1316" s="4" t="s">
        <v>28</v>
      </c>
      <c r="D1316" s="4" t="s">
        <v>89</v>
      </c>
      <c r="E1316" s="4" t="s">
        <v>59</v>
      </c>
      <c r="F1316" s="4" t="s">
        <v>24</v>
      </c>
      <c r="G1316" s="4" t="s">
        <v>31</v>
      </c>
      <c r="H1316" s="4" t="s">
        <v>73</v>
      </c>
      <c r="I1316" s="5">
        <v>1</v>
      </c>
      <c r="J1316" s="6">
        <v>156.44</v>
      </c>
      <c r="K1316" s="7">
        <v>0.1</v>
      </c>
      <c r="L1316" s="6">
        <v>80.72</v>
      </c>
      <c r="M1316" s="6">
        <f t="shared" si="80"/>
        <v>140.79599999999999</v>
      </c>
      <c r="N1316" s="6">
        <f t="shared" si="81"/>
        <v>80.72</v>
      </c>
      <c r="O1316" s="6">
        <f t="shared" si="82"/>
        <v>60.075999999999993</v>
      </c>
      <c r="P1316" s="8">
        <f t="shared" si="83"/>
        <v>0.42668825818915307</v>
      </c>
      <c r="Q1316" s="9">
        <f>YEAR(SalesDataTable[[#This Row],[Order Date]])</f>
        <v>2026</v>
      </c>
      <c r="R1316" s="8" t="str">
        <f>"Q"&amp;ROUNDUP(MONTH(SalesDataTable[[#This Row],[Order Date]])/3,0)</f>
        <v>Q3</v>
      </c>
      <c r="S1316" s="5">
        <f>MONTH(SalesDataTable[[#This Row],[Order Date]])</f>
        <v>7</v>
      </c>
      <c r="T1316" s="8" t="str">
        <f>TEXT(SalesDataTable[[#This Row],[Order Date]],"mmm")</f>
        <v>lip</v>
      </c>
    </row>
    <row r="1317" spans="1:20" ht="16" x14ac:dyDescent="0.4">
      <c r="A1317" s="2" t="s">
        <v>1388</v>
      </c>
      <c r="B1317" s="3">
        <v>46213</v>
      </c>
      <c r="C1317" s="4" t="s">
        <v>28</v>
      </c>
      <c r="D1317" s="4" t="s">
        <v>89</v>
      </c>
      <c r="E1317" s="4" t="s">
        <v>23</v>
      </c>
      <c r="F1317" s="4" t="s">
        <v>36</v>
      </c>
      <c r="G1317" s="4" t="s">
        <v>69</v>
      </c>
      <c r="H1317" s="4" t="s">
        <v>94</v>
      </c>
      <c r="I1317" s="5">
        <v>2</v>
      </c>
      <c r="J1317" s="6">
        <v>51.75</v>
      </c>
      <c r="K1317" s="7">
        <v>0</v>
      </c>
      <c r="L1317" s="6">
        <v>21.4</v>
      </c>
      <c r="M1317" s="6">
        <f t="shared" si="80"/>
        <v>103.5</v>
      </c>
      <c r="N1317" s="6">
        <f t="shared" si="81"/>
        <v>42.8</v>
      </c>
      <c r="O1317" s="6">
        <f t="shared" si="82"/>
        <v>60.7</v>
      </c>
      <c r="P1317" s="8">
        <f t="shared" si="83"/>
        <v>0.58647342995169083</v>
      </c>
      <c r="Q1317" s="9">
        <f>YEAR(SalesDataTable[[#This Row],[Order Date]])</f>
        <v>2026</v>
      </c>
      <c r="R1317" s="8" t="str">
        <f>"Q"&amp;ROUNDUP(MONTH(SalesDataTable[[#This Row],[Order Date]])/3,0)</f>
        <v>Q3</v>
      </c>
      <c r="S1317" s="5">
        <f>MONTH(SalesDataTable[[#This Row],[Order Date]])</f>
        <v>7</v>
      </c>
      <c r="T1317" s="8" t="str">
        <f>TEXT(SalesDataTable[[#This Row],[Order Date]],"mmm")</f>
        <v>lip</v>
      </c>
    </row>
    <row r="1318" spans="1:20" ht="16" x14ac:dyDescent="0.4">
      <c r="A1318" s="2" t="s">
        <v>1389</v>
      </c>
      <c r="B1318" s="3">
        <v>46213</v>
      </c>
      <c r="C1318" s="4" t="s">
        <v>34</v>
      </c>
      <c r="D1318" s="4" t="s">
        <v>54</v>
      </c>
      <c r="E1318" s="4" t="s">
        <v>59</v>
      </c>
      <c r="F1318" s="4" t="s">
        <v>36</v>
      </c>
      <c r="G1318" s="4" t="s">
        <v>51</v>
      </c>
      <c r="H1318" s="4" t="s">
        <v>84</v>
      </c>
      <c r="I1318" s="5">
        <v>1</v>
      </c>
      <c r="J1318" s="6">
        <v>82.23</v>
      </c>
      <c r="K1318" s="7">
        <v>0.1</v>
      </c>
      <c r="L1318" s="6">
        <v>38.340000000000003</v>
      </c>
      <c r="M1318" s="6">
        <f t="shared" si="80"/>
        <v>74.007000000000005</v>
      </c>
      <c r="N1318" s="6">
        <f t="shared" si="81"/>
        <v>38.340000000000003</v>
      </c>
      <c r="O1318" s="6">
        <f t="shared" si="82"/>
        <v>35.667000000000002</v>
      </c>
      <c r="P1318" s="8">
        <f t="shared" si="83"/>
        <v>0.48194089748267055</v>
      </c>
      <c r="Q1318" s="9">
        <f>YEAR(SalesDataTable[[#This Row],[Order Date]])</f>
        <v>2026</v>
      </c>
      <c r="R1318" s="8" t="str">
        <f>"Q"&amp;ROUNDUP(MONTH(SalesDataTable[[#This Row],[Order Date]])/3,0)</f>
        <v>Q3</v>
      </c>
      <c r="S1318" s="5">
        <f>MONTH(SalesDataTable[[#This Row],[Order Date]])</f>
        <v>7</v>
      </c>
      <c r="T1318" s="8" t="str">
        <f>TEXT(SalesDataTable[[#This Row],[Order Date]],"mmm")</f>
        <v>lip</v>
      </c>
    </row>
    <row r="1319" spans="1:20" ht="16" x14ac:dyDescent="0.4">
      <c r="A1319" s="2" t="s">
        <v>1390</v>
      </c>
      <c r="B1319" s="3">
        <v>46213</v>
      </c>
      <c r="C1319" s="4" t="s">
        <v>28</v>
      </c>
      <c r="D1319" s="4" t="s">
        <v>58</v>
      </c>
      <c r="E1319" s="4" t="s">
        <v>23</v>
      </c>
      <c r="F1319" s="4" t="s">
        <v>36</v>
      </c>
      <c r="G1319" s="4" t="s">
        <v>31</v>
      </c>
      <c r="H1319" s="4" t="s">
        <v>41</v>
      </c>
      <c r="I1319" s="5">
        <v>1</v>
      </c>
      <c r="J1319" s="6">
        <v>144.16999999999999</v>
      </c>
      <c r="K1319" s="7">
        <v>0.1</v>
      </c>
      <c r="L1319" s="6">
        <v>78.13</v>
      </c>
      <c r="M1319" s="6">
        <f t="shared" si="80"/>
        <v>129.75299999999999</v>
      </c>
      <c r="N1319" s="6">
        <f t="shared" si="81"/>
        <v>78.13</v>
      </c>
      <c r="O1319" s="6">
        <f t="shared" si="82"/>
        <v>51.62299999999999</v>
      </c>
      <c r="P1319" s="8">
        <f t="shared" si="83"/>
        <v>0.39785592625989374</v>
      </c>
      <c r="Q1319" s="9">
        <f>YEAR(SalesDataTable[[#This Row],[Order Date]])</f>
        <v>2026</v>
      </c>
      <c r="R1319" s="8" t="str">
        <f>"Q"&amp;ROUNDUP(MONTH(SalesDataTable[[#This Row],[Order Date]])/3,0)</f>
        <v>Q3</v>
      </c>
      <c r="S1319" s="5">
        <f>MONTH(SalesDataTable[[#This Row],[Order Date]])</f>
        <v>7</v>
      </c>
      <c r="T1319" s="8" t="str">
        <f>TEXT(SalesDataTable[[#This Row],[Order Date]],"mmm")</f>
        <v>lip</v>
      </c>
    </row>
    <row r="1320" spans="1:20" ht="16" x14ac:dyDescent="0.4">
      <c r="A1320" s="2" t="s">
        <v>1391</v>
      </c>
      <c r="B1320" s="3">
        <v>46213</v>
      </c>
      <c r="C1320" s="4" t="s">
        <v>28</v>
      </c>
      <c r="D1320" s="4" t="s">
        <v>89</v>
      </c>
      <c r="E1320" s="4" t="s">
        <v>23</v>
      </c>
      <c r="F1320" s="4" t="s">
        <v>24</v>
      </c>
      <c r="G1320" s="4" t="s">
        <v>51</v>
      </c>
      <c r="H1320" s="4" t="s">
        <v>84</v>
      </c>
      <c r="I1320" s="5">
        <v>4</v>
      </c>
      <c r="J1320" s="6">
        <v>82.47</v>
      </c>
      <c r="K1320" s="7">
        <v>0</v>
      </c>
      <c r="L1320" s="6">
        <v>40.22</v>
      </c>
      <c r="M1320" s="6">
        <f t="shared" si="80"/>
        <v>329.88</v>
      </c>
      <c r="N1320" s="6">
        <f t="shared" si="81"/>
        <v>160.88</v>
      </c>
      <c r="O1320" s="6">
        <f t="shared" si="82"/>
        <v>169</v>
      </c>
      <c r="P1320" s="8">
        <f t="shared" si="83"/>
        <v>0.51230750575967021</v>
      </c>
      <c r="Q1320" s="9">
        <f>YEAR(SalesDataTable[[#This Row],[Order Date]])</f>
        <v>2026</v>
      </c>
      <c r="R1320" s="8" t="str">
        <f>"Q"&amp;ROUNDUP(MONTH(SalesDataTable[[#This Row],[Order Date]])/3,0)</f>
        <v>Q3</v>
      </c>
      <c r="S1320" s="5">
        <f>MONTH(SalesDataTable[[#This Row],[Order Date]])</f>
        <v>7</v>
      </c>
      <c r="T1320" s="8" t="str">
        <f>TEXT(SalesDataTable[[#This Row],[Order Date]],"mmm")</f>
        <v>lip</v>
      </c>
    </row>
    <row r="1321" spans="1:20" ht="16" x14ac:dyDescent="0.4">
      <c r="A1321" s="2" t="s">
        <v>1392</v>
      </c>
      <c r="B1321" s="3">
        <v>46213</v>
      </c>
      <c r="C1321" s="4" t="s">
        <v>47</v>
      </c>
      <c r="D1321" s="4" t="s">
        <v>68</v>
      </c>
      <c r="E1321" s="4" t="s">
        <v>23</v>
      </c>
      <c r="F1321" s="4" t="s">
        <v>36</v>
      </c>
      <c r="G1321" s="4" t="s">
        <v>51</v>
      </c>
      <c r="H1321" s="4" t="s">
        <v>110</v>
      </c>
      <c r="I1321" s="5">
        <v>1</v>
      </c>
      <c r="J1321" s="6">
        <v>122.14</v>
      </c>
      <c r="K1321" s="7">
        <v>0.15</v>
      </c>
      <c r="L1321" s="6">
        <v>59.87</v>
      </c>
      <c r="M1321" s="6">
        <f t="shared" si="80"/>
        <v>103.819</v>
      </c>
      <c r="N1321" s="6">
        <f t="shared" si="81"/>
        <v>59.87</v>
      </c>
      <c r="O1321" s="6">
        <f t="shared" si="82"/>
        <v>43.949000000000005</v>
      </c>
      <c r="P1321" s="8">
        <f t="shared" si="83"/>
        <v>0.42332328379198414</v>
      </c>
      <c r="Q1321" s="9">
        <f>YEAR(SalesDataTable[[#This Row],[Order Date]])</f>
        <v>2026</v>
      </c>
      <c r="R1321" s="8" t="str">
        <f>"Q"&amp;ROUNDUP(MONTH(SalesDataTable[[#This Row],[Order Date]])/3,0)</f>
        <v>Q3</v>
      </c>
      <c r="S1321" s="5">
        <f>MONTH(SalesDataTable[[#This Row],[Order Date]])</f>
        <v>7</v>
      </c>
      <c r="T1321" s="8" t="str">
        <f>TEXT(SalesDataTable[[#This Row],[Order Date]],"mmm")</f>
        <v>lip</v>
      </c>
    </row>
    <row r="1322" spans="1:20" ht="16" x14ac:dyDescent="0.4">
      <c r="A1322" s="2" t="s">
        <v>1393</v>
      </c>
      <c r="B1322" s="3">
        <v>46213</v>
      </c>
      <c r="C1322" s="4" t="s">
        <v>34</v>
      </c>
      <c r="D1322" s="4" t="s">
        <v>146</v>
      </c>
      <c r="E1322" s="4" t="s">
        <v>45</v>
      </c>
      <c r="F1322" s="4" t="s">
        <v>24</v>
      </c>
      <c r="G1322" s="4" t="s">
        <v>31</v>
      </c>
      <c r="H1322" s="4" t="s">
        <v>41</v>
      </c>
      <c r="I1322" s="5">
        <v>3</v>
      </c>
      <c r="J1322" s="6">
        <v>143.59</v>
      </c>
      <c r="K1322" s="7">
        <v>0</v>
      </c>
      <c r="L1322" s="6">
        <v>78.91</v>
      </c>
      <c r="M1322" s="6">
        <f t="shared" si="80"/>
        <v>430.77</v>
      </c>
      <c r="N1322" s="6">
        <f t="shared" si="81"/>
        <v>236.73</v>
      </c>
      <c r="O1322" s="6">
        <f t="shared" si="82"/>
        <v>194.04</v>
      </c>
      <c r="P1322" s="8">
        <f t="shared" si="83"/>
        <v>0.45044919562643637</v>
      </c>
      <c r="Q1322" s="9">
        <f>YEAR(SalesDataTable[[#This Row],[Order Date]])</f>
        <v>2026</v>
      </c>
      <c r="R1322" s="8" t="str">
        <f>"Q"&amp;ROUNDUP(MONTH(SalesDataTable[[#This Row],[Order Date]])/3,0)</f>
        <v>Q3</v>
      </c>
      <c r="S1322" s="5">
        <f>MONTH(SalesDataTable[[#This Row],[Order Date]])</f>
        <v>7</v>
      </c>
      <c r="T1322" s="8" t="str">
        <f>TEXT(SalesDataTable[[#This Row],[Order Date]],"mmm")</f>
        <v>lip</v>
      </c>
    </row>
    <row r="1323" spans="1:20" ht="16" x14ac:dyDescent="0.4">
      <c r="A1323" s="2" t="s">
        <v>1394</v>
      </c>
      <c r="B1323" s="3">
        <v>46213</v>
      </c>
      <c r="C1323" s="4" t="s">
        <v>47</v>
      </c>
      <c r="D1323" s="4" t="s">
        <v>102</v>
      </c>
      <c r="E1323" s="4" t="s">
        <v>23</v>
      </c>
      <c r="F1323" s="4" t="s">
        <v>40</v>
      </c>
      <c r="G1323" s="4" t="s">
        <v>31</v>
      </c>
      <c r="H1323" s="4" t="s">
        <v>73</v>
      </c>
      <c r="I1323" s="5">
        <v>2</v>
      </c>
      <c r="J1323" s="6">
        <v>157.66</v>
      </c>
      <c r="K1323" s="7">
        <v>0</v>
      </c>
      <c r="L1323" s="6">
        <v>78.760000000000005</v>
      </c>
      <c r="M1323" s="6">
        <f t="shared" si="80"/>
        <v>315.32</v>
      </c>
      <c r="N1323" s="6">
        <f t="shared" si="81"/>
        <v>157.52000000000001</v>
      </c>
      <c r="O1323" s="6">
        <f t="shared" si="82"/>
        <v>157.79999999999998</v>
      </c>
      <c r="P1323" s="8">
        <f t="shared" si="83"/>
        <v>0.50044399340352652</v>
      </c>
      <c r="Q1323" s="9">
        <f>YEAR(SalesDataTable[[#This Row],[Order Date]])</f>
        <v>2026</v>
      </c>
      <c r="R1323" s="8" t="str">
        <f>"Q"&amp;ROUNDUP(MONTH(SalesDataTable[[#This Row],[Order Date]])/3,0)</f>
        <v>Q3</v>
      </c>
      <c r="S1323" s="5">
        <f>MONTH(SalesDataTable[[#This Row],[Order Date]])</f>
        <v>7</v>
      </c>
      <c r="T1323" s="8" t="str">
        <f>TEXT(SalesDataTable[[#This Row],[Order Date]],"mmm")</f>
        <v>lip</v>
      </c>
    </row>
    <row r="1324" spans="1:20" ht="16" x14ac:dyDescent="0.4">
      <c r="A1324" s="2" t="s">
        <v>1395</v>
      </c>
      <c r="B1324" s="3">
        <v>46213</v>
      </c>
      <c r="C1324" s="4" t="s">
        <v>28</v>
      </c>
      <c r="D1324" s="4" t="s">
        <v>29</v>
      </c>
      <c r="E1324" s="4" t="s">
        <v>23</v>
      </c>
      <c r="F1324" s="4" t="s">
        <v>40</v>
      </c>
      <c r="G1324" s="4" t="s">
        <v>25</v>
      </c>
      <c r="H1324" s="4" t="s">
        <v>63</v>
      </c>
      <c r="I1324" s="5">
        <v>1</v>
      </c>
      <c r="J1324" s="6">
        <v>101.58</v>
      </c>
      <c r="K1324" s="7">
        <v>0</v>
      </c>
      <c r="L1324" s="6">
        <v>49.83</v>
      </c>
      <c r="M1324" s="6">
        <f t="shared" si="80"/>
        <v>101.58</v>
      </c>
      <c r="N1324" s="6">
        <f t="shared" si="81"/>
        <v>49.83</v>
      </c>
      <c r="O1324" s="6">
        <f t="shared" si="82"/>
        <v>51.75</v>
      </c>
      <c r="P1324" s="8">
        <f t="shared" si="83"/>
        <v>0.50945067926757237</v>
      </c>
      <c r="Q1324" s="9">
        <f>YEAR(SalesDataTable[[#This Row],[Order Date]])</f>
        <v>2026</v>
      </c>
      <c r="R1324" s="8" t="str">
        <f>"Q"&amp;ROUNDUP(MONTH(SalesDataTable[[#This Row],[Order Date]])/3,0)</f>
        <v>Q3</v>
      </c>
      <c r="S1324" s="5">
        <f>MONTH(SalesDataTable[[#This Row],[Order Date]])</f>
        <v>7</v>
      </c>
      <c r="T1324" s="8" t="str">
        <f>TEXT(SalesDataTable[[#This Row],[Order Date]],"mmm")</f>
        <v>lip</v>
      </c>
    </row>
    <row r="1325" spans="1:20" ht="16" x14ac:dyDescent="0.4">
      <c r="A1325" s="2" t="s">
        <v>1396</v>
      </c>
      <c r="B1325" s="3">
        <v>46213</v>
      </c>
      <c r="C1325" s="4" t="s">
        <v>34</v>
      </c>
      <c r="D1325" s="4" t="s">
        <v>44</v>
      </c>
      <c r="E1325" s="4" t="s">
        <v>23</v>
      </c>
      <c r="F1325" s="4" t="s">
        <v>24</v>
      </c>
      <c r="G1325" s="4" t="s">
        <v>37</v>
      </c>
      <c r="H1325" s="4" t="s">
        <v>103</v>
      </c>
      <c r="I1325" s="5">
        <v>4</v>
      </c>
      <c r="J1325" s="6">
        <v>166.71</v>
      </c>
      <c r="K1325" s="7">
        <v>0</v>
      </c>
      <c r="L1325" s="6">
        <v>86.55</v>
      </c>
      <c r="M1325" s="6">
        <f t="shared" si="80"/>
        <v>666.84</v>
      </c>
      <c r="N1325" s="6">
        <f t="shared" si="81"/>
        <v>346.2</v>
      </c>
      <c r="O1325" s="6">
        <f t="shared" si="82"/>
        <v>320.64000000000004</v>
      </c>
      <c r="P1325" s="8">
        <f t="shared" si="83"/>
        <v>0.48083498290444487</v>
      </c>
      <c r="Q1325" s="9">
        <f>YEAR(SalesDataTable[[#This Row],[Order Date]])</f>
        <v>2026</v>
      </c>
      <c r="R1325" s="8" t="str">
        <f>"Q"&amp;ROUNDUP(MONTH(SalesDataTable[[#This Row],[Order Date]])/3,0)</f>
        <v>Q3</v>
      </c>
      <c r="S1325" s="5">
        <f>MONTH(SalesDataTable[[#This Row],[Order Date]])</f>
        <v>7</v>
      </c>
      <c r="T1325" s="8" t="str">
        <f>TEXT(SalesDataTable[[#This Row],[Order Date]],"mmm")</f>
        <v>lip</v>
      </c>
    </row>
    <row r="1326" spans="1:20" ht="16" x14ac:dyDescent="0.4">
      <c r="A1326" s="2" t="s">
        <v>1397</v>
      </c>
      <c r="B1326" s="3">
        <v>46214</v>
      </c>
      <c r="C1326" s="4" t="s">
        <v>28</v>
      </c>
      <c r="D1326" s="4" t="s">
        <v>89</v>
      </c>
      <c r="E1326" s="4" t="s">
        <v>45</v>
      </c>
      <c r="F1326" s="4" t="s">
        <v>36</v>
      </c>
      <c r="G1326" s="4" t="s">
        <v>25</v>
      </c>
      <c r="H1326" s="4" t="s">
        <v>26</v>
      </c>
      <c r="I1326" s="5">
        <v>2</v>
      </c>
      <c r="J1326" s="6">
        <v>83.33</v>
      </c>
      <c r="K1326" s="7">
        <v>0</v>
      </c>
      <c r="L1326" s="6">
        <v>42.11</v>
      </c>
      <c r="M1326" s="6">
        <f t="shared" si="80"/>
        <v>166.66</v>
      </c>
      <c r="N1326" s="6">
        <f t="shared" si="81"/>
        <v>84.22</v>
      </c>
      <c r="O1326" s="6">
        <f t="shared" si="82"/>
        <v>82.44</v>
      </c>
      <c r="P1326" s="8">
        <f t="shared" si="83"/>
        <v>0.49465978639145564</v>
      </c>
      <c r="Q1326" s="9">
        <f>YEAR(SalesDataTable[[#This Row],[Order Date]])</f>
        <v>2026</v>
      </c>
      <c r="R1326" s="8" t="str">
        <f>"Q"&amp;ROUNDUP(MONTH(SalesDataTable[[#This Row],[Order Date]])/3,0)</f>
        <v>Q3</v>
      </c>
      <c r="S1326" s="5">
        <f>MONTH(SalesDataTable[[#This Row],[Order Date]])</f>
        <v>7</v>
      </c>
      <c r="T1326" s="8" t="str">
        <f>TEXT(SalesDataTable[[#This Row],[Order Date]],"mmm")</f>
        <v>lip</v>
      </c>
    </row>
    <row r="1327" spans="1:20" ht="16" x14ac:dyDescent="0.4">
      <c r="A1327" s="2" t="s">
        <v>1398</v>
      </c>
      <c r="B1327" s="3">
        <v>46214</v>
      </c>
      <c r="C1327" s="4" t="s">
        <v>21</v>
      </c>
      <c r="D1327" s="4" t="s">
        <v>108</v>
      </c>
      <c r="E1327" s="4" t="s">
        <v>23</v>
      </c>
      <c r="F1327" s="4" t="s">
        <v>36</v>
      </c>
      <c r="G1327" s="4" t="s">
        <v>31</v>
      </c>
      <c r="H1327" s="4" t="s">
        <v>99</v>
      </c>
      <c r="I1327" s="5">
        <v>2</v>
      </c>
      <c r="J1327" s="6">
        <v>71.77</v>
      </c>
      <c r="K1327" s="7">
        <v>0.05</v>
      </c>
      <c r="L1327" s="6">
        <v>32.9</v>
      </c>
      <c r="M1327" s="6">
        <f t="shared" si="80"/>
        <v>136.363</v>
      </c>
      <c r="N1327" s="6">
        <f t="shared" si="81"/>
        <v>65.8</v>
      </c>
      <c r="O1327" s="6">
        <f t="shared" si="82"/>
        <v>70.563000000000002</v>
      </c>
      <c r="P1327" s="8">
        <f t="shared" si="83"/>
        <v>0.5174644148339359</v>
      </c>
      <c r="Q1327" s="9">
        <f>YEAR(SalesDataTable[[#This Row],[Order Date]])</f>
        <v>2026</v>
      </c>
      <c r="R1327" s="8" t="str">
        <f>"Q"&amp;ROUNDUP(MONTH(SalesDataTable[[#This Row],[Order Date]])/3,0)</f>
        <v>Q3</v>
      </c>
      <c r="S1327" s="5">
        <f>MONTH(SalesDataTable[[#This Row],[Order Date]])</f>
        <v>7</v>
      </c>
      <c r="T1327" s="8" t="str">
        <f>TEXT(SalesDataTable[[#This Row],[Order Date]],"mmm")</f>
        <v>lip</v>
      </c>
    </row>
    <row r="1328" spans="1:20" ht="16" x14ac:dyDescent="0.4">
      <c r="A1328" s="2" t="s">
        <v>1399</v>
      </c>
      <c r="B1328" s="3">
        <v>46214</v>
      </c>
      <c r="C1328" s="4" t="s">
        <v>21</v>
      </c>
      <c r="D1328" s="4" t="s">
        <v>108</v>
      </c>
      <c r="E1328" s="4" t="s">
        <v>23</v>
      </c>
      <c r="F1328" s="4" t="s">
        <v>36</v>
      </c>
      <c r="G1328" s="4" t="s">
        <v>37</v>
      </c>
      <c r="H1328" s="4" t="s">
        <v>103</v>
      </c>
      <c r="I1328" s="5">
        <v>3</v>
      </c>
      <c r="J1328" s="6">
        <v>164.5</v>
      </c>
      <c r="K1328" s="7">
        <v>0</v>
      </c>
      <c r="L1328" s="6">
        <v>87.06</v>
      </c>
      <c r="M1328" s="6">
        <f t="shared" si="80"/>
        <v>493.5</v>
      </c>
      <c r="N1328" s="6">
        <f t="shared" si="81"/>
        <v>261.18</v>
      </c>
      <c r="O1328" s="6">
        <f t="shared" si="82"/>
        <v>232.32</v>
      </c>
      <c r="P1328" s="8">
        <f t="shared" si="83"/>
        <v>0.47075987841945288</v>
      </c>
      <c r="Q1328" s="9">
        <f>YEAR(SalesDataTable[[#This Row],[Order Date]])</f>
        <v>2026</v>
      </c>
      <c r="R1328" s="8" t="str">
        <f>"Q"&amp;ROUNDUP(MONTH(SalesDataTable[[#This Row],[Order Date]])/3,0)</f>
        <v>Q3</v>
      </c>
      <c r="S1328" s="5">
        <f>MONTH(SalesDataTable[[#This Row],[Order Date]])</f>
        <v>7</v>
      </c>
      <c r="T1328" s="8" t="str">
        <f>TEXT(SalesDataTable[[#This Row],[Order Date]],"mmm")</f>
        <v>lip</v>
      </c>
    </row>
    <row r="1329" spans="1:20" ht="16" x14ac:dyDescent="0.4">
      <c r="A1329" s="2" t="s">
        <v>1400</v>
      </c>
      <c r="B1329" s="3">
        <v>46214</v>
      </c>
      <c r="C1329" s="4" t="s">
        <v>21</v>
      </c>
      <c r="D1329" s="4" t="s">
        <v>108</v>
      </c>
      <c r="E1329" s="4" t="s">
        <v>23</v>
      </c>
      <c r="F1329" s="4" t="s">
        <v>24</v>
      </c>
      <c r="G1329" s="4" t="s">
        <v>51</v>
      </c>
      <c r="H1329" s="4" t="s">
        <v>84</v>
      </c>
      <c r="I1329" s="5">
        <v>3</v>
      </c>
      <c r="J1329" s="6">
        <v>82.28</v>
      </c>
      <c r="K1329" s="7">
        <v>0.1</v>
      </c>
      <c r="L1329" s="6">
        <v>39.51</v>
      </c>
      <c r="M1329" s="6">
        <f t="shared" si="80"/>
        <v>222.15600000000001</v>
      </c>
      <c r="N1329" s="6">
        <f t="shared" si="81"/>
        <v>118.53</v>
      </c>
      <c r="O1329" s="6">
        <f t="shared" si="82"/>
        <v>103.626</v>
      </c>
      <c r="P1329" s="8">
        <f t="shared" si="83"/>
        <v>0.46645600388915898</v>
      </c>
      <c r="Q1329" s="9">
        <f>YEAR(SalesDataTable[[#This Row],[Order Date]])</f>
        <v>2026</v>
      </c>
      <c r="R1329" s="8" t="str">
        <f>"Q"&amp;ROUNDUP(MONTH(SalesDataTable[[#This Row],[Order Date]])/3,0)</f>
        <v>Q3</v>
      </c>
      <c r="S1329" s="5">
        <f>MONTH(SalesDataTable[[#This Row],[Order Date]])</f>
        <v>7</v>
      </c>
      <c r="T1329" s="8" t="str">
        <f>TEXT(SalesDataTable[[#This Row],[Order Date]],"mmm")</f>
        <v>lip</v>
      </c>
    </row>
    <row r="1330" spans="1:20" ht="16" x14ac:dyDescent="0.4">
      <c r="A1330" s="2" t="s">
        <v>1401</v>
      </c>
      <c r="B1330" s="3">
        <v>46214</v>
      </c>
      <c r="C1330" s="4" t="s">
        <v>34</v>
      </c>
      <c r="D1330" s="4" t="s">
        <v>35</v>
      </c>
      <c r="E1330" s="4" t="s">
        <v>45</v>
      </c>
      <c r="F1330" s="4" t="s">
        <v>36</v>
      </c>
      <c r="G1330" s="4" t="s">
        <v>25</v>
      </c>
      <c r="H1330" s="4" t="s">
        <v>63</v>
      </c>
      <c r="I1330" s="5">
        <v>2</v>
      </c>
      <c r="J1330" s="6">
        <v>103.17</v>
      </c>
      <c r="K1330" s="7">
        <v>0</v>
      </c>
      <c r="L1330" s="6">
        <v>50.49</v>
      </c>
      <c r="M1330" s="6">
        <f t="shared" si="80"/>
        <v>206.34</v>
      </c>
      <c r="N1330" s="6">
        <f t="shared" si="81"/>
        <v>100.98</v>
      </c>
      <c r="O1330" s="6">
        <f t="shared" si="82"/>
        <v>105.36</v>
      </c>
      <c r="P1330" s="8">
        <f t="shared" si="83"/>
        <v>0.51061355045071244</v>
      </c>
      <c r="Q1330" s="9">
        <f>YEAR(SalesDataTable[[#This Row],[Order Date]])</f>
        <v>2026</v>
      </c>
      <c r="R1330" s="8" t="str">
        <f>"Q"&amp;ROUNDUP(MONTH(SalesDataTable[[#This Row],[Order Date]])/3,0)</f>
        <v>Q3</v>
      </c>
      <c r="S1330" s="5">
        <f>MONTH(SalesDataTable[[#This Row],[Order Date]])</f>
        <v>7</v>
      </c>
      <c r="T1330" s="8" t="str">
        <f>TEXT(SalesDataTable[[#This Row],[Order Date]],"mmm")</f>
        <v>lip</v>
      </c>
    </row>
    <row r="1331" spans="1:20" ht="16" x14ac:dyDescent="0.4">
      <c r="A1331" s="2" t="s">
        <v>1402</v>
      </c>
      <c r="B1331" s="3">
        <v>46214</v>
      </c>
      <c r="C1331" s="4" t="s">
        <v>21</v>
      </c>
      <c r="D1331" s="4" t="s">
        <v>108</v>
      </c>
      <c r="E1331" s="4" t="s">
        <v>23</v>
      </c>
      <c r="F1331" s="4" t="s">
        <v>36</v>
      </c>
      <c r="G1331" s="4" t="s">
        <v>25</v>
      </c>
      <c r="H1331" s="4" t="s">
        <v>49</v>
      </c>
      <c r="I1331" s="5">
        <v>1</v>
      </c>
      <c r="J1331" s="6">
        <v>50.33</v>
      </c>
      <c r="K1331" s="7">
        <v>0.05</v>
      </c>
      <c r="L1331" s="6">
        <v>22.06</v>
      </c>
      <c r="M1331" s="6">
        <f t="shared" si="80"/>
        <v>47.813499999999998</v>
      </c>
      <c r="N1331" s="6">
        <f t="shared" si="81"/>
        <v>22.06</v>
      </c>
      <c r="O1331" s="6">
        <f t="shared" si="82"/>
        <v>25.753499999999999</v>
      </c>
      <c r="P1331" s="8">
        <f t="shared" si="83"/>
        <v>0.53862402877848303</v>
      </c>
      <c r="Q1331" s="9">
        <f>YEAR(SalesDataTable[[#This Row],[Order Date]])</f>
        <v>2026</v>
      </c>
      <c r="R1331" s="8" t="str">
        <f>"Q"&amp;ROUNDUP(MONTH(SalesDataTable[[#This Row],[Order Date]])/3,0)</f>
        <v>Q3</v>
      </c>
      <c r="S1331" s="5">
        <f>MONTH(SalesDataTable[[#This Row],[Order Date]])</f>
        <v>7</v>
      </c>
      <c r="T1331" s="8" t="str">
        <f>TEXT(SalesDataTable[[#This Row],[Order Date]],"mmm")</f>
        <v>lip</v>
      </c>
    </row>
    <row r="1332" spans="1:20" ht="16" x14ac:dyDescent="0.4">
      <c r="A1332" s="2" t="s">
        <v>1403</v>
      </c>
      <c r="B1332" s="3">
        <v>46214</v>
      </c>
      <c r="C1332" s="4" t="s">
        <v>28</v>
      </c>
      <c r="D1332" s="4" t="s">
        <v>86</v>
      </c>
      <c r="E1332" s="4" t="s">
        <v>30</v>
      </c>
      <c r="F1332" s="4" t="s">
        <v>40</v>
      </c>
      <c r="G1332" s="4" t="s">
        <v>31</v>
      </c>
      <c r="H1332" s="4" t="s">
        <v>41</v>
      </c>
      <c r="I1332" s="5">
        <v>6</v>
      </c>
      <c r="J1332" s="6">
        <v>142.78</v>
      </c>
      <c r="K1332" s="7">
        <v>0.15</v>
      </c>
      <c r="L1332" s="6">
        <v>80.38</v>
      </c>
      <c r="M1332" s="6">
        <f t="shared" si="80"/>
        <v>728.178</v>
      </c>
      <c r="N1332" s="6">
        <f t="shared" si="81"/>
        <v>482.28</v>
      </c>
      <c r="O1332" s="6">
        <f t="shared" si="82"/>
        <v>245.89800000000002</v>
      </c>
      <c r="P1332" s="8">
        <f t="shared" si="83"/>
        <v>0.33768941110552642</v>
      </c>
      <c r="Q1332" s="9">
        <f>YEAR(SalesDataTable[[#This Row],[Order Date]])</f>
        <v>2026</v>
      </c>
      <c r="R1332" s="8" t="str">
        <f>"Q"&amp;ROUNDUP(MONTH(SalesDataTable[[#This Row],[Order Date]])/3,0)</f>
        <v>Q3</v>
      </c>
      <c r="S1332" s="5">
        <f>MONTH(SalesDataTable[[#This Row],[Order Date]])</f>
        <v>7</v>
      </c>
      <c r="T1332" s="8" t="str">
        <f>TEXT(SalesDataTable[[#This Row],[Order Date]],"mmm")</f>
        <v>lip</v>
      </c>
    </row>
    <row r="1333" spans="1:20" ht="16" x14ac:dyDescent="0.4">
      <c r="A1333" s="2" t="s">
        <v>1404</v>
      </c>
      <c r="B1333" s="3">
        <v>46214</v>
      </c>
      <c r="C1333" s="4" t="s">
        <v>28</v>
      </c>
      <c r="D1333" s="4" t="s">
        <v>58</v>
      </c>
      <c r="E1333" s="4" t="s">
        <v>23</v>
      </c>
      <c r="F1333" s="4" t="s">
        <v>36</v>
      </c>
      <c r="G1333" s="4" t="s">
        <v>51</v>
      </c>
      <c r="H1333" s="4" t="s">
        <v>61</v>
      </c>
      <c r="I1333" s="5">
        <v>1</v>
      </c>
      <c r="J1333" s="6">
        <v>195.38</v>
      </c>
      <c r="K1333" s="7">
        <v>0.05</v>
      </c>
      <c r="L1333" s="6">
        <v>101.67</v>
      </c>
      <c r="M1333" s="6">
        <f t="shared" si="80"/>
        <v>185.61099999999999</v>
      </c>
      <c r="N1333" s="6">
        <f t="shared" si="81"/>
        <v>101.67</v>
      </c>
      <c r="O1333" s="6">
        <f t="shared" si="82"/>
        <v>83.940999999999988</v>
      </c>
      <c r="P1333" s="8">
        <f t="shared" si="83"/>
        <v>0.45224151585843508</v>
      </c>
      <c r="Q1333" s="9">
        <f>YEAR(SalesDataTable[[#This Row],[Order Date]])</f>
        <v>2026</v>
      </c>
      <c r="R1333" s="8" t="str">
        <f>"Q"&amp;ROUNDUP(MONTH(SalesDataTable[[#This Row],[Order Date]])/3,0)</f>
        <v>Q3</v>
      </c>
      <c r="S1333" s="5">
        <f>MONTH(SalesDataTable[[#This Row],[Order Date]])</f>
        <v>7</v>
      </c>
      <c r="T1333" s="8" t="str">
        <f>TEXT(SalesDataTable[[#This Row],[Order Date]],"mmm")</f>
        <v>lip</v>
      </c>
    </row>
    <row r="1334" spans="1:20" ht="16" x14ac:dyDescent="0.4">
      <c r="A1334" s="2" t="s">
        <v>1405</v>
      </c>
      <c r="B1334" s="3">
        <v>46214</v>
      </c>
      <c r="C1334" s="4" t="s">
        <v>47</v>
      </c>
      <c r="D1334" s="4" t="s">
        <v>48</v>
      </c>
      <c r="E1334" s="4" t="s">
        <v>45</v>
      </c>
      <c r="F1334" s="4" t="s">
        <v>24</v>
      </c>
      <c r="G1334" s="4" t="s">
        <v>25</v>
      </c>
      <c r="H1334" s="4" t="s">
        <v>63</v>
      </c>
      <c r="I1334" s="5">
        <v>5</v>
      </c>
      <c r="J1334" s="6">
        <v>104.8</v>
      </c>
      <c r="K1334" s="7">
        <v>0</v>
      </c>
      <c r="L1334" s="6">
        <v>50.94</v>
      </c>
      <c r="M1334" s="6">
        <f t="shared" si="80"/>
        <v>524</v>
      </c>
      <c r="N1334" s="6">
        <f t="shared" si="81"/>
        <v>254.7</v>
      </c>
      <c r="O1334" s="6">
        <f t="shared" si="82"/>
        <v>269.3</v>
      </c>
      <c r="P1334" s="8">
        <f t="shared" si="83"/>
        <v>0.51393129770992374</v>
      </c>
      <c r="Q1334" s="9">
        <f>YEAR(SalesDataTable[[#This Row],[Order Date]])</f>
        <v>2026</v>
      </c>
      <c r="R1334" s="8" t="str">
        <f>"Q"&amp;ROUNDUP(MONTH(SalesDataTable[[#This Row],[Order Date]])/3,0)</f>
        <v>Q3</v>
      </c>
      <c r="S1334" s="5">
        <f>MONTH(SalesDataTable[[#This Row],[Order Date]])</f>
        <v>7</v>
      </c>
      <c r="T1334" s="8" t="str">
        <f>TEXT(SalesDataTable[[#This Row],[Order Date]],"mmm")</f>
        <v>lip</v>
      </c>
    </row>
    <row r="1335" spans="1:20" ht="16" x14ac:dyDescent="0.4">
      <c r="A1335" s="2" t="s">
        <v>1406</v>
      </c>
      <c r="B1335" s="3">
        <v>46214</v>
      </c>
      <c r="C1335" s="4" t="s">
        <v>47</v>
      </c>
      <c r="D1335" s="4" t="s">
        <v>65</v>
      </c>
      <c r="E1335" s="4" t="s">
        <v>23</v>
      </c>
      <c r="F1335" s="4" t="s">
        <v>24</v>
      </c>
      <c r="G1335" s="4" t="s">
        <v>51</v>
      </c>
      <c r="H1335" s="4" t="s">
        <v>84</v>
      </c>
      <c r="I1335" s="5">
        <v>3</v>
      </c>
      <c r="J1335" s="6">
        <v>82.26</v>
      </c>
      <c r="K1335" s="7">
        <v>0</v>
      </c>
      <c r="L1335" s="6">
        <v>40.020000000000003</v>
      </c>
      <c r="M1335" s="6">
        <f t="shared" si="80"/>
        <v>246.78000000000003</v>
      </c>
      <c r="N1335" s="6">
        <f t="shared" si="81"/>
        <v>120.06</v>
      </c>
      <c r="O1335" s="6">
        <f t="shared" si="82"/>
        <v>126.72000000000003</v>
      </c>
      <c r="P1335" s="8">
        <f t="shared" si="83"/>
        <v>0.51349380014587898</v>
      </c>
      <c r="Q1335" s="9">
        <f>YEAR(SalesDataTable[[#This Row],[Order Date]])</f>
        <v>2026</v>
      </c>
      <c r="R1335" s="8" t="str">
        <f>"Q"&amp;ROUNDUP(MONTH(SalesDataTable[[#This Row],[Order Date]])/3,0)</f>
        <v>Q3</v>
      </c>
      <c r="S1335" s="5">
        <f>MONTH(SalesDataTable[[#This Row],[Order Date]])</f>
        <v>7</v>
      </c>
      <c r="T1335" s="8" t="str">
        <f>TEXT(SalesDataTable[[#This Row],[Order Date]],"mmm")</f>
        <v>lip</v>
      </c>
    </row>
    <row r="1336" spans="1:20" ht="16" x14ac:dyDescent="0.4">
      <c r="A1336" s="2" t="s">
        <v>1407</v>
      </c>
      <c r="B1336" s="3">
        <v>46214</v>
      </c>
      <c r="C1336" s="4" t="s">
        <v>34</v>
      </c>
      <c r="D1336" s="4" t="s">
        <v>81</v>
      </c>
      <c r="E1336" s="4" t="s">
        <v>23</v>
      </c>
      <c r="F1336" s="4" t="s">
        <v>40</v>
      </c>
      <c r="G1336" s="4" t="s">
        <v>31</v>
      </c>
      <c r="H1336" s="4" t="s">
        <v>32</v>
      </c>
      <c r="I1336" s="5">
        <v>1</v>
      </c>
      <c r="J1336" s="6">
        <v>90.79</v>
      </c>
      <c r="K1336" s="7">
        <v>0</v>
      </c>
      <c r="L1336" s="6">
        <v>46.39</v>
      </c>
      <c r="M1336" s="6">
        <f t="shared" si="80"/>
        <v>90.79</v>
      </c>
      <c r="N1336" s="6">
        <f t="shared" si="81"/>
        <v>46.39</v>
      </c>
      <c r="O1336" s="6">
        <f t="shared" si="82"/>
        <v>44.400000000000006</v>
      </c>
      <c r="P1336" s="8">
        <f t="shared" si="83"/>
        <v>0.4890406432426479</v>
      </c>
      <c r="Q1336" s="9">
        <f>YEAR(SalesDataTable[[#This Row],[Order Date]])</f>
        <v>2026</v>
      </c>
      <c r="R1336" s="8" t="str">
        <f>"Q"&amp;ROUNDUP(MONTH(SalesDataTable[[#This Row],[Order Date]])/3,0)</f>
        <v>Q3</v>
      </c>
      <c r="S1336" s="5">
        <f>MONTH(SalesDataTable[[#This Row],[Order Date]])</f>
        <v>7</v>
      </c>
      <c r="T1336" s="8" t="str">
        <f>TEXT(SalesDataTable[[#This Row],[Order Date]],"mmm")</f>
        <v>lip</v>
      </c>
    </row>
    <row r="1337" spans="1:20" ht="16" x14ac:dyDescent="0.4">
      <c r="A1337" s="2" t="s">
        <v>1408</v>
      </c>
      <c r="B1337" s="3">
        <v>46214</v>
      </c>
      <c r="C1337" s="4" t="s">
        <v>28</v>
      </c>
      <c r="D1337" s="4" t="s">
        <v>86</v>
      </c>
      <c r="E1337" s="4" t="s">
        <v>23</v>
      </c>
      <c r="F1337" s="4" t="s">
        <v>24</v>
      </c>
      <c r="G1337" s="4" t="s">
        <v>25</v>
      </c>
      <c r="H1337" s="4" t="s">
        <v>55</v>
      </c>
      <c r="I1337" s="5">
        <v>1</v>
      </c>
      <c r="J1337" s="6">
        <v>41.33</v>
      </c>
      <c r="K1337" s="7">
        <v>0</v>
      </c>
      <c r="L1337" s="6">
        <v>17.2</v>
      </c>
      <c r="M1337" s="6">
        <f t="shared" si="80"/>
        <v>41.33</v>
      </c>
      <c r="N1337" s="6">
        <f t="shared" si="81"/>
        <v>17.2</v>
      </c>
      <c r="O1337" s="6">
        <f t="shared" si="82"/>
        <v>24.13</v>
      </c>
      <c r="P1337" s="8">
        <f t="shared" si="83"/>
        <v>0.58383740624243896</v>
      </c>
      <c r="Q1337" s="9">
        <f>YEAR(SalesDataTable[[#This Row],[Order Date]])</f>
        <v>2026</v>
      </c>
      <c r="R1337" s="8" t="str">
        <f>"Q"&amp;ROUNDUP(MONTH(SalesDataTable[[#This Row],[Order Date]])/3,0)</f>
        <v>Q3</v>
      </c>
      <c r="S1337" s="5">
        <f>MONTH(SalesDataTable[[#This Row],[Order Date]])</f>
        <v>7</v>
      </c>
      <c r="T1337" s="8" t="str">
        <f>TEXT(SalesDataTable[[#This Row],[Order Date]],"mmm")</f>
        <v>lip</v>
      </c>
    </row>
    <row r="1338" spans="1:20" ht="16" x14ac:dyDescent="0.4">
      <c r="A1338" s="2" t="s">
        <v>1409</v>
      </c>
      <c r="B1338" s="3">
        <v>46215</v>
      </c>
      <c r="C1338" s="4" t="s">
        <v>34</v>
      </c>
      <c r="D1338" s="4" t="s">
        <v>35</v>
      </c>
      <c r="E1338" s="4" t="s">
        <v>23</v>
      </c>
      <c r="F1338" s="4" t="s">
        <v>24</v>
      </c>
      <c r="G1338" s="4" t="s">
        <v>69</v>
      </c>
      <c r="H1338" s="4" t="s">
        <v>70</v>
      </c>
      <c r="I1338" s="5">
        <v>2</v>
      </c>
      <c r="J1338" s="6">
        <v>41.09</v>
      </c>
      <c r="K1338" s="7">
        <v>0.05</v>
      </c>
      <c r="L1338" s="6">
        <v>14.54</v>
      </c>
      <c r="M1338" s="6">
        <f t="shared" si="80"/>
        <v>78.070999999999998</v>
      </c>
      <c r="N1338" s="6">
        <f t="shared" si="81"/>
        <v>29.08</v>
      </c>
      <c r="O1338" s="6">
        <f t="shared" si="82"/>
        <v>48.991</v>
      </c>
      <c r="P1338" s="8">
        <f t="shared" si="83"/>
        <v>0.62751854081541159</v>
      </c>
      <c r="Q1338" s="9">
        <f>YEAR(SalesDataTable[[#This Row],[Order Date]])</f>
        <v>2026</v>
      </c>
      <c r="R1338" s="8" t="str">
        <f>"Q"&amp;ROUNDUP(MONTH(SalesDataTable[[#This Row],[Order Date]])/3,0)</f>
        <v>Q3</v>
      </c>
      <c r="S1338" s="5">
        <f>MONTH(SalesDataTable[[#This Row],[Order Date]])</f>
        <v>7</v>
      </c>
      <c r="T1338" s="8" t="str">
        <f>TEXT(SalesDataTable[[#This Row],[Order Date]],"mmm")</f>
        <v>lip</v>
      </c>
    </row>
    <row r="1339" spans="1:20" ht="16" x14ac:dyDescent="0.4">
      <c r="A1339" s="2" t="s">
        <v>1410</v>
      </c>
      <c r="B1339" s="3">
        <v>46215</v>
      </c>
      <c r="C1339" s="4" t="s">
        <v>28</v>
      </c>
      <c r="D1339" s="4" t="s">
        <v>89</v>
      </c>
      <c r="E1339" s="4" t="s">
        <v>30</v>
      </c>
      <c r="F1339" s="4" t="s">
        <v>40</v>
      </c>
      <c r="G1339" s="4" t="s">
        <v>51</v>
      </c>
      <c r="H1339" s="4" t="s">
        <v>84</v>
      </c>
      <c r="I1339" s="5">
        <v>5</v>
      </c>
      <c r="J1339" s="6">
        <v>82.39</v>
      </c>
      <c r="K1339" s="7">
        <v>0.05</v>
      </c>
      <c r="L1339" s="6">
        <v>39.479999999999997</v>
      </c>
      <c r="M1339" s="6">
        <f t="shared" si="80"/>
        <v>391.35249999999996</v>
      </c>
      <c r="N1339" s="6">
        <f t="shared" si="81"/>
        <v>197.39999999999998</v>
      </c>
      <c r="O1339" s="6">
        <f t="shared" si="82"/>
        <v>193.95249999999999</v>
      </c>
      <c r="P1339" s="8">
        <f t="shared" si="83"/>
        <v>0.49559540312122702</v>
      </c>
      <c r="Q1339" s="9">
        <f>YEAR(SalesDataTable[[#This Row],[Order Date]])</f>
        <v>2026</v>
      </c>
      <c r="R1339" s="8" t="str">
        <f>"Q"&amp;ROUNDUP(MONTH(SalesDataTable[[#This Row],[Order Date]])/3,0)</f>
        <v>Q3</v>
      </c>
      <c r="S1339" s="5">
        <f>MONTH(SalesDataTable[[#This Row],[Order Date]])</f>
        <v>7</v>
      </c>
      <c r="T1339" s="8" t="str">
        <f>TEXT(SalesDataTable[[#This Row],[Order Date]],"mmm")</f>
        <v>lip</v>
      </c>
    </row>
    <row r="1340" spans="1:20" ht="16" x14ac:dyDescent="0.4">
      <c r="A1340" s="2" t="s">
        <v>1411</v>
      </c>
      <c r="B1340" s="3">
        <v>46215</v>
      </c>
      <c r="C1340" s="4" t="s">
        <v>28</v>
      </c>
      <c r="D1340" s="4" t="s">
        <v>106</v>
      </c>
      <c r="E1340" s="4" t="s">
        <v>23</v>
      </c>
      <c r="F1340" s="4" t="s">
        <v>40</v>
      </c>
      <c r="G1340" s="4" t="s">
        <v>69</v>
      </c>
      <c r="H1340" s="4" t="s">
        <v>87</v>
      </c>
      <c r="I1340" s="5">
        <v>3</v>
      </c>
      <c r="J1340" s="6">
        <v>37</v>
      </c>
      <c r="K1340" s="7">
        <v>0</v>
      </c>
      <c r="L1340" s="6">
        <v>13.69</v>
      </c>
      <c r="M1340" s="6">
        <f t="shared" si="80"/>
        <v>111</v>
      </c>
      <c r="N1340" s="6">
        <f t="shared" si="81"/>
        <v>41.07</v>
      </c>
      <c r="O1340" s="6">
        <f t="shared" si="82"/>
        <v>69.930000000000007</v>
      </c>
      <c r="P1340" s="8">
        <f t="shared" si="83"/>
        <v>0.63000000000000012</v>
      </c>
      <c r="Q1340" s="9">
        <f>YEAR(SalesDataTable[[#This Row],[Order Date]])</f>
        <v>2026</v>
      </c>
      <c r="R1340" s="8" t="str">
        <f>"Q"&amp;ROUNDUP(MONTH(SalesDataTable[[#This Row],[Order Date]])/3,0)</f>
        <v>Q3</v>
      </c>
      <c r="S1340" s="5">
        <f>MONTH(SalesDataTable[[#This Row],[Order Date]])</f>
        <v>7</v>
      </c>
      <c r="T1340" s="8" t="str">
        <f>TEXT(SalesDataTable[[#This Row],[Order Date]],"mmm")</f>
        <v>lip</v>
      </c>
    </row>
    <row r="1341" spans="1:20" ht="16" x14ac:dyDescent="0.4">
      <c r="A1341" s="2" t="s">
        <v>1412</v>
      </c>
      <c r="B1341" s="3">
        <v>46215</v>
      </c>
      <c r="C1341" s="4" t="s">
        <v>47</v>
      </c>
      <c r="D1341" s="4" t="s">
        <v>68</v>
      </c>
      <c r="E1341" s="4" t="s">
        <v>45</v>
      </c>
      <c r="F1341" s="4" t="s">
        <v>36</v>
      </c>
      <c r="G1341" s="4" t="s">
        <v>69</v>
      </c>
      <c r="H1341" s="4" t="s">
        <v>70</v>
      </c>
      <c r="I1341" s="5">
        <v>2</v>
      </c>
      <c r="J1341" s="6">
        <v>40.9</v>
      </c>
      <c r="K1341" s="7">
        <v>0</v>
      </c>
      <c r="L1341" s="6">
        <v>14.81</v>
      </c>
      <c r="M1341" s="6">
        <f t="shared" si="80"/>
        <v>81.8</v>
      </c>
      <c r="N1341" s="6">
        <f t="shared" si="81"/>
        <v>29.62</v>
      </c>
      <c r="O1341" s="6">
        <f t="shared" si="82"/>
        <v>52.179999999999993</v>
      </c>
      <c r="P1341" s="8">
        <f t="shared" si="83"/>
        <v>0.63789731051344734</v>
      </c>
      <c r="Q1341" s="9">
        <f>YEAR(SalesDataTable[[#This Row],[Order Date]])</f>
        <v>2026</v>
      </c>
      <c r="R1341" s="8" t="str">
        <f>"Q"&amp;ROUNDUP(MONTH(SalesDataTable[[#This Row],[Order Date]])/3,0)</f>
        <v>Q3</v>
      </c>
      <c r="S1341" s="5">
        <f>MONTH(SalesDataTable[[#This Row],[Order Date]])</f>
        <v>7</v>
      </c>
      <c r="T1341" s="8" t="str">
        <f>TEXT(SalesDataTable[[#This Row],[Order Date]],"mmm")</f>
        <v>lip</v>
      </c>
    </row>
    <row r="1342" spans="1:20" ht="16" x14ac:dyDescent="0.4">
      <c r="A1342" s="2" t="s">
        <v>1413</v>
      </c>
      <c r="B1342" s="3">
        <v>46215</v>
      </c>
      <c r="C1342" s="4" t="s">
        <v>21</v>
      </c>
      <c r="D1342" s="4" t="s">
        <v>22</v>
      </c>
      <c r="E1342" s="4" t="s">
        <v>23</v>
      </c>
      <c r="F1342" s="4" t="s">
        <v>36</v>
      </c>
      <c r="G1342" s="4" t="s">
        <v>69</v>
      </c>
      <c r="H1342" s="4" t="s">
        <v>75</v>
      </c>
      <c r="I1342" s="5">
        <v>1</v>
      </c>
      <c r="J1342" s="6">
        <v>123.33</v>
      </c>
      <c r="K1342" s="7">
        <v>0.1</v>
      </c>
      <c r="L1342" s="6">
        <v>70.900000000000006</v>
      </c>
      <c r="M1342" s="6">
        <f t="shared" si="80"/>
        <v>110.997</v>
      </c>
      <c r="N1342" s="6">
        <f t="shared" si="81"/>
        <v>70.900000000000006</v>
      </c>
      <c r="O1342" s="6">
        <f t="shared" si="82"/>
        <v>40.096999999999994</v>
      </c>
      <c r="P1342" s="8">
        <f t="shared" si="83"/>
        <v>0.36124399758552028</v>
      </c>
      <c r="Q1342" s="9">
        <f>YEAR(SalesDataTable[[#This Row],[Order Date]])</f>
        <v>2026</v>
      </c>
      <c r="R1342" s="8" t="str">
        <f>"Q"&amp;ROUNDUP(MONTH(SalesDataTable[[#This Row],[Order Date]])/3,0)</f>
        <v>Q3</v>
      </c>
      <c r="S1342" s="5">
        <f>MONTH(SalesDataTable[[#This Row],[Order Date]])</f>
        <v>7</v>
      </c>
      <c r="T1342" s="8" t="str">
        <f>TEXT(SalesDataTable[[#This Row],[Order Date]],"mmm")</f>
        <v>lip</v>
      </c>
    </row>
    <row r="1343" spans="1:20" ht="16" x14ac:dyDescent="0.4">
      <c r="A1343" s="2" t="s">
        <v>1414</v>
      </c>
      <c r="B1343" s="3">
        <v>46215</v>
      </c>
      <c r="C1343" s="4" t="s">
        <v>28</v>
      </c>
      <c r="D1343" s="4" t="s">
        <v>89</v>
      </c>
      <c r="E1343" s="4" t="s">
        <v>59</v>
      </c>
      <c r="F1343" s="4" t="s">
        <v>40</v>
      </c>
      <c r="G1343" s="4" t="s">
        <v>31</v>
      </c>
      <c r="H1343" s="4" t="s">
        <v>73</v>
      </c>
      <c r="I1343" s="5">
        <v>1</v>
      </c>
      <c r="J1343" s="6">
        <v>153.25</v>
      </c>
      <c r="K1343" s="7">
        <v>0.15</v>
      </c>
      <c r="L1343" s="6">
        <v>78.28</v>
      </c>
      <c r="M1343" s="6">
        <f t="shared" si="80"/>
        <v>130.26249999999999</v>
      </c>
      <c r="N1343" s="6">
        <f t="shared" si="81"/>
        <v>78.28</v>
      </c>
      <c r="O1343" s="6">
        <f t="shared" si="82"/>
        <v>51.982499999999987</v>
      </c>
      <c r="P1343" s="8">
        <f t="shared" si="83"/>
        <v>0.39905959121005657</v>
      </c>
      <c r="Q1343" s="9">
        <f>YEAR(SalesDataTable[[#This Row],[Order Date]])</f>
        <v>2026</v>
      </c>
      <c r="R1343" s="8" t="str">
        <f>"Q"&amp;ROUNDUP(MONTH(SalesDataTable[[#This Row],[Order Date]])/3,0)</f>
        <v>Q3</v>
      </c>
      <c r="S1343" s="5">
        <f>MONTH(SalesDataTable[[#This Row],[Order Date]])</f>
        <v>7</v>
      </c>
      <c r="T1343" s="8" t="str">
        <f>TEXT(SalesDataTable[[#This Row],[Order Date]],"mmm")</f>
        <v>lip</v>
      </c>
    </row>
    <row r="1344" spans="1:20" ht="16" x14ac:dyDescent="0.4">
      <c r="A1344" s="2" t="s">
        <v>1415</v>
      </c>
      <c r="B1344" s="3">
        <v>46215</v>
      </c>
      <c r="C1344" s="4" t="s">
        <v>47</v>
      </c>
      <c r="D1344" s="4" t="s">
        <v>65</v>
      </c>
      <c r="E1344" s="4" t="s">
        <v>59</v>
      </c>
      <c r="F1344" s="4" t="s">
        <v>36</v>
      </c>
      <c r="G1344" s="4" t="s">
        <v>37</v>
      </c>
      <c r="H1344" s="4" t="s">
        <v>91</v>
      </c>
      <c r="I1344" s="5">
        <v>3</v>
      </c>
      <c r="J1344" s="6">
        <v>134.43</v>
      </c>
      <c r="K1344" s="7">
        <v>0.1</v>
      </c>
      <c r="L1344" s="6">
        <v>65.78</v>
      </c>
      <c r="M1344" s="6">
        <f t="shared" si="80"/>
        <v>362.96100000000001</v>
      </c>
      <c r="N1344" s="6">
        <f t="shared" si="81"/>
        <v>197.34</v>
      </c>
      <c r="O1344" s="6">
        <f t="shared" si="82"/>
        <v>165.62100000000001</v>
      </c>
      <c r="P1344" s="8">
        <f t="shared" si="83"/>
        <v>0.45630522287518493</v>
      </c>
      <c r="Q1344" s="9">
        <f>YEAR(SalesDataTable[[#This Row],[Order Date]])</f>
        <v>2026</v>
      </c>
      <c r="R1344" s="8" t="str">
        <f>"Q"&amp;ROUNDUP(MONTH(SalesDataTable[[#This Row],[Order Date]])/3,0)</f>
        <v>Q3</v>
      </c>
      <c r="S1344" s="5">
        <f>MONTH(SalesDataTable[[#This Row],[Order Date]])</f>
        <v>7</v>
      </c>
      <c r="T1344" s="8" t="str">
        <f>TEXT(SalesDataTable[[#This Row],[Order Date]],"mmm")</f>
        <v>lip</v>
      </c>
    </row>
    <row r="1345" spans="1:20" ht="16" x14ac:dyDescent="0.4">
      <c r="A1345" s="2" t="s">
        <v>1416</v>
      </c>
      <c r="B1345" s="3">
        <v>46215</v>
      </c>
      <c r="C1345" s="4" t="s">
        <v>21</v>
      </c>
      <c r="D1345" s="4" t="s">
        <v>22</v>
      </c>
      <c r="E1345" s="4" t="s">
        <v>23</v>
      </c>
      <c r="F1345" s="4" t="s">
        <v>24</v>
      </c>
      <c r="G1345" s="4" t="s">
        <v>31</v>
      </c>
      <c r="H1345" s="4" t="s">
        <v>32</v>
      </c>
      <c r="I1345" s="5">
        <v>1</v>
      </c>
      <c r="J1345" s="6">
        <v>93.73</v>
      </c>
      <c r="K1345" s="7">
        <v>0.05</v>
      </c>
      <c r="L1345" s="6">
        <v>44.51</v>
      </c>
      <c r="M1345" s="6">
        <f t="shared" si="80"/>
        <v>89.043499999999995</v>
      </c>
      <c r="N1345" s="6">
        <f t="shared" si="81"/>
        <v>44.51</v>
      </c>
      <c r="O1345" s="6">
        <f t="shared" si="82"/>
        <v>44.533499999999997</v>
      </c>
      <c r="P1345" s="8">
        <f t="shared" si="83"/>
        <v>0.50013195797559618</v>
      </c>
      <c r="Q1345" s="9">
        <f>YEAR(SalesDataTable[[#This Row],[Order Date]])</f>
        <v>2026</v>
      </c>
      <c r="R1345" s="8" t="str">
        <f>"Q"&amp;ROUNDUP(MONTH(SalesDataTable[[#This Row],[Order Date]])/3,0)</f>
        <v>Q3</v>
      </c>
      <c r="S1345" s="5">
        <f>MONTH(SalesDataTable[[#This Row],[Order Date]])</f>
        <v>7</v>
      </c>
      <c r="T1345" s="8" t="str">
        <f>TEXT(SalesDataTable[[#This Row],[Order Date]],"mmm")</f>
        <v>lip</v>
      </c>
    </row>
    <row r="1346" spans="1:20" ht="16" x14ac:dyDescent="0.4">
      <c r="A1346" s="2" t="s">
        <v>1417</v>
      </c>
      <c r="B1346" s="3">
        <v>46215</v>
      </c>
      <c r="C1346" s="4" t="s">
        <v>21</v>
      </c>
      <c r="D1346" s="4" t="s">
        <v>22</v>
      </c>
      <c r="E1346" s="4" t="s">
        <v>23</v>
      </c>
      <c r="F1346" s="4" t="s">
        <v>24</v>
      </c>
      <c r="G1346" s="4" t="s">
        <v>37</v>
      </c>
      <c r="H1346" s="4" t="s">
        <v>38</v>
      </c>
      <c r="I1346" s="5">
        <v>1</v>
      </c>
      <c r="J1346" s="6">
        <v>37.090000000000003</v>
      </c>
      <c r="K1346" s="7">
        <v>0</v>
      </c>
      <c r="L1346" s="6">
        <v>13.43</v>
      </c>
      <c r="M1346" s="6">
        <f t="shared" ref="M1346:M1409" si="84">I1346*J1346*(1-K1346)</f>
        <v>37.090000000000003</v>
      </c>
      <c r="N1346" s="6">
        <f t="shared" ref="N1346:N1409" si="85">I1346*L1346</f>
        <v>13.43</v>
      </c>
      <c r="O1346" s="6">
        <f t="shared" ref="O1346:O1409" si="86">M1346-N1346</f>
        <v>23.660000000000004</v>
      </c>
      <c r="P1346" s="8">
        <f t="shared" ref="P1346:P1409" si="87">IFERROR(O1346/M1346,0)</f>
        <v>0.63790779185764357</v>
      </c>
      <c r="Q1346" s="9">
        <f>YEAR(SalesDataTable[[#This Row],[Order Date]])</f>
        <v>2026</v>
      </c>
      <c r="R1346" s="8" t="str">
        <f>"Q"&amp;ROUNDUP(MONTH(SalesDataTable[[#This Row],[Order Date]])/3,0)</f>
        <v>Q3</v>
      </c>
      <c r="S1346" s="5">
        <f>MONTH(SalesDataTable[[#This Row],[Order Date]])</f>
        <v>7</v>
      </c>
      <c r="T1346" s="8" t="str">
        <f>TEXT(SalesDataTable[[#This Row],[Order Date]],"mmm")</f>
        <v>lip</v>
      </c>
    </row>
    <row r="1347" spans="1:20" ht="16" x14ac:dyDescent="0.4">
      <c r="A1347" s="2" t="s">
        <v>1418</v>
      </c>
      <c r="B1347" s="3">
        <v>46215</v>
      </c>
      <c r="C1347" s="4" t="s">
        <v>21</v>
      </c>
      <c r="D1347" s="4" t="s">
        <v>22</v>
      </c>
      <c r="E1347" s="4" t="s">
        <v>45</v>
      </c>
      <c r="F1347" s="4" t="s">
        <v>36</v>
      </c>
      <c r="G1347" s="4" t="s">
        <v>37</v>
      </c>
      <c r="H1347" s="4" t="s">
        <v>66</v>
      </c>
      <c r="I1347" s="5">
        <v>1</v>
      </c>
      <c r="J1347" s="6">
        <v>45.43</v>
      </c>
      <c r="K1347" s="7">
        <v>0</v>
      </c>
      <c r="L1347" s="6">
        <v>18.66</v>
      </c>
      <c r="M1347" s="6">
        <f t="shared" si="84"/>
        <v>45.43</v>
      </c>
      <c r="N1347" s="6">
        <f t="shared" si="85"/>
        <v>18.66</v>
      </c>
      <c r="O1347" s="6">
        <f t="shared" si="86"/>
        <v>26.77</v>
      </c>
      <c r="P1347" s="8">
        <f t="shared" si="87"/>
        <v>0.58925819942769098</v>
      </c>
      <c r="Q1347" s="9">
        <f>YEAR(SalesDataTable[[#This Row],[Order Date]])</f>
        <v>2026</v>
      </c>
      <c r="R1347" s="8" t="str">
        <f>"Q"&amp;ROUNDUP(MONTH(SalesDataTable[[#This Row],[Order Date]])/3,0)</f>
        <v>Q3</v>
      </c>
      <c r="S1347" s="5">
        <f>MONTH(SalesDataTable[[#This Row],[Order Date]])</f>
        <v>7</v>
      </c>
      <c r="T1347" s="8" t="str">
        <f>TEXT(SalesDataTable[[#This Row],[Order Date]],"mmm")</f>
        <v>lip</v>
      </c>
    </row>
    <row r="1348" spans="1:20" ht="16" x14ac:dyDescent="0.4">
      <c r="A1348" s="2" t="s">
        <v>1419</v>
      </c>
      <c r="B1348" s="3">
        <v>46215</v>
      </c>
      <c r="C1348" s="4" t="s">
        <v>47</v>
      </c>
      <c r="D1348" s="4" t="s">
        <v>68</v>
      </c>
      <c r="E1348" s="4" t="s">
        <v>59</v>
      </c>
      <c r="F1348" s="4" t="s">
        <v>36</v>
      </c>
      <c r="G1348" s="4" t="s">
        <v>69</v>
      </c>
      <c r="H1348" s="4" t="s">
        <v>70</v>
      </c>
      <c r="I1348" s="5">
        <v>1</v>
      </c>
      <c r="J1348" s="6">
        <v>39.5</v>
      </c>
      <c r="K1348" s="7">
        <v>0.1</v>
      </c>
      <c r="L1348" s="6">
        <v>14.86</v>
      </c>
      <c r="M1348" s="6">
        <f t="shared" si="84"/>
        <v>35.550000000000004</v>
      </c>
      <c r="N1348" s="6">
        <f t="shared" si="85"/>
        <v>14.86</v>
      </c>
      <c r="O1348" s="6">
        <f t="shared" si="86"/>
        <v>20.690000000000005</v>
      </c>
      <c r="P1348" s="8">
        <f t="shared" si="87"/>
        <v>0.58199718706047832</v>
      </c>
      <c r="Q1348" s="9">
        <f>YEAR(SalesDataTable[[#This Row],[Order Date]])</f>
        <v>2026</v>
      </c>
      <c r="R1348" s="8" t="str">
        <f>"Q"&amp;ROUNDUP(MONTH(SalesDataTable[[#This Row],[Order Date]])/3,0)</f>
        <v>Q3</v>
      </c>
      <c r="S1348" s="5">
        <f>MONTH(SalesDataTable[[#This Row],[Order Date]])</f>
        <v>7</v>
      </c>
      <c r="T1348" s="8" t="str">
        <f>TEXT(SalesDataTable[[#This Row],[Order Date]],"mmm")</f>
        <v>lip</v>
      </c>
    </row>
    <row r="1349" spans="1:20" ht="16" x14ac:dyDescent="0.4">
      <c r="A1349" s="2" t="s">
        <v>1420</v>
      </c>
      <c r="B1349" s="3">
        <v>46215</v>
      </c>
      <c r="C1349" s="4" t="s">
        <v>34</v>
      </c>
      <c r="D1349" s="4" t="s">
        <v>146</v>
      </c>
      <c r="E1349" s="4" t="s">
        <v>45</v>
      </c>
      <c r="F1349" s="4" t="s">
        <v>24</v>
      </c>
      <c r="G1349" s="4" t="s">
        <v>69</v>
      </c>
      <c r="H1349" s="4" t="s">
        <v>75</v>
      </c>
      <c r="I1349" s="5">
        <v>2</v>
      </c>
      <c r="J1349" s="6">
        <v>123.58</v>
      </c>
      <c r="K1349" s="7">
        <v>0.1</v>
      </c>
      <c r="L1349" s="6">
        <v>68.739999999999995</v>
      </c>
      <c r="M1349" s="6">
        <f t="shared" si="84"/>
        <v>222.44399999999999</v>
      </c>
      <c r="N1349" s="6">
        <f t="shared" si="85"/>
        <v>137.47999999999999</v>
      </c>
      <c r="O1349" s="6">
        <f t="shared" si="86"/>
        <v>84.963999999999999</v>
      </c>
      <c r="P1349" s="8">
        <f t="shared" si="87"/>
        <v>0.3819568071065077</v>
      </c>
      <c r="Q1349" s="9">
        <f>YEAR(SalesDataTable[[#This Row],[Order Date]])</f>
        <v>2026</v>
      </c>
      <c r="R1349" s="8" t="str">
        <f>"Q"&amp;ROUNDUP(MONTH(SalesDataTable[[#This Row],[Order Date]])/3,0)</f>
        <v>Q3</v>
      </c>
      <c r="S1349" s="5">
        <f>MONTH(SalesDataTable[[#This Row],[Order Date]])</f>
        <v>7</v>
      </c>
      <c r="T1349" s="8" t="str">
        <f>TEXT(SalesDataTable[[#This Row],[Order Date]],"mmm")</f>
        <v>lip</v>
      </c>
    </row>
    <row r="1350" spans="1:20" ht="16" x14ac:dyDescent="0.4">
      <c r="A1350" s="2" t="s">
        <v>1421</v>
      </c>
      <c r="B1350" s="3">
        <v>46216</v>
      </c>
      <c r="C1350" s="4" t="s">
        <v>47</v>
      </c>
      <c r="D1350" s="4" t="s">
        <v>102</v>
      </c>
      <c r="E1350" s="4" t="s">
        <v>45</v>
      </c>
      <c r="F1350" s="4" t="s">
        <v>24</v>
      </c>
      <c r="G1350" s="4" t="s">
        <v>25</v>
      </c>
      <c r="H1350" s="4" t="s">
        <v>63</v>
      </c>
      <c r="I1350" s="5">
        <v>1</v>
      </c>
      <c r="J1350" s="6">
        <v>103.61</v>
      </c>
      <c r="K1350" s="7">
        <v>0</v>
      </c>
      <c r="L1350" s="6">
        <v>51.84</v>
      </c>
      <c r="M1350" s="6">
        <f t="shared" si="84"/>
        <v>103.61</v>
      </c>
      <c r="N1350" s="6">
        <f t="shared" si="85"/>
        <v>51.84</v>
      </c>
      <c r="O1350" s="6">
        <f t="shared" si="86"/>
        <v>51.769999999999996</v>
      </c>
      <c r="P1350" s="8">
        <f t="shared" si="87"/>
        <v>0.49966219476884466</v>
      </c>
      <c r="Q1350" s="9">
        <f>YEAR(SalesDataTable[[#This Row],[Order Date]])</f>
        <v>2026</v>
      </c>
      <c r="R1350" s="8" t="str">
        <f>"Q"&amp;ROUNDUP(MONTH(SalesDataTable[[#This Row],[Order Date]])/3,0)</f>
        <v>Q3</v>
      </c>
      <c r="S1350" s="5">
        <f>MONTH(SalesDataTable[[#This Row],[Order Date]])</f>
        <v>7</v>
      </c>
      <c r="T1350" s="8" t="str">
        <f>TEXT(SalesDataTable[[#This Row],[Order Date]],"mmm")</f>
        <v>lip</v>
      </c>
    </row>
    <row r="1351" spans="1:20" ht="16" x14ac:dyDescent="0.4">
      <c r="A1351" s="2" t="s">
        <v>1422</v>
      </c>
      <c r="B1351" s="3">
        <v>46216</v>
      </c>
      <c r="C1351" s="4" t="s">
        <v>34</v>
      </c>
      <c r="D1351" s="4" t="s">
        <v>35</v>
      </c>
      <c r="E1351" s="4" t="s">
        <v>45</v>
      </c>
      <c r="F1351" s="4" t="s">
        <v>24</v>
      </c>
      <c r="G1351" s="4" t="s">
        <v>31</v>
      </c>
      <c r="H1351" s="4" t="s">
        <v>41</v>
      </c>
      <c r="I1351" s="5">
        <v>2</v>
      </c>
      <c r="J1351" s="6">
        <v>145.75</v>
      </c>
      <c r="K1351" s="7">
        <v>0.05</v>
      </c>
      <c r="L1351" s="6">
        <v>79.319999999999993</v>
      </c>
      <c r="M1351" s="6">
        <f t="shared" si="84"/>
        <v>276.92500000000001</v>
      </c>
      <c r="N1351" s="6">
        <f t="shared" si="85"/>
        <v>158.63999999999999</v>
      </c>
      <c r="O1351" s="6">
        <f t="shared" si="86"/>
        <v>118.28500000000003</v>
      </c>
      <c r="P1351" s="8">
        <f t="shared" si="87"/>
        <v>0.42713731154644768</v>
      </c>
      <c r="Q1351" s="9">
        <f>YEAR(SalesDataTable[[#This Row],[Order Date]])</f>
        <v>2026</v>
      </c>
      <c r="R1351" s="8" t="str">
        <f>"Q"&amp;ROUNDUP(MONTH(SalesDataTable[[#This Row],[Order Date]])/3,0)</f>
        <v>Q3</v>
      </c>
      <c r="S1351" s="5">
        <f>MONTH(SalesDataTable[[#This Row],[Order Date]])</f>
        <v>7</v>
      </c>
      <c r="T1351" s="8" t="str">
        <f>TEXT(SalesDataTable[[#This Row],[Order Date]],"mmm")</f>
        <v>lip</v>
      </c>
    </row>
    <row r="1352" spans="1:20" ht="16" x14ac:dyDescent="0.4">
      <c r="A1352" s="2" t="s">
        <v>1423</v>
      </c>
      <c r="B1352" s="3">
        <v>46216</v>
      </c>
      <c r="C1352" s="4" t="s">
        <v>47</v>
      </c>
      <c r="D1352" s="4" t="s">
        <v>68</v>
      </c>
      <c r="E1352" s="4" t="s">
        <v>59</v>
      </c>
      <c r="F1352" s="4" t="s">
        <v>36</v>
      </c>
      <c r="G1352" s="4" t="s">
        <v>51</v>
      </c>
      <c r="H1352" s="4" t="s">
        <v>61</v>
      </c>
      <c r="I1352" s="5">
        <v>2</v>
      </c>
      <c r="J1352" s="6">
        <v>193.76</v>
      </c>
      <c r="K1352" s="7">
        <v>0.1</v>
      </c>
      <c r="L1352" s="6">
        <v>104.66</v>
      </c>
      <c r="M1352" s="6">
        <f t="shared" si="84"/>
        <v>348.76799999999997</v>
      </c>
      <c r="N1352" s="6">
        <f t="shared" si="85"/>
        <v>209.32</v>
      </c>
      <c r="O1352" s="6">
        <f t="shared" si="86"/>
        <v>139.44799999999998</v>
      </c>
      <c r="P1352" s="8">
        <f t="shared" si="87"/>
        <v>0.39983025965684921</v>
      </c>
      <c r="Q1352" s="9">
        <f>YEAR(SalesDataTable[[#This Row],[Order Date]])</f>
        <v>2026</v>
      </c>
      <c r="R1352" s="8" t="str">
        <f>"Q"&amp;ROUNDUP(MONTH(SalesDataTable[[#This Row],[Order Date]])/3,0)</f>
        <v>Q3</v>
      </c>
      <c r="S1352" s="5">
        <f>MONTH(SalesDataTable[[#This Row],[Order Date]])</f>
        <v>7</v>
      </c>
      <c r="T1352" s="8" t="str">
        <f>TEXT(SalesDataTable[[#This Row],[Order Date]],"mmm")</f>
        <v>lip</v>
      </c>
    </row>
    <row r="1353" spans="1:20" ht="16" x14ac:dyDescent="0.4">
      <c r="A1353" s="2" t="s">
        <v>1424</v>
      </c>
      <c r="B1353" s="3">
        <v>46216</v>
      </c>
      <c r="C1353" s="4" t="s">
        <v>34</v>
      </c>
      <c r="D1353" s="4" t="s">
        <v>146</v>
      </c>
      <c r="E1353" s="4" t="s">
        <v>23</v>
      </c>
      <c r="F1353" s="4" t="s">
        <v>24</v>
      </c>
      <c r="G1353" s="4" t="s">
        <v>31</v>
      </c>
      <c r="H1353" s="4" t="s">
        <v>41</v>
      </c>
      <c r="I1353" s="5">
        <v>2</v>
      </c>
      <c r="J1353" s="6">
        <v>146.09</v>
      </c>
      <c r="K1353" s="7">
        <v>0.1</v>
      </c>
      <c r="L1353" s="6">
        <v>79.36</v>
      </c>
      <c r="M1353" s="6">
        <f t="shared" si="84"/>
        <v>262.96199999999999</v>
      </c>
      <c r="N1353" s="6">
        <f t="shared" si="85"/>
        <v>158.72</v>
      </c>
      <c r="O1353" s="6">
        <f t="shared" si="86"/>
        <v>104.24199999999999</v>
      </c>
      <c r="P1353" s="8">
        <f t="shared" si="87"/>
        <v>0.39641469109605187</v>
      </c>
      <c r="Q1353" s="9">
        <f>YEAR(SalesDataTable[[#This Row],[Order Date]])</f>
        <v>2026</v>
      </c>
      <c r="R1353" s="8" t="str">
        <f>"Q"&amp;ROUNDUP(MONTH(SalesDataTable[[#This Row],[Order Date]])/3,0)</f>
        <v>Q3</v>
      </c>
      <c r="S1353" s="5">
        <f>MONTH(SalesDataTable[[#This Row],[Order Date]])</f>
        <v>7</v>
      </c>
      <c r="T1353" s="8" t="str">
        <f>TEXT(SalesDataTable[[#This Row],[Order Date]],"mmm")</f>
        <v>lip</v>
      </c>
    </row>
    <row r="1354" spans="1:20" ht="16" x14ac:dyDescent="0.4">
      <c r="A1354" s="2" t="s">
        <v>1425</v>
      </c>
      <c r="B1354" s="3">
        <v>46216</v>
      </c>
      <c r="C1354" s="4" t="s">
        <v>28</v>
      </c>
      <c r="D1354" s="4" t="s">
        <v>106</v>
      </c>
      <c r="E1354" s="4" t="s">
        <v>45</v>
      </c>
      <c r="F1354" s="4" t="s">
        <v>36</v>
      </c>
      <c r="G1354" s="4" t="s">
        <v>37</v>
      </c>
      <c r="H1354" s="4" t="s">
        <v>91</v>
      </c>
      <c r="I1354" s="5">
        <v>1</v>
      </c>
      <c r="J1354" s="6">
        <v>131.91999999999999</v>
      </c>
      <c r="K1354" s="7">
        <v>0</v>
      </c>
      <c r="L1354" s="6">
        <v>66.19</v>
      </c>
      <c r="M1354" s="6">
        <f t="shared" si="84"/>
        <v>131.91999999999999</v>
      </c>
      <c r="N1354" s="6">
        <f t="shared" si="85"/>
        <v>66.19</v>
      </c>
      <c r="O1354" s="6">
        <f t="shared" si="86"/>
        <v>65.72999999999999</v>
      </c>
      <c r="P1354" s="8">
        <f t="shared" si="87"/>
        <v>0.49825651910248631</v>
      </c>
      <c r="Q1354" s="9">
        <f>YEAR(SalesDataTable[[#This Row],[Order Date]])</f>
        <v>2026</v>
      </c>
      <c r="R1354" s="8" t="str">
        <f>"Q"&amp;ROUNDUP(MONTH(SalesDataTable[[#This Row],[Order Date]])/3,0)</f>
        <v>Q3</v>
      </c>
      <c r="S1354" s="5">
        <f>MONTH(SalesDataTable[[#This Row],[Order Date]])</f>
        <v>7</v>
      </c>
      <c r="T1354" s="8" t="str">
        <f>TEXT(SalesDataTable[[#This Row],[Order Date]],"mmm")</f>
        <v>lip</v>
      </c>
    </row>
    <row r="1355" spans="1:20" ht="16" x14ac:dyDescent="0.4">
      <c r="A1355" s="2" t="s">
        <v>1426</v>
      </c>
      <c r="B1355" s="3">
        <v>46216</v>
      </c>
      <c r="C1355" s="4" t="s">
        <v>28</v>
      </c>
      <c r="D1355" s="4" t="s">
        <v>86</v>
      </c>
      <c r="E1355" s="4" t="s">
        <v>30</v>
      </c>
      <c r="F1355" s="4" t="s">
        <v>40</v>
      </c>
      <c r="G1355" s="4" t="s">
        <v>51</v>
      </c>
      <c r="H1355" s="4" t="s">
        <v>84</v>
      </c>
      <c r="I1355" s="5">
        <v>6</v>
      </c>
      <c r="J1355" s="6">
        <v>83.28</v>
      </c>
      <c r="K1355" s="7">
        <v>0.15</v>
      </c>
      <c r="L1355" s="6">
        <v>38.76</v>
      </c>
      <c r="M1355" s="6">
        <f t="shared" si="84"/>
        <v>424.72800000000001</v>
      </c>
      <c r="N1355" s="6">
        <f t="shared" si="85"/>
        <v>232.56</v>
      </c>
      <c r="O1355" s="6">
        <f t="shared" si="86"/>
        <v>192.16800000000001</v>
      </c>
      <c r="P1355" s="8">
        <f t="shared" si="87"/>
        <v>0.45244956772334294</v>
      </c>
      <c r="Q1355" s="9">
        <f>YEAR(SalesDataTable[[#This Row],[Order Date]])</f>
        <v>2026</v>
      </c>
      <c r="R1355" s="8" t="str">
        <f>"Q"&amp;ROUNDUP(MONTH(SalesDataTable[[#This Row],[Order Date]])/3,0)</f>
        <v>Q3</v>
      </c>
      <c r="S1355" s="5">
        <f>MONTH(SalesDataTable[[#This Row],[Order Date]])</f>
        <v>7</v>
      </c>
      <c r="T1355" s="8" t="str">
        <f>TEXT(SalesDataTable[[#This Row],[Order Date]],"mmm")</f>
        <v>lip</v>
      </c>
    </row>
    <row r="1356" spans="1:20" ht="16" x14ac:dyDescent="0.4">
      <c r="A1356" s="2" t="s">
        <v>1427</v>
      </c>
      <c r="B1356" s="3">
        <v>46216</v>
      </c>
      <c r="C1356" s="4" t="s">
        <v>28</v>
      </c>
      <c r="D1356" s="4" t="s">
        <v>58</v>
      </c>
      <c r="E1356" s="4" t="s">
        <v>23</v>
      </c>
      <c r="F1356" s="4" t="s">
        <v>36</v>
      </c>
      <c r="G1356" s="4" t="s">
        <v>37</v>
      </c>
      <c r="H1356" s="4" t="s">
        <v>38</v>
      </c>
      <c r="I1356" s="5">
        <v>1</v>
      </c>
      <c r="J1356" s="6">
        <v>36.479999999999997</v>
      </c>
      <c r="K1356" s="7">
        <v>0.05</v>
      </c>
      <c r="L1356" s="6">
        <v>13.22</v>
      </c>
      <c r="M1356" s="6">
        <f t="shared" si="84"/>
        <v>34.655999999999999</v>
      </c>
      <c r="N1356" s="6">
        <f t="shared" si="85"/>
        <v>13.22</v>
      </c>
      <c r="O1356" s="6">
        <f t="shared" si="86"/>
        <v>21.436</v>
      </c>
      <c r="P1356" s="8">
        <f t="shared" si="87"/>
        <v>0.61853647276084955</v>
      </c>
      <c r="Q1356" s="9">
        <f>YEAR(SalesDataTable[[#This Row],[Order Date]])</f>
        <v>2026</v>
      </c>
      <c r="R1356" s="8" t="str">
        <f>"Q"&amp;ROUNDUP(MONTH(SalesDataTable[[#This Row],[Order Date]])/3,0)</f>
        <v>Q3</v>
      </c>
      <c r="S1356" s="5">
        <f>MONTH(SalesDataTable[[#This Row],[Order Date]])</f>
        <v>7</v>
      </c>
      <c r="T1356" s="8" t="str">
        <f>TEXT(SalesDataTable[[#This Row],[Order Date]],"mmm")</f>
        <v>lip</v>
      </c>
    </row>
    <row r="1357" spans="1:20" ht="16" x14ac:dyDescent="0.4">
      <c r="A1357" s="2" t="s">
        <v>1428</v>
      </c>
      <c r="B1357" s="3">
        <v>46216</v>
      </c>
      <c r="C1357" s="4" t="s">
        <v>21</v>
      </c>
      <c r="D1357" s="4" t="s">
        <v>22</v>
      </c>
      <c r="E1357" s="4" t="s">
        <v>45</v>
      </c>
      <c r="F1357" s="4" t="s">
        <v>36</v>
      </c>
      <c r="G1357" s="4" t="s">
        <v>31</v>
      </c>
      <c r="H1357" s="4" t="s">
        <v>73</v>
      </c>
      <c r="I1357" s="5">
        <v>3</v>
      </c>
      <c r="J1357" s="6">
        <v>155.44</v>
      </c>
      <c r="K1357" s="7">
        <v>0.05</v>
      </c>
      <c r="L1357" s="6">
        <v>79.95</v>
      </c>
      <c r="M1357" s="6">
        <f t="shared" si="84"/>
        <v>443.00399999999996</v>
      </c>
      <c r="N1357" s="6">
        <f t="shared" si="85"/>
        <v>239.85000000000002</v>
      </c>
      <c r="O1357" s="6">
        <f t="shared" si="86"/>
        <v>203.15399999999994</v>
      </c>
      <c r="P1357" s="8">
        <f t="shared" si="87"/>
        <v>0.45858276674702703</v>
      </c>
      <c r="Q1357" s="9">
        <f>YEAR(SalesDataTable[[#This Row],[Order Date]])</f>
        <v>2026</v>
      </c>
      <c r="R1357" s="8" t="str">
        <f>"Q"&amp;ROUNDUP(MONTH(SalesDataTable[[#This Row],[Order Date]])/3,0)</f>
        <v>Q3</v>
      </c>
      <c r="S1357" s="5">
        <f>MONTH(SalesDataTable[[#This Row],[Order Date]])</f>
        <v>7</v>
      </c>
      <c r="T1357" s="8" t="str">
        <f>TEXT(SalesDataTable[[#This Row],[Order Date]],"mmm")</f>
        <v>lip</v>
      </c>
    </row>
    <row r="1358" spans="1:20" ht="16" x14ac:dyDescent="0.4">
      <c r="A1358" s="2" t="s">
        <v>1429</v>
      </c>
      <c r="B1358" s="3">
        <v>46216</v>
      </c>
      <c r="C1358" s="4" t="s">
        <v>21</v>
      </c>
      <c r="D1358" s="4" t="s">
        <v>108</v>
      </c>
      <c r="E1358" s="4" t="s">
        <v>30</v>
      </c>
      <c r="F1358" s="4" t="s">
        <v>24</v>
      </c>
      <c r="G1358" s="4" t="s">
        <v>69</v>
      </c>
      <c r="H1358" s="4" t="s">
        <v>70</v>
      </c>
      <c r="I1358" s="5">
        <v>6</v>
      </c>
      <c r="J1358" s="6">
        <v>40.58</v>
      </c>
      <c r="K1358" s="7">
        <v>0.15</v>
      </c>
      <c r="L1358" s="6">
        <v>15.06</v>
      </c>
      <c r="M1358" s="6">
        <f t="shared" si="84"/>
        <v>206.958</v>
      </c>
      <c r="N1358" s="6">
        <f t="shared" si="85"/>
        <v>90.36</v>
      </c>
      <c r="O1358" s="6">
        <f t="shared" si="86"/>
        <v>116.598</v>
      </c>
      <c r="P1358" s="8">
        <f t="shared" si="87"/>
        <v>0.5633896732670397</v>
      </c>
      <c r="Q1358" s="9">
        <f>YEAR(SalesDataTable[[#This Row],[Order Date]])</f>
        <v>2026</v>
      </c>
      <c r="R1358" s="8" t="str">
        <f>"Q"&amp;ROUNDUP(MONTH(SalesDataTable[[#This Row],[Order Date]])/3,0)</f>
        <v>Q3</v>
      </c>
      <c r="S1358" s="5">
        <f>MONTH(SalesDataTable[[#This Row],[Order Date]])</f>
        <v>7</v>
      </c>
      <c r="T1358" s="8" t="str">
        <f>TEXT(SalesDataTable[[#This Row],[Order Date]],"mmm")</f>
        <v>lip</v>
      </c>
    </row>
    <row r="1359" spans="1:20" ht="16" x14ac:dyDescent="0.4">
      <c r="A1359" s="2" t="s">
        <v>1430</v>
      </c>
      <c r="B1359" s="3">
        <v>46217</v>
      </c>
      <c r="C1359" s="4" t="s">
        <v>47</v>
      </c>
      <c r="D1359" s="4" t="s">
        <v>102</v>
      </c>
      <c r="E1359" s="4" t="s">
        <v>23</v>
      </c>
      <c r="F1359" s="4" t="s">
        <v>24</v>
      </c>
      <c r="G1359" s="4" t="s">
        <v>25</v>
      </c>
      <c r="H1359" s="4" t="s">
        <v>63</v>
      </c>
      <c r="I1359" s="5">
        <v>2</v>
      </c>
      <c r="J1359" s="6">
        <v>101.03</v>
      </c>
      <c r="K1359" s="7">
        <v>0.1</v>
      </c>
      <c r="L1359" s="6">
        <v>50.98</v>
      </c>
      <c r="M1359" s="6">
        <f t="shared" si="84"/>
        <v>181.85400000000001</v>
      </c>
      <c r="N1359" s="6">
        <f t="shared" si="85"/>
        <v>101.96</v>
      </c>
      <c r="O1359" s="6">
        <f t="shared" si="86"/>
        <v>79.89400000000002</v>
      </c>
      <c r="P1359" s="8">
        <f t="shared" si="87"/>
        <v>0.43933045190097558</v>
      </c>
      <c r="Q1359" s="9">
        <f>YEAR(SalesDataTable[[#This Row],[Order Date]])</f>
        <v>2026</v>
      </c>
      <c r="R1359" s="8" t="str">
        <f>"Q"&amp;ROUNDUP(MONTH(SalesDataTable[[#This Row],[Order Date]])/3,0)</f>
        <v>Q3</v>
      </c>
      <c r="S1359" s="5">
        <f>MONTH(SalesDataTable[[#This Row],[Order Date]])</f>
        <v>7</v>
      </c>
      <c r="T1359" s="8" t="str">
        <f>TEXT(SalesDataTable[[#This Row],[Order Date]],"mmm")</f>
        <v>lip</v>
      </c>
    </row>
    <row r="1360" spans="1:20" ht="16" x14ac:dyDescent="0.4">
      <c r="A1360" s="2" t="s">
        <v>1431</v>
      </c>
      <c r="B1360" s="3">
        <v>46217</v>
      </c>
      <c r="C1360" s="4" t="s">
        <v>21</v>
      </c>
      <c r="D1360" s="4" t="s">
        <v>72</v>
      </c>
      <c r="E1360" s="4" t="s">
        <v>45</v>
      </c>
      <c r="F1360" s="4" t="s">
        <v>24</v>
      </c>
      <c r="G1360" s="4" t="s">
        <v>51</v>
      </c>
      <c r="H1360" s="4" t="s">
        <v>84</v>
      </c>
      <c r="I1360" s="5">
        <v>1</v>
      </c>
      <c r="J1360" s="6">
        <v>80.150000000000006</v>
      </c>
      <c r="K1360" s="7">
        <v>0.05</v>
      </c>
      <c r="L1360" s="6">
        <v>38.89</v>
      </c>
      <c r="M1360" s="6">
        <f t="shared" si="84"/>
        <v>76.142499999999998</v>
      </c>
      <c r="N1360" s="6">
        <f t="shared" si="85"/>
        <v>38.89</v>
      </c>
      <c r="O1360" s="6">
        <f t="shared" si="86"/>
        <v>37.252499999999998</v>
      </c>
      <c r="P1360" s="8">
        <f t="shared" si="87"/>
        <v>0.48924713530551267</v>
      </c>
      <c r="Q1360" s="9">
        <f>YEAR(SalesDataTable[[#This Row],[Order Date]])</f>
        <v>2026</v>
      </c>
      <c r="R1360" s="8" t="str">
        <f>"Q"&amp;ROUNDUP(MONTH(SalesDataTable[[#This Row],[Order Date]])/3,0)</f>
        <v>Q3</v>
      </c>
      <c r="S1360" s="5">
        <f>MONTH(SalesDataTable[[#This Row],[Order Date]])</f>
        <v>7</v>
      </c>
      <c r="T1360" s="8" t="str">
        <f>TEXT(SalesDataTable[[#This Row],[Order Date]],"mmm")</f>
        <v>lip</v>
      </c>
    </row>
    <row r="1361" spans="1:20" ht="16" x14ac:dyDescent="0.4">
      <c r="A1361" s="2" t="s">
        <v>1432</v>
      </c>
      <c r="B1361" s="3">
        <v>46217</v>
      </c>
      <c r="C1361" s="4" t="s">
        <v>34</v>
      </c>
      <c r="D1361" s="4" t="s">
        <v>35</v>
      </c>
      <c r="E1361" s="4" t="s">
        <v>45</v>
      </c>
      <c r="F1361" s="4" t="s">
        <v>36</v>
      </c>
      <c r="G1361" s="4" t="s">
        <v>51</v>
      </c>
      <c r="H1361" s="4" t="s">
        <v>84</v>
      </c>
      <c r="I1361" s="5">
        <v>1</v>
      </c>
      <c r="J1361" s="6">
        <v>83.74</v>
      </c>
      <c r="K1361" s="7">
        <v>0</v>
      </c>
      <c r="L1361" s="6">
        <v>38.96</v>
      </c>
      <c r="M1361" s="6">
        <f t="shared" si="84"/>
        <v>83.74</v>
      </c>
      <c r="N1361" s="6">
        <f t="shared" si="85"/>
        <v>38.96</v>
      </c>
      <c r="O1361" s="6">
        <f t="shared" si="86"/>
        <v>44.779999999999994</v>
      </c>
      <c r="P1361" s="8">
        <f t="shared" si="87"/>
        <v>0.53475041796035339</v>
      </c>
      <c r="Q1361" s="9">
        <f>YEAR(SalesDataTable[[#This Row],[Order Date]])</f>
        <v>2026</v>
      </c>
      <c r="R1361" s="8" t="str">
        <f>"Q"&amp;ROUNDUP(MONTH(SalesDataTable[[#This Row],[Order Date]])/3,0)</f>
        <v>Q3</v>
      </c>
      <c r="S1361" s="5">
        <f>MONTH(SalesDataTable[[#This Row],[Order Date]])</f>
        <v>7</v>
      </c>
      <c r="T1361" s="8" t="str">
        <f>TEXT(SalesDataTable[[#This Row],[Order Date]],"mmm")</f>
        <v>lip</v>
      </c>
    </row>
    <row r="1362" spans="1:20" ht="16" x14ac:dyDescent="0.4">
      <c r="A1362" s="2" t="s">
        <v>1433</v>
      </c>
      <c r="B1362" s="3">
        <v>46217</v>
      </c>
      <c r="C1362" s="4" t="s">
        <v>34</v>
      </c>
      <c r="D1362" s="4" t="s">
        <v>54</v>
      </c>
      <c r="E1362" s="4" t="s">
        <v>30</v>
      </c>
      <c r="F1362" s="4" t="s">
        <v>24</v>
      </c>
      <c r="G1362" s="4" t="s">
        <v>37</v>
      </c>
      <c r="H1362" s="4" t="s">
        <v>38</v>
      </c>
      <c r="I1362" s="5">
        <v>8</v>
      </c>
      <c r="J1362" s="6">
        <v>35.75</v>
      </c>
      <c r="K1362" s="7">
        <v>0.15</v>
      </c>
      <c r="L1362" s="6">
        <v>13.56</v>
      </c>
      <c r="M1362" s="6">
        <f t="shared" si="84"/>
        <v>243.1</v>
      </c>
      <c r="N1362" s="6">
        <f t="shared" si="85"/>
        <v>108.48</v>
      </c>
      <c r="O1362" s="6">
        <f t="shared" si="86"/>
        <v>134.62</v>
      </c>
      <c r="P1362" s="8">
        <f t="shared" si="87"/>
        <v>0.55376388317564795</v>
      </c>
      <c r="Q1362" s="9">
        <f>YEAR(SalesDataTable[[#This Row],[Order Date]])</f>
        <v>2026</v>
      </c>
      <c r="R1362" s="8" t="str">
        <f>"Q"&amp;ROUNDUP(MONTH(SalesDataTable[[#This Row],[Order Date]])/3,0)</f>
        <v>Q3</v>
      </c>
      <c r="S1362" s="5">
        <f>MONTH(SalesDataTable[[#This Row],[Order Date]])</f>
        <v>7</v>
      </c>
      <c r="T1362" s="8" t="str">
        <f>TEXT(SalesDataTable[[#This Row],[Order Date]],"mmm")</f>
        <v>lip</v>
      </c>
    </row>
    <row r="1363" spans="1:20" ht="16" x14ac:dyDescent="0.4">
      <c r="A1363" s="2" t="s">
        <v>1434</v>
      </c>
      <c r="B1363" s="3">
        <v>46217</v>
      </c>
      <c r="C1363" s="4" t="s">
        <v>21</v>
      </c>
      <c r="D1363" s="4" t="s">
        <v>108</v>
      </c>
      <c r="E1363" s="4" t="s">
        <v>23</v>
      </c>
      <c r="F1363" s="4" t="s">
        <v>36</v>
      </c>
      <c r="G1363" s="4" t="s">
        <v>25</v>
      </c>
      <c r="H1363" s="4" t="s">
        <v>26</v>
      </c>
      <c r="I1363" s="5">
        <v>3</v>
      </c>
      <c r="J1363" s="6">
        <v>81.39</v>
      </c>
      <c r="K1363" s="7">
        <v>0</v>
      </c>
      <c r="L1363" s="6">
        <v>43.54</v>
      </c>
      <c r="M1363" s="6">
        <f t="shared" si="84"/>
        <v>244.17000000000002</v>
      </c>
      <c r="N1363" s="6">
        <f t="shared" si="85"/>
        <v>130.62</v>
      </c>
      <c r="O1363" s="6">
        <f t="shared" si="86"/>
        <v>113.55000000000001</v>
      </c>
      <c r="P1363" s="8">
        <f t="shared" si="87"/>
        <v>0.46504484580415284</v>
      </c>
      <c r="Q1363" s="9">
        <f>YEAR(SalesDataTable[[#This Row],[Order Date]])</f>
        <v>2026</v>
      </c>
      <c r="R1363" s="8" t="str">
        <f>"Q"&amp;ROUNDUP(MONTH(SalesDataTable[[#This Row],[Order Date]])/3,0)</f>
        <v>Q3</v>
      </c>
      <c r="S1363" s="5">
        <f>MONTH(SalesDataTable[[#This Row],[Order Date]])</f>
        <v>7</v>
      </c>
      <c r="T1363" s="8" t="str">
        <f>TEXT(SalesDataTable[[#This Row],[Order Date]],"mmm")</f>
        <v>lip</v>
      </c>
    </row>
    <row r="1364" spans="1:20" ht="16" x14ac:dyDescent="0.4">
      <c r="A1364" s="2" t="s">
        <v>1435</v>
      </c>
      <c r="B1364" s="3">
        <v>46217</v>
      </c>
      <c r="C1364" s="4" t="s">
        <v>34</v>
      </c>
      <c r="D1364" s="4" t="s">
        <v>81</v>
      </c>
      <c r="E1364" s="4" t="s">
        <v>59</v>
      </c>
      <c r="F1364" s="4" t="s">
        <v>36</v>
      </c>
      <c r="G1364" s="4" t="s">
        <v>37</v>
      </c>
      <c r="H1364" s="4" t="s">
        <v>38</v>
      </c>
      <c r="I1364" s="5">
        <v>1</v>
      </c>
      <c r="J1364" s="6">
        <v>36.799999999999997</v>
      </c>
      <c r="K1364" s="7">
        <v>0</v>
      </c>
      <c r="L1364" s="6">
        <v>13.91</v>
      </c>
      <c r="M1364" s="6">
        <f t="shared" si="84"/>
        <v>36.799999999999997</v>
      </c>
      <c r="N1364" s="6">
        <f t="shared" si="85"/>
        <v>13.91</v>
      </c>
      <c r="O1364" s="6">
        <f t="shared" si="86"/>
        <v>22.889999999999997</v>
      </c>
      <c r="P1364" s="8">
        <f t="shared" si="87"/>
        <v>0.62201086956521734</v>
      </c>
      <c r="Q1364" s="9">
        <f>YEAR(SalesDataTable[[#This Row],[Order Date]])</f>
        <v>2026</v>
      </c>
      <c r="R1364" s="8" t="str">
        <f>"Q"&amp;ROUNDUP(MONTH(SalesDataTable[[#This Row],[Order Date]])/3,0)</f>
        <v>Q3</v>
      </c>
      <c r="S1364" s="5">
        <f>MONTH(SalesDataTable[[#This Row],[Order Date]])</f>
        <v>7</v>
      </c>
      <c r="T1364" s="8" t="str">
        <f>TEXT(SalesDataTable[[#This Row],[Order Date]],"mmm")</f>
        <v>lip</v>
      </c>
    </row>
    <row r="1365" spans="1:20" ht="16" x14ac:dyDescent="0.4">
      <c r="A1365" s="2" t="s">
        <v>1436</v>
      </c>
      <c r="B1365" s="3">
        <v>46217</v>
      </c>
      <c r="C1365" s="4" t="s">
        <v>34</v>
      </c>
      <c r="D1365" s="4" t="s">
        <v>146</v>
      </c>
      <c r="E1365" s="4" t="s">
        <v>30</v>
      </c>
      <c r="F1365" s="4" t="s">
        <v>24</v>
      </c>
      <c r="G1365" s="4" t="s">
        <v>51</v>
      </c>
      <c r="H1365" s="4" t="s">
        <v>61</v>
      </c>
      <c r="I1365" s="5">
        <v>6</v>
      </c>
      <c r="J1365" s="6">
        <v>194.15</v>
      </c>
      <c r="K1365" s="7">
        <v>0.1</v>
      </c>
      <c r="L1365" s="6">
        <v>105.12</v>
      </c>
      <c r="M1365" s="6">
        <f t="shared" si="84"/>
        <v>1048.4100000000001</v>
      </c>
      <c r="N1365" s="6">
        <f t="shared" si="85"/>
        <v>630.72</v>
      </c>
      <c r="O1365" s="6">
        <f t="shared" si="86"/>
        <v>417.69000000000005</v>
      </c>
      <c r="P1365" s="8">
        <f t="shared" si="87"/>
        <v>0.3984032964202936</v>
      </c>
      <c r="Q1365" s="9">
        <f>YEAR(SalesDataTable[[#This Row],[Order Date]])</f>
        <v>2026</v>
      </c>
      <c r="R1365" s="8" t="str">
        <f>"Q"&amp;ROUNDUP(MONTH(SalesDataTable[[#This Row],[Order Date]])/3,0)</f>
        <v>Q3</v>
      </c>
      <c r="S1365" s="5">
        <f>MONTH(SalesDataTable[[#This Row],[Order Date]])</f>
        <v>7</v>
      </c>
      <c r="T1365" s="8" t="str">
        <f>TEXT(SalesDataTable[[#This Row],[Order Date]],"mmm")</f>
        <v>lip</v>
      </c>
    </row>
    <row r="1366" spans="1:20" ht="16" x14ac:dyDescent="0.4">
      <c r="A1366" s="2" t="s">
        <v>1437</v>
      </c>
      <c r="B1366" s="3">
        <v>46217</v>
      </c>
      <c r="C1366" s="4" t="s">
        <v>21</v>
      </c>
      <c r="D1366" s="4" t="s">
        <v>72</v>
      </c>
      <c r="E1366" s="4" t="s">
        <v>23</v>
      </c>
      <c r="F1366" s="4" t="s">
        <v>36</v>
      </c>
      <c r="G1366" s="4" t="s">
        <v>69</v>
      </c>
      <c r="H1366" s="4" t="s">
        <v>94</v>
      </c>
      <c r="I1366" s="5">
        <v>1</v>
      </c>
      <c r="J1366" s="6">
        <v>50.94</v>
      </c>
      <c r="K1366" s="7">
        <v>0</v>
      </c>
      <c r="L1366" s="6">
        <v>22.28</v>
      </c>
      <c r="M1366" s="6">
        <f t="shared" si="84"/>
        <v>50.94</v>
      </c>
      <c r="N1366" s="6">
        <f t="shared" si="85"/>
        <v>22.28</v>
      </c>
      <c r="O1366" s="6">
        <f t="shared" si="86"/>
        <v>28.659999999999997</v>
      </c>
      <c r="P1366" s="8">
        <f t="shared" si="87"/>
        <v>0.5626226933647428</v>
      </c>
      <c r="Q1366" s="9">
        <f>YEAR(SalesDataTable[[#This Row],[Order Date]])</f>
        <v>2026</v>
      </c>
      <c r="R1366" s="8" t="str">
        <f>"Q"&amp;ROUNDUP(MONTH(SalesDataTable[[#This Row],[Order Date]])/3,0)</f>
        <v>Q3</v>
      </c>
      <c r="S1366" s="5">
        <f>MONTH(SalesDataTable[[#This Row],[Order Date]])</f>
        <v>7</v>
      </c>
      <c r="T1366" s="8" t="str">
        <f>TEXT(SalesDataTable[[#This Row],[Order Date]],"mmm")</f>
        <v>lip</v>
      </c>
    </row>
    <row r="1367" spans="1:20" ht="16" x14ac:dyDescent="0.4">
      <c r="A1367" s="2" t="s">
        <v>1438</v>
      </c>
      <c r="B1367" s="3">
        <v>46218</v>
      </c>
      <c r="C1367" s="4" t="s">
        <v>47</v>
      </c>
      <c r="D1367" s="4" t="s">
        <v>68</v>
      </c>
      <c r="E1367" s="4" t="s">
        <v>23</v>
      </c>
      <c r="F1367" s="4" t="s">
        <v>24</v>
      </c>
      <c r="G1367" s="4" t="s">
        <v>69</v>
      </c>
      <c r="H1367" s="4" t="s">
        <v>75</v>
      </c>
      <c r="I1367" s="5">
        <v>2</v>
      </c>
      <c r="J1367" s="6">
        <v>125.89</v>
      </c>
      <c r="K1367" s="7">
        <v>0</v>
      </c>
      <c r="L1367" s="6">
        <v>70.8</v>
      </c>
      <c r="M1367" s="6">
        <f t="shared" si="84"/>
        <v>251.78</v>
      </c>
      <c r="N1367" s="6">
        <f t="shared" si="85"/>
        <v>141.6</v>
      </c>
      <c r="O1367" s="6">
        <f t="shared" si="86"/>
        <v>110.18</v>
      </c>
      <c r="P1367" s="8">
        <f t="shared" si="87"/>
        <v>0.43760425768528083</v>
      </c>
      <c r="Q1367" s="9">
        <f>YEAR(SalesDataTable[[#This Row],[Order Date]])</f>
        <v>2026</v>
      </c>
      <c r="R1367" s="8" t="str">
        <f>"Q"&amp;ROUNDUP(MONTH(SalesDataTable[[#This Row],[Order Date]])/3,0)</f>
        <v>Q3</v>
      </c>
      <c r="S1367" s="5">
        <f>MONTH(SalesDataTable[[#This Row],[Order Date]])</f>
        <v>7</v>
      </c>
      <c r="T1367" s="8" t="str">
        <f>TEXT(SalesDataTable[[#This Row],[Order Date]],"mmm")</f>
        <v>lip</v>
      </c>
    </row>
    <row r="1368" spans="1:20" ht="16" x14ac:dyDescent="0.4">
      <c r="A1368" s="2" t="s">
        <v>1439</v>
      </c>
      <c r="B1368" s="3">
        <v>46218</v>
      </c>
      <c r="C1368" s="4" t="s">
        <v>21</v>
      </c>
      <c r="D1368" s="4" t="s">
        <v>72</v>
      </c>
      <c r="E1368" s="4" t="s">
        <v>23</v>
      </c>
      <c r="F1368" s="4" t="s">
        <v>36</v>
      </c>
      <c r="G1368" s="4" t="s">
        <v>69</v>
      </c>
      <c r="H1368" s="4" t="s">
        <v>94</v>
      </c>
      <c r="I1368" s="5">
        <v>2</v>
      </c>
      <c r="J1368" s="6">
        <v>51.9</v>
      </c>
      <c r="K1368" s="7">
        <v>0</v>
      </c>
      <c r="L1368" s="6">
        <v>21.82</v>
      </c>
      <c r="M1368" s="6">
        <f t="shared" si="84"/>
        <v>103.8</v>
      </c>
      <c r="N1368" s="6">
        <f t="shared" si="85"/>
        <v>43.64</v>
      </c>
      <c r="O1368" s="6">
        <f t="shared" si="86"/>
        <v>60.16</v>
      </c>
      <c r="P1368" s="8">
        <f t="shared" si="87"/>
        <v>0.57957610789980729</v>
      </c>
      <c r="Q1368" s="9">
        <f>YEAR(SalesDataTable[[#This Row],[Order Date]])</f>
        <v>2026</v>
      </c>
      <c r="R1368" s="8" t="str">
        <f>"Q"&amp;ROUNDUP(MONTH(SalesDataTable[[#This Row],[Order Date]])/3,0)</f>
        <v>Q3</v>
      </c>
      <c r="S1368" s="5">
        <f>MONTH(SalesDataTable[[#This Row],[Order Date]])</f>
        <v>7</v>
      </c>
      <c r="T1368" s="8" t="str">
        <f>TEXT(SalesDataTable[[#This Row],[Order Date]],"mmm")</f>
        <v>lip</v>
      </c>
    </row>
    <row r="1369" spans="1:20" ht="16" x14ac:dyDescent="0.4">
      <c r="A1369" s="2" t="s">
        <v>1440</v>
      </c>
      <c r="B1369" s="3">
        <v>46218</v>
      </c>
      <c r="C1369" s="4" t="s">
        <v>21</v>
      </c>
      <c r="D1369" s="4" t="s">
        <v>22</v>
      </c>
      <c r="E1369" s="4" t="s">
        <v>45</v>
      </c>
      <c r="F1369" s="4" t="s">
        <v>36</v>
      </c>
      <c r="G1369" s="4" t="s">
        <v>69</v>
      </c>
      <c r="H1369" s="4" t="s">
        <v>70</v>
      </c>
      <c r="I1369" s="5">
        <v>2</v>
      </c>
      <c r="J1369" s="6">
        <v>39.75</v>
      </c>
      <c r="K1369" s="7">
        <v>0</v>
      </c>
      <c r="L1369" s="6">
        <v>14.78</v>
      </c>
      <c r="M1369" s="6">
        <f t="shared" si="84"/>
        <v>79.5</v>
      </c>
      <c r="N1369" s="6">
        <f t="shared" si="85"/>
        <v>29.56</v>
      </c>
      <c r="O1369" s="6">
        <f t="shared" si="86"/>
        <v>49.94</v>
      </c>
      <c r="P1369" s="8">
        <f t="shared" si="87"/>
        <v>0.62817610062893081</v>
      </c>
      <c r="Q1369" s="9">
        <f>YEAR(SalesDataTable[[#This Row],[Order Date]])</f>
        <v>2026</v>
      </c>
      <c r="R1369" s="8" t="str">
        <f>"Q"&amp;ROUNDUP(MONTH(SalesDataTable[[#This Row],[Order Date]])/3,0)</f>
        <v>Q3</v>
      </c>
      <c r="S1369" s="5">
        <f>MONTH(SalesDataTable[[#This Row],[Order Date]])</f>
        <v>7</v>
      </c>
      <c r="T1369" s="8" t="str">
        <f>TEXT(SalesDataTable[[#This Row],[Order Date]],"mmm")</f>
        <v>lip</v>
      </c>
    </row>
    <row r="1370" spans="1:20" ht="16" x14ac:dyDescent="0.4">
      <c r="A1370" s="2" t="s">
        <v>1441</v>
      </c>
      <c r="B1370" s="3">
        <v>46218</v>
      </c>
      <c r="C1370" s="4" t="s">
        <v>28</v>
      </c>
      <c r="D1370" s="4" t="s">
        <v>89</v>
      </c>
      <c r="E1370" s="4" t="s">
        <v>59</v>
      </c>
      <c r="F1370" s="4" t="s">
        <v>24</v>
      </c>
      <c r="G1370" s="4" t="s">
        <v>31</v>
      </c>
      <c r="H1370" s="4" t="s">
        <v>32</v>
      </c>
      <c r="I1370" s="5">
        <v>1</v>
      </c>
      <c r="J1370" s="6">
        <v>93.46</v>
      </c>
      <c r="K1370" s="7">
        <v>0.15</v>
      </c>
      <c r="L1370" s="6">
        <v>46.65</v>
      </c>
      <c r="M1370" s="6">
        <f t="shared" si="84"/>
        <v>79.440999999999988</v>
      </c>
      <c r="N1370" s="6">
        <f t="shared" si="85"/>
        <v>46.65</v>
      </c>
      <c r="O1370" s="6">
        <f t="shared" si="86"/>
        <v>32.79099999999999</v>
      </c>
      <c r="P1370" s="8">
        <f t="shared" si="87"/>
        <v>0.41277174255107557</v>
      </c>
      <c r="Q1370" s="9">
        <f>YEAR(SalesDataTable[[#This Row],[Order Date]])</f>
        <v>2026</v>
      </c>
      <c r="R1370" s="8" t="str">
        <f>"Q"&amp;ROUNDUP(MONTH(SalesDataTable[[#This Row],[Order Date]])/3,0)</f>
        <v>Q3</v>
      </c>
      <c r="S1370" s="5">
        <f>MONTH(SalesDataTable[[#This Row],[Order Date]])</f>
        <v>7</v>
      </c>
      <c r="T1370" s="8" t="str">
        <f>TEXT(SalesDataTable[[#This Row],[Order Date]],"mmm")</f>
        <v>lip</v>
      </c>
    </row>
    <row r="1371" spans="1:20" ht="16" x14ac:dyDescent="0.4">
      <c r="A1371" s="2" t="s">
        <v>1442</v>
      </c>
      <c r="B1371" s="3">
        <v>46218</v>
      </c>
      <c r="C1371" s="4" t="s">
        <v>47</v>
      </c>
      <c r="D1371" s="4" t="s">
        <v>102</v>
      </c>
      <c r="E1371" s="4" t="s">
        <v>30</v>
      </c>
      <c r="F1371" s="4" t="s">
        <v>40</v>
      </c>
      <c r="G1371" s="4" t="s">
        <v>25</v>
      </c>
      <c r="H1371" s="4" t="s">
        <v>26</v>
      </c>
      <c r="I1371" s="5">
        <v>3</v>
      </c>
      <c r="J1371" s="6">
        <v>82.79</v>
      </c>
      <c r="K1371" s="7">
        <v>0.1</v>
      </c>
      <c r="L1371" s="6">
        <v>43.07</v>
      </c>
      <c r="M1371" s="6">
        <f t="shared" si="84"/>
        <v>223.53300000000002</v>
      </c>
      <c r="N1371" s="6">
        <f t="shared" si="85"/>
        <v>129.21</v>
      </c>
      <c r="O1371" s="6">
        <f t="shared" si="86"/>
        <v>94.323000000000008</v>
      </c>
      <c r="P1371" s="8">
        <f t="shared" si="87"/>
        <v>0.42196454214813922</v>
      </c>
      <c r="Q1371" s="9">
        <f>YEAR(SalesDataTable[[#This Row],[Order Date]])</f>
        <v>2026</v>
      </c>
      <c r="R1371" s="8" t="str">
        <f>"Q"&amp;ROUNDUP(MONTH(SalesDataTable[[#This Row],[Order Date]])/3,0)</f>
        <v>Q3</v>
      </c>
      <c r="S1371" s="5">
        <f>MONTH(SalesDataTable[[#This Row],[Order Date]])</f>
        <v>7</v>
      </c>
      <c r="T1371" s="8" t="str">
        <f>TEXT(SalesDataTable[[#This Row],[Order Date]],"mmm")</f>
        <v>lip</v>
      </c>
    </row>
    <row r="1372" spans="1:20" ht="16" x14ac:dyDescent="0.4">
      <c r="A1372" s="2" t="s">
        <v>1443</v>
      </c>
      <c r="B1372" s="3">
        <v>46218</v>
      </c>
      <c r="C1372" s="4" t="s">
        <v>34</v>
      </c>
      <c r="D1372" s="4" t="s">
        <v>35</v>
      </c>
      <c r="E1372" s="4" t="s">
        <v>45</v>
      </c>
      <c r="F1372" s="4" t="s">
        <v>40</v>
      </c>
      <c r="G1372" s="4" t="s">
        <v>31</v>
      </c>
      <c r="H1372" s="4" t="s">
        <v>32</v>
      </c>
      <c r="I1372" s="5">
        <v>1</v>
      </c>
      <c r="J1372" s="6">
        <v>92.54</v>
      </c>
      <c r="K1372" s="7">
        <v>0</v>
      </c>
      <c r="L1372" s="6">
        <v>44.48</v>
      </c>
      <c r="M1372" s="6">
        <f t="shared" si="84"/>
        <v>92.54</v>
      </c>
      <c r="N1372" s="6">
        <f t="shared" si="85"/>
        <v>44.48</v>
      </c>
      <c r="O1372" s="6">
        <f t="shared" si="86"/>
        <v>48.060000000000009</v>
      </c>
      <c r="P1372" s="8">
        <f t="shared" si="87"/>
        <v>0.51934298681651181</v>
      </c>
      <c r="Q1372" s="9">
        <f>YEAR(SalesDataTable[[#This Row],[Order Date]])</f>
        <v>2026</v>
      </c>
      <c r="R1372" s="8" t="str">
        <f>"Q"&amp;ROUNDUP(MONTH(SalesDataTable[[#This Row],[Order Date]])/3,0)</f>
        <v>Q3</v>
      </c>
      <c r="S1372" s="5">
        <f>MONTH(SalesDataTable[[#This Row],[Order Date]])</f>
        <v>7</v>
      </c>
      <c r="T1372" s="8" t="str">
        <f>TEXT(SalesDataTable[[#This Row],[Order Date]],"mmm")</f>
        <v>lip</v>
      </c>
    </row>
    <row r="1373" spans="1:20" ht="16" x14ac:dyDescent="0.4">
      <c r="A1373" s="2" t="s">
        <v>1444</v>
      </c>
      <c r="B1373" s="3">
        <v>46218</v>
      </c>
      <c r="C1373" s="4" t="s">
        <v>28</v>
      </c>
      <c r="D1373" s="4" t="s">
        <v>106</v>
      </c>
      <c r="E1373" s="4" t="s">
        <v>45</v>
      </c>
      <c r="F1373" s="4" t="s">
        <v>36</v>
      </c>
      <c r="G1373" s="4" t="s">
        <v>37</v>
      </c>
      <c r="H1373" s="4" t="s">
        <v>66</v>
      </c>
      <c r="I1373" s="5">
        <v>1</v>
      </c>
      <c r="J1373" s="6">
        <v>46.53</v>
      </c>
      <c r="K1373" s="7">
        <v>0</v>
      </c>
      <c r="L1373" s="6">
        <v>18.829999999999998</v>
      </c>
      <c r="M1373" s="6">
        <f t="shared" si="84"/>
        <v>46.53</v>
      </c>
      <c r="N1373" s="6">
        <f t="shared" si="85"/>
        <v>18.829999999999998</v>
      </c>
      <c r="O1373" s="6">
        <f t="shared" si="86"/>
        <v>27.700000000000003</v>
      </c>
      <c r="P1373" s="8">
        <f t="shared" si="87"/>
        <v>0.59531485063399958</v>
      </c>
      <c r="Q1373" s="9">
        <f>YEAR(SalesDataTable[[#This Row],[Order Date]])</f>
        <v>2026</v>
      </c>
      <c r="R1373" s="8" t="str">
        <f>"Q"&amp;ROUNDUP(MONTH(SalesDataTable[[#This Row],[Order Date]])/3,0)</f>
        <v>Q3</v>
      </c>
      <c r="S1373" s="5">
        <f>MONTH(SalesDataTable[[#This Row],[Order Date]])</f>
        <v>7</v>
      </c>
      <c r="T1373" s="8" t="str">
        <f>TEXT(SalesDataTable[[#This Row],[Order Date]],"mmm")</f>
        <v>lip</v>
      </c>
    </row>
    <row r="1374" spans="1:20" ht="16" x14ac:dyDescent="0.4">
      <c r="A1374" s="2" t="s">
        <v>1445</v>
      </c>
      <c r="B1374" s="3">
        <v>46219</v>
      </c>
      <c r="C1374" s="4" t="s">
        <v>28</v>
      </c>
      <c r="D1374" s="4" t="s">
        <v>89</v>
      </c>
      <c r="E1374" s="4" t="s">
        <v>23</v>
      </c>
      <c r="F1374" s="4" t="s">
        <v>24</v>
      </c>
      <c r="G1374" s="4" t="s">
        <v>25</v>
      </c>
      <c r="H1374" s="4" t="s">
        <v>49</v>
      </c>
      <c r="I1374" s="5">
        <v>2</v>
      </c>
      <c r="J1374" s="6">
        <v>49.69</v>
      </c>
      <c r="K1374" s="7">
        <v>0</v>
      </c>
      <c r="L1374" s="6">
        <v>21.97</v>
      </c>
      <c r="M1374" s="6">
        <f t="shared" si="84"/>
        <v>99.38</v>
      </c>
      <c r="N1374" s="6">
        <f t="shared" si="85"/>
        <v>43.94</v>
      </c>
      <c r="O1374" s="6">
        <f t="shared" si="86"/>
        <v>55.44</v>
      </c>
      <c r="P1374" s="8">
        <f t="shared" si="87"/>
        <v>0.557858724089354</v>
      </c>
      <c r="Q1374" s="9">
        <f>YEAR(SalesDataTable[[#This Row],[Order Date]])</f>
        <v>2026</v>
      </c>
      <c r="R1374" s="8" t="str">
        <f>"Q"&amp;ROUNDUP(MONTH(SalesDataTable[[#This Row],[Order Date]])/3,0)</f>
        <v>Q3</v>
      </c>
      <c r="S1374" s="5">
        <f>MONTH(SalesDataTable[[#This Row],[Order Date]])</f>
        <v>7</v>
      </c>
      <c r="T1374" s="8" t="str">
        <f>TEXT(SalesDataTable[[#This Row],[Order Date]],"mmm")</f>
        <v>lip</v>
      </c>
    </row>
    <row r="1375" spans="1:20" ht="16" x14ac:dyDescent="0.4">
      <c r="A1375" s="2" t="s">
        <v>1446</v>
      </c>
      <c r="B1375" s="3">
        <v>46219</v>
      </c>
      <c r="C1375" s="4" t="s">
        <v>47</v>
      </c>
      <c r="D1375" s="4" t="s">
        <v>68</v>
      </c>
      <c r="E1375" s="4" t="s">
        <v>59</v>
      </c>
      <c r="F1375" s="4" t="s">
        <v>36</v>
      </c>
      <c r="G1375" s="4" t="s">
        <v>31</v>
      </c>
      <c r="H1375" s="4" t="s">
        <v>99</v>
      </c>
      <c r="I1375" s="5">
        <v>3</v>
      </c>
      <c r="J1375" s="6">
        <v>71.34</v>
      </c>
      <c r="K1375" s="7">
        <v>0.1</v>
      </c>
      <c r="L1375" s="6">
        <v>31.71</v>
      </c>
      <c r="M1375" s="6">
        <f t="shared" si="84"/>
        <v>192.61800000000002</v>
      </c>
      <c r="N1375" s="6">
        <f t="shared" si="85"/>
        <v>95.13</v>
      </c>
      <c r="O1375" s="6">
        <f t="shared" si="86"/>
        <v>97.488000000000028</v>
      </c>
      <c r="P1375" s="8">
        <f t="shared" si="87"/>
        <v>0.50612092327819835</v>
      </c>
      <c r="Q1375" s="9">
        <f>YEAR(SalesDataTable[[#This Row],[Order Date]])</f>
        <v>2026</v>
      </c>
      <c r="R1375" s="8" t="str">
        <f>"Q"&amp;ROUNDUP(MONTH(SalesDataTable[[#This Row],[Order Date]])/3,0)</f>
        <v>Q3</v>
      </c>
      <c r="S1375" s="5">
        <f>MONTH(SalesDataTable[[#This Row],[Order Date]])</f>
        <v>7</v>
      </c>
      <c r="T1375" s="8" t="str">
        <f>TEXT(SalesDataTable[[#This Row],[Order Date]],"mmm")</f>
        <v>lip</v>
      </c>
    </row>
    <row r="1376" spans="1:20" ht="16" x14ac:dyDescent="0.4">
      <c r="A1376" s="2" t="s">
        <v>1447</v>
      </c>
      <c r="B1376" s="3">
        <v>46219</v>
      </c>
      <c r="C1376" s="4" t="s">
        <v>28</v>
      </c>
      <c r="D1376" s="4" t="s">
        <v>106</v>
      </c>
      <c r="E1376" s="4" t="s">
        <v>59</v>
      </c>
      <c r="F1376" s="4" t="s">
        <v>24</v>
      </c>
      <c r="G1376" s="4" t="s">
        <v>25</v>
      </c>
      <c r="H1376" s="4" t="s">
        <v>26</v>
      </c>
      <c r="I1376" s="5">
        <v>1</v>
      </c>
      <c r="J1376" s="6">
        <v>83.03</v>
      </c>
      <c r="K1376" s="7">
        <v>0</v>
      </c>
      <c r="L1376" s="6">
        <v>42.41</v>
      </c>
      <c r="M1376" s="6">
        <f t="shared" si="84"/>
        <v>83.03</v>
      </c>
      <c r="N1376" s="6">
        <f t="shared" si="85"/>
        <v>42.41</v>
      </c>
      <c r="O1376" s="6">
        <f t="shared" si="86"/>
        <v>40.620000000000005</v>
      </c>
      <c r="P1376" s="8">
        <f t="shared" si="87"/>
        <v>0.48922076357942917</v>
      </c>
      <c r="Q1376" s="9">
        <f>YEAR(SalesDataTable[[#This Row],[Order Date]])</f>
        <v>2026</v>
      </c>
      <c r="R1376" s="8" t="str">
        <f>"Q"&amp;ROUNDUP(MONTH(SalesDataTable[[#This Row],[Order Date]])/3,0)</f>
        <v>Q3</v>
      </c>
      <c r="S1376" s="5">
        <f>MONTH(SalesDataTable[[#This Row],[Order Date]])</f>
        <v>7</v>
      </c>
      <c r="T1376" s="8" t="str">
        <f>TEXT(SalesDataTable[[#This Row],[Order Date]],"mmm")</f>
        <v>lip</v>
      </c>
    </row>
    <row r="1377" spans="1:20" ht="16" x14ac:dyDescent="0.4">
      <c r="A1377" s="2" t="s">
        <v>1448</v>
      </c>
      <c r="B1377" s="3">
        <v>46219</v>
      </c>
      <c r="C1377" s="4" t="s">
        <v>47</v>
      </c>
      <c r="D1377" s="4" t="s">
        <v>48</v>
      </c>
      <c r="E1377" s="4" t="s">
        <v>23</v>
      </c>
      <c r="F1377" s="4" t="s">
        <v>24</v>
      </c>
      <c r="G1377" s="4" t="s">
        <v>69</v>
      </c>
      <c r="H1377" s="4" t="s">
        <v>70</v>
      </c>
      <c r="I1377" s="5">
        <v>1</v>
      </c>
      <c r="J1377" s="6">
        <v>40.799999999999997</v>
      </c>
      <c r="K1377" s="7">
        <v>0</v>
      </c>
      <c r="L1377" s="6">
        <v>14.42</v>
      </c>
      <c r="M1377" s="6">
        <f t="shared" si="84"/>
        <v>40.799999999999997</v>
      </c>
      <c r="N1377" s="6">
        <f t="shared" si="85"/>
        <v>14.42</v>
      </c>
      <c r="O1377" s="6">
        <f t="shared" si="86"/>
        <v>26.379999999999995</v>
      </c>
      <c r="P1377" s="8">
        <f t="shared" si="87"/>
        <v>0.64656862745098032</v>
      </c>
      <c r="Q1377" s="9">
        <f>YEAR(SalesDataTable[[#This Row],[Order Date]])</f>
        <v>2026</v>
      </c>
      <c r="R1377" s="8" t="str">
        <f>"Q"&amp;ROUNDUP(MONTH(SalesDataTable[[#This Row],[Order Date]])/3,0)</f>
        <v>Q3</v>
      </c>
      <c r="S1377" s="5">
        <f>MONTH(SalesDataTable[[#This Row],[Order Date]])</f>
        <v>7</v>
      </c>
      <c r="T1377" s="8" t="str">
        <f>TEXT(SalesDataTable[[#This Row],[Order Date]],"mmm")</f>
        <v>lip</v>
      </c>
    </row>
    <row r="1378" spans="1:20" ht="16" x14ac:dyDescent="0.4">
      <c r="A1378" s="2" t="s">
        <v>1449</v>
      </c>
      <c r="B1378" s="3">
        <v>46219</v>
      </c>
      <c r="C1378" s="4" t="s">
        <v>28</v>
      </c>
      <c r="D1378" s="4" t="s">
        <v>58</v>
      </c>
      <c r="E1378" s="4" t="s">
        <v>59</v>
      </c>
      <c r="F1378" s="4" t="s">
        <v>24</v>
      </c>
      <c r="G1378" s="4" t="s">
        <v>51</v>
      </c>
      <c r="H1378" s="4" t="s">
        <v>110</v>
      </c>
      <c r="I1378" s="5">
        <v>2</v>
      </c>
      <c r="J1378" s="6">
        <v>125.34</v>
      </c>
      <c r="K1378" s="7">
        <v>0.15</v>
      </c>
      <c r="L1378" s="6">
        <v>59.04</v>
      </c>
      <c r="M1378" s="6">
        <f t="shared" si="84"/>
        <v>213.078</v>
      </c>
      <c r="N1378" s="6">
        <f t="shared" si="85"/>
        <v>118.08</v>
      </c>
      <c r="O1378" s="6">
        <f t="shared" si="86"/>
        <v>94.998000000000005</v>
      </c>
      <c r="P1378" s="8">
        <f t="shared" si="87"/>
        <v>0.44583673584321237</v>
      </c>
      <c r="Q1378" s="9">
        <f>YEAR(SalesDataTable[[#This Row],[Order Date]])</f>
        <v>2026</v>
      </c>
      <c r="R1378" s="8" t="str">
        <f>"Q"&amp;ROUNDUP(MONTH(SalesDataTable[[#This Row],[Order Date]])/3,0)</f>
        <v>Q3</v>
      </c>
      <c r="S1378" s="5">
        <f>MONTH(SalesDataTable[[#This Row],[Order Date]])</f>
        <v>7</v>
      </c>
      <c r="T1378" s="8" t="str">
        <f>TEXT(SalesDataTable[[#This Row],[Order Date]],"mmm")</f>
        <v>lip</v>
      </c>
    </row>
    <row r="1379" spans="1:20" ht="16" x14ac:dyDescent="0.4">
      <c r="A1379" s="2" t="s">
        <v>1450</v>
      </c>
      <c r="B1379" s="3">
        <v>46219</v>
      </c>
      <c r="C1379" s="4" t="s">
        <v>21</v>
      </c>
      <c r="D1379" s="4" t="s">
        <v>72</v>
      </c>
      <c r="E1379" s="4" t="s">
        <v>23</v>
      </c>
      <c r="F1379" s="4" t="s">
        <v>24</v>
      </c>
      <c r="G1379" s="4" t="s">
        <v>69</v>
      </c>
      <c r="H1379" s="4" t="s">
        <v>75</v>
      </c>
      <c r="I1379" s="5">
        <v>1</v>
      </c>
      <c r="J1379" s="6">
        <v>122.73</v>
      </c>
      <c r="K1379" s="7">
        <v>0.1</v>
      </c>
      <c r="L1379" s="6">
        <v>70.540000000000006</v>
      </c>
      <c r="M1379" s="6">
        <f t="shared" si="84"/>
        <v>110.45700000000001</v>
      </c>
      <c r="N1379" s="6">
        <f t="shared" si="85"/>
        <v>70.540000000000006</v>
      </c>
      <c r="O1379" s="6">
        <f t="shared" si="86"/>
        <v>39.917000000000002</v>
      </c>
      <c r="P1379" s="8">
        <f t="shared" si="87"/>
        <v>0.36138044668966202</v>
      </c>
      <c r="Q1379" s="9">
        <f>YEAR(SalesDataTable[[#This Row],[Order Date]])</f>
        <v>2026</v>
      </c>
      <c r="R1379" s="8" t="str">
        <f>"Q"&amp;ROUNDUP(MONTH(SalesDataTable[[#This Row],[Order Date]])/3,0)</f>
        <v>Q3</v>
      </c>
      <c r="S1379" s="5">
        <f>MONTH(SalesDataTable[[#This Row],[Order Date]])</f>
        <v>7</v>
      </c>
      <c r="T1379" s="8" t="str">
        <f>TEXT(SalesDataTable[[#This Row],[Order Date]],"mmm")</f>
        <v>lip</v>
      </c>
    </row>
    <row r="1380" spans="1:20" ht="16" x14ac:dyDescent="0.4">
      <c r="A1380" s="2" t="s">
        <v>1451</v>
      </c>
      <c r="B1380" s="3">
        <v>46219</v>
      </c>
      <c r="C1380" s="4" t="s">
        <v>34</v>
      </c>
      <c r="D1380" s="4" t="s">
        <v>54</v>
      </c>
      <c r="E1380" s="4" t="s">
        <v>45</v>
      </c>
      <c r="F1380" s="4" t="s">
        <v>36</v>
      </c>
      <c r="G1380" s="4" t="s">
        <v>31</v>
      </c>
      <c r="H1380" s="4" t="s">
        <v>32</v>
      </c>
      <c r="I1380" s="5">
        <v>5</v>
      </c>
      <c r="J1380" s="6">
        <v>92.72</v>
      </c>
      <c r="K1380" s="7">
        <v>0.1</v>
      </c>
      <c r="L1380" s="6">
        <v>46.2</v>
      </c>
      <c r="M1380" s="6">
        <f t="shared" si="84"/>
        <v>417.24</v>
      </c>
      <c r="N1380" s="6">
        <f t="shared" si="85"/>
        <v>231</v>
      </c>
      <c r="O1380" s="6">
        <f t="shared" si="86"/>
        <v>186.24</v>
      </c>
      <c r="P1380" s="8">
        <f t="shared" si="87"/>
        <v>0.44636180615473109</v>
      </c>
      <c r="Q1380" s="9">
        <f>YEAR(SalesDataTable[[#This Row],[Order Date]])</f>
        <v>2026</v>
      </c>
      <c r="R1380" s="8" t="str">
        <f>"Q"&amp;ROUNDUP(MONTH(SalesDataTable[[#This Row],[Order Date]])/3,0)</f>
        <v>Q3</v>
      </c>
      <c r="S1380" s="5">
        <f>MONTH(SalesDataTable[[#This Row],[Order Date]])</f>
        <v>7</v>
      </c>
      <c r="T1380" s="8" t="str">
        <f>TEXT(SalesDataTable[[#This Row],[Order Date]],"mmm")</f>
        <v>lip</v>
      </c>
    </row>
    <row r="1381" spans="1:20" ht="16" x14ac:dyDescent="0.4">
      <c r="A1381" s="2" t="s">
        <v>1452</v>
      </c>
      <c r="B1381" s="3">
        <v>46219</v>
      </c>
      <c r="C1381" s="4" t="s">
        <v>47</v>
      </c>
      <c r="D1381" s="4" t="s">
        <v>65</v>
      </c>
      <c r="E1381" s="4" t="s">
        <v>30</v>
      </c>
      <c r="F1381" s="4" t="s">
        <v>40</v>
      </c>
      <c r="G1381" s="4" t="s">
        <v>69</v>
      </c>
      <c r="H1381" s="4" t="s">
        <v>87</v>
      </c>
      <c r="I1381" s="5">
        <v>5</v>
      </c>
      <c r="J1381" s="6">
        <v>36.29</v>
      </c>
      <c r="K1381" s="7">
        <v>0.05</v>
      </c>
      <c r="L1381" s="6">
        <v>13.52</v>
      </c>
      <c r="M1381" s="6">
        <f t="shared" si="84"/>
        <v>172.37749999999997</v>
      </c>
      <c r="N1381" s="6">
        <f t="shared" si="85"/>
        <v>67.599999999999994</v>
      </c>
      <c r="O1381" s="6">
        <f t="shared" si="86"/>
        <v>104.77749999999997</v>
      </c>
      <c r="P1381" s="8">
        <f t="shared" si="87"/>
        <v>0.60783744978317933</v>
      </c>
      <c r="Q1381" s="9">
        <f>YEAR(SalesDataTable[[#This Row],[Order Date]])</f>
        <v>2026</v>
      </c>
      <c r="R1381" s="8" t="str">
        <f>"Q"&amp;ROUNDUP(MONTH(SalesDataTable[[#This Row],[Order Date]])/3,0)</f>
        <v>Q3</v>
      </c>
      <c r="S1381" s="5">
        <f>MONTH(SalesDataTable[[#This Row],[Order Date]])</f>
        <v>7</v>
      </c>
      <c r="T1381" s="8" t="str">
        <f>TEXT(SalesDataTable[[#This Row],[Order Date]],"mmm")</f>
        <v>lip</v>
      </c>
    </row>
    <row r="1382" spans="1:20" ht="16" x14ac:dyDescent="0.4">
      <c r="A1382" s="2" t="s">
        <v>1453</v>
      </c>
      <c r="B1382" s="3">
        <v>46219</v>
      </c>
      <c r="C1382" s="4" t="s">
        <v>34</v>
      </c>
      <c r="D1382" s="4" t="s">
        <v>35</v>
      </c>
      <c r="E1382" s="4" t="s">
        <v>23</v>
      </c>
      <c r="F1382" s="4" t="s">
        <v>40</v>
      </c>
      <c r="G1382" s="4" t="s">
        <v>25</v>
      </c>
      <c r="H1382" s="4" t="s">
        <v>49</v>
      </c>
      <c r="I1382" s="5">
        <v>2</v>
      </c>
      <c r="J1382" s="6">
        <v>49.84</v>
      </c>
      <c r="K1382" s="7">
        <v>0.1</v>
      </c>
      <c r="L1382" s="6">
        <v>23.06</v>
      </c>
      <c r="M1382" s="6">
        <f t="shared" si="84"/>
        <v>89.712000000000003</v>
      </c>
      <c r="N1382" s="6">
        <f t="shared" si="85"/>
        <v>46.12</v>
      </c>
      <c r="O1382" s="6">
        <f t="shared" si="86"/>
        <v>43.592000000000006</v>
      </c>
      <c r="P1382" s="8">
        <f t="shared" si="87"/>
        <v>0.48591046905653651</v>
      </c>
      <c r="Q1382" s="9">
        <f>YEAR(SalesDataTable[[#This Row],[Order Date]])</f>
        <v>2026</v>
      </c>
      <c r="R1382" s="8" t="str">
        <f>"Q"&amp;ROUNDUP(MONTH(SalesDataTable[[#This Row],[Order Date]])/3,0)</f>
        <v>Q3</v>
      </c>
      <c r="S1382" s="5">
        <f>MONTH(SalesDataTable[[#This Row],[Order Date]])</f>
        <v>7</v>
      </c>
      <c r="T1382" s="8" t="str">
        <f>TEXT(SalesDataTable[[#This Row],[Order Date]],"mmm")</f>
        <v>lip</v>
      </c>
    </row>
    <row r="1383" spans="1:20" ht="16" x14ac:dyDescent="0.4">
      <c r="A1383" s="2" t="s">
        <v>1454</v>
      </c>
      <c r="B1383" s="3">
        <v>46219</v>
      </c>
      <c r="C1383" s="4" t="s">
        <v>28</v>
      </c>
      <c r="D1383" s="4" t="s">
        <v>89</v>
      </c>
      <c r="E1383" s="4" t="s">
        <v>59</v>
      </c>
      <c r="F1383" s="4" t="s">
        <v>40</v>
      </c>
      <c r="G1383" s="4" t="s">
        <v>69</v>
      </c>
      <c r="H1383" s="4" t="s">
        <v>87</v>
      </c>
      <c r="I1383" s="5">
        <v>1</v>
      </c>
      <c r="J1383" s="6">
        <v>35.799999999999997</v>
      </c>
      <c r="K1383" s="7">
        <v>0</v>
      </c>
      <c r="L1383" s="6">
        <v>14.05</v>
      </c>
      <c r="M1383" s="6">
        <f t="shared" si="84"/>
        <v>35.799999999999997</v>
      </c>
      <c r="N1383" s="6">
        <f t="shared" si="85"/>
        <v>14.05</v>
      </c>
      <c r="O1383" s="6">
        <f t="shared" si="86"/>
        <v>21.749999999999996</v>
      </c>
      <c r="P1383" s="8">
        <f t="shared" si="87"/>
        <v>0.60754189944134074</v>
      </c>
      <c r="Q1383" s="9">
        <f>YEAR(SalesDataTable[[#This Row],[Order Date]])</f>
        <v>2026</v>
      </c>
      <c r="R1383" s="8" t="str">
        <f>"Q"&amp;ROUNDUP(MONTH(SalesDataTable[[#This Row],[Order Date]])/3,0)</f>
        <v>Q3</v>
      </c>
      <c r="S1383" s="5">
        <f>MONTH(SalesDataTable[[#This Row],[Order Date]])</f>
        <v>7</v>
      </c>
      <c r="T1383" s="8" t="str">
        <f>TEXT(SalesDataTable[[#This Row],[Order Date]],"mmm")</f>
        <v>lip</v>
      </c>
    </row>
    <row r="1384" spans="1:20" ht="16" x14ac:dyDescent="0.4">
      <c r="A1384" s="2" t="s">
        <v>1455</v>
      </c>
      <c r="B1384" s="3">
        <v>46219</v>
      </c>
      <c r="C1384" s="4" t="s">
        <v>47</v>
      </c>
      <c r="D1384" s="4" t="s">
        <v>102</v>
      </c>
      <c r="E1384" s="4" t="s">
        <v>23</v>
      </c>
      <c r="F1384" s="4" t="s">
        <v>36</v>
      </c>
      <c r="G1384" s="4" t="s">
        <v>51</v>
      </c>
      <c r="H1384" s="4" t="s">
        <v>61</v>
      </c>
      <c r="I1384" s="5">
        <v>1</v>
      </c>
      <c r="J1384" s="6">
        <v>195.12</v>
      </c>
      <c r="K1384" s="7">
        <v>0</v>
      </c>
      <c r="L1384" s="6">
        <v>101.14</v>
      </c>
      <c r="M1384" s="6">
        <f t="shared" si="84"/>
        <v>195.12</v>
      </c>
      <c r="N1384" s="6">
        <f t="shared" si="85"/>
        <v>101.14</v>
      </c>
      <c r="O1384" s="6">
        <f t="shared" si="86"/>
        <v>93.98</v>
      </c>
      <c r="P1384" s="8">
        <f t="shared" si="87"/>
        <v>0.48165231652316526</v>
      </c>
      <c r="Q1384" s="9">
        <f>YEAR(SalesDataTable[[#This Row],[Order Date]])</f>
        <v>2026</v>
      </c>
      <c r="R1384" s="8" t="str">
        <f>"Q"&amp;ROUNDUP(MONTH(SalesDataTable[[#This Row],[Order Date]])/3,0)</f>
        <v>Q3</v>
      </c>
      <c r="S1384" s="5">
        <f>MONTH(SalesDataTable[[#This Row],[Order Date]])</f>
        <v>7</v>
      </c>
      <c r="T1384" s="8" t="str">
        <f>TEXT(SalesDataTable[[#This Row],[Order Date]],"mmm")</f>
        <v>lip</v>
      </c>
    </row>
    <row r="1385" spans="1:20" ht="16" x14ac:dyDescent="0.4">
      <c r="A1385" s="2" t="s">
        <v>1456</v>
      </c>
      <c r="B1385" s="3">
        <v>46219</v>
      </c>
      <c r="C1385" s="4" t="s">
        <v>21</v>
      </c>
      <c r="D1385" s="4" t="s">
        <v>108</v>
      </c>
      <c r="E1385" s="4" t="s">
        <v>23</v>
      </c>
      <c r="F1385" s="4" t="s">
        <v>36</v>
      </c>
      <c r="G1385" s="4" t="s">
        <v>25</v>
      </c>
      <c r="H1385" s="4" t="s">
        <v>55</v>
      </c>
      <c r="I1385" s="5">
        <v>2</v>
      </c>
      <c r="J1385" s="6">
        <v>39.69</v>
      </c>
      <c r="K1385" s="7">
        <v>0.05</v>
      </c>
      <c r="L1385" s="6">
        <v>16.88</v>
      </c>
      <c r="M1385" s="6">
        <f t="shared" si="84"/>
        <v>75.410999999999987</v>
      </c>
      <c r="N1385" s="6">
        <f t="shared" si="85"/>
        <v>33.76</v>
      </c>
      <c r="O1385" s="6">
        <f t="shared" si="86"/>
        <v>41.650999999999989</v>
      </c>
      <c r="P1385" s="8">
        <f t="shared" si="87"/>
        <v>0.55231995332245953</v>
      </c>
      <c r="Q1385" s="9">
        <f>YEAR(SalesDataTable[[#This Row],[Order Date]])</f>
        <v>2026</v>
      </c>
      <c r="R1385" s="8" t="str">
        <f>"Q"&amp;ROUNDUP(MONTH(SalesDataTable[[#This Row],[Order Date]])/3,0)</f>
        <v>Q3</v>
      </c>
      <c r="S1385" s="5">
        <f>MONTH(SalesDataTable[[#This Row],[Order Date]])</f>
        <v>7</v>
      </c>
      <c r="T1385" s="8" t="str">
        <f>TEXT(SalesDataTable[[#This Row],[Order Date]],"mmm")</f>
        <v>lip</v>
      </c>
    </row>
    <row r="1386" spans="1:20" ht="16" x14ac:dyDescent="0.4">
      <c r="A1386" s="2" t="s">
        <v>1457</v>
      </c>
      <c r="B1386" s="3">
        <v>46219</v>
      </c>
      <c r="C1386" s="4" t="s">
        <v>34</v>
      </c>
      <c r="D1386" s="4" t="s">
        <v>44</v>
      </c>
      <c r="E1386" s="4" t="s">
        <v>45</v>
      </c>
      <c r="F1386" s="4" t="s">
        <v>24</v>
      </c>
      <c r="G1386" s="4" t="s">
        <v>51</v>
      </c>
      <c r="H1386" s="4" t="s">
        <v>52</v>
      </c>
      <c r="I1386" s="5">
        <v>1</v>
      </c>
      <c r="J1386" s="6">
        <v>348.73</v>
      </c>
      <c r="K1386" s="7">
        <v>0.15</v>
      </c>
      <c r="L1386" s="6">
        <v>190.33</v>
      </c>
      <c r="M1386" s="6">
        <f t="shared" si="84"/>
        <v>296.4205</v>
      </c>
      <c r="N1386" s="6">
        <f t="shared" si="85"/>
        <v>190.33</v>
      </c>
      <c r="O1386" s="6">
        <f t="shared" si="86"/>
        <v>106.09049999999999</v>
      </c>
      <c r="P1386" s="8">
        <f t="shared" si="87"/>
        <v>0.35790540802677273</v>
      </c>
      <c r="Q1386" s="9">
        <f>YEAR(SalesDataTable[[#This Row],[Order Date]])</f>
        <v>2026</v>
      </c>
      <c r="R1386" s="8" t="str">
        <f>"Q"&amp;ROUNDUP(MONTH(SalesDataTable[[#This Row],[Order Date]])/3,0)</f>
        <v>Q3</v>
      </c>
      <c r="S1386" s="5">
        <f>MONTH(SalesDataTable[[#This Row],[Order Date]])</f>
        <v>7</v>
      </c>
      <c r="T1386" s="8" t="str">
        <f>TEXT(SalesDataTable[[#This Row],[Order Date]],"mmm")</f>
        <v>lip</v>
      </c>
    </row>
    <row r="1387" spans="1:20" ht="16" x14ac:dyDescent="0.4">
      <c r="A1387" s="2" t="s">
        <v>1458</v>
      </c>
      <c r="B1387" s="3">
        <v>46219</v>
      </c>
      <c r="C1387" s="4" t="s">
        <v>28</v>
      </c>
      <c r="D1387" s="4" t="s">
        <v>89</v>
      </c>
      <c r="E1387" s="4" t="s">
        <v>45</v>
      </c>
      <c r="F1387" s="4" t="s">
        <v>24</v>
      </c>
      <c r="G1387" s="4" t="s">
        <v>37</v>
      </c>
      <c r="H1387" s="4" t="s">
        <v>38</v>
      </c>
      <c r="I1387" s="5">
        <v>1</v>
      </c>
      <c r="J1387" s="6">
        <v>35.5</v>
      </c>
      <c r="K1387" s="7">
        <v>0</v>
      </c>
      <c r="L1387" s="6">
        <v>13.26</v>
      </c>
      <c r="M1387" s="6">
        <f t="shared" si="84"/>
        <v>35.5</v>
      </c>
      <c r="N1387" s="6">
        <f t="shared" si="85"/>
        <v>13.26</v>
      </c>
      <c r="O1387" s="6">
        <f t="shared" si="86"/>
        <v>22.240000000000002</v>
      </c>
      <c r="P1387" s="8">
        <f t="shared" si="87"/>
        <v>0.62647887323943663</v>
      </c>
      <c r="Q1387" s="9">
        <f>YEAR(SalesDataTable[[#This Row],[Order Date]])</f>
        <v>2026</v>
      </c>
      <c r="R1387" s="8" t="str">
        <f>"Q"&amp;ROUNDUP(MONTH(SalesDataTable[[#This Row],[Order Date]])/3,0)</f>
        <v>Q3</v>
      </c>
      <c r="S1387" s="5">
        <f>MONTH(SalesDataTable[[#This Row],[Order Date]])</f>
        <v>7</v>
      </c>
      <c r="T1387" s="8" t="str">
        <f>TEXT(SalesDataTable[[#This Row],[Order Date]],"mmm")</f>
        <v>lip</v>
      </c>
    </row>
    <row r="1388" spans="1:20" ht="16" x14ac:dyDescent="0.4">
      <c r="A1388" s="2" t="s">
        <v>1459</v>
      </c>
      <c r="B1388" s="3">
        <v>46220</v>
      </c>
      <c r="C1388" s="4" t="s">
        <v>21</v>
      </c>
      <c r="D1388" s="4" t="s">
        <v>72</v>
      </c>
      <c r="E1388" s="4" t="s">
        <v>23</v>
      </c>
      <c r="F1388" s="4" t="s">
        <v>40</v>
      </c>
      <c r="G1388" s="4" t="s">
        <v>37</v>
      </c>
      <c r="H1388" s="4" t="s">
        <v>66</v>
      </c>
      <c r="I1388" s="5">
        <v>1</v>
      </c>
      <c r="J1388" s="6">
        <v>46.44</v>
      </c>
      <c r="K1388" s="7">
        <v>0</v>
      </c>
      <c r="L1388" s="6">
        <v>18.47</v>
      </c>
      <c r="M1388" s="6">
        <f t="shared" si="84"/>
        <v>46.44</v>
      </c>
      <c r="N1388" s="6">
        <f t="shared" si="85"/>
        <v>18.47</v>
      </c>
      <c r="O1388" s="6">
        <f t="shared" si="86"/>
        <v>27.97</v>
      </c>
      <c r="P1388" s="8">
        <f t="shared" si="87"/>
        <v>0.60228251507321273</v>
      </c>
      <c r="Q1388" s="9">
        <f>YEAR(SalesDataTable[[#This Row],[Order Date]])</f>
        <v>2026</v>
      </c>
      <c r="R1388" s="8" t="str">
        <f>"Q"&amp;ROUNDUP(MONTH(SalesDataTable[[#This Row],[Order Date]])/3,0)</f>
        <v>Q3</v>
      </c>
      <c r="S1388" s="5">
        <f>MONTH(SalesDataTable[[#This Row],[Order Date]])</f>
        <v>7</v>
      </c>
      <c r="T1388" s="8" t="str">
        <f>TEXT(SalesDataTable[[#This Row],[Order Date]],"mmm")</f>
        <v>lip</v>
      </c>
    </row>
    <row r="1389" spans="1:20" ht="16" x14ac:dyDescent="0.4">
      <c r="A1389" s="2" t="s">
        <v>1460</v>
      </c>
      <c r="B1389" s="3">
        <v>46220</v>
      </c>
      <c r="C1389" s="4" t="s">
        <v>28</v>
      </c>
      <c r="D1389" s="4" t="s">
        <v>106</v>
      </c>
      <c r="E1389" s="4" t="s">
        <v>23</v>
      </c>
      <c r="F1389" s="4" t="s">
        <v>36</v>
      </c>
      <c r="G1389" s="4" t="s">
        <v>31</v>
      </c>
      <c r="H1389" s="4" t="s">
        <v>99</v>
      </c>
      <c r="I1389" s="5">
        <v>1</v>
      </c>
      <c r="J1389" s="6">
        <v>70.44</v>
      </c>
      <c r="K1389" s="7">
        <v>0.05</v>
      </c>
      <c r="L1389" s="6">
        <v>32.229999999999997</v>
      </c>
      <c r="M1389" s="6">
        <f t="shared" si="84"/>
        <v>66.917999999999992</v>
      </c>
      <c r="N1389" s="6">
        <f t="shared" si="85"/>
        <v>32.229999999999997</v>
      </c>
      <c r="O1389" s="6">
        <f t="shared" si="86"/>
        <v>34.687999999999995</v>
      </c>
      <c r="P1389" s="8">
        <f t="shared" si="87"/>
        <v>0.51836576108072563</v>
      </c>
      <c r="Q1389" s="9">
        <f>YEAR(SalesDataTable[[#This Row],[Order Date]])</f>
        <v>2026</v>
      </c>
      <c r="R1389" s="8" t="str">
        <f>"Q"&amp;ROUNDUP(MONTH(SalesDataTable[[#This Row],[Order Date]])/3,0)</f>
        <v>Q3</v>
      </c>
      <c r="S1389" s="5">
        <f>MONTH(SalesDataTable[[#This Row],[Order Date]])</f>
        <v>7</v>
      </c>
      <c r="T1389" s="8" t="str">
        <f>TEXT(SalesDataTable[[#This Row],[Order Date]],"mmm")</f>
        <v>lip</v>
      </c>
    </row>
    <row r="1390" spans="1:20" ht="16" x14ac:dyDescent="0.4">
      <c r="A1390" s="2" t="s">
        <v>1461</v>
      </c>
      <c r="B1390" s="3">
        <v>46220</v>
      </c>
      <c r="C1390" s="4" t="s">
        <v>21</v>
      </c>
      <c r="D1390" s="4" t="s">
        <v>108</v>
      </c>
      <c r="E1390" s="4" t="s">
        <v>45</v>
      </c>
      <c r="F1390" s="4" t="s">
        <v>36</v>
      </c>
      <c r="G1390" s="4" t="s">
        <v>31</v>
      </c>
      <c r="H1390" s="4" t="s">
        <v>99</v>
      </c>
      <c r="I1390" s="5">
        <v>1</v>
      </c>
      <c r="J1390" s="6">
        <v>69.78</v>
      </c>
      <c r="K1390" s="7">
        <v>0.05</v>
      </c>
      <c r="L1390" s="6">
        <v>32.83</v>
      </c>
      <c r="M1390" s="6">
        <f t="shared" si="84"/>
        <v>66.290999999999997</v>
      </c>
      <c r="N1390" s="6">
        <f t="shared" si="85"/>
        <v>32.83</v>
      </c>
      <c r="O1390" s="6">
        <f t="shared" si="86"/>
        <v>33.460999999999999</v>
      </c>
      <c r="P1390" s="8">
        <f t="shared" si="87"/>
        <v>0.50475931876121949</v>
      </c>
      <c r="Q1390" s="9">
        <f>YEAR(SalesDataTable[[#This Row],[Order Date]])</f>
        <v>2026</v>
      </c>
      <c r="R1390" s="8" t="str">
        <f>"Q"&amp;ROUNDUP(MONTH(SalesDataTable[[#This Row],[Order Date]])/3,0)</f>
        <v>Q3</v>
      </c>
      <c r="S1390" s="5">
        <f>MONTH(SalesDataTable[[#This Row],[Order Date]])</f>
        <v>7</v>
      </c>
      <c r="T1390" s="8" t="str">
        <f>TEXT(SalesDataTable[[#This Row],[Order Date]],"mmm")</f>
        <v>lip</v>
      </c>
    </row>
    <row r="1391" spans="1:20" ht="16" x14ac:dyDescent="0.4">
      <c r="A1391" s="2" t="s">
        <v>1462</v>
      </c>
      <c r="B1391" s="3">
        <v>46220</v>
      </c>
      <c r="C1391" s="4" t="s">
        <v>34</v>
      </c>
      <c r="D1391" s="4" t="s">
        <v>54</v>
      </c>
      <c r="E1391" s="4" t="s">
        <v>45</v>
      </c>
      <c r="F1391" s="4" t="s">
        <v>36</v>
      </c>
      <c r="G1391" s="4" t="s">
        <v>37</v>
      </c>
      <c r="H1391" s="4" t="s">
        <v>38</v>
      </c>
      <c r="I1391" s="5">
        <v>4</v>
      </c>
      <c r="J1391" s="6">
        <v>35.450000000000003</v>
      </c>
      <c r="K1391" s="7">
        <v>0.1</v>
      </c>
      <c r="L1391" s="6">
        <v>13.83</v>
      </c>
      <c r="M1391" s="6">
        <f t="shared" si="84"/>
        <v>127.62000000000002</v>
      </c>
      <c r="N1391" s="6">
        <f t="shared" si="85"/>
        <v>55.32</v>
      </c>
      <c r="O1391" s="6">
        <f t="shared" si="86"/>
        <v>72.300000000000011</v>
      </c>
      <c r="P1391" s="8">
        <f t="shared" si="87"/>
        <v>0.56652562294311237</v>
      </c>
      <c r="Q1391" s="9">
        <f>YEAR(SalesDataTable[[#This Row],[Order Date]])</f>
        <v>2026</v>
      </c>
      <c r="R1391" s="8" t="str">
        <f>"Q"&amp;ROUNDUP(MONTH(SalesDataTable[[#This Row],[Order Date]])/3,0)</f>
        <v>Q3</v>
      </c>
      <c r="S1391" s="5">
        <f>MONTH(SalesDataTable[[#This Row],[Order Date]])</f>
        <v>7</v>
      </c>
      <c r="T1391" s="8" t="str">
        <f>TEXT(SalesDataTable[[#This Row],[Order Date]],"mmm")</f>
        <v>lip</v>
      </c>
    </row>
    <row r="1392" spans="1:20" ht="16" x14ac:dyDescent="0.4">
      <c r="A1392" s="2" t="s">
        <v>1463</v>
      </c>
      <c r="B1392" s="3">
        <v>46220</v>
      </c>
      <c r="C1392" s="4" t="s">
        <v>47</v>
      </c>
      <c r="D1392" s="4" t="s">
        <v>68</v>
      </c>
      <c r="E1392" s="4" t="s">
        <v>23</v>
      </c>
      <c r="F1392" s="4" t="s">
        <v>24</v>
      </c>
      <c r="G1392" s="4" t="s">
        <v>25</v>
      </c>
      <c r="H1392" s="4" t="s">
        <v>49</v>
      </c>
      <c r="I1392" s="5">
        <v>1</v>
      </c>
      <c r="J1392" s="6">
        <v>50.82</v>
      </c>
      <c r="K1392" s="7">
        <v>0.05</v>
      </c>
      <c r="L1392" s="6">
        <v>22.36</v>
      </c>
      <c r="M1392" s="6">
        <f t="shared" si="84"/>
        <v>48.278999999999996</v>
      </c>
      <c r="N1392" s="6">
        <f t="shared" si="85"/>
        <v>22.36</v>
      </c>
      <c r="O1392" s="6">
        <f t="shared" si="86"/>
        <v>25.918999999999997</v>
      </c>
      <c r="P1392" s="8">
        <f t="shared" si="87"/>
        <v>0.5368586756146565</v>
      </c>
      <c r="Q1392" s="9">
        <f>YEAR(SalesDataTable[[#This Row],[Order Date]])</f>
        <v>2026</v>
      </c>
      <c r="R1392" s="8" t="str">
        <f>"Q"&amp;ROUNDUP(MONTH(SalesDataTable[[#This Row],[Order Date]])/3,0)</f>
        <v>Q3</v>
      </c>
      <c r="S1392" s="5">
        <f>MONTH(SalesDataTable[[#This Row],[Order Date]])</f>
        <v>7</v>
      </c>
      <c r="T1392" s="8" t="str">
        <f>TEXT(SalesDataTable[[#This Row],[Order Date]],"mmm")</f>
        <v>lip</v>
      </c>
    </row>
    <row r="1393" spans="1:20" ht="16" x14ac:dyDescent="0.4">
      <c r="A1393" s="2" t="s">
        <v>1464</v>
      </c>
      <c r="B1393" s="3">
        <v>46220</v>
      </c>
      <c r="C1393" s="4" t="s">
        <v>34</v>
      </c>
      <c r="D1393" s="4" t="s">
        <v>35</v>
      </c>
      <c r="E1393" s="4" t="s">
        <v>23</v>
      </c>
      <c r="F1393" s="4" t="s">
        <v>24</v>
      </c>
      <c r="G1393" s="4" t="s">
        <v>51</v>
      </c>
      <c r="H1393" s="4" t="s">
        <v>110</v>
      </c>
      <c r="I1393" s="5">
        <v>1</v>
      </c>
      <c r="J1393" s="6">
        <v>126.13</v>
      </c>
      <c r="K1393" s="7">
        <v>0.15</v>
      </c>
      <c r="L1393" s="6">
        <v>60.43</v>
      </c>
      <c r="M1393" s="6">
        <f t="shared" si="84"/>
        <v>107.2105</v>
      </c>
      <c r="N1393" s="6">
        <f t="shared" si="85"/>
        <v>60.43</v>
      </c>
      <c r="O1393" s="6">
        <f t="shared" si="86"/>
        <v>46.780499999999996</v>
      </c>
      <c r="P1393" s="8">
        <f t="shared" si="87"/>
        <v>0.43634252242084498</v>
      </c>
      <c r="Q1393" s="9">
        <f>YEAR(SalesDataTable[[#This Row],[Order Date]])</f>
        <v>2026</v>
      </c>
      <c r="R1393" s="8" t="str">
        <f>"Q"&amp;ROUNDUP(MONTH(SalesDataTable[[#This Row],[Order Date]])/3,0)</f>
        <v>Q3</v>
      </c>
      <c r="S1393" s="5">
        <f>MONTH(SalesDataTable[[#This Row],[Order Date]])</f>
        <v>7</v>
      </c>
      <c r="T1393" s="8" t="str">
        <f>TEXT(SalesDataTable[[#This Row],[Order Date]],"mmm")</f>
        <v>lip</v>
      </c>
    </row>
    <row r="1394" spans="1:20" ht="16" x14ac:dyDescent="0.4">
      <c r="A1394" s="2" t="s">
        <v>1465</v>
      </c>
      <c r="B1394" s="3">
        <v>46220</v>
      </c>
      <c r="C1394" s="4" t="s">
        <v>34</v>
      </c>
      <c r="D1394" s="4" t="s">
        <v>81</v>
      </c>
      <c r="E1394" s="4" t="s">
        <v>23</v>
      </c>
      <c r="F1394" s="4" t="s">
        <v>24</v>
      </c>
      <c r="G1394" s="4" t="s">
        <v>31</v>
      </c>
      <c r="H1394" s="4" t="s">
        <v>99</v>
      </c>
      <c r="I1394" s="5">
        <v>3</v>
      </c>
      <c r="J1394" s="6">
        <v>72.150000000000006</v>
      </c>
      <c r="K1394" s="7">
        <v>0</v>
      </c>
      <c r="L1394" s="6">
        <v>33.01</v>
      </c>
      <c r="M1394" s="6">
        <f t="shared" si="84"/>
        <v>216.45000000000002</v>
      </c>
      <c r="N1394" s="6">
        <f t="shared" si="85"/>
        <v>99.03</v>
      </c>
      <c r="O1394" s="6">
        <f t="shared" si="86"/>
        <v>117.42000000000002</v>
      </c>
      <c r="P1394" s="8">
        <f t="shared" si="87"/>
        <v>0.54248094248094247</v>
      </c>
      <c r="Q1394" s="9">
        <f>YEAR(SalesDataTable[[#This Row],[Order Date]])</f>
        <v>2026</v>
      </c>
      <c r="R1394" s="8" t="str">
        <f>"Q"&amp;ROUNDUP(MONTH(SalesDataTable[[#This Row],[Order Date]])/3,0)</f>
        <v>Q3</v>
      </c>
      <c r="S1394" s="5">
        <f>MONTH(SalesDataTable[[#This Row],[Order Date]])</f>
        <v>7</v>
      </c>
      <c r="T1394" s="8" t="str">
        <f>TEXT(SalesDataTable[[#This Row],[Order Date]],"mmm")</f>
        <v>lip</v>
      </c>
    </row>
    <row r="1395" spans="1:20" ht="16" x14ac:dyDescent="0.4">
      <c r="A1395" s="2" t="s">
        <v>1466</v>
      </c>
      <c r="B1395" s="3">
        <v>46220</v>
      </c>
      <c r="C1395" s="4" t="s">
        <v>28</v>
      </c>
      <c r="D1395" s="4" t="s">
        <v>29</v>
      </c>
      <c r="E1395" s="4" t="s">
        <v>23</v>
      </c>
      <c r="F1395" s="4" t="s">
        <v>24</v>
      </c>
      <c r="G1395" s="4" t="s">
        <v>69</v>
      </c>
      <c r="H1395" s="4" t="s">
        <v>87</v>
      </c>
      <c r="I1395" s="5">
        <v>1</v>
      </c>
      <c r="J1395" s="6">
        <v>35.58</v>
      </c>
      <c r="K1395" s="7">
        <v>0</v>
      </c>
      <c r="L1395" s="6">
        <v>13.68</v>
      </c>
      <c r="M1395" s="6">
        <f t="shared" si="84"/>
        <v>35.58</v>
      </c>
      <c r="N1395" s="6">
        <f t="shared" si="85"/>
        <v>13.68</v>
      </c>
      <c r="O1395" s="6">
        <f t="shared" si="86"/>
        <v>21.9</v>
      </c>
      <c r="P1395" s="8">
        <f t="shared" si="87"/>
        <v>0.61551433389544685</v>
      </c>
      <c r="Q1395" s="9">
        <f>YEAR(SalesDataTable[[#This Row],[Order Date]])</f>
        <v>2026</v>
      </c>
      <c r="R1395" s="8" t="str">
        <f>"Q"&amp;ROUNDUP(MONTH(SalesDataTable[[#This Row],[Order Date]])/3,0)</f>
        <v>Q3</v>
      </c>
      <c r="S1395" s="5">
        <f>MONTH(SalesDataTable[[#This Row],[Order Date]])</f>
        <v>7</v>
      </c>
      <c r="T1395" s="8" t="str">
        <f>TEXT(SalesDataTable[[#This Row],[Order Date]],"mmm")</f>
        <v>lip</v>
      </c>
    </row>
    <row r="1396" spans="1:20" ht="16" x14ac:dyDescent="0.4">
      <c r="A1396" s="2" t="s">
        <v>1467</v>
      </c>
      <c r="B1396" s="3">
        <v>46221</v>
      </c>
      <c r="C1396" s="4" t="s">
        <v>34</v>
      </c>
      <c r="D1396" s="4" t="s">
        <v>44</v>
      </c>
      <c r="E1396" s="4" t="s">
        <v>23</v>
      </c>
      <c r="F1396" s="4" t="s">
        <v>36</v>
      </c>
      <c r="G1396" s="4" t="s">
        <v>31</v>
      </c>
      <c r="H1396" s="4" t="s">
        <v>73</v>
      </c>
      <c r="I1396" s="5">
        <v>1</v>
      </c>
      <c r="J1396" s="6">
        <v>154.9</v>
      </c>
      <c r="K1396" s="7">
        <v>0.05</v>
      </c>
      <c r="L1396" s="6">
        <v>77.819999999999993</v>
      </c>
      <c r="M1396" s="6">
        <f t="shared" si="84"/>
        <v>147.155</v>
      </c>
      <c r="N1396" s="6">
        <f t="shared" si="85"/>
        <v>77.819999999999993</v>
      </c>
      <c r="O1396" s="6">
        <f t="shared" si="86"/>
        <v>69.335000000000008</v>
      </c>
      <c r="P1396" s="8">
        <f t="shared" si="87"/>
        <v>0.47116985491488572</v>
      </c>
      <c r="Q1396" s="9">
        <f>YEAR(SalesDataTable[[#This Row],[Order Date]])</f>
        <v>2026</v>
      </c>
      <c r="R1396" s="8" t="str">
        <f>"Q"&amp;ROUNDUP(MONTH(SalesDataTable[[#This Row],[Order Date]])/3,0)</f>
        <v>Q3</v>
      </c>
      <c r="S1396" s="5">
        <f>MONTH(SalesDataTable[[#This Row],[Order Date]])</f>
        <v>7</v>
      </c>
      <c r="T1396" s="8" t="str">
        <f>TEXT(SalesDataTable[[#This Row],[Order Date]],"mmm")</f>
        <v>lip</v>
      </c>
    </row>
    <row r="1397" spans="1:20" ht="16" x14ac:dyDescent="0.4">
      <c r="A1397" s="2" t="s">
        <v>1468</v>
      </c>
      <c r="B1397" s="3">
        <v>46221</v>
      </c>
      <c r="C1397" s="4" t="s">
        <v>28</v>
      </c>
      <c r="D1397" s="4" t="s">
        <v>106</v>
      </c>
      <c r="E1397" s="4" t="s">
        <v>45</v>
      </c>
      <c r="F1397" s="4" t="s">
        <v>40</v>
      </c>
      <c r="G1397" s="4" t="s">
        <v>51</v>
      </c>
      <c r="H1397" s="4" t="s">
        <v>84</v>
      </c>
      <c r="I1397" s="5">
        <v>2</v>
      </c>
      <c r="J1397" s="6">
        <v>80.98</v>
      </c>
      <c r="K1397" s="7">
        <v>0.05</v>
      </c>
      <c r="L1397" s="6">
        <v>39.85</v>
      </c>
      <c r="M1397" s="6">
        <f t="shared" si="84"/>
        <v>153.86199999999999</v>
      </c>
      <c r="N1397" s="6">
        <f t="shared" si="85"/>
        <v>79.7</v>
      </c>
      <c r="O1397" s="6">
        <f t="shared" si="86"/>
        <v>74.161999999999992</v>
      </c>
      <c r="P1397" s="8">
        <f t="shared" si="87"/>
        <v>0.48200335365457353</v>
      </c>
      <c r="Q1397" s="9">
        <f>YEAR(SalesDataTable[[#This Row],[Order Date]])</f>
        <v>2026</v>
      </c>
      <c r="R1397" s="8" t="str">
        <f>"Q"&amp;ROUNDUP(MONTH(SalesDataTable[[#This Row],[Order Date]])/3,0)</f>
        <v>Q3</v>
      </c>
      <c r="S1397" s="5">
        <f>MONTH(SalesDataTable[[#This Row],[Order Date]])</f>
        <v>7</v>
      </c>
      <c r="T1397" s="8" t="str">
        <f>TEXT(SalesDataTable[[#This Row],[Order Date]],"mmm")</f>
        <v>lip</v>
      </c>
    </row>
    <row r="1398" spans="1:20" ht="16" x14ac:dyDescent="0.4">
      <c r="A1398" s="2" t="s">
        <v>1469</v>
      </c>
      <c r="B1398" s="3">
        <v>46221</v>
      </c>
      <c r="C1398" s="4" t="s">
        <v>28</v>
      </c>
      <c r="D1398" s="4" t="s">
        <v>89</v>
      </c>
      <c r="E1398" s="4" t="s">
        <v>23</v>
      </c>
      <c r="F1398" s="4" t="s">
        <v>36</v>
      </c>
      <c r="G1398" s="4" t="s">
        <v>31</v>
      </c>
      <c r="H1398" s="4" t="s">
        <v>32</v>
      </c>
      <c r="I1398" s="5">
        <v>1</v>
      </c>
      <c r="J1398" s="6">
        <v>91.36</v>
      </c>
      <c r="K1398" s="7">
        <v>0</v>
      </c>
      <c r="L1398" s="6">
        <v>44.86</v>
      </c>
      <c r="M1398" s="6">
        <f t="shared" si="84"/>
        <v>91.36</v>
      </c>
      <c r="N1398" s="6">
        <f t="shared" si="85"/>
        <v>44.86</v>
      </c>
      <c r="O1398" s="6">
        <f t="shared" si="86"/>
        <v>46.5</v>
      </c>
      <c r="P1398" s="8">
        <f t="shared" si="87"/>
        <v>0.50897548161120842</v>
      </c>
      <c r="Q1398" s="9">
        <f>YEAR(SalesDataTable[[#This Row],[Order Date]])</f>
        <v>2026</v>
      </c>
      <c r="R1398" s="8" t="str">
        <f>"Q"&amp;ROUNDUP(MONTH(SalesDataTable[[#This Row],[Order Date]])/3,0)</f>
        <v>Q3</v>
      </c>
      <c r="S1398" s="5">
        <f>MONTH(SalesDataTable[[#This Row],[Order Date]])</f>
        <v>7</v>
      </c>
      <c r="T1398" s="8" t="str">
        <f>TEXT(SalesDataTable[[#This Row],[Order Date]],"mmm")</f>
        <v>lip</v>
      </c>
    </row>
    <row r="1399" spans="1:20" ht="16" x14ac:dyDescent="0.4">
      <c r="A1399" s="2" t="s">
        <v>1470</v>
      </c>
      <c r="B1399" s="3">
        <v>46221</v>
      </c>
      <c r="C1399" s="4" t="s">
        <v>34</v>
      </c>
      <c r="D1399" s="4" t="s">
        <v>35</v>
      </c>
      <c r="E1399" s="4" t="s">
        <v>23</v>
      </c>
      <c r="F1399" s="4" t="s">
        <v>24</v>
      </c>
      <c r="G1399" s="4" t="s">
        <v>25</v>
      </c>
      <c r="H1399" s="4" t="s">
        <v>55</v>
      </c>
      <c r="I1399" s="5">
        <v>2</v>
      </c>
      <c r="J1399" s="6">
        <v>39.409999999999997</v>
      </c>
      <c r="K1399" s="7">
        <v>0</v>
      </c>
      <c r="L1399" s="6">
        <v>16.8</v>
      </c>
      <c r="M1399" s="6">
        <f t="shared" si="84"/>
        <v>78.819999999999993</v>
      </c>
      <c r="N1399" s="6">
        <f t="shared" si="85"/>
        <v>33.6</v>
      </c>
      <c r="O1399" s="6">
        <f t="shared" si="86"/>
        <v>45.219999999999992</v>
      </c>
      <c r="P1399" s="8">
        <f t="shared" si="87"/>
        <v>0.57371225577264651</v>
      </c>
      <c r="Q1399" s="9">
        <f>YEAR(SalesDataTable[[#This Row],[Order Date]])</f>
        <v>2026</v>
      </c>
      <c r="R1399" s="8" t="str">
        <f>"Q"&amp;ROUNDUP(MONTH(SalesDataTable[[#This Row],[Order Date]])/3,0)</f>
        <v>Q3</v>
      </c>
      <c r="S1399" s="5">
        <f>MONTH(SalesDataTable[[#This Row],[Order Date]])</f>
        <v>7</v>
      </c>
      <c r="T1399" s="8" t="str">
        <f>TEXT(SalesDataTable[[#This Row],[Order Date]],"mmm")</f>
        <v>lip</v>
      </c>
    </row>
    <row r="1400" spans="1:20" ht="16" x14ac:dyDescent="0.4">
      <c r="A1400" s="2" t="s">
        <v>1471</v>
      </c>
      <c r="B1400" s="3">
        <v>46221</v>
      </c>
      <c r="C1400" s="4" t="s">
        <v>21</v>
      </c>
      <c r="D1400" s="4" t="s">
        <v>22</v>
      </c>
      <c r="E1400" s="4" t="s">
        <v>23</v>
      </c>
      <c r="F1400" s="4" t="s">
        <v>24</v>
      </c>
      <c r="G1400" s="4" t="s">
        <v>37</v>
      </c>
      <c r="H1400" s="4" t="s">
        <v>91</v>
      </c>
      <c r="I1400" s="5">
        <v>2</v>
      </c>
      <c r="J1400" s="6">
        <v>134.99</v>
      </c>
      <c r="K1400" s="7">
        <v>0</v>
      </c>
      <c r="L1400" s="6">
        <v>68.77</v>
      </c>
      <c r="M1400" s="6">
        <f t="shared" si="84"/>
        <v>269.98</v>
      </c>
      <c r="N1400" s="6">
        <f t="shared" si="85"/>
        <v>137.54</v>
      </c>
      <c r="O1400" s="6">
        <f t="shared" si="86"/>
        <v>132.44000000000003</v>
      </c>
      <c r="P1400" s="8">
        <f t="shared" si="87"/>
        <v>0.49055485591525305</v>
      </c>
      <c r="Q1400" s="9">
        <f>YEAR(SalesDataTable[[#This Row],[Order Date]])</f>
        <v>2026</v>
      </c>
      <c r="R1400" s="8" t="str">
        <f>"Q"&amp;ROUNDUP(MONTH(SalesDataTable[[#This Row],[Order Date]])/3,0)</f>
        <v>Q3</v>
      </c>
      <c r="S1400" s="5">
        <f>MONTH(SalesDataTable[[#This Row],[Order Date]])</f>
        <v>7</v>
      </c>
      <c r="T1400" s="8" t="str">
        <f>TEXT(SalesDataTable[[#This Row],[Order Date]],"mmm")</f>
        <v>lip</v>
      </c>
    </row>
    <row r="1401" spans="1:20" ht="16" x14ac:dyDescent="0.4">
      <c r="A1401" s="2" t="s">
        <v>1472</v>
      </c>
      <c r="B1401" s="3">
        <v>46221</v>
      </c>
      <c r="C1401" s="4" t="s">
        <v>28</v>
      </c>
      <c r="D1401" s="4" t="s">
        <v>89</v>
      </c>
      <c r="E1401" s="4" t="s">
        <v>59</v>
      </c>
      <c r="F1401" s="4" t="s">
        <v>36</v>
      </c>
      <c r="G1401" s="4" t="s">
        <v>25</v>
      </c>
      <c r="H1401" s="4" t="s">
        <v>55</v>
      </c>
      <c r="I1401" s="5">
        <v>2</v>
      </c>
      <c r="J1401" s="6">
        <v>40.93</v>
      </c>
      <c r="K1401" s="7">
        <v>0.05</v>
      </c>
      <c r="L1401" s="6">
        <v>16.89</v>
      </c>
      <c r="M1401" s="6">
        <f t="shared" si="84"/>
        <v>77.766999999999996</v>
      </c>
      <c r="N1401" s="6">
        <f t="shared" si="85"/>
        <v>33.78</v>
      </c>
      <c r="O1401" s="6">
        <f t="shared" si="86"/>
        <v>43.986999999999995</v>
      </c>
      <c r="P1401" s="8">
        <f t="shared" si="87"/>
        <v>0.56562552239381736</v>
      </c>
      <c r="Q1401" s="9">
        <f>YEAR(SalesDataTable[[#This Row],[Order Date]])</f>
        <v>2026</v>
      </c>
      <c r="R1401" s="8" t="str">
        <f>"Q"&amp;ROUNDUP(MONTH(SalesDataTable[[#This Row],[Order Date]])/3,0)</f>
        <v>Q3</v>
      </c>
      <c r="S1401" s="5">
        <f>MONTH(SalesDataTable[[#This Row],[Order Date]])</f>
        <v>7</v>
      </c>
      <c r="T1401" s="8" t="str">
        <f>TEXT(SalesDataTable[[#This Row],[Order Date]],"mmm")</f>
        <v>lip</v>
      </c>
    </row>
    <row r="1402" spans="1:20" ht="16" x14ac:dyDescent="0.4">
      <c r="A1402" s="2" t="s">
        <v>1473</v>
      </c>
      <c r="B1402" s="3">
        <v>46221</v>
      </c>
      <c r="C1402" s="4" t="s">
        <v>47</v>
      </c>
      <c r="D1402" s="4" t="s">
        <v>102</v>
      </c>
      <c r="E1402" s="4" t="s">
        <v>59</v>
      </c>
      <c r="F1402" s="4" t="s">
        <v>24</v>
      </c>
      <c r="G1402" s="4" t="s">
        <v>31</v>
      </c>
      <c r="H1402" s="4" t="s">
        <v>32</v>
      </c>
      <c r="I1402" s="5">
        <v>1</v>
      </c>
      <c r="J1402" s="6">
        <v>90.02</v>
      </c>
      <c r="K1402" s="7">
        <v>0.05</v>
      </c>
      <c r="L1402" s="6">
        <v>45.83</v>
      </c>
      <c r="M1402" s="6">
        <f t="shared" si="84"/>
        <v>85.518999999999991</v>
      </c>
      <c r="N1402" s="6">
        <f t="shared" si="85"/>
        <v>45.83</v>
      </c>
      <c r="O1402" s="6">
        <f t="shared" si="86"/>
        <v>39.688999999999993</v>
      </c>
      <c r="P1402" s="8">
        <f t="shared" si="87"/>
        <v>0.46409569803201622</v>
      </c>
      <c r="Q1402" s="9">
        <f>YEAR(SalesDataTable[[#This Row],[Order Date]])</f>
        <v>2026</v>
      </c>
      <c r="R1402" s="8" t="str">
        <f>"Q"&amp;ROUNDUP(MONTH(SalesDataTable[[#This Row],[Order Date]])/3,0)</f>
        <v>Q3</v>
      </c>
      <c r="S1402" s="5">
        <f>MONTH(SalesDataTable[[#This Row],[Order Date]])</f>
        <v>7</v>
      </c>
      <c r="T1402" s="8" t="str">
        <f>TEXT(SalesDataTable[[#This Row],[Order Date]],"mmm")</f>
        <v>lip</v>
      </c>
    </row>
    <row r="1403" spans="1:20" ht="16" x14ac:dyDescent="0.4">
      <c r="A1403" s="2" t="s">
        <v>1474</v>
      </c>
      <c r="B1403" s="3">
        <v>46221</v>
      </c>
      <c r="C1403" s="4" t="s">
        <v>21</v>
      </c>
      <c r="D1403" s="4" t="s">
        <v>22</v>
      </c>
      <c r="E1403" s="4" t="s">
        <v>45</v>
      </c>
      <c r="F1403" s="4" t="s">
        <v>24</v>
      </c>
      <c r="G1403" s="4" t="s">
        <v>69</v>
      </c>
      <c r="H1403" s="4" t="s">
        <v>94</v>
      </c>
      <c r="I1403" s="5">
        <v>2</v>
      </c>
      <c r="J1403" s="6">
        <v>50.73</v>
      </c>
      <c r="K1403" s="7">
        <v>0</v>
      </c>
      <c r="L1403" s="6">
        <v>21.87</v>
      </c>
      <c r="M1403" s="6">
        <f t="shared" si="84"/>
        <v>101.46</v>
      </c>
      <c r="N1403" s="6">
        <f t="shared" si="85"/>
        <v>43.74</v>
      </c>
      <c r="O1403" s="6">
        <f t="shared" si="86"/>
        <v>57.719999999999992</v>
      </c>
      <c r="P1403" s="8">
        <f t="shared" si="87"/>
        <v>0.56889414547604966</v>
      </c>
      <c r="Q1403" s="9">
        <f>YEAR(SalesDataTable[[#This Row],[Order Date]])</f>
        <v>2026</v>
      </c>
      <c r="R1403" s="8" t="str">
        <f>"Q"&amp;ROUNDUP(MONTH(SalesDataTable[[#This Row],[Order Date]])/3,0)</f>
        <v>Q3</v>
      </c>
      <c r="S1403" s="5">
        <f>MONTH(SalesDataTable[[#This Row],[Order Date]])</f>
        <v>7</v>
      </c>
      <c r="T1403" s="8" t="str">
        <f>TEXT(SalesDataTable[[#This Row],[Order Date]],"mmm")</f>
        <v>lip</v>
      </c>
    </row>
    <row r="1404" spans="1:20" ht="16" x14ac:dyDescent="0.4">
      <c r="A1404" s="2" t="s">
        <v>1475</v>
      </c>
      <c r="B1404" s="3">
        <v>46221</v>
      </c>
      <c r="C1404" s="4" t="s">
        <v>47</v>
      </c>
      <c r="D1404" s="4" t="s">
        <v>102</v>
      </c>
      <c r="E1404" s="4" t="s">
        <v>45</v>
      </c>
      <c r="F1404" s="4" t="s">
        <v>36</v>
      </c>
      <c r="G1404" s="4" t="s">
        <v>69</v>
      </c>
      <c r="H1404" s="4" t="s">
        <v>75</v>
      </c>
      <c r="I1404" s="5">
        <v>3</v>
      </c>
      <c r="J1404" s="6">
        <v>121.05</v>
      </c>
      <c r="K1404" s="7">
        <v>0.05</v>
      </c>
      <c r="L1404" s="6">
        <v>68.56</v>
      </c>
      <c r="M1404" s="6">
        <f t="shared" si="84"/>
        <v>344.99249999999995</v>
      </c>
      <c r="N1404" s="6">
        <f t="shared" si="85"/>
        <v>205.68</v>
      </c>
      <c r="O1404" s="6">
        <f t="shared" si="86"/>
        <v>139.31249999999994</v>
      </c>
      <c r="P1404" s="8">
        <f t="shared" si="87"/>
        <v>0.40381312637231231</v>
      </c>
      <c r="Q1404" s="9">
        <f>YEAR(SalesDataTable[[#This Row],[Order Date]])</f>
        <v>2026</v>
      </c>
      <c r="R1404" s="8" t="str">
        <f>"Q"&amp;ROUNDUP(MONTH(SalesDataTable[[#This Row],[Order Date]])/3,0)</f>
        <v>Q3</v>
      </c>
      <c r="S1404" s="5">
        <f>MONTH(SalesDataTable[[#This Row],[Order Date]])</f>
        <v>7</v>
      </c>
      <c r="T1404" s="8" t="str">
        <f>TEXT(SalesDataTable[[#This Row],[Order Date]],"mmm")</f>
        <v>lip</v>
      </c>
    </row>
    <row r="1405" spans="1:20" ht="16" x14ac:dyDescent="0.4">
      <c r="A1405" s="2" t="s">
        <v>1476</v>
      </c>
      <c r="B1405" s="3">
        <v>46221</v>
      </c>
      <c r="C1405" s="4" t="s">
        <v>28</v>
      </c>
      <c r="D1405" s="4" t="s">
        <v>86</v>
      </c>
      <c r="E1405" s="4" t="s">
        <v>23</v>
      </c>
      <c r="F1405" s="4" t="s">
        <v>36</v>
      </c>
      <c r="G1405" s="4" t="s">
        <v>25</v>
      </c>
      <c r="H1405" s="4" t="s">
        <v>26</v>
      </c>
      <c r="I1405" s="5">
        <v>2</v>
      </c>
      <c r="J1405" s="6">
        <v>81.739999999999995</v>
      </c>
      <c r="K1405" s="7">
        <v>0</v>
      </c>
      <c r="L1405" s="6">
        <v>42.75</v>
      </c>
      <c r="M1405" s="6">
        <f t="shared" si="84"/>
        <v>163.47999999999999</v>
      </c>
      <c r="N1405" s="6">
        <f t="shared" si="85"/>
        <v>85.5</v>
      </c>
      <c r="O1405" s="6">
        <f t="shared" si="86"/>
        <v>77.97999999999999</v>
      </c>
      <c r="P1405" s="8">
        <f t="shared" si="87"/>
        <v>0.47700024467824809</v>
      </c>
      <c r="Q1405" s="9">
        <f>YEAR(SalesDataTable[[#This Row],[Order Date]])</f>
        <v>2026</v>
      </c>
      <c r="R1405" s="8" t="str">
        <f>"Q"&amp;ROUNDUP(MONTH(SalesDataTable[[#This Row],[Order Date]])/3,0)</f>
        <v>Q3</v>
      </c>
      <c r="S1405" s="5">
        <f>MONTH(SalesDataTable[[#This Row],[Order Date]])</f>
        <v>7</v>
      </c>
      <c r="T1405" s="8" t="str">
        <f>TEXT(SalesDataTable[[#This Row],[Order Date]],"mmm")</f>
        <v>lip</v>
      </c>
    </row>
    <row r="1406" spans="1:20" ht="16" x14ac:dyDescent="0.4">
      <c r="A1406" s="2" t="s">
        <v>1477</v>
      </c>
      <c r="B1406" s="3">
        <v>46221</v>
      </c>
      <c r="C1406" s="4" t="s">
        <v>28</v>
      </c>
      <c r="D1406" s="4" t="s">
        <v>89</v>
      </c>
      <c r="E1406" s="4" t="s">
        <v>23</v>
      </c>
      <c r="F1406" s="4" t="s">
        <v>24</v>
      </c>
      <c r="G1406" s="4" t="s">
        <v>31</v>
      </c>
      <c r="H1406" s="4" t="s">
        <v>73</v>
      </c>
      <c r="I1406" s="5">
        <v>3</v>
      </c>
      <c r="J1406" s="6">
        <v>154.01</v>
      </c>
      <c r="K1406" s="7">
        <v>0.1</v>
      </c>
      <c r="L1406" s="6">
        <v>78.78</v>
      </c>
      <c r="M1406" s="6">
        <f t="shared" si="84"/>
        <v>415.827</v>
      </c>
      <c r="N1406" s="6">
        <f t="shared" si="85"/>
        <v>236.34</v>
      </c>
      <c r="O1406" s="6">
        <f t="shared" si="86"/>
        <v>179.48699999999999</v>
      </c>
      <c r="P1406" s="8">
        <f t="shared" si="87"/>
        <v>0.43163863818366771</v>
      </c>
      <c r="Q1406" s="9">
        <f>YEAR(SalesDataTable[[#This Row],[Order Date]])</f>
        <v>2026</v>
      </c>
      <c r="R1406" s="8" t="str">
        <f>"Q"&amp;ROUNDUP(MONTH(SalesDataTable[[#This Row],[Order Date]])/3,0)</f>
        <v>Q3</v>
      </c>
      <c r="S1406" s="5">
        <f>MONTH(SalesDataTable[[#This Row],[Order Date]])</f>
        <v>7</v>
      </c>
      <c r="T1406" s="8" t="str">
        <f>TEXT(SalesDataTable[[#This Row],[Order Date]],"mmm")</f>
        <v>lip</v>
      </c>
    </row>
    <row r="1407" spans="1:20" ht="16" x14ac:dyDescent="0.4">
      <c r="A1407" s="2" t="s">
        <v>1478</v>
      </c>
      <c r="B1407" s="3">
        <v>46221</v>
      </c>
      <c r="C1407" s="4" t="s">
        <v>28</v>
      </c>
      <c r="D1407" s="4" t="s">
        <v>89</v>
      </c>
      <c r="E1407" s="4" t="s">
        <v>59</v>
      </c>
      <c r="F1407" s="4" t="s">
        <v>36</v>
      </c>
      <c r="G1407" s="4" t="s">
        <v>25</v>
      </c>
      <c r="H1407" s="4" t="s">
        <v>63</v>
      </c>
      <c r="I1407" s="5">
        <v>4</v>
      </c>
      <c r="J1407" s="6">
        <v>101.61</v>
      </c>
      <c r="K1407" s="7">
        <v>0</v>
      </c>
      <c r="L1407" s="6">
        <v>51.68</v>
      </c>
      <c r="M1407" s="6">
        <f t="shared" si="84"/>
        <v>406.44</v>
      </c>
      <c r="N1407" s="6">
        <f t="shared" si="85"/>
        <v>206.72</v>
      </c>
      <c r="O1407" s="6">
        <f t="shared" si="86"/>
        <v>199.72</v>
      </c>
      <c r="P1407" s="8">
        <f t="shared" si="87"/>
        <v>0.49138864285011319</v>
      </c>
      <c r="Q1407" s="9">
        <f>YEAR(SalesDataTable[[#This Row],[Order Date]])</f>
        <v>2026</v>
      </c>
      <c r="R1407" s="8" t="str">
        <f>"Q"&amp;ROUNDUP(MONTH(SalesDataTable[[#This Row],[Order Date]])/3,0)</f>
        <v>Q3</v>
      </c>
      <c r="S1407" s="5">
        <f>MONTH(SalesDataTable[[#This Row],[Order Date]])</f>
        <v>7</v>
      </c>
      <c r="T1407" s="8" t="str">
        <f>TEXT(SalesDataTable[[#This Row],[Order Date]],"mmm")</f>
        <v>lip</v>
      </c>
    </row>
    <row r="1408" spans="1:20" ht="16" x14ac:dyDescent="0.4">
      <c r="A1408" s="2" t="s">
        <v>1479</v>
      </c>
      <c r="B1408" s="3">
        <v>46221</v>
      </c>
      <c r="C1408" s="4" t="s">
        <v>34</v>
      </c>
      <c r="D1408" s="4" t="s">
        <v>81</v>
      </c>
      <c r="E1408" s="4" t="s">
        <v>45</v>
      </c>
      <c r="F1408" s="4" t="s">
        <v>24</v>
      </c>
      <c r="G1408" s="4" t="s">
        <v>69</v>
      </c>
      <c r="H1408" s="4" t="s">
        <v>87</v>
      </c>
      <c r="I1408" s="5">
        <v>2</v>
      </c>
      <c r="J1408" s="6">
        <v>36.869999999999997</v>
      </c>
      <c r="K1408" s="7">
        <v>0.15</v>
      </c>
      <c r="L1408" s="6">
        <v>13.94</v>
      </c>
      <c r="M1408" s="6">
        <f t="shared" si="84"/>
        <v>62.678999999999995</v>
      </c>
      <c r="N1408" s="6">
        <f t="shared" si="85"/>
        <v>27.88</v>
      </c>
      <c r="O1408" s="6">
        <f t="shared" si="86"/>
        <v>34.798999999999992</v>
      </c>
      <c r="P1408" s="8">
        <f t="shared" si="87"/>
        <v>0.55519392459994565</v>
      </c>
      <c r="Q1408" s="9">
        <f>YEAR(SalesDataTable[[#This Row],[Order Date]])</f>
        <v>2026</v>
      </c>
      <c r="R1408" s="8" t="str">
        <f>"Q"&amp;ROUNDUP(MONTH(SalesDataTable[[#This Row],[Order Date]])/3,0)</f>
        <v>Q3</v>
      </c>
      <c r="S1408" s="5">
        <f>MONTH(SalesDataTable[[#This Row],[Order Date]])</f>
        <v>7</v>
      </c>
      <c r="T1408" s="8" t="str">
        <f>TEXT(SalesDataTable[[#This Row],[Order Date]],"mmm")</f>
        <v>lip</v>
      </c>
    </row>
    <row r="1409" spans="1:20" ht="16" x14ac:dyDescent="0.4">
      <c r="A1409" s="2" t="s">
        <v>1480</v>
      </c>
      <c r="B1409" s="3">
        <v>46221</v>
      </c>
      <c r="C1409" s="4" t="s">
        <v>47</v>
      </c>
      <c r="D1409" s="4" t="s">
        <v>68</v>
      </c>
      <c r="E1409" s="4" t="s">
        <v>23</v>
      </c>
      <c r="F1409" s="4" t="s">
        <v>36</v>
      </c>
      <c r="G1409" s="4" t="s">
        <v>51</v>
      </c>
      <c r="H1409" s="4" t="s">
        <v>110</v>
      </c>
      <c r="I1409" s="5">
        <v>2</v>
      </c>
      <c r="J1409" s="6">
        <v>121.06</v>
      </c>
      <c r="K1409" s="7">
        <v>0</v>
      </c>
      <c r="L1409" s="6">
        <v>59.62</v>
      </c>
      <c r="M1409" s="6">
        <f t="shared" si="84"/>
        <v>242.12</v>
      </c>
      <c r="N1409" s="6">
        <f t="shared" si="85"/>
        <v>119.24</v>
      </c>
      <c r="O1409" s="6">
        <f t="shared" si="86"/>
        <v>122.88000000000001</v>
      </c>
      <c r="P1409" s="8">
        <f t="shared" si="87"/>
        <v>0.50751693375185858</v>
      </c>
      <c r="Q1409" s="9">
        <f>YEAR(SalesDataTable[[#This Row],[Order Date]])</f>
        <v>2026</v>
      </c>
      <c r="R1409" s="8" t="str">
        <f>"Q"&amp;ROUNDUP(MONTH(SalesDataTable[[#This Row],[Order Date]])/3,0)</f>
        <v>Q3</v>
      </c>
      <c r="S1409" s="5">
        <f>MONTH(SalesDataTable[[#This Row],[Order Date]])</f>
        <v>7</v>
      </c>
      <c r="T1409" s="8" t="str">
        <f>TEXT(SalesDataTable[[#This Row],[Order Date]],"mmm")</f>
        <v>lip</v>
      </c>
    </row>
    <row r="1410" spans="1:20" ht="16" x14ac:dyDescent="0.4">
      <c r="A1410" s="2" t="s">
        <v>1481</v>
      </c>
      <c r="B1410" s="3">
        <v>46222</v>
      </c>
      <c r="C1410" s="4" t="s">
        <v>28</v>
      </c>
      <c r="D1410" s="4" t="s">
        <v>89</v>
      </c>
      <c r="E1410" s="4" t="s">
        <v>23</v>
      </c>
      <c r="F1410" s="4" t="s">
        <v>36</v>
      </c>
      <c r="G1410" s="4" t="s">
        <v>31</v>
      </c>
      <c r="H1410" s="4" t="s">
        <v>99</v>
      </c>
      <c r="I1410" s="5">
        <v>2</v>
      </c>
      <c r="J1410" s="6">
        <v>71.81</v>
      </c>
      <c r="K1410" s="7">
        <v>0</v>
      </c>
      <c r="L1410" s="6">
        <v>32.35</v>
      </c>
      <c r="M1410" s="6">
        <f t="shared" ref="M1410:M1473" si="88">I1410*J1410*(1-K1410)</f>
        <v>143.62</v>
      </c>
      <c r="N1410" s="6">
        <f t="shared" ref="N1410:N1473" si="89">I1410*L1410</f>
        <v>64.7</v>
      </c>
      <c r="O1410" s="6">
        <f t="shared" ref="O1410:O1473" si="90">M1410-N1410</f>
        <v>78.92</v>
      </c>
      <c r="P1410" s="8">
        <f t="shared" ref="P1410:P1473" si="91">IFERROR(O1410/M1410,0)</f>
        <v>0.54950563988302459</v>
      </c>
      <c r="Q1410" s="9">
        <f>YEAR(SalesDataTable[[#This Row],[Order Date]])</f>
        <v>2026</v>
      </c>
      <c r="R1410" s="8" t="str">
        <f>"Q"&amp;ROUNDUP(MONTH(SalesDataTable[[#This Row],[Order Date]])/3,0)</f>
        <v>Q3</v>
      </c>
      <c r="S1410" s="5">
        <f>MONTH(SalesDataTable[[#This Row],[Order Date]])</f>
        <v>7</v>
      </c>
      <c r="T1410" s="8" t="str">
        <f>TEXT(SalesDataTable[[#This Row],[Order Date]],"mmm")</f>
        <v>lip</v>
      </c>
    </row>
    <row r="1411" spans="1:20" ht="16" x14ac:dyDescent="0.4">
      <c r="A1411" s="2" t="s">
        <v>1482</v>
      </c>
      <c r="B1411" s="3">
        <v>46222</v>
      </c>
      <c r="C1411" s="4" t="s">
        <v>28</v>
      </c>
      <c r="D1411" s="4" t="s">
        <v>89</v>
      </c>
      <c r="E1411" s="4" t="s">
        <v>23</v>
      </c>
      <c r="F1411" s="4" t="s">
        <v>36</v>
      </c>
      <c r="G1411" s="4" t="s">
        <v>31</v>
      </c>
      <c r="H1411" s="4" t="s">
        <v>41</v>
      </c>
      <c r="I1411" s="5">
        <v>4</v>
      </c>
      <c r="J1411" s="6">
        <v>145.18</v>
      </c>
      <c r="K1411" s="7">
        <v>0</v>
      </c>
      <c r="L1411" s="6">
        <v>79.540000000000006</v>
      </c>
      <c r="M1411" s="6">
        <f t="shared" si="88"/>
        <v>580.72</v>
      </c>
      <c r="N1411" s="6">
        <f t="shared" si="89"/>
        <v>318.16000000000003</v>
      </c>
      <c r="O1411" s="6">
        <f t="shared" si="90"/>
        <v>262.56</v>
      </c>
      <c r="P1411" s="8">
        <f t="shared" si="91"/>
        <v>0.45212839234054275</v>
      </c>
      <c r="Q1411" s="9">
        <f>YEAR(SalesDataTable[[#This Row],[Order Date]])</f>
        <v>2026</v>
      </c>
      <c r="R1411" s="8" t="str">
        <f>"Q"&amp;ROUNDUP(MONTH(SalesDataTable[[#This Row],[Order Date]])/3,0)</f>
        <v>Q3</v>
      </c>
      <c r="S1411" s="5">
        <f>MONTH(SalesDataTable[[#This Row],[Order Date]])</f>
        <v>7</v>
      </c>
      <c r="T1411" s="8" t="str">
        <f>TEXT(SalesDataTable[[#This Row],[Order Date]],"mmm")</f>
        <v>lip</v>
      </c>
    </row>
    <row r="1412" spans="1:20" ht="16" x14ac:dyDescent="0.4">
      <c r="A1412" s="2" t="s">
        <v>1483</v>
      </c>
      <c r="B1412" s="3">
        <v>46222</v>
      </c>
      <c r="C1412" s="4" t="s">
        <v>28</v>
      </c>
      <c r="D1412" s="4" t="s">
        <v>89</v>
      </c>
      <c r="E1412" s="4" t="s">
        <v>23</v>
      </c>
      <c r="F1412" s="4" t="s">
        <v>36</v>
      </c>
      <c r="G1412" s="4" t="s">
        <v>69</v>
      </c>
      <c r="H1412" s="4" t="s">
        <v>87</v>
      </c>
      <c r="I1412" s="5">
        <v>2</v>
      </c>
      <c r="J1412" s="6">
        <v>36.07</v>
      </c>
      <c r="K1412" s="7">
        <v>0</v>
      </c>
      <c r="L1412" s="6">
        <v>13.6</v>
      </c>
      <c r="M1412" s="6">
        <f t="shared" si="88"/>
        <v>72.14</v>
      </c>
      <c r="N1412" s="6">
        <f t="shared" si="89"/>
        <v>27.2</v>
      </c>
      <c r="O1412" s="6">
        <f t="shared" si="90"/>
        <v>44.94</v>
      </c>
      <c r="P1412" s="8">
        <f t="shared" si="91"/>
        <v>0.62295536456889378</v>
      </c>
      <c r="Q1412" s="9">
        <f>YEAR(SalesDataTable[[#This Row],[Order Date]])</f>
        <v>2026</v>
      </c>
      <c r="R1412" s="8" t="str">
        <f>"Q"&amp;ROUNDUP(MONTH(SalesDataTable[[#This Row],[Order Date]])/3,0)</f>
        <v>Q3</v>
      </c>
      <c r="S1412" s="5">
        <f>MONTH(SalesDataTable[[#This Row],[Order Date]])</f>
        <v>7</v>
      </c>
      <c r="T1412" s="8" t="str">
        <f>TEXT(SalesDataTable[[#This Row],[Order Date]],"mmm")</f>
        <v>lip</v>
      </c>
    </row>
    <row r="1413" spans="1:20" ht="16" x14ac:dyDescent="0.4">
      <c r="A1413" s="2" t="s">
        <v>1484</v>
      </c>
      <c r="B1413" s="3">
        <v>46222</v>
      </c>
      <c r="C1413" s="4" t="s">
        <v>28</v>
      </c>
      <c r="D1413" s="4" t="s">
        <v>106</v>
      </c>
      <c r="E1413" s="4" t="s">
        <v>45</v>
      </c>
      <c r="F1413" s="4" t="s">
        <v>36</v>
      </c>
      <c r="G1413" s="4" t="s">
        <v>31</v>
      </c>
      <c r="H1413" s="4" t="s">
        <v>99</v>
      </c>
      <c r="I1413" s="5">
        <v>3</v>
      </c>
      <c r="J1413" s="6">
        <v>72.23</v>
      </c>
      <c r="K1413" s="7">
        <v>0.1</v>
      </c>
      <c r="L1413" s="6">
        <v>31.67</v>
      </c>
      <c r="M1413" s="6">
        <f t="shared" si="88"/>
        <v>195.02100000000002</v>
      </c>
      <c r="N1413" s="6">
        <f t="shared" si="89"/>
        <v>95.01</v>
      </c>
      <c r="O1413" s="6">
        <f t="shared" si="90"/>
        <v>100.01100000000001</v>
      </c>
      <c r="P1413" s="8">
        <f t="shared" si="91"/>
        <v>0.5128216961250327</v>
      </c>
      <c r="Q1413" s="9">
        <f>YEAR(SalesDataTable[[#This Row],[Order Date]])</f>
        <v>2026</v>
      </c>
      <c r="R1413" s="8" t="str">
        <f>"Q"&amp;ROUNDUP(MONTH(SalesDataTable[[#This Row],[Order Date]])/3,0)</f>
        <v>Q3</v>
      </c>
      <c r="S1413" s="5">
        <f>MONTH(SalesDataTable[[#This Row],[Order Date]])</f>
        <v>7</v>
      </c>
      <c r="T1413" s="8" t="str">
        <f>TEXT(SalesDataTable[[#This Row],[Order Date]],"mmm")</f>
        <v>lip</v>
      </c>
    </row>
    <row r="1414" spans="1:20" ht="16" x14ac:dyDescent="0.4">
      <c r="A1414" s="2" t="s">
        <v>1485</v>
      </c>
      <c r="B1414" s="3">
        <v>46222</v>
      </c>
      <c r="C1414" s="4" t="s">
        <v>28</v>
      </c>
      <c r="D1414" s="4" t="s">
        <v>106</v>
      </c>
      <c r="E1414" s="4" t="s">
        <v>45</v>
      </c>
      <c r="F1414" s="4" t="s">
        <v>24</v>
      </c>
      <c r="G1414" s="4" t="s">
        <v>37</v>
      </c>
      <c r="H1414" s="4" t="s">
        <v>38</v>
      </c>
      <c r="I1414" s="5">
        <v>1</v>
      </c>
      <c r="J1414" s="6">
        <v>36.549999999999997</v>
      </c>
      <c r="K1414" s="7">
        <v>0.1</v>
      </c>
      <c r="L1414" s="6">
        <v>13.2</v>
      </c>
      <c r="M1414" s="6">
        <f t="shared" si="88"/>
        <v>32.894999999999996</v>
      </c>
      <c r="N1414" s="6">
        <f t="shared" si="89"/>
        <v>13.2</v>
      </c>
      <c r="O1414" s="6">
        <f t="shared" si="90"/>
        <v>19.694999999999997</v>
      </c>
      <c r="P1414" s="8">
        <f t="shared" si="91"/>
        <v>0.59872321021431829</v>
      </c>
      <c r="Q1414" s="9">
        <f>YEAR(SalesDataTable[[#This Row],[Order Date]])</f>
        <v>2026</v>
      </c>
      <c r="R1414" s="8" t="str">
        <f>"Q"&amp;ROUNDUP(MONTH(SalesDataTable[[#This Row],[Order Date]])/3,0)</f>
        <v>Q3</v>
      </c>
      <c r="S1414" s="5">
        <f>MONTH(SalesDataTable[[#This Row],[Order Date]])</f>
        <v>7</v>
      </c>
      <c r="T1414" s="8" t="str">
        <f>TEXT(SalesDataTable[[#This Row],[Order Date]],"mmm")</f>
        <v>lip</v>
      </c>
    </row>
    <row r="1415" spans="1:20" ht="16" x14ac:dyDescent="0.4">
      <c r="A1415" s="2" t="s">
        <v>1486</v>
      </c>
      <c r="B1415" s="3">
        <v>46222</v>
      </c>
      <c r="C1415" s="4" t="s">
        <v>28</v>
      </c>
      <c r="D1415" s="4" t="s">
        <v>106</v>
      </c>
      <c r="E1415" s="4" t="s">
        <v>23</v>
      </c>
      <c r="F1415" s="4" t="s">
        <v>36</v>
      </c>
      <c r="G1415" s="4" t="s">
        <v>51</v>
      </c>
      <c r="H1415" s="4" t="s">
        <v>110</v>
      </c>
      <c r="I1415" s="5">
        <v>5</v>
      </c>
      <c r="J1415" s="6">
        <v>124.68</v>
      </c>
      <c r="K1415" s="7">
        <v>0.05</v>
      </c>
      <c r="L1415" s="6">
        <v>60.61</v>
      </c>
      <c r="M1415" s="6">
        <f t="shared" si="88"/>
        <v>592.23</v>
      </c>
      <c r="N1415" s="6">
        <f t="shared" si="89"/>
        <v>303.05</v>
      </c>
      <c r="O1415" s="6">
        <f t="shared" si="90"/>
        <v>289.18</v>
      </c>
      <c r="P1415" s="8">
        <f t="shared" si="91"/>
        <v>0.48829002245749115</v>
      </c>
      <c r="Q1415" s="9">
        <f>YEAR(SalesDataTable[[#This Row],[Order Date]])</f>
        <v>2026</v>
      </c>
      <c r="R1415" s="8" t="str">
        <f>"Q"&amp;ROUNDUP(MONTH(SalesDataTable[[#This Row],[Order Date]])/3,0)</f>
        <v>Q3</v>
      </c>
      <c r="S1415" s="5">
        <f>MONTH(SalesDataTable[[#This Row],[Order Date]])</f>
        <v>7</v>
      </c>
      <c r="T1415" s="8" t="str">
        <f>TEXT(SalesDataTable[[#This Row],[Order Date]],"mmm")</f>
        <v>lip</v>
      </c>
    </row>
    <row r="1416" spans="1:20" ht="16" x14ac:dyDescent="0.4">
      <c r="A1416" s="2" t="s">
        <v>1487</v>
      </c>
      <c r="B1416" s="3">
        <v>46222</v>
      </c>
      <c r="C1416" s="4" t="s">
        <v>47</v>
      </c>
      <c r="D1416" s="4" t="s">
        <v>68</v>
      </c>
      <c r="E1416" s="4" t="s">
        <v>23</v>
      </c>
      <c r="F1416" s="4" t="s">
        <v>24</v>
      </c>
      <c r="G1416" s="4" t="s">
        <v>25</v>
      </c>
      <c r="H1416" s="4" t="s">
        <v>63</v>
      </c>
      <c r="I1416" s="5">
        <v>1</v>
      </c>
      <c r="J1416" s="6">
        <v>101.7</v>
      </c>
      <c r="K1416" s="7">
        <v>0.05</v>
      </c>
      <c r="L1416" s="6">
        <v>49.92</v>
      </c>
      <c r="M1416" s="6">
        <f t="shared" si="88"/>
        <v>96.614999999999995</v>
      </c>
      <c r="N1416" s="6">
        <f t="shared" si="89"/>
        <v>49.92</v>
      </c>
      <c r="O1416" s="6">
        <f t="shared" si="90"/>
        <v>46.694999999999993</v>
      </c>
      <c r="P1416" s="8">
        <f t="shared" si="91"/>
        <v>0.48331004502406455</v>
      </c>
      <c r="Q1416" s="9">
        <f>YEAR(SalesDataTable[[#This Row],[Order Date]])</f>
        <v>2026</v>
      </c>
      <c r="R1416" s="8" t="str">
        <f>"Q"&amp;ROUNDUP(MONTH(SalesDataTable[[#This Row],[Order Date]])/3,0)</f>
        <v>Q3</v>
      </c>
      <c r="S1416" s="5">
        <f>MONTH(SalesDataTable[[#This Row],[Order Date]])</f>
        <v>7</v>
      </c>
      <c r="T1416" s="8" t="str">
        <f>TEXT(SalesDataTable[[#This Row],[Order Date]],"mmm")</f>
        <v>lip</v>
      </c>
    </row>
    <row r="1417" spans="1:20" ht="16" x14ac:dyDescent="0.4">
      <c r="A1417" s="2" t="s">
        <v>1488</v>
      </c>
      <c r="B1417" s="3">
        <v>46222</v>
      </c>
      <c r="C1417" s="4" t="s">
        <v>34</v>
      </c>
      <c r="D1417" s="4" t="s">
        <v>146</v>
      </c>
      <c r="E1417" s="4" t="s">
        <v>23</v>
      </c>
      <c r="F1417" s="4" t="s">
        <v>36</v>
      </c>
      <c r="G1417" s="4" t="s">
        <v>69</v>
      </c>
      <c r="H1417" s="4" t="s">
        <v>94</v>
      </c>
      <c r="I1417" s="5">
        <v>2</v>
      </c>
      <c r="J1417" s="6">
        <v>50.24</v>
      </c>
      <c r="K1417" s="7">
        <v>0.05</v>
      </c>
      <c r="L1417" s="6">
        <v>21.88</v>
      </c>
      <c r="M1417" s="6">
        <f t="shared" si="88"/>
        <v>95.456000000000003</v>
      </c>
      <c r="N1417" s="6">
        <f t="shared" si="89"/>
        <v>43.76</v>
      </c>
      <c r="O1417" s="6">
        <f t="shared" si="90"/>
        <v>51.696000000000005</v>
      </c>
      <c r="P1417" s="8">
        <f t="shared" si="91"/>
        <v>0.54156889037881328</v>
      </c>
      <c r="Q1417" s="9">
        <f>YEAR(SalesDataTable[[#This Row],[Order Date]])</f>
        <v>2026</v>
      </c>
      <c r="R1417" s="8" t="str">
        <f>"Q"&amp;ROUNDUP(MONTH(SalesDataTable[[#This Row],[Order Date]])/3,0)</f>
        <v>Q3</v>
      </c>
      <c r="S1417" s="5">
        <f>MONTH(SalesDataTable[[#This Row],[Order Date]])</f>
        <v>7</v>
      </c>
      <c r="T1417" s="8" t="str">
        <f>TEXT(SalesDataTable[[#This Row],[Order Date]],"mmm")</f>
        <v>lip</v>
      </c>
    </row>
    <row r="1418" spans="1:20" ht="16" x14ac:dyDescent="0.4">
      <c r="A1418" s="2" t="s">
        <v>1489</v>
      </c>
      <c r="B1418" s="3">
        <v>46222</v>
      </c>
      <c r="C1418" s="4" t="s">
        <v>47</v>
      </c>
      <c r="D1418" s="4" t="s">
        <v>102</v>
      </c>
      <c r="E1418" s="4" t="s">
        <v>45</v>
      </c>
      <c r="F1418" s="4" t="s">
        <v>24</v>
      </c>
      <c r="G1418" s="4" t="s">
        <v>69</v>
      </c>
      <c r="H1418" s="4" t="s">
        <v>87</v>
      </c>
      <c r="I1418" s="5">
        <v>3</v>
      </c>
      <c r="J1418" s="6">
        <v>35.53</v>
      </c>
      <c r="K1418" s="7">
        <v>0</v>
      </c>
      <c r="L1418" s="6">
        <v>14</v>
      </c>
      <c r="M1418" s="6">
        <f t="shared" si="88"/>
        <v>106.59</v>
      </c>
      <c r="N1418" s="6">
        <f t="shared" si="89"/>
        <v>42</v>
      </c>
      <c r="O1418" s="6">
        <f t="shared" si="90"/>
        <v>64.59</v>
      </c>
      <c r="P1418" s="8">
        <f t="shared" si="91"/>
        <v>0.60596678862932729</v>
      </c>
      <c r="Q1418" s="9">
        <f>YEAR(SalesDataTable[[#This Row],[Order Date]])</f>
        <v>2026</v>
      </c>
      <c r="R1418" s="8" t="str">
        <f>"Q"&amp;ROUNDUP(MONTH(SalesDataTable[[#This Row],[Order Date]])/3,0)</f>
        <v>Q3</v>
      </c>
      <c r="S1418" s="5">
        <f>MONTH(SalesDataTable[[#This Row],[Order Date]])</f>
        <v>7</v>
      </c>
      <c r="T1418" s="8" t="str">
        <f>TEXT(SalesDataTable[[#This Row],[Order Date]],"mmm")</f>
        <v>lip</v>
      </c>
    </row>
    <row r="1419" spans="1:20" ht="16" x14ac:dyDescent="0.4">
      <c r="A1419" s="2" t="s">
        <v>1490</v>
      </c>
      <c r="B1419" s="3">
        <v>46222</v>
      </c>
      <c r="C1419" s="4" t="s">
        <v>34</v>
      </c>
      <c r="D1419" s="4" t="s">
        <v>35</v>
      </c>
      <c r="E1419" s="4" t="s">
        <v>59</v>
      </c>
      <c r="F1419" s="4" t="s">
        <v>36</v>
      </c>
      <c r="G1419" s="4" t="s">
        <v>37</v>
      </c>
      <c r="H1419" s="4" t="s">
        <v>66</v>
      </c>
      <c r="I1419" s="5">
        <v>2</v>
      </c>
      <c r="J1419" s="6">
        <v>46.89</v>
      </c>
      <c r="K1419" s="7">
        <v>0.1</v>
      </c>
      <c r="L1419" s="6">
        <v>18.53</v>
      </c>
      <c r="M1419" s="6">
        <f t="shared" si="88"/>
        <v>84.402000000000001</v>
      </c>
      <c r="N1419" s="6">
        <f t="shared" si="89"/>
        <v>37.06</v>
      </c>
      <c r="O1419" s="6">
        <f t="shared" si="90"/>
        <v>47.341999999999999</v>
      </c>
      <c r="P1419" s="8">
        <f t="shared" si="91"/>
        <v>0.56091087888912583</v>
      </c>
      <c r="Q1419" s="9">
        <f>YEAR(SalesDataTable[[#This Row],[Order Date]])</f>
        <v>2026</v>
      </c>
      <c r="R1419" s="8" t="str">
        <f>"Q"&amp;ROUNDUP(MONTH(SalesDataTable[[#This Row],[Order Date]])/3,0)</f>
        <v>Q3</v>
      </c>
      <c r="S1419" s="5">
        <f>MONTH(SalesDataTable[[#This Row],[Order Date]])</f>
        <v>7</v>
      </c>
      <c r="T1419" s="8" t="str">
        <f>TEXT(SalesDataTable[[#This Row],[Order Date]],"mmm")</f>
        <v>lip</v>
      </c>
    </row>
    <row r="1420" spans="1:20" ht="16" x14ac:dyDescent="0.4">
      <c r="A1420" s="2" t="s">
        <v>1491</v>
      </c>
      <c r="B1420" s="3">
        <v>46222</v>
      </c>
      <c r="C1420" s="4" t="s">
        <v>21</v>
      </c>
      <c r="D1420" s="4" t="s">
        <v>22</v>
      </c>
      <c r="E1420" s="4" t="s">
        <v>45</v>
      </c>
      <c r="F1420" s="4" t="s">
        <v>24</v>
      </c>
      <c r="G1420" s="4" t="s">
        <v>51</v>
      </c>
      <c r="H1420" s="4" t="s">
        <v>61</v>
      </c>
      <c r="I1420" s="5">
        <v>1</v>
      </c>
      <c r="J1420" s="6">
        <v>197.29</v>
      </c>
      <c r="K1420" s="7">
        <v>0.1</v>
      </c>
      <c r="L1420" s="6">
        <v>104.7</v>
      </c>
      <c r="M1420" s="6">
        <f t="shared" si="88"/>
        <v>177.56100000000001</v>
      </c>
      <c r="N1420" s="6">
        <f t="shared" si="89"/>
        <v>104.7</v>
      </c>
      <c r="O1420" s="6">
        <f t="shared" si="90"/>
        <v>72.861000000000004</v>
      </c>
      <c r="P1420" s="8">
        <f t="shared" si="91"/>
        <v>0.4103434875901803</v>
      </c>
      <c r="Q1420" s="9">
        <f>YEAR(SalesDataTable[[#This Row],[Order Date]])</f>
        <v>2026</v>
      </c>
      <c r="R1420" s="8" t="str">
        <f>"Q"&amp;ROUNDUP(MONTH(SalesDataTable[[#This Row],[Order Date]])/3,0)</f>
        <v>Q3</v>
      </c>
      <c r="S1420" s="5">
        <f>MONTH(SalesDataTable[[#This Row],[Order Date]])</f>
        <v>7</v>
      </c>
      <c r="T1420" s="8" t="str">
        <f>TEXT(SalesDataTable[[#This Row],[Order Date]],"mmm")</f>
        <v>lip</v>
      </c>
    </row>
    <row r="1421" spans="1:20" ht="16" x14ac:dyDescent="0.4">
      <c r="A1421" s="2" t="s">
        <v>1492</v>
      </c>
      <c r="B1421" s="3">
        <v>46222</v>
      </c>
      <c r="C1421" s="4" t="s">
        <v>21</v>
      </c>
      <c r="D1421" s="4" t="s">
        <v>72</v>
      </c>
      <c r="E1421" s="4" t="s">
        <v>45</v>
      </c>
      <c r="F1421" s="4" t="s">
        <v>40</v>
      </c>
      <c r="G1421" s="4" t="s">
        <v>31</v>
      </c>
      <c r="H1421" s="4" t="s">
        <v>99</v>
      </c>
      <c r="I1421" s="5">
        <v>1</v>
      </c>
      <c r="J1421" s="6">
        <v>70.52</v>
      </c>
      <c r="K1421" s="7">
        <v>0.1</v>
      </c>
      <c r="L1421" s="6">
        <v>33.28</v>
      </c>
      <c r="M1421" s="6">
        <f t="shared" si="88"/>
        <v>63.467999999999996</v>
      </c>
      <c r="N1421" s="6">
        <f t="shared" si="89"/>
        <v>33.28</v>
      </c>
      <c r="O1421" s="6">
        <f t="shared" si="90"/>
        <v>30.187999999999995</v>
      </c>
      <c r="P1421" s="8">
        <f t="shared" si="91"/>
        <v>0.47564126804058732</v>
      </c>
      <c r="Q1421" s="9">
        <f>YEAR(SalesDataTable[[#This Row],[Order Date]])</f>
        <v>2026</v>
      </c>
      <c r="R1421" s="8" t="str">
        <f>"Q"&amp;ROUNDUP(MONTH(SalesDataTable[[#This Row],[Order Date]])/3,0)</f>
        <v>Q3</v>
      </c>
      <c r="S1421" s="5">
        <f>MONTH(SalesDataTable[[#This Row],[Order Date]])</f>
        <v>7</v>
      </c>
      <c r="T1421" s="8" t="str">
        <f>TEXT(SalesDataTable[[#This Row],[Order Date]],"mmm")</f>
        <v>lip</v>
      </c>
    </row>
    <row r="1422" spans="1:20" ht="16" x14ac:dyDescent="0.4">
      <c r="A1422" s="2" t="s">
        <v>1493</v>
      </c>
      <c r="B1422" s="3">
        <v>46222</v>
      </c>
      <c r="C1422" s="4" t="s">
        <v>28</v>
      </c>
      <c r="D1422" s="4" t="s">
        <v>89</v>
      </c>
      <c r="E1422" s="4" t="s">
        <v>59</v>
      </c>
      <c r="F1422" s="4" t="s">
        <v>36</v>
      </c>
      <c r="G1422" s="4" t="s">
        <v>69</v>
      </c>
      <c r="H1422" s="4" t="s">
        <v>94</v>
      </c>
      <c r="I1422" s="5">
        <v>3</v>
      </c>
      <c r="J1422" s="6">
        <v>49.9</v>
      </c>
      <c r="K1422" s="7">
        <v>0.05</v>
      </c>
      <c r="L1422" s="6">
        <v>22.27</v>
      </c>
      <c r="M1422" s="6">
        <f t="shared" si="88"/>
        <v>142.21499999999997</v>
      </c>
      <c r="N1422" s="6">
        <f t="shared" si="89"/>
        <v>66.81</v>
      </c>
      <c r="O1422" s="6">
        <f t="shared" si="90"/>
        <v>75.404999999999973</v>
      </c>
      <c r="P1422" s="8">
        <f t="shared" si="91"/>
        <v>0.53021833139964125</v>
      </c>
      <c r="Q1422" s="9">
        <f>YEAR(SalesDataTable[[#This Row],[Order Date]])</f>
        <v>2026</v>
      </c>
      <c r="R1422" s="8" t="str">
        <f>"Q"&amp;ROUNDUP(MONTH(SalesDataTable[[#This Row],[Order Date]])/3,0)</f>
        <v>Q3</v>
      </c>
      <c r="S1422" s="5">
        <f>MONTH(SalesDataTable[[#This Row],[Order Date]])</f>
        <v>7</v>
      </c>
      <c r="T1422" s="8" t="str">
        <f>TEXT(SalesDataTable[[#This Row],[Order Date]],"mmm")</f>
        <v>lip</v>
      </c>
    </row>
    <row r="1423" spans="1:20" ht="16" x14ac:dyDescent="0.4">
      <c r="A1423" s="2" t="s">
        <v>1494</v>
      </c>
      <c r="B1423" s="3">
        <v>46223</v>
      </c>
      <c r="C1423" s="4" t="s">
        <v>47</v>
      </c>
      <c r="D1423" s="4" t="s">
        <v>65</v>
      </c>
      <c r="E1423" s="4" t="s">
        <v>45</v>
      </c>
      <c r="F1423" s="4" t="s">
        <v>36</v>
      </c>
      <c r="G1423" s="4" t="s">
        <v>31</v>
      </c>
      <c r="H1423" s="4" t="s">
        <v>73</v>
      </c>
      <c r="I1423" s="5">
        <v>3</v>
      </c>
      <c r="J1423" s="6">
        <v>156.25</v>
      </c>
      <c r="K1423" s="7">
        <v>0</v>
      </c>
      <c r="L1423" s="6">
        <v>79.900000000000006</v>
      </c>
      <c r="M1423" s="6">
        <f t="shared" si="88"/>
        <v>468.75</v>
      </c>
      <c r="N1423" s="6">
        <f t="shared" si="89"/>
        <v>239.70000000000002</v>
      </c>
      <c r="O1423" s="6">
        <f t="shared" si="90"/>
        <v>229.04999999999998</v>
      </c>
      <c r="P1423" s="8">
        <f t="shared" si="91"/>
        <v>0.48863999999999996</v>
      </c>
      <c r="Q1423" s="9">
        <f>YEAR(SalesDataTable[[#This Row],[Order Date]])</f>
        <v>2026</v>
      </c>
      <c r="R1423" s="8" t="str">
        <f>"Q"&amp;ROUNDUP(MONTH(SalesDataTable[[#This Row],[Order Date]])/3,0)</f>
        <v>Q3</v>
      </c>
      <c r="S1423" s="5">
        <f>MONTH(SalesDataTable[[#This Row],[Order Date]])</f>
        <v>7</v>
      </c>
      <c r="T1423" s="8" t="str">
        <f>TEXT(SalesDataTable[[#This Row],[Order Date]],"mmm")</f>
        <v>lip</v>
      </c>
    </row>
    <row r="1424" spans="1:20" ht="16" x14ac:dyDescent="0.4">
      <c r="A1424" s="2" t="s">
        <v>1495</v>
      </c>
      <c r="B1424" s="3">
        <v>46223</v>
      </c>
      <c r="C1424" s="4" t="s">
        <v>34</v>
      </c>
      <c r="D1424" s="4" t="s">
        <v>35</v>
      </c>
      <c r="E1424" s="4" t="s">
        <v>59</v>
      </c>
      <c r="F1424" s="4" t="s">
        <v>24</v>
      </c>
      <c r="G1424" s="4" t="s">
        <v>51</v>
      </c>
      <c r="H1424" s="4" t="s">
        <v>110</v>
      </c>
      <c r="I1424" s="5">
        <v>3</v>
      </c>
      <c r="J1424" s="6">
        <v>120.14</v>
      </c>
      <c r="K1424" s="7">
        <v>0</v>
      </c>
      <c r="L1424" s="6">
        <v>58.9</v>
      </c>
      <c r="M1424" s="6">
        <f t="shared" si="88"/>
        <v>360.42</v>
      </c>
      <c r="N1424" s="6">
        <f t="shared" si="89"/>
        <v>176.7</v>
      </c>
      <c r="O1424" s="6">
        <f t="shared" si="90"/>
        <v>183.72000000000003</v>
      </c>
      <c r="P1424" s="8">
        <f t="shared" si="91"/>
        <v>0.5097386382553688</v>
      </c>
      <c r="Q1424" s="9">
        <f>YEAR(SalesDataTable[[#This Row],[Order Date]])</f>
        <v>2026</v>
      </c>
      <c r="R1424" s="8" t="str">
        <f>"Q"&amp;ROUNDUP(MONTH(SalesDataTable[[#This Row],[Order Date]])/3,0)</f>
        <v>Q3</v>
      </c>
      <c r="S1424" s="5">
        <f>MONTH(SalesDataTable[[#This Row],[Order Date]])</f>
        <v>7</v>
      </c>
      <c r="T1424" s="8" t="str">
        <f>TEXT(SalesDataTable[[#This Row],[Order Date]],"mmm")</f>
        <v>lip</v>
      </c>
    </row>
    <row r="1425" spans="1:20" ht="16" x14ac:dyDescent="0.4">
      <c r="A1425" s="2" t="s">
        <v>1496</v>
      </c>
      <c r="B1425" s="3">
        <v>46223</v>
      </c>
      <c r="C1425" s="4" t="s">
        <v>28</v>
      </c>
      <c r="D1425" s="4" t="s">
        <v>106</v>
      </c>
      <c r="E1425" s="4" t="s">
        <v>45</v>
      </c>
      <c r="F1425" s="4" t="s">
        <v>24</v>
      </c>
      <c r="G1425" s="4" t="s">
        <v>31</v>
      </c>
      <c r="H1425" s="4" t="s">
        <v>41</v>
      </c>
      <c r="I1425" s="5">
        <v>1</v>
      </c>
      <c r="J1425" s="6">
        <v>145.21</v>
      </c>
      <c r="K1425" s="7">
        <v>0</v>
      </c>
      <c r="L1425" s="6">
        <v>80.52</v>
      </c>
      <c r="M1425" s="6">
        <f t="shared" si="88"/>
        <v>145.21</v>
      </c>
      <c r="N1425" s="6">
        <f t="shared" si="89"/>
        <v>80.52</v>
      </c>
      <c r="O1425" s="6">
        <f t="shared" si="90"/>
        <v>64.690000000000012</v>
      </c>
      <c r="P1425" s="8">
        <f t="shared" si="91"/>
        <v>0.44549273466014744</v>
      </c>
      <c r="Q1425" s="9">
        <f>YEAR(SalesDataTable[[#This Row],[Order Date]])</f>
        <v>2026</v>
      </c>
      <c r="R1425" s="8" t="str">
        <f>"Q"&amp;ROUNDUP(MONTH(SalesDataTable[[#This Row],[Order Date]])/3,0)</f>
        <v>Q3</v>
      </c>
      <c r="S1425" s="5">
        <f>MONTH(SalesDataTable[[#This Row],[Order Date]])</f>
        <v>7</v>
      </c>
      <c r="T1425" s="8" t="str">
        <f>TEXT(SalesDataTable[[#This Row],[Order Date]],"mmm")</f>
        <v>lip</v>
      </c>
    </row>
    <row r="1426" spans="1:20" ht="16" x14ac:dyDescent="0.4">
      <c r="A1426" s="2" t="s">
        <v>1497</v>
      </c>
      <c r="B1426" s="3">
        <v>46223</v>
      </c>
      <c r="C1426" s="4" t="s">
        <v>34</v>
      </c>
      <c r="D1426" s="4" t="s">
        <v>35</v>
      </c>
      <c r="E1426" s="4" t="s">
        <v>45</v>
      </c>
      <c r="F1426" s="4" t="s">
        <v>24</v>
      </c>
      <c r="G1426" s="4" t="s">
        <v>25</v>
      </c>
      <c r="H1426" s="4" t="s">
        <v>55</v>
      </c>
      <c r="I1426" s="5">
        <v>2</v>
      </c>
      <c r="J1426" s="6">
        <v>39.78</v>
      </c>
      <c r="K1426" s="7">
        <v>0.1</v>
      </c>
      <c r="L1426" s="6">
        <v>16.260000000000002</v>
      </c>
      <c r="M1426" s="6">
        <f t="shared" si="88"/>
        <v>71.603999999999999</v>
      </c>
      <c r="N1426" s="6">
        <f t="shared" si="89"/>
        <v>32.520000000000003</v>
      </c>
      <c r="O1426" s="6">
        <f t="shared" si="90"/>
        <v>39.083999999999996</v>
      </c>
      <c r="P1426" s="8">
        <f t="shared" si="91"/>
        <v>0.54583542818836928</v>
      </c>
      <c r="Q1426" s="9">
        <f>YEAR(SalesDataTable[[#This Row],[Order Date]])</f>
        <v>2026</v>
      </c>
      <c r="R1426" s="8" t="str">
        <f>"Q"&amp;ROUNDUP(MONTH(SalesDataTable[[#This Row],[Order Date]])/3,0)</f>
        <v>Q3</v>
      </c>
      <c r="S1426" s="5">
        <f>MONTH(SalesDataTable[[#This Row],[Order Date]])</f>
        <v>7</v>
      </c>
      <c r="T1426" s="8" t="str">
        <f>TEXT(SalesDataTable[[#This Row],[Order Date]],"mmm")</f>
        <v>lip</v>
      </c>
    </row>
    <row r="1427" spans="1:20" ht="16" x14ac:dyDescent="0.4">
      <c r="A1427" s="2" t="s">
        <v>1498</v>
      </c>
      <c r="B1427" s="3">
        <v>46223</v>
      </c>
      <c r="C1427" s="4" t="s">
        <v>28</v>
      </c>
      <c r="D1427" s="4" t="s">
        <v>58</v>
      </c>
      <c r="E1427" s="4" t="s">
        <v>23</v>
      </c>
      <c r="F1427" s="4" t="s">
        <v>36</v>
      </c>
      <c r="G1427" s="4" t="s">
        <v>37</v>
      </c>
      <c r="H1427" s="4" t="s">
        <v>103</v>
      </c>
      <c r="I1427" s="5">
        <v>2</v>
      </c>
      <c r="J1427" s="6">
        <v>161.97</v>
      </c>
      <c r="K1427" s="7">
        <v>0.1</v>
      </c>
      <c r="L1427" s="6">
        <v>88.57</v>
      </c>
      <c r="M1427" s="6">
        <f t="shared" si="88"/>
        <v>291.54599999999999</v>
      </c>
      <c r="N1427" s="6">
        <f t="shared" si="89"/>
        <v>177.14</v>
      </c>
      <c r="O1427" s="6">
        <f t="shared" si="90"/>
        <v>114.40600000000001</v>
      </c>
      <c r="P1427" s="8">
        <f t="shared" si="91"/>
        <v>0.39241148909606033</v>
      </c>
      <c r="Q1427" s="9">
        <f>YEAR(SalesDataTable[[#This Row],[Order Date]])</f>
        <v>2026</v>
      </c>
      <c r="R1427" s="8" t="str">
        <f>"Q"&amp;ROUNDUP(MONTH(SalesDataTable[[#This Row],[Order Date]])/3,0)</f>
        <v>Q3</v>
      </c>
      <c r="S1427" s="5">
        <f>MONTH(SalesDataTable[[#This Row],[Order Date]])</f>
        <v>7</v>
      </c>
      <c r="T1427" s="8" t="str">
        <f>TEXT(SalesDataTable[[#This Row],[Order Date]],"mmm")</f>
        <v>lip</v>
      </c>
    </row>
    <row r="1428" spans="1:20" ht="16" x14ac:dyDescent="0.4">
      <c r="A1428" s="2" t="s">
        <v>1499</v>
      </c>
      <c r="B1428" s="3">
        <v>46223</v>
      </c>
      <c r="C1428" s="4" t="s">
        <v>34</v>
      </c>
      <c r="D1428" s="4" t="s">
        <v>44</v>
      </c>
      <c r="E1428" s="4" t="s">
        <v>45</v>
      </c>
      <c r="F1428" s="4" t="s">
        <v>36</v>
      </c>
      <c r="G1428" s="4" t="s">
        <v>69</v>
      </c>
      <c r="H1428" s="4" t="s">
        <v>75</v>
      </c>
      <c r="I1428" s="5">
        <v>2</v>
      </c>
      <c r="J1428" s="6">
        <v>125.37</v>
      </c>
      <c r="K1428" s="7">
        <v>0</v>
      </c>
      <c r="L1428" s="6">
        <v>68.040000000000006</v>
      </c>
      <c r="M1428" s="6">
        <f t="shared" si="88"/>
        <v>250.74</v>
      </c>
      <c r="N1428" s="6">
        <f t="shared" si="89"/>
        <v>136.08000000000001</v>
      </c>
      <c r="O1428" s="6">
        <f t="shared" si="90"/>
        <v>114.66</v>
      </c>
      <c r="P1428" s="8">
        <f t="shared" si="91"/>
        <v>0.457286432160804</v>
      </c>
      <c r="Q1428" s="9">
        <f>YEAR(SalesDataTable[[#This Row],[Order Date]])</f>
        <v>2026</v>
      </c>
      <c r="R1428" s="8" t="str">
        <f>"Q"&amp;ROUNDUP(MONTH(SalesDataTable[[#This Row],[Order Date]])/3,0)</f>
        <v>Q3</v>
      </c>
      <c r="S1428" s="5">
        <f>MONTH(SalesDataTable[[#This Row],[Order Date]])</f>
        <v>7</v>
      </c>
      <c r="T1428" s="8" t="str">
        <f>TEXT(SalesDataTable[[#This Row],[Order Date]],"mmm")</f>
        <v>lip</v>
      </c>
    </row>
    <row r="1429" spans="1:20" ht="16" x14ac:dyDescent="0.4">
      <c r="A1429" s="2" t="s">
        <v>1500</v>
      </c>
      <c r="B1429" s="3">
        <v>46223</v>
      </c>
      <c r="C1429" s="4" t="s">
        <v>21</v>
      </c>
      <c r="D1429" s="4" t="s">
        <v>108</v>
      </c>
      <c r="E1429" s="4" t="s">
        <v>23</v>
      </c>
      <c r="F1429" s="4" t="s">
        <v>36</v>
      </c>
      <c r="G1429" s="4" t="s">
        <v>51</v>
      </c>
      <c r="H1429" s="4" t="s">
        <v>61</v>
      </c>
      <c r="I1429" s="5">
        <v>1</v>
      </c>
      <c r="J1429" s="6">
        <v>196.57</v>
      </c>
      <c r="K1429" s="7">
        <v>0</v>
      </c>
      <c r="L1429" s="6">
        <v>104.78</v>
      </c>
      <c r="M1429" s="6">
        <f t="shared" si="88"/>
        <v>196.57</v>
      </c>
      <c r="N1429" s="6">
        <f t="shared" si="89"/>
        <v>104.78</v>
      </c>
      <c r="O1429" s="6">
        <f t="shared" si="90"/>
        <v>91.789999999999992</v>
      </c>
      <c r="P1429" s="8">
        <f t="shared" si="91"/>
        <v>0.46695833545301924</v>
      </c>
      <c r="Q1429" s="9">
        <f>YEAR(SalesDataTable[[#This Row],[Order Date]])</f>
        <v>2026</v>
      </c>
      <c r="R1429" s="8" t="str">
        <f>"Q"&amp;ROUNDUP(MONTH(SalesDataTable[[#This Row],[Order Date]])/3,0)</f>
        <v>Q3</v>
      </c>
      <c r="S1429" s="5">
        <f>MONTH(SalesDataTable[[#This Row],[Order Date]])</f>
        <v>7</v>
      </c>
      <c r="T1429" s="8" t="str">
        <f>TEXT(SalesDataTable[[#This Row],[Order Date]],"mmm")</f>
        <v>lip</v>
      </c>
    </row>
    <row r="1430" spans="1:20" ht="16" x14ac:dyDescent="0.4">
      <c r="A1430" s="2" t="s">
        <v>1501</v>
      </c>
      <c r="B1430" s="3">
        <v>46223</v>
      </c>
      <c r="C1430" s="4" t="s">
        <v>34</v>
      </c>
      <c r="D1430" s="4" t="s">
        <v>146</v>
      </c>
      <c r="E1430" s="4" t="s">
        <v>23</v>
      </c>
      <c r="F1430" s="4" t="s">
        <v>24</v>
      </c>
      <c r="G1430" s="4" t="s">
        <v>51</v>
      </c>
      <c r="H1430" s="4" t="s">
        <v>61</v>
      </c>
      <c r="I1430" s="5">
        <v>2</v>
      </c>
      <c r="J1430" s="6">
        <v>195.74</v>
      </c>
      <c r="K1430" s="7">
        <v>0.05</v>
      </c>
      <c r="L1430" s="6">
        <v>107.17</v>
      </c>
      <c r="M1430" s="6">
        <f t="shared" si="88"/>
        <v>371.90600000000001</v>
      </c>
      <c r="N1430" s="6">
        <f t="shared" si="89"/>
        <v>214.34</v>
      </c>
      <c r="O1430" s="6">
        <f t="shared" si="90"/>
        <v>157.566</v>
      </c>
      <c r="P1430" s="8">
        <f t="shared" si="91"/>
        <v>0.4236715729243411</v>
      </c>
      <c r="Q1430" s="9">
        <f>YEAR(SalesDataTable[[#This Row],[Order Date]])</f>
        <v>2026</v>
      </c>
      <c r="R1430" s="8" t="str">
        <f>"Q"&amp;ROUNDUP(MONTH(SalesDataTable[[#This Row],[Order Date]])/3,0)</f>
        <v>Q3</v>
      </c>
      <c r="S1430" s="5">
        <f>MONTH(SalesDataTable[[#This Row],[Order Date]])</f>
        <v>7</v>
      </c>
      <c r="T1430" s="8" t="str">
        <f>TEXT(SalesDataTable[[#This Row],[Order Date]],"mmm")</f>
        <v>lip</v>
      </c>
    </row>
    <row r="1431" spans="1:20" ht="16" x14ac:dyDescent="0.4">
      <c r="A1431" s="2" t="s">
        <v>1502</v>
      </c>
      <c r="B1431" s="3">
        <v>46223</v>
      </c>
      <c r="C1431" s="4" t="s">
        <v>28</v>
      </c>
      <c r="D1431" s="4" t="s">
        <v>106</v>
      </c>
      <c r="E1431" s="4" t="s">
        <v>45</v>
      </c>
      <c r="F1431" s="4" t="s">
        <v>36</v>
      </c>
      <c r="G1431" s="4" t="s">
        <v>51</v>
      </c>
      <c r="H1431" s="4" t="s">
        <v>61</v>
      </c>
      <c r="I1431" s="5">
        <v>3</v>
      </c>
      <c r="J1431" s="6">
        <v>192.28</v>
      </c>
      <c r="K1431" s="7">
        <v>0</v>
      </c>
      <c r="L1431" s="6">
        <v>104.3</v>
      </c>
      <c r="M1431" s="6">
        <f t="shared" si="88"/>
        <v>576.84</v>
      </c>
      <c r="N1431" s="6">
        <f t="shared" si="89"/>
        <v>312.89999999999998</v>
      </c>
      <c r="O1431" s="6">
        <f t="shared" si="90"/>
        <v>263.94000000000005</v>
      </c>
      <c r="P1431" s="8">
        <f t="shared" si="91"/>
        <v>0.45756188891200339</v>
      </c>
      <c r="Q1431" s="9">
        <f>YEAR(SalesDataTable[[#This Row],[Order Date]])</f>
        <v>2026</v>
      </c>
      <c r="R1431" s="8" t="str">
        <f>"Q"&amp;ROUNDUP(MONTH(SalesDataTable[[#This Row],[Order Date]])/3,0)</f>
        <v>Q3</v>
      </c>
      <c r="S1431" s="5">
        <f>MONTH(SalesDataTable[[#This Row],[Order Date]])</f>
        <v>7</v>
      </c>
      <c r="T1431" s="8" t="str">
        <f>TEXT(SalesDataTable[[#This Row],[Order Date]],"mmm")</f>
        <v>lip</v>
      </c>
    </row>
    <row r="1432" spans="1:20" ht="16" x14ac:dyDescent="0.4">
      <c r="A1432" s="2" t="s">
        <v>1503</v>
      </c>
      <c r="B1432" s="3">
        <v>46224</v>
      </c>
      <c r="C1432" s="4" t="s">
        <v>28</v>
      </c>
      <c r="D1432" s="4" t="s">
        <v>29</v>
      </c>
      <c r="E1432" s="4" t="s">
        <v>23</v>
      </c>
      <c r="F1432" s="4" t="s">
        <v>24</v>
      </c>
      <c r="G1432" s="4" t="s">
        <v>31</v>
      </c>
      <c r="H1432" s="4" t="s">
        <v>99</v>
      </c>
      <c r="I1432" s="5">
        <v>2</v>
      </c>
      <c r="J1432" s="6">
        <v>70.150000000000006</v>
      </c>
      <c r="K1432" s="7">
        <v>0.05</v>
      </c>
      <c r="L1432" s="6">
        <v>32.950000000000003</v>
      </c>
      <c r="M1432" s="6">
        <f t="shared" si="88"/>
        <v>133.285</v>
      </c>
      <c r="N1432" s="6">
        <f t="shared" si="89"/>
        <v>65.900000000000006</v>
      </c>
      <c r="O1432" s="6">
        <f t="shared" si="90"/>
        <v>67.384999999999991</v>
      </c>
      <c r="P1432" s="8">
        <f t="shared" si="91"/>
        <v>0.50557076940390888</v>
      </c>
      <c r="Q1432" s="9">
        <f>YEAR(SalesDataTable[[#This Row],[Order Date]])</f>
        <v>2026</v>
      </c>
      <c r="R1432" s="8" t="str">
        <f>"Q"&amp;ROUNDUP(MONTH(SalesDataTable[[#This Row],[Order Date]])/3,0)</f>
        <v>Q3</v>
      </c>
      <c r="S1432" s="5">
        <f>MONTH(SalesDataTable[[#This Row],[Order Date]])</f>
        <v>7</v>
      </c>
      <c r="T1432" s="8" t="str">
        <f>TEXT(SalesDataTable[[#This Row],[Order Date]],"mmm")</f>
        <v>lip</v>
      </c>
    </row>
    <row r="1433" spans="1:20" ht="16" x14ac:dyDescent="0.4">
      <c r="A1433" s="2" t="s">
        <v>1504</v>
      </c>
      <c r="B1433" s="3">
        <v>46224</v>
      </c>
      <c r="C1433" s="4" t="s">
        <v>34</v>
      </c>
      <c r="D1433" s="4" t="s">
        <v>35</v>
      </c>
      <c r="E1433" s="4" t="s">
        <v>23</v>
      </c>
      <c r="F1433" s="4" t="s">
        <v>24</v>
      </c>
      <c r="G1433" s="4" t="s">
        <v>51</v>
      </c>
      <c r="H1433" s="4" t="s">
        <v>52</v>
      </c>
      <c r="I1433" s="5">
        <v>2</v>
      </c>
      <c r="J1433" s="6">
        <v>342.38</v>
      </c>
      <c r="K1433" s="7">
        <v>0.05</v>
      </c>
      <c r="L1433" s="6">
        <v>192.01</v>
      </c>
      <c r="M1433" s="6">
        <f t="shared" si="88"/>
        <v>650.52199999999993</v>
      </c>
      <c r="N1433" s="6">
        <f t="shared" si="89"/>
        <v>384.02</v>
      </c>
      <c r="O1433" s="6">
        <f t="shared" si="90"/>
        <v>266.50199999999995</v>
      </c>
      <c r="P1433" s="8">
        <f t="shared" si="91"/>
        <v>0.40967407712575438</v>
      </c>
      <c r="Q1433" s="9">
        <f>YEAR(SalesDataTable[[#This Row],[Order Date]])</f>
        <v>2026</v>
      </c>
      <c r="R1433" s="8" t="str">
        <f>"Q"&amp;ROUNDUP(MONTH(SalesDataTable[[#This Row],[Order Date]])/3,0)</f>
        <v>Q3</v>
      </c>
      <c r="S1433" s="5">
        <f>MONTH(SalesDataTable[[#This Row],[Order Date]])</f>
        <v>7</v>
      </c>
      <c r="T1433" s="8" t="str">
        <f>TEXT(SalesDataTable[[#This Row],[Order Date]],"mmm")</f>
        <v>lip</v>
      </c>
    </row>
    <row r="1434" spans="1:20" ht="16" x14ac:dyDescent="0.4">
      <c r="A1434" s="2" t="s">
        <v>1505</v>
      </c>
      <c r="B1434" s="3">
        <v>46224</v>
      </c>
      <c r="C1434" s="4" t="s">
        <v>28</v>
      </c>
      <c r="D1434" s="4" t="s">
        <v>106</v>
      </c>
      <c r="E1434" s="4" t="s">
        <v>59</v>
      </c>
      <c r="F1434" s="4" t="s">
        <v>36</v>
      </c>
      <c r="G1434" s="4" t="s">
        <v>69</v>
      </c>
      <c r="H1434" s="4" t="s">
        <v>94</v>
      </c>
      <c r="I1434" s="5">
        <v>1</v>
      </c>
      <c r="J1434" s="6">
        <v>50.59</v>
      </c>
      <c r="K1434" s="7">
        <v>0.05</v>
      </c>
      <c r="L1434" s="6">
        <v>22.04</v>
      </c>
      <c r="M1434" s="6">
        <f t="shared" si="88"/>
        <v>48.060499999999998</v>
      </c>
      <c r="N1434" s="6">
        <f t="shared" si="89"/>
        <v>22.04</v>
      </c>
      <c r="O1434" s="6">
        <f t="shared" si="90"/>
        <v>26.020499999999998</v>
      </c>
      <c r="P1434" s="8">
        <f t="shared" si="91"/>
        <v>0.54141134611583319</v>
      </c>
      <c r="Q1434" s="9">
        <f>YEAR(SalesDataTable[[#This Row],[Order Date]])</f>
        <v>2026</v>
      </c>
      <c r="R1434" s="8" t="str">
        <f>"Q"&amp;ROUNDUP(MONTH(SalesDataTable[[#This Row],[Order Date]])/3,0)</f>
        <v>Q3</v>
      </c>
      <c r="S1434" s="5">
        <f>MONTH(SalesDataTable[[#This Row],[Order Date]])</f>
        <v>7</v>
      </c>
      <c r="T1434" s="8" t="str">
        <f>TEXT(SalesDataTable[[#This Row],[Order Date]],"mmm")</f>
        <v>lip</v>
      </c>
    </row>
    <row r="1435" spans="1:20" ht="16" x14ac:dyDescent="0.4">
      <c r="A1435" s="2" t="s">
        <v>1506</v>
      </c>
      <c r="B1435" s="3">
        <v>46224</v>
      </c>
      <c r="C1435" s="4" t="s">
        <v>47</v>
      </c>
      <c r="D1435" s="4" t="s">
        <v>48</v>
      </c>
      <c r="E1435" s="4" t="s">
        <v>45</v>
      </c>
      <c r="F1435" s="4" t="s">
        <v>36</v>
      </c>
      <c r="G1435" s="4" t="s">
        <v>37</v>
      </c>
      <c r="H1435" s="4" t="s">
        <v>66</v>
      </c>
      <c r="I1435" s="5">
        <v>2</v>
      </c>
      <c r="J1435" s="6">
        <v>46.34</v>
      </c>
      <c r="K1435" s="7">
        <v>0.1</v>
      </c>
      <c r="L1435" s="6">
        <v>18.41</v>
      </c>
      <c r="M1435" s="6">
        <f t="shared" si="88"/>
        <v>83.412000000000006</v>
      </c>
      <c r="N1435" s="6">
        <f t="shared" si="89"/>
        <v>36.82</v>
      </c>
      <c r="O1435" s="6">
        <f t="shared" si="90"/>
        <v>46.592000000000006</v>
      </c>
      <c r="P1435" s="8">
        <f t="shared" si="91"/>
        <v>0.55857670359180933</v>
      </c>
      <c r="Q1435" s="9">
        <f>YEAR(SalesDataTable[[#This Row],[Order Date]])</f>
        <v>2026</v>
      </c>
      <c r="R1435" s="8" t="str">
        <f>"Q"&amp;ROUNDUP(MONTH(SalesDataTable[[#This Row],[Order Date]])/3,0)</f>
        <v>Q3</v>
      </c>
      <c r="S1435" s="5">
        <f>MONTH(SalesDataTable[[#This Row],[Order Date]])</f>
        <v>7</v>
      </c>
      <c r="T1435" s="8" t="str">
        <f>TEXT(SalesDataTable[[#This Row],[Order Date]],"mmm")</f>
        <v>lip</v>
      </c>
    </row>
    <row r="1436" spans="1:20" ht="16" x14ac:dyDescent="0.4">
      <c r="A1436" s="2" t="s">
        <v>1507</v>
      </c>
      <c r="B1436" s="3">
        <v>46224</v>
      </c>
      <c r="C1436" s="4" t="s">
        <v>28</v>
      </c>
      <c r="D1436" s="4" t="s">
        <v>58</v>
      </c>
      <c r="E1436" s="4" t="s">
        <v>59</v>
      </c>
      <c r="F1436" s="4" t="s">
        <v>36</v>
      </c>
      <c r="G1436" s="4" t="s">
        <v>31</v>
      </c>
      <c r="H1436" s="4" t="s">
        <v>32</v>
      </c>
      <c r="I1436" s="5">
        <v>1</v>
      </c>
      <c r="J1436" s="6">
        <v>91.45</v>
      </c>
      <c r="K1436" s="7">
        <v>0</v>
      </c>
      <c r="L1436" s="6">
        <v>44.16</v>
      </c>
      <c r="M1436" s="6">
        <f t="shared" si="88"/>
        <v>91.45</v>
      </c>
      <c r="N1436" s="6">
        <f t="shared" si="89"/>
        <v>44.16</v>
      </c>
      <c r="O1436" s="6">
        <f t="shared" si="90"/>
        <v>47.290000000000006</v>
      </c>
      <c r="P1436" s="8">
        <f t="shared" si="91"/>
        <v>0.51711317659923461</v>
      </c>
      <c r="Q1436" s="9">
        <f>YEAR(SalesDataTable[[#This Row],[Order Date]])</f>
        <v>2026</v>
      </c>
      <c r="R1436" s="8" t="str">
        <f>"Q"&amp;ROUNDUP(MONTH(SalesDataTable[[#This Row],[Order Date]])/3,0)</f>
        <v>Q3</v>
      </c>
      <c r="S1436" s="5">
        <f>MONTH(SalesDataTable[[#This Row],[Order Date]])</f>
        <v>7</v>
      </c>
      <c r="T1436" s="8" t="str">
        <f>TEXT(SalesDataTable[[#This Row],[Order Date]],"mmm")</f>
        <v>lip</v>
      </c>
    </row>
    <row r="1437" spans="1:20" ht="16" x14ac:dyDescent="0.4">
      <c r="A1437" s="2" t="s">
        <v>1508</v>
      </c>
      <c r="B1437" s="3">
        <v>46224</v>
      </c>
      <c r="C1437" s="4" t="s">
        <v>47</v>
      </c>
      <c r="D1437" s="4" t="s">
        <v>68</v>
      </c>
      <c r="E1437" s="4" t="s">
        <v>59</v>
      </c>
      <c r="F1437" s="4" t="s">
        <v>24</v>
      </c>
      <c r="G1437" s="4" t="s">
        <v>25</v>
      </c>
      <c r="H1437" s="4" t="s">
        <v>55</v>
      </c>
      <c r="I1437" s="5">
        <v>3</v>
      </c>
      <c r="J1437" s="6">
        <v>40.28</v>
      </c>
      <c r="K1437" s="7">
        <v>0</v>
      </c>
      <c r="L1437" s="6">
        <v>17.12</v>
      </c>
      <c r="M1437" s="6">
        <f t="shared" si="88"/>
        <v>120.84</v>
      </c>
      <c r="N1437" s="6">
        <f t="shared" si="89"/>
        <v>51.36</v>
      </c>
      <c r="O1437" s="6">
        <f t="shared" si="90"/>
        <v>69.48</v>
      </c>
      <c r="P1437" s="8">
        <f t="shared" si="91"/>
        <v>0.57497517378351537</v>
      </c>
      <c r="Q1437" s="9">
        <f>YEAR(SalesDataTable[[#This Row],[Order Date]])</f>
        <v>2026</v>
      </c>
      <c r="R1437" s="8" t="str">
        <f>"Q"&amp;ROUNDUP(MONTH(SalesDataTable[[#This Row],[Order Date]])/3,0)</f>
        <v>Q3</v>
      </c>
      <c r="S1437" s="5">
        <f>MONTH(SalesDataTable[[#This Row],[Order Date]])</f>
        <v>7</v>
      </c>
      <c r="T1437" s="8" t="str">
        <f>TEXT(SalesDataTable[[#This Row],[Order Date]],"mmm")</f>
        <v>lip</v>
      </c>
    </row>
    <row r="1438" spans="1:20" ht="16" x14ac:dyDescent="0.4">
      <c r="A1438" s="2" t="s">
        <v>1509</v>
      </c>
      <c r="B1438" s="3">
        <v>46224</v>
      </c>
      <c r="C1438" s="4" t="s">
        <v>28</v>
      </c>
      <c r="D1438" s="4" t="s">
        <v>106</v>
      </c>
      <c r="E1438" s="4" t="s">
        <v>23</v>
      </c>
      <c r="F1438" s="4" t="s">
        <v>24</v>
      </c>
      <c r="G1438" s="4" t="s">
        <v>69</v>
      </c>
      <c r="H1438" s="4" t="s">
        <v>87</v>
      </c>
      <c r="I1438" s="5">
        <v>2</v>
      </c>
      <c r="J1438" s="6">
        <v>36.93</v>
      </c>
      <c r="K1438" s="7">
        <v>0</v>
      </c>
      <c r="L1438" s="6">
        <v>13.63</v>
      </c>
      <c r="M1438" s="6">
        <f t="shared" si="88"/>
        <v>73.86</v>
      </c>
      <c r="N1438" s="6">
        <f t="shared" si="89"/>
        <v>27.26</v>
      </c>
      <c r="O1438" s="6">
        <f t="shared" si="90"/>
        <v>46.599999999999994</v>
      </c>
      <c r="P1438" s="8">
        <f t="shared" si="91"/>
        <v>0.63092336853506625</v>
      </c>
      <c r="Q1438" s="9">
        <f>YEAR(SalesDataTable[[#This Row],[Order Date]])</f>
        <v>2026</v>
      </c>
      <c r="R1438" s="8" t="str">
        <f>"Q"&amp;ROUNDUP(MONTH(SalesDataTable[[#This Row],[Order Date]])/3,0)</f>
        <v>Q3</v>
      </c>
      <c r="S1438" s="5">
        <f>MONTH(SalesDataTable[[#This Row],[Order Date]])</f>
        <v>7</v>
      </c>
      <c r="T1438" s="8" t="str">
        <f>TEXT(SalesDataTable[[#This Row],[Order Date]],"mmm")</f>
        <v>lip</v>
      </c>
    </row>
    <row r="1439" spans="1:20" ht="16" x14ac:dyDescent="0.4">
      <c r="A1439" s="2" t="s">
        <v>1510</v>
      </c>
      <c r="B1439" s="3">
        <v>46224</v>
      </c>
      <c r="C1439" s="4" t="s">
        <v>34</v>
      </c>
      <c r="D1439" s="4" t="s">
        <v>35</v>
      </c>
      <c r="E1439" s="4" t="s">
        <v>59</v>
      </c>
      <c r="F1439" s="4" t="s">
        <v>24</v>
      </c>
      <c r="G1439" s="4" t="s">
        <v>31</v>
      </c>
      <c r="H1439" s="4" t="s">
        <v>41</v>
      </c>
      <c r="I1439" s="5">
        <v>1</v>
      </c>
      <c r="J1439" s="6">
        <v>143.69</v>
      </c>
      <c r="K1439" s="7">
        <v>0</v>
      </c>
      <c r="L1439" s="6">
        <v>80.87</v>
      </c>
      <c r="M1439" s="6">
        <f t="shared" si="88"/>
        <v>143.69</v>
      </c>
      <c r="N1439" s="6">
        <f t="shared" si="89"/>
        <v>80.87</v>
      </c>
      <c r="O1439" s="6">
        <f t="shared" si="90"/>
        <v>62.819999999999993</v>
      </c>
      <c r="P1439" s="8">
        <f t="shared" si="91"/>
        <v>0.43719117544714309</v>
      </c>
      <c r="Q1439" s="9">
        <f>YEAR(SalesDataTable[[#This Row],[Order Date]])</f>
        <v>2026</v>
      </c>
      <c r="R1439" s="8" t="str">
        <f>"Q"&amp;ROUNDUP(MONTH(SalesDataTable[[#This Row],[Order Date]])/3,0)</f>
        <v>Q3</v>
      </c>
      <c r="S1439" s="5">
        <f>MONTH(SalesDataTable[[#This Row],[Order Date]])</f>
        <v>7</v>
      </c>
      <c r="T1439" s="8" t="str">
        <f>TEXT(SalesDataTable[[#This Row],[Order Date]],"mmm")</f>
        <v>lip</v>
      </c>
    </row>
    <row r="1440" spans="1:20" ht="16" x14ac:dyDescent="0.4">
      <c r="A1440" s="2" t="s">
        <v>1511</v>
      </c>
      <c r="B1440" s="3">
        <v>46224</v>
      </c>
      <c r="C1440" s="4" t="s">
        <v>28</v>
      </c>
      <c r="D1440" s="4" t="s">
        <v>106</v>
      </c>
      <c r="E1440" s="4" t="s">
        <v>59</v>
      </c>
      <c r="F1440" s="4" t="s">
        <v>36</v>
      </c>
      <c r="G1440" s="4" t="s">
        <v>31</v>
      </c>
      <c r="H1440" s="4" t="s">
        <v>41</v>
      </c>
      <c r="I1440" s="5">
        <v>2</v>
      </c>
      <c r="J1440" s="6">
        <v>147.09</v>
      </c>
      <c r="K1440" s="7">
        <v>0</v>
      </c>
      <c r="L1440" s="6">
        <v>81.58</v>
      </c>
      <c r="M1440" s="6">
        <f t="shared" si="88"/>
        <v>294.18</v>
      </c>
      <c r="N1440" s="6">
        <f t="shared" si="89"/>
        <v>163.16</v>
      </c>
      <c r="O1440" s="6">
        <f t="shared" si="90"/>
        <v>131.02000000000001</v>
      </c>
      <c r="P1440" s="8">
        <f t="shared" si="91"/>
        <v>0.44537358080087025</v>
      </c>
      <c r="Q1440" s="9">
        <f>YEAR(SalesDataTable[[#This Row],[Order Date]])</f>
        <v>2026</v>
      </c>
      <c r="R1440" s="8" t="str">
        <f>"Q"&amp;ROUNDUP(MONTH(SalesDataTable[[#This Row],[Order Date]])/3,0)</f>
        <v>Q3</v>
      </c>
      <c r="S1440" s="5">
        <f>MONTH(SalesDataTable[[#This Row],[Order Date]])</f>
        <v>7</v>
      </c>
      <c r="T1440" s="8" t="str">
        <f>TEXT(SalesDataTable[[#This Row],[Order Date]],"mmm")</f>
        <v>lip</v>
      </c>
    </row>
    <row r="1441" spans="1:20" ht="16" x14ac:dyDescent="0.4">
      <c r="A1441" s="2" t="s">
        <v>1512</v>
      </c>
      <c r="B1441" s="3">
        <v>46224</v>
      </c>
      <c r="C1441" s="4" t="s">
        <v>34</v>
      </c>
      <c r="D1441" s="4" t="s">
        <v>54</v>
      </c>
      <c r="E1441" s="4" t="s">
        <v>23</v>
      </c>
      <c r="F1441" s="4" t="s">
        <v>36</v>
      </c>
      <c r="G1441" s="4" t="s">
        <v>31</v>
      </c>
      <c r="H1441" s="4" t="s">
        <v>73</v>
      </c>
      <c r="I1441" s="5">
        <v>1</v>
      </c>
      <c r="J1441" s="6">
        <v>153.88</v>
      </c>
      <c r="K1441" s="7">
        <v>0</v>
      </c>
      <c r="L1441" s="6">
        <v>80.98</v>
      </c>
      <c r="M1441" s="6">
        <f t="shared" si="88"/>
        <v>153.88</v>
      </c>
      <c r="N1441" s="6">
        <f t="shared" si="89"/>
        <v>80.98</v>
      </c>
      <c r="O1441" s="6">
        <f t="shared" si="90"/>
        <v>72.899999999999991</v>
      </c>
      <c r="P1441" s="8">
        <f t="shared" si="91"/>
        <v>0.47374577592929551</v>
      </c>
      <c r="Q1441" s="9">
        <f>YEAR(SalesDataTable[[#This Row],[Order Date]])</f>
        <v>2026</v>
      </c>
      <c r="R1441" s="8" t="str">
        <f>"Q"&amp;ROUNDUP(MONTH(SalesDataTable[[#This Row],[Order Date]])/3,0)</f>
        <v>Q3</v>
      </c>
      <c r="S1441" s="5">
        <f>MONTH(SalesDataTable[[#This Row],[Order Date]])</f>
        <v>7</v>
      </c>
      <c r="T1441" s="8" t="str">
        <f>TEXT(SalesDataTable[[#This Row],[Order Date]],"mmm")</f>
        <v>lip</v>
      </c>
    </row>
    <row r="1442" spans="1:20" ht="16" x14ac:dyDescent="0.4">
      <c r="A1442" s="2" t="s">
        <v>1513</v>
      </c>
      <c r="B1442" s="3">
        <v>46224</v>
      </c>
      <c r="C1442" s="4" t="s">
        <v>47</v>
      </c>
      <c r="D1442" s="4" t="s">
        <v>102</v>
      </c>
      <c r="E1442" s="4" t="s">
        <v>59</v>
      </c>
      <c r="F1442" s="4" t="s">
        <v>36</v>
      </c>
      <c r="G1442" s="4" t="s">
        <v>31</v>
      </c>
      <c r="H1442" s="4" t="s">
        <v>99</v>
      </c>
      <c r="I1442" s="5">
        <v>3</v>
      </c>
      <c r="J1442" s="6">
        <v>72.2</v>
      </c>
      <c r="K1442" s="7">
        <v>0</v>
      </c>
      <c r="L1442" s="6">
        <v>31.45</v>
      </c>
      <c r="M1442" s="6">
        <f t="shared" si="88"/>
        <v>216.60000000000002</v>
      </c>
      <c r="N1442" s="6">
        <f t="shared" si="89"/>
        <v>94.35</v>
      </c>
      <c r="O1442" s="6">
        <f t="shared" si="90"/>
        <v>122.25000000000003</v>
      </c>
      <c r="P1442" s="8">
        <f t="shared" si="91"/>
        <v>0.5644044321329641</v>
      </c>
      <c r="Q1442" s="9">
        <f>YEAR(SalesDataTable[[#This Row],[Order Date]])</f>
        <v>2026</v>
      </c>
      <c r="R1442" s="8" t="str">
        <f>"Q"&amp;ROUNDUP(MONTH(SalesDataTable[[#This Row],[Order Date]])/3,0)</f>
        <v>Q3</v>
      </c>
      <c r="S1442" s="5">
        <f>MONTH(SalesDataTable[[#This Row],[Order Date]])</f>
        <v>7</v>
      </c>
      <c r="T1442" s="8" t="str">
        <f>TEXT(SalesDataTable[[#This Row],[Order Date]],"mmm")</f>
        <v>lip</v>
      </c>
    </row>
    <row r="1443" spans="1:20" ht="16" x14ac:dyDescent="0.4">
      <c r="A1443" s="2" t="s">
        <v>1514</v>
      </c>
      <c r="B1443" s="3">
        <v>46225</v>
      </c>
      <c r="C1443" s="4" t="s">
        <v>47</v>
      </c>
      <c r="D1443" s="4" t="s">
        <v>102</v>
      </c>
      <c r="E1443" s="4" t="s">
        <v>45</v>
      </c>
      <c r="F1443" s="4" t="s">
        <v>40</v>
      </c>
      <c r="G1443" s="4" t="s">
        <v>69</v>
      </c>
      <c r="H1443" s="4" t="s">
        <v>70</v>
      </c>
      <c r="I1443" s="5">
        <v>1</v>
      </c>
      <c r="J1443" s="6">
        <v>40.67</v>
      </c>
      <c r="K1443" s="7">
        <v>0</v>
      </c>
      <c r="L1443" s="6">
        <v>14.28</v>
      </c>
      <c r="M1443" s="6">
        <f t="shared" si="88"/>
        <v>40.67</v>
      </c>
      <c r="N1443" s="6">
        <f t="shared" si="89"/>
        <v>14.28</v>
      </c>
      <c r="O1443" s="6">
        <f t="shared" si="90"/>
        <v>26.39</v>
      </c>
      <c r="P1443" s="8">
        <f t="shared" si="91"/>
        <v>0.64888123924268504</v>
      </c>
      <c r="Q1443" s="9">
        <f>YEAR(SalesDataTable[[#This Row],[Order Date]])</f>
        <v>2026</v>
      </c>
      <c r="R1443" s="8" t="str">
        <f>"Q"&amp;ROUNDUP(MONTH(SalesDataTable[[#This Row],[Order Date]])/3,0)</f>
        <v>Q3</v>
      </c>
      <c r="S1443" s="5">
        <f>MONTH(SalesDataTable[[#This Row],[Order Date]])</f>
        <v>7</v>
      </c>
      <c r="T1443" s="8" t="str">
        <f>TEXT(SalesDataTable[[#This Row],[Order Date]],"mmm")</f>
        <v>lip</v>
      </c>
    </row>
    <row r="1444" spans="1:20" ht="16" x14ac:dyDescent="0.4">
      <c r="A1444" s="2" t="s">
        <v>1515</v>
      </c>
      <c r="B1444" s="3">
        <v>46225</v>
      </c>
      <c r="C1444" s="4" t="s">
        <v>21</v>
      </c>
      <c r="D1444" s="4" t="s">
        <v>22</v>
      </c>
      <c r="E1444" s="4" t="s">
        <v>23</v>
      </c>
      <c r="F1444" s="4" t="s">
        <v>36</v>
      </c>
      <c r="G1444" s="4" t="s">
        <v>31</v>
      </c>
      <c r="H1444" s="4" t="s">
        <v>73</v>
      </c>
      <c r="I1444" s="5">
        <v>3</v>
      </c>
      <c r="J1444" s="6">
        <v>152.53</v>
      </c>
      <c r="K1444" s="7">
        <v>0</v>
      </c>
      <c r="L1444" s="6">
        <v>80.88</v>
      </c>
      <c r="M1444" s="6">
        <f t="shared" si="88"/>
        <v>457.59000000000003</v>
      </c>
      <c r="N1444" s="6">
        <f t="shared" si="89"/>
        <v>242.64</v>
      </c>
      <c r="O1444" s="6">
        <f t="shared" si="90"/>
        <v>214.95000000000005</v>
      </c>
      <c r="P1444" s="8">
        <f t="shared" si="91"/>
        <v>0.46974365698551113</v>
      </c>
      <c r="Q1444" s="9">
        <f>YEAR(SalesDataTable[[#This Row],[Order Date]])</f>
        <v>2026</v>
      </c>
      <c r="R1444" s="8" t="str">
        <f>"Q"&amp;ROUNDUP(MONTH(SalesDataTable[[#This Row],[Order Date]])/3,0)</f>
        <v>Q3</v>
      </c>
      <c r="S1444" s="5">
        <f>MONTH(SalesDataTable[[#This Row],[Order Date]])</f>
        <v>7</v>
      </c>
      <c r="T1444" s="8" t="str">
        <f>TEXT(SalesDataTable[[#This Row],[Order Date]],"mmm")</f>
        <v>lip</v>
      </c>
    </row>
    <row r="1445" spans="1:20" ht="16" x14ac:dyDescent="0.4">
      <c r="A1445" s="2" t="s">
        <v>1516</v>
      </c>
      <c r="B1445" s="3">
        <v>46225</v>
      </c>
      <c r="C1445" s="4" t="s">
        <v>28</v>
      </c>
      <c r="D1445" s="4" t="s">
        <v>86</v>
      </c>
      <c r="E1445" s="4" t="s">
        <v>45</v>
      </c>
      <c r="F1445" s="4" t="s">
        <v>24</v>
      </c>
      <c r="G1445" s="4" t="s">
        <v>37</v>
      </c>
      <c r="H1445" s="4" t="s">
        <v>38</v>
      </c>
      <c r="I1445" s="5">
        <v>2</v>
      </c>
      <c r="J1445" s="6">
        <v>35.39</v>
      </c>
      <c r="K1445" s="7">
        <v>0.05</v>
      </c>
      <c r="L1445" s="6">
        <v>13.39</v>
      </c>
      <c r="M1445" s="6">
        <f t="shared" si="88"/>
        <v>67.241</v>
      </c>
      <c r="N1445" s="6">
        <f t="shared" si="89"/>
        <v>26.78</v>
      </c>
      <c r="O1445" s="6">
        <f t="shared" si="90"/>
        <v>40.460999999999999</v>
      </c>
      <c r="P1445" s="8">
        <f t="shared" si="91"/>
        <v>0.60173108668818132</v>
      </c>
      <c r="Q1445" s="9">
        <f>YEAR(SalesDataTable[[#This Row],[Order Date]])</f>
        <v>2026</v>
      </c>
      <c r="R1445" s="8" t="str">
        <f>"Q"&amp;ROUNDUP(MONTH(SalesDataTable[[#This Row],[Order Date]])/3,0)</f>
        <v>Q3</v>
      </c>
      <c r="S1445" s="5">
        <f>MONTH(SalesDataTable[[#This Row],[Order Date]])</f>
        <v>7</v>
      </c>
      <c r="T1445" s="8" t="str">
        <f>TEXT(SalesDataTable[[#This Row],[Order Date]],"mmm")</f>
        <v>lip</v>
      </c>
    </row>
    <row r="1446" spans="1:20" ht="16" x14ac:dyDescent="0.4">
      <c r="A1446" s="2" t="s">
        <v>1517</v>
      </c>
      <c r="B1446" s="3">
        <v>46225</v>
      </c>
      <c r="C1446" s="4" t="s">
        <v>47</v>
      </c>
      <c r="D1446" s="4" t="s">
        <v>48</v>
      </c>
      <c r="E1446" s="4" t="s">
        <v>23</v>
      </c>
      <c r="F1446" s="4" t="s">
        <v>24</v>
      </c>
      <c r="G1446" s="4" t="s">
        <v>31</v>
      </c>
      <c r="H1446" s="4" t="s">
        <v>32</v>
      </c>
      <c r="I1446" s="5">
        <v>5</v>
      </c>
      <c r="J1446" s="6">
        <v>93.35</v>
      </c>
      <c r="K1446" s="7">
        <v>0</v>
      </c>
      <c r="L1446" s="6">
        <v>46.31</v>
      </c>
      <c r="M1446" s="6">
        <f t="shared" si="88"/>
        <v>466.75</v>
      </c>
      <c r="N1446" s="6">
        <f t="shared" si="89"/>
        <v>231.55</v>
      </c>
      <c r="O1446" s="6">
        <f t="shared" si="90"/>
        <v>235.2</v>
      </c>
      <c r="P1446" s="8">
        <f t="shared" si="91"/>
        <v>0.50391001606855912</v>
      </c>
      <c r="Q1446" s="9">
        <f>YEAR(SalesDataTable[[#This Row],[Order Date]])</f>
        <v>2026</v>
      </c>
      <c r="R1446" s="8" t="str">
        <f>"Q"&amp;ROUNDUP(MONTH(SalesDataTable[[#This Row],[Order Date]])/3,0)</f>
        <v>Q3</v>
      </c>
      <c r="S1446" s="5">
        <f>MONTH(SalesDataTable[[#This Row],[Order Date]])</f>
        <v>7</v>
      </c>
      <c r="T1446" s="8" t="str">
        <f>TEXT(SalesDataTable[[#This Row],[Order Date]],"mmm")</f>
        <v>lip</v>
      </c>
    </row>
    <row r="1447" spans="1:20" ht="16" x14ac:dyDescent="0.4">
      <c r="A1447" s="2" t="s">
        <v>1518</v>
      </c>
      <c r="B1447" s="3">
        <v>46225</v>
      </c>
      <c r="C1447" s="4" t="s">
        <v>28</v>
      </c>
      <c r="D1447" s="4" t="s">
        <v>89</v>
      </c>
      <c r="E1447" s="4" t="s">
        <v>23</v>
      </c>
      <c r="F1447" s="4" t="s">
        <v>24</v>
      </c>
      <c r="G1447" s="4" t="s">
        <v>25</v>
      </c>
      <c r="H1447" s="4" t="s">
        <v>49</v>
      </c>
      <c r="I1447" s="5">
        <v>2</v>
      </c>
      <c r="J1447" s="6">
        <v>51.71</v>
      </c>
      <c r="K1447" s="7">
        <v>0</v>
      </c>
      <c r="L1447" s="6">
        <v>22.75</v>
      </c>
      <c r="M1447" s="6">
        <f t="shared" si="88"/>
        <v>103.42</v>
      </c>
      <c r="N1447" s="6">
        <f t="shared" si="89"/>
        <v>45.5</v>
      </c>
      <c r="O1447" s="6">
        <f t="shared" si="90"/>
        <v>57.92</v>
      </c>
      <c r="P1447" s="8">
        <f t="shared" si="91"/>
        <v>0.5600464126861342</v>
      </c>
      <c r="Q1447" s="9">
        <f>YEAR(SalesDataTable[[#This Row],[Order Date]])</f>
        <v>2026</v>
      </c>
      <c r="R1447" s="8" t="str">
        <f>"Q"&amp;ROUNDUP(MONTH(SalesDataTable[[#This Row],[Order Date]])/3,0)</f>
        <v>Q3</v>
      </c>
      <c r="S1447" s="5">
        <f>MONTH(SalesDataTable[[#This Row],[Order Date]])</f>
        <v>7</v>
      </c>
      <c r="T1447" s="8" t="str">
        <f>TEXT(SalesDataTable[[#This Row],[Order Date]],"mmm")</f>
        <v>lip</v>
      </c>
    </row>
    <row r="1448" spans="1:20" ht="16" x14ac:dyDescent="0.4">
      <c r="A1448" s="2" t="s">
        <v>1519</v>
      </c>
      <c r="B1448" s="3">
        <v>46225</v>
      </c>
      <c r="C1448" s="4" t="s">
        <v>21</v>
      </c>
      <c r="D1448" s="4" t="s">
        <v>22</v>
      </c>
      <c r="E1448" s="4" t="s">
        <v>23</v>
      </c>
      <c r="F1448" s="4" t="s">
        <v>36</v>
      </c>
      <c r="G1448" s="4" t="s">
        <v>25</v>
      </c>
      <c r="H1448" s="4" t="s">
        <v>55</v>
      </c>
      <c r="I1448" s="5">
        <v>1</v>
      </c>
      <c r="J1448" s="6">
        <v>39.86</v>
      </c>
      <c r="K1448" s="7">
        <v>0</v>
      </c>
      <c r="L1448" s="6">
        <v>16.53</v>
      </c>
      <c r="M1448" s="6">
        <f t="shared" si="88"/>
        <v>39.86</v>
      </c>
      <c r="N1448" s="6">
        <f t="shared" si="89"/>
        <v>16.53</v>
      </c>
      <c r="O1448" s="6">
        <f t="shared" si="90"/>
        <v>23.33</v>
      </c>
      <c r="P1448" s="8">
        <f t="shared" si="91"/>
        <v>0.58529854490717503</v>
      </c>
      <c r="Q1448" s="9">
        <f>YEAR(SalesDataTable[[#This Row],[Order Date]])</f>
        <v>2026</v>
      </c>
      <c r="R1448" s="8" t="str">
        <f>"Q"&amp;ROUNDUP(MONTH(SalesDataTable[[#This Row],[Order Date]])/3,0)</f>
        <v>Q3</v>
      </c>
      <c r="S1448" s="5">
        <f>MONTH(SalesDataTable[[#This Row],[Order Date]])</f>
        <v>7</v>
      </c>
      <c r="T1448" s="8" t="str">
        <f>TEXT(SalesDataTable[[#This Row],[Order Date]],"mmm")</f>
        <v>lip</v>
      </c>
    </row>
    <row r="1449" spans="1:20" ht="16" x14ac:dyDescent="0.4">
      <c r="A1449" s="2" t="s">
        <v>1520</v>
      </c>
      <c r="B1449" s="3">
        <v>46225</v>
      </c>
      <c r="C1449" s="4" t="s">
        <v>47</v>
      </c>
      <c r="D1449" s="4" t="s">
        <v>68</v>
      </c>
      <c r="E1449" s="4" t="s">
        <v>23</v>
      </c>
      <c r="F1449" s="4" t="s">
        <v>36</v>
      </c>
      <c r="G1449" s="4" t="s">
        <v>51</v>
      </c>
      <c r="H1449" s="4" t="s">
        <v>84</v>
      </c>
      <c r="I1449" s="5">
        <v>2</v>
      </c>
      <c r="J1449" s="6">
        <v>83.71</v>
      </c>
      <c r="K1449" s="7">
        <v>0</v>
      </c>
      <c r="L1449" s="6">
        <v>39.29</v>
      </c>
      <c r="M1449" s="6">
        <f t="shared" si="88"/>
        <v>167.42</v>
      </c>
      <c r="N1449" s="6">
        <f t="shared" si="89"/>
        <v>78.58</v>
      </c>
      <c r="O1449" s="6">
        <f t="shared" si="90"/>
        <v>88.839999999999989</v>
      </c>
      <c r="P1449" s="8">
        <f t="shared" si="91"/>
        <v>0.53064150041811009</v>
      </c>
      <c r="Q1449" s="9">
        <f>YEAR(SalesDataTable[[#This Row],[Order Date]])</f>
        <v>2026</v>
      </c>
      <c r="R1449" s="8" t="str">
        <f>"Q"&amp;ROUNDUP(MONTH(SalesDataTable[[#This Row],[Order Date]])/3,0)</f>
        <v>Q3</v>
      </c>
      <c r="S1449" s="5">
        <f>MONTH(SalesDataTable[[#This Row],[Order Date]])</f>
        <v>7</v>
      </c>
      <c r="T1449" s="8" t="str">
        <f>TEXT(SalesDataTable[[#This Row],[Order Date]],"mmm")</f>
        <v>lip</v>
      </c>
    </row>
    <row r="1450" spans="1:20" ht="16" x14ac:dyDescent="0.4">
      <c r="A1450" s="2" t="s">
        <v>1521</v>
      </c>
      <c r="B1450" s="3">
        <v>46225</v>
      </c>
      <c r="C1450" s="4" t="s">
        <v>28</v>
      </c>
      <c r="D1450" s="4" t="s">
        <v>106</v>
      </c>
      <c r="E1450" s="4" t="s">
        <v>45</v>
      </c>
      <c r="F1450" s="4" t="s">
        <v>36</v>
      </c>
      <c r="G1450" s="4" t="s">
        <v>37</v>
      </c>
      <c r="H1450" s="4" t="s">
        <v>66</v>
      </c>
      <c r="I1450" s="5">
        <v>1</v>
      </c>
      <c r="J1450" s="6">
        <v>47.62</v>
      </c>
      <c r="K1450" s="7">
        <v>0</v>
      </c>
      <c r="L1450" s="6">
        <v>17.82</v>
      </c>
      <c r="M1450" s="6">
        <f t="shared" si="88"/>
        <v>47.62</v>
      </c>
      <c r="N1450" s="6">
        <f t="shared" si="89"/>
        <v>17.82</v>
      </c>
      <c r="O1450" s="6">
        <f t="shared" si="90"/>
        <v>29.799999999999997</v>
      </c>
      <c r="P1450" s="8">
        <f t="shared" si="91"/>
        <v>0.62578748425031494</v>
      </c>
      <c r="Q1450" s="9">
        <f>YEAR(SalesDataTable[[#This Row],[Order Date]])</f>
        <v>2026</v>
      </c>
      <c r="R1450" s="8" t="str">
        <f>"Q"&amp;ROUNDUP(MONTH(SalesDataTable[[#This Row],[Order Date]])/3,0)</f>
        <v>Q3</v>
      </c>
      <c r="S1450" s="5">
        <f>MONTH(SalesDataTable[[#This Row],[Order Date]])</f>
        <v>7</v>
      </c>
      <c r="T1450" s="8" t="str">
        <f>TEXT(SalesDataTable[[#This Row],[Order Date]],"mmm")</f>
        <v>lip</v>
      </c>
    </row>
    <row r="1451" spans="1:20" ht="16" x14ac:dyDescent="0.4">
      <c r="A1451" s="2" t="s">
        <v>1522</v>
      </c>
      <c r="B1451" s="3">
        <v>46225</v>
      </c>
      <c r="C1451" s="4" t="s">
        <v>28</v>
      </c>
      <c r="D1451" s="4" t="s">
        <v>89</v>
      </c>
      <c r="E1451" s="4" t="s">
        <v>23</v>
      </c>
      <c r="F1451" s="4" t="s">
        <v>24</v>
      </c>
      <c r="G1451" s="4" t="s">
        <v>25</v>
      </c>
      <c r="H1451" s="4" t="s">
        <v>26</v>
      </c>
      <c r="I1451" s="5">
        <v>1</v>
      </c>
      <c r="J1451" s="6">
        <v>80.05</v>
      </c>
      <c r="K1451" s="7">
        <v>0.05</v>
      </c>
      <c r="L1451" s="6">
        <v>43.81</v>
      </c>
      <c r="M1451" s="6">
        <f t="shared" si="88"/>
        <v>76.047499999999999</v>
      </c>
      <c r="N1451" s="6">
        <f t="shared" si="89"/>
        <v>43.81</v>
      </c>
      <c r="O1451" s="6">
        <f t="shared" si="90"/>
        <v>32.237499999999997</v>
      </c>
      <c r="P1451" s="8">
        <f t="shared" si="91"/>
        <v>0.42391268615010352</v>
      </c>
      <c r="Q1451" s="9">
        <f>YEAR(SalesDataTable[[#This Row],[Order Date]])</f>
        <v>2026</v>
      </c>
      <c r="R1451" s="8" t="str">
        <f>"Q"&amp;ROUNDUP(MONTH(SalesDataTable[[#This Row],[Order Date]])/3,0)</f>
        <v>Q3</v>
      </c>
      <c r="S1451" s="5">
        <f>MONTH(SalesDataTable[[#This Row],[Order Date]])</f>
        <v>7</v>
      </c>
      <c r="T1451" s="8" t="str">
        <f>TEXT(SalesDataTable[[#This Row],[Order Date]],"mmm")</f>
        <v>lip</v>
      </c>
    </row>
    <row r="1452" spans="1:20" ht="16" x14ac:dyDescent="0.4">
      <c r="A1452" s="2" t="s">
        <v>1523</v>
      </c>
      <c r="B1452" s="3">
        <v>46226</v>
      </c>
      <c r="C1452" s="4" t="s">
        <v>47</v>
      </c>
      <c r="D1452" s="4" t="s">
        <v>68</v>
      </c>
      <c r="E1452" s="4" t="s">
        <v>45</v>
      </c>
      <c r="F1452" s="4" t="s">
        <v>24</v>
      </c>
      <c r="G1452" s="4" t="s">
        <v>69</v>
      </c>
      <c r="H1452" s="4" t="s">
        <v>94</v>
      </c>
      <c r="I1452" s="5">
        <v>1</v>
      </c>
      <c r="J1452" s="6">
        <v>51.82</v>
      </c>
      <c r="K1452" s="7">
        <v>0</v>
      </c>
      <c r="L1452" s="6">
        <v>21.43</v>
      </c>
      <c r="M1452" s="6">
        <f t="shared" si="88"/>
        <v>51.82</v>
      </c>
      <c r="N1452" s="6">
        <f t="shared" si="89"/>
        <v>21.43</v>
      </c>
      <c r="O1452" s="6">
        <f t="shared" si="90"/>
        <v>30.39</v>
      </c>
      <c r="P1452" s="8">
        <f t="shared" si="91"/>
        <v>0.58645310690852959</v>
      </c>
      <c r="Q1452" s="9">
        <f>YEAR(SalesDataTable[[#This Row],[Order Date]])</f>
        <v>2026</v>
      </c>
      <c r="R1452" s="8" t="str">
        <f>"Q"&amp;ROUNDUP(MONTH(SalesDataTable[[#This Row],[Order Date]])/3,0)</f>
        <v>Q3</v>
      </c>
      <c r="S1452" s="5">
        <f>MONTH(SalesDataTable[[#This Row],[Order Date]])</f>
        <v>7</v>
      </c>
      <c r="T1452" s="8" t="str">
        <f>TEXT(SalesDataTable[[#This Row],[Order Date]],"mmm")</f>
        <v>lip</v>
      </c>
    </row>
    <row r="1453" spans="1:20" ht="16" x14ac:dyDescent="0.4">
      <c r="A1453" s="2" t="s">
        <v>1524</v>
      </c>
      <c r="B1453" s="3">
        <v>46226</v>
      </c>
      <c r="C1453" s="4" t="s">
        <v>28</v>
      </c>
      <c r="D1453" s="4" t="s">
        <v>86</v>
      </c>
      <c r="E1453" s="4" t="s">
        <v>23</v>
      </c>
      <c r="F1453" s="4" t="s">
        <v>40</v>
      </c>
      <c r="G1453" s="4" t="s">
        <v>37</v>
      </c>
      <c r="H1453" s="4" t="s">
        <v>103</v>
      </c>
      <c r="I1453" s="5">
        <v>4</v>
      </c>
      <c r="J1453" s="6">
        <v>161.28</v>
      </c>
      <c r="K1453" s="7">
        <v>0.15</v>
      </c>
      <c r="L1453" s="6">
        <v>89.2</v>
      </c>
      <c r="M1453" s="6">
        <f t="shared" si="88"/>
        <v>548.35199999999998</v>
      </c>
      <c r="N1453" s="6">
        <f t="shared" si="89"/>
        <v>356.8</v>
      </c>
      <c r="O1453" s="6">
        <f t="shared" si="90"/>
        <v>191.55199999999996</v>
      </c>
      <c r="P1453" s="8">
        <f t="shared" si="91"/>
        <v>0.3493230625583566</v>
      </c>
      <c r="Q1453" s="9">
        <f>YEAR(SalesDataTable[[#This Row],[Order Date]])</f>
        <v>2026</v>
      </c>
      <c r="R1453" s="8" t="str">
        <f>"Q"&amp;ROUNDUP(MONTH(SalesDataTable[[#This Row],[Order Date]])/3,0)</f>
        <v>Q3</v>
      </c>
      <c r="S1453" s="5">
        <f>MONTH(SalesDataTable[[#This Row],[Order Date]])</f>
        <v>7</v>
      </c>
      <c r="T1453" s="8" t="str">
        <f>TEXT(SalesDataTable[[#This Row],[Order Date]],"mmm")</f>
        <v>lip</v>
      </c>
    </row>
    <row r="1454" spans="1:20" ht="16" x14ac:dyDescent="0.4">
      <c r="A1454" s="2" t="s">
        <v>1525</v>
      </c>
      <c r="B1454" s="3">
        <v>46226</v>
      </c>
      <c r="C1454" s="4" t="s">
        <v>21</v>
      </c>
      <c r="D1454" s="4" t="s">
        <v>22</v>
      </c>
      <c r="E1454" s="4" t="s">
        <v>23</v>
      </c>
      <c r="F1454" s="4" t="s">
        <v>36</v>
      </c>
      <c r="G1454" s="4" t="s">
        <v>25</v>
      </c>
      <c r="H1454" s="4" t="s">
        <v>55</v>
      </c>
      <c r="I1454" s="5">
        <v>1</v>
      </c>
      <c r="J1454" s="6">
        <v>39.86</v>
      </c>
      <c r="K1454" s="7">
        <v>0.05</v>
      </c>
      <c r="L1454" s="6">
        <v>16.989999999999998</v>
      </c>
      <c r="M1454" s="6">
        <f t="shared" si="88"/>
        <v>37.866999999999997</v>
      </c>
      <c r="N1454" s="6">
        <f t="shared" si="89"/>
        <v>16.989999999999998</v>
      </c>
      <c r="O1454" s="6">
        <f t="shared" si="90"/>
        <v>20.876999999999999</v>
      </c>
      <c r="P1454" s="8">
        <f t="shared" si="91"/>
        <v>0.55132437214461139</v>
      </c>
      <c r="Q1454" s="9">
        <f>YEAR(SalesDataTable[[#This Row],[Order Date]])</f>
        <v>2026</v>
      </c>
      <c r="R1454" s="8" t="str">
        <f>"Q"&amp;ROUNDUP(MONTH(SalesDataTable[[#This Row],[Order Date]])/3,0)</f>
        <v>Q3</v>
      </c>
      <c r="S1454" s="5">
        <f>MONTH(SalesDataTable[[#This Row],[Order Date]])</f>
        <v>7</v>
      </c>
      <c r="T1454" s="8" t="str">
        <f>TEXT(SalesDataTable[[#This Row],[Order Date]],"mmm")</f>
        <v>lip</v>
      </c>
    </row>
    <row r="1455" spans="1:20" ht="16" x14ac:dyDescent="0.4">
      <c r="A1455" s="2" t="s">
        <v>1526</v>
      </c>
      <c r="B1455" s="3">
        <v>46226</v>
      </c>
      <c r="C1455" s="4" t="s">
        <v>47</v>
      </c>
      <c r="D1455" s="4" t="s">
        <v>68</v>
      </c>
      <c r="E1455" s="4" t="s">
        <v>59</v>
      </c>
      <c r="F1455" s="4" t="s">
        <v>36</v>
      </c>
      <c r="G1455" s="4" t="s">
        <v>25</v>
      </c>
      <c r="H1455" s="4" t="s">
        <v>63</v>
      </c>
      <c r="I1455" s="5">
        <v>6</v>
      </c>
      <c r="J1455" s="6">
        <v>102.96</v>
      </c>
      <c r="K1455" s="7">
        <v>0.05</v>
      </c>
      <c r="L1455" s="6">
        <v>51.74</v>
      </c>
      <c r="M1455" s="6">
        <f t="shared" si="88"/>
        <v>586.87199999999996</v>
      </c>
      <c r="N1455" s="6">
        <f t="shared" si="89"/>
        <v>310.44</v>
      </c>
      <c r="O1455" s="6">
        <f t="shared" si="90"/>
        <v>276.43199999999996</v>
      </c>
      <c r="P1455" s="8">
        <f t="shared" si="91"/>
        <v>0.47102604997341835</v>
      </c>
      <c r="Q1455" s="9">
        <f>YEAR(SalesDataTable[[#This Row],[Order Date]])</f>
        <v>2026</v>
      </c>
      <c r="R1455" s="8" t="str">
        <f>"Q"&amp;ROUNDUP(MONTH(SalesDataTable[[#This Row],[Order Date]])/3,0)</f>
        <v>Q3</v>
      </c>
      <c r="S1455" s="5">
        <f>MONTH(SalesDataTable[[#This Row],[Order Date]])</f>
        <v>7</v>
      </c>
      <c r="T1455" s="8" t="str">
        <f>TEXT(SalesDataTable[[#This Row],[Order Date]],"mmm")</f>
        <v>lip</v>
      </c>
    </row>
    <row r="1456" spans="1:20" ht="16" x14ac:dyDescent="0.4">
      <c r="A1456" s="2" t="s">
        <v>1527</v>
      </c>
      <c r="B1456" s="3">
        <v>46226</v>
      </c>
      <c r="C1456" s="4" t="s">
        <v>28</v>
      </c>
      <c r="D1456" s="4" t="s">
        <v>89</v>
      </c>
      <c r="E1456" s="4" t="s">
        <v>59</v>
      </c>
      <c r="F1456" s="4" t="s">
        <v>24</v>
      </c>
      <c r="G1456" s="4" t="s">
        <v>31</v>
      </c>
      <c r="H1456" s="4" t="s">
        <v>32</v>
      </c>
      <c r="I1456" s="5">
        <v>1</v>
      </c>
      <c r="J1456" s="6">
        <v>94.04</v>
      </c>
      <c r="K1456" s="7">
        <v>0</v>
      </c>
      <c r="L1456" s="6">
        <v>44.88</v>
      </c>
      <c r="M1456" s="6">
        <f t="shared" si="88"/>
        <v>94.04</v>
      </c>
      <c r="N1456" s="6">
        <f t="shared" si="89"/>
        <v>44.88</v>
      </c>
      <c r="O1456" s="6">
        <f t="shared" si="90"/>
        <v>49.160000000000004</v>
      </c>
      <c r="P1456" s="8">
        <f t="shared" si="91"/>
        <v>0.52275627392598889</v>
      </c>
      <c r="Q1456" s="9">
        <f>YEAR(SalesDataTable[[#This Row],[Order Date]])</f>
        <v>2026</v>
      </c>
      <c r="R1456" s="8" t="str">
        <f>"Q"&amp;ROUNDUP(MONTH(SalesDataTable[[#This Row],[Order Date]])/3,0)</f>
        <v>Q3</v>
      </c>
      <c r="S1456" s="5">
        <f>MONTH(SalesDataTable[[#This Row],[Order Date]])</f>
        <v>7</v>
      </c>
      <c r="T1456" s="8" t="str">
        <f>TEXT(SalesDataTable[[#This Row],[Order Date]],"mmm")</f>
        <v>lip</v>
      </c>
    </row>
    <row r="1457" spans="1:20" ht="16" x14ac:dyDescent="0.4">
      <c r="A1457" s="2" t="s">
        <v>1528</v>
      </c>
      <c r="B1457" s="3">
        <v>46226</v>
      </c>
      <c r="C1457" s="4" t="s">
        <v>47</v>
      </c>
      <c r="D1457" s="4" t="s">
        <v>68</v>
      </c>
      <c r="E1457" s="4" t="s">
        <v>23</v>
      </c>
      <c r="F1457" s="4" t="s">
        <v>36</v>
      </c>
      <c r="G1457" s="4" t="s">
        <v>31</v>
      </c>
      <c r="H1457" s="4" t="s">
        <v>99</v>
      </c>
      <c r="I1457" s="5">
        <v>2</v>
      </c>
      <c r="J1457" s="6">
        <v>70.790000000000006</v>
      </c>
      <c r="K1457" s="7">
        <v>0</v>
      </c>
      <c r="L1457" s="6">
        <v>32.44</v>
      </c>
      <c r="M1457" s="6">
        <f t="shared" si="88"/>
        <v>141.58000000000001</v>
      </c>
      <c r="N1457" s="6">
        <f t="shared" si="89"/>
        <v>64.88</v>
      </c>
      <c r="O1457" s="6">
        <f t="shared" si="90"/>
        <v>76.700000000000017</v>
      </c>
      <c r="P1457" s="8">
        <f t="shared" si="91"/>
        <v>0.541743184065546</v>
      </c>
      <c r="Q1457" s="9">
        <f>YEAR(SalesDataTable[[#This Row],[Order Date]])</f>
        <v>2026</v>
      </c>
      <c r="R1457" s="8" t="str">
        <f>"Q"&amp;ROUNDUP(MONTH(SalesDataTable[[#This Row],[Order Date]])/3,0)</f>
        <v>Q3</v>
      </c>
      <c r="S1457" s="5">
        <f>MONTH(SalesDataTable[[#This Row],[Order Date]])</f>
        <v>7</v>
      </c>
      <c r="T1457" s="8" t="str">
        <f>TEXT(SalesDataTable[[#This Row],[Order Date]],"mmm")</f>
        <v>lip</v>
      </c>
    </row>
    <row r="1458" spans="1:20" ht="16" x14ac:dyDescent="0.4">
      <c r="A1458" s="2" t="s">
        <v>1529</v>
      </c>
      <c r="B1458" s="3">
        <v>46226</v>
      </c>
      <c r="C1458" s="4" t="s">
        <v>34</v>
      </c>
      <c r="D1458" s="4" t="s">
        <v>81</v>
      </c>
      <c r="E1458" s="4" t="s">
        <v>23</v>
      </c>
      <c r="F1458" s="4" t="s">
        <v>36</v>
      </c>
      <c r="G1458" s="4" t="s">
        <v>37</v>
      </c>
      <c r="H1458" s="4" t="s">
        <v>66</v>
      </c>
      <c r="I1458" s="5">
        <v>2</v>
      </c>
      <c r="J1458" s="6">
        <v>46.41</v>
      </c>
      <c r="K1458" s="7">
        <v>0</v>
      </c>
      <c r="L1458" s="6">
        <v>18.600000000000001</v>
      </c>
      <c r="M1458" s="6">
        <f t="shared" si="88"/>
        <v>92.82</v>
      </c>
      <c r="N1458" s="6">
        <f t="shared" si="89"/>
        <v>37.200000000000003</v>
      </c>
      <c r="O1458" s="6">
        <f t="shared" si="90"/>
        <v>55.61999999999999</v>
      </c>
      <c r="P1458" s="8">
        <f t="shared" si="91"/>
        <v>0.59922430510665803</v>
      </c>
      <c r="Q1458" s="9">
        <f>YEAR(SalesDataTable[[#This Row],[Order Date]])</f>
        <v>2026</v>
      </c>
      <c r="R1458" s="8" t="str">
        <f>"Q"&amp;ROUNDUP(MONTH(SalesDataTable[[#This Row],[Order Date]])/3,0)</f>
        <v>Q3</v>
      </c>
      <c r="S1458" s="5">
        <f>MONTH(SalesDataTable[[#This Row],[Order Date]])</f>
        <v>7</v>
      </c>
      <c r="T1458" s="8" t="str">
        <f>TEXT(SalesDataTable[[#This Row],[Order Date]],"mmm")</f>
        <v>lip</v>
      </c>
    </row>
    <row r="1459" spans="1:20" ht="16" x14ac:dyDescent="0.4">
      <c r="A1459" s="2" t="s">
        <v>1530</v>
      </c>
      <c r="B1459" s="3">
        <v>46226</v>
      </c>
      <c r="C1459" s="4" t="s">
        <v>47</v>
      </c>
      <c r="D1459" s="4" t="s">
        <v>102</v>
      </c>
      <c r="E1459" s="4" t="s">
        <v>59</v>
      </c>
      <c r="F1459" s="4" t="s">
        <v>36</v>
      </c>
      <c r="G1459" s="4" t="s">
        <v>31</v>
      </c>
      <c r="H1459" s="4" t="s">
        <v>99</v>
      </c>
      <c r="I1459" s="5">
        <v>1</v>
      </c>
      <c r="J1459" s="6">
        <v>69.75</v>
      </c>
      <c r="K1459" s="7">
        <v>0</v>
      </c>
      <c r="L1459" s="6">
        <v>33.299999999999997</v>
      </c>
      <c r="M1459" s="6">
        <f t="shared" si="88"/>
        <v>69.75</v>
      </c>
      <c r="N1459" s="6">
        <f t="shared" si="89"/>
        <v>33.299999999999997</v>
      </c>
      <c r="O1459" s="6">
        <f t="shared" si="90"/>
        <v>36.450000000000003</v>
      </c>
      <c r="P1459" s="8">
        <f t="shared" si="91"/>
        <v>0.52258064516129032</v>
      </c>
      <c r="Q1459" s="9">
        <f>YEAR(SalesDataTable[[#This Row],[Order Date]])</f>
        <v>2026</v>
      </c>
      <c r="R1459" s="8" t="str">
        <f>"Q"&amp;ROUNDUP(MONTH(SalesDataTable[[#This Row],[Order Date]])/3,0)</f>
        <v>Q3</v>
      </c>
      <c r="S1459" s="5">
        <f>MONTH(SalesDataTable[[#This Row],[Order Date]])</f>
        <v>7</v>
      </c>
      <c r="T1459" s="8" t="str">
        <f>TEXT(SalesDataTable[[#This Row],[Order Date]],"mmm")</f>
        <v>lip</v>
      </c>
    </row>
    <row r="1460" spans="1:20" ht="16" x14ac:dyDescent="0.4">
      <c r="A1460" s="2" t="s">
        <v>1531</v>
      </c>
      <c r="B1460" s="3">
        <v>46226</v>
      </c>
      <c r="C1460" s="4" t="s">
        <v>21</v>
      </c>
      <c r="D1460" s="4" t="s">
        <v>108</v>
      </c>
      <c r="E1460" s="4" t="s">
        <v>45</v>
      </c>
      <c r="F1460" s="4" t="s">
        <v>40</v>
      </c>
      <c r="G1460" s="4" t="s">
        <v>25</v>
      </c>
      <c r="H1460" s="4" t="s">
        <v>55</v>
      </c>
      <c r="I1460" s="5">
        <v>3</v>
      </c>
      <c r="J1460" s="6">
        <v>40.81</v>
      </c>
      <c r="K1460" s="7">
        <v>0</v>
      </c>
      <c r="L1460" s="6">
        <v>16.86</v>
      </c>
      <c r="M1460" s="6">
        <f t="shared" si="88"/>
        <v>122.43</v>
      </c>
      <c r="N1460" s="6">
        <f t="shared" si="89"/>
        <v>50.58</v>
      </c>
      <c r="O1460" s="6">
        <f t="shared" si="90"/>
        <v>71.850000000000009</v>
      </c>
      <c r="P1460" s="8">
        <f t="shared" si="91"/>
        <v>0.58686596422445481</v>
      </c>
      <c r="Q1460" s="9">
        <f>YEAR(SalesDataTable[[#This Row],[Order Date]])</f>
        <v>2026</v>
      </c>
      <c r="R1460" s="8" t="str">
        <f>"Q"&amp;ROUNDUP(MONTH(SalesDataTable[[#This Row],[Order Date]])/3,0)</f>
        <v>Q3</v>
      </c>
      <c r="S1460" s="5">
        <f>MONTH(SalesDataTable[[#This Row],[Order Date]])</f>
        <v>7</v>
      </c>
      <c r="T1460" s="8" t="str">
        <f>TEXT(SalesDataTable[[#This Row],[Order Date]],"mmm")</f>
        <v>lip</v>
      </c>
    </row>
    <row r="1461" spans="1:20" ht="16" x14ac:dyDescent="0.4">
      <c r="A1461" s="2" t="s">
        <v>1532</v>
      </c>
      <c r="B1461" s="3">
        <v>46226</v>
      </c>
      <c r="C1461" s="4" t="s">
        <v>47</v>
      </c>
      <c r="D1461" s="4" t="s">
        <v>68</v>
      </c>
      <c r="E1461" s="4" t="s">
        <v>59</v>
      </c>
      <c r="F1461" s="4" t="s">
        <v>24</v>
      </c>
      <c r="G1461" s="4" t="s">
        <v>31</v>
      </c>
      <c r="H1461" s="4" t="s">
        <v>73</v>
      </c>
      <c r="I1461" s="5">
        <v>5</v>
      </c>
      <c r="J1461" s="6">
        <v>156.69</v>
      </c>
      <c r="K1461" s="7">
        <v>0</v>
      </c>
      <c r="L1461" s="6">
        <v>80.489999999999995</v>
      </c>
      <c r="M1461" s="6">
        <f t="shared" si="88"/>
        <v>783.45</v>
      </c>
      <c r="N1461" s="6">
        <f t="shared" si="89"/>
        <v>402.45</v>
      </c>
      <c r="O1461" s="6">
        <f t="shared" si="90"/>
        <v>381.00000000000006</v>
      </c>
      <c r="P1461" s="8">
        <f t="shared" si="91"/>
        <v>0.48631054949262881</v>
      </c>
      <c r="Q1461" s="9">
        <f>YEAR(SalesDataTable[[#This Row],[Order Date]])</f>
        <v>2026</v>
      </c>
      <c r="R1461" s="8" t="str">
        <f>"Q"&amp;ROUNDUP(MONTH(SalesDataTable[[#This Row],[Order Date]])/3,0)</f>
        <v>Q3</v>
      </c>
      <c r="S1461" s="5">
        <f>MONTH(SalesDataTable[[#This Row],[Order Date]])</f>
        <v>7</v>
      </c>
      <c r="T1461" s="8" t="str">
        <f>TEXT(SalesDataTable[[#This Row],[Order Date]],"mmm")</f>
        <v>lip</v>
      </c>
    </row>
    <row r="1462" spans="1:20" ht="16" x14ac:dyDescent="0.4">
      <c r="A1462" s="2" t="s">
        <v>1533</v>
      </c>
      <c r="B1462" s="3">
        <v>46226</v>
      </c>
      <c r="C1462" s="4" t="s">
        <v>28</v>
      </c>
      <c r="D1462" s="4" t="s">
        <v>58</v>
      </c>
      <c r="E1462" s="4" t="s">
        <v>59</v>
      </c>
      <c r="F1462" s="4" t="s">
        <v>24</v>
      </c>
      <c r="G1462" s="4" t="s">
        <v>37</v>
      </c>
      <c r="H1462" s="4" t="s">
        <v>103</v>
      </c>
      <c r="I1462" s="5">
        <v>1</v>
      </c>
      <c r="J1462" s="6">
        <v>168.59</v>
      </c>
      <c r="K1462" s="7">
        <v>0.1</v>
      </c>
      <c r="L1462" s="6">
        <v>88.8</v>
      </c>
      <c r="M1462" s="6">
        <f t="shared" si="88"/>
        <v>151.73099999999999</v>
      </c>
      <c r="N1462" s="6">
        <f t="shared" si="89"/>
        <v>88.8</v>
      </c>
      <c r="O1462" s="6">
        <f t="shared" si="90"/>
        <v>62.930999999999997</v>
      </c>
      <c r="P1462" s="8">
        <f t="shared" si="91"/>
        <v>0.41475374181940405</v>
      </c>
      <c r="Q1462" s="9">
        <f>YEAR(SalesDataTable[[#This Row],[Order Date]])</f>
        <v>2026</v>
      </c>
      <c r="R1462" s="8" t="str">
        <f>"Q"&amp;ROUNDUP(MONTH(SalesDataTable[[#This Row],[Order Date]])/3,0)</f>
        <v>Q3</v>
      </c>
      <c r="S1462" s="5">
        <f>MONTH(SalesDataTable[[#This Row],[Order Date]])</f>
        <v>7</v>
      </c>
      <c r="T1462" s="8" t="str">
        <f>TEXT(SalesDataTable[[#This Row],[Order Date]],"mmm")</f>
        <v>lip</v>
      </c>
    </row>
    <row r="1463" spans="1:20" ht="16" x14ac:dyDescent="0.4">
      <c r="A1463" s="2" t="s">
        <v>1534</v>
      </c>
      <c r="B1463" s="3">
        <v>46226</v>
      </c>
      <c r="C1463" s="4" t="s">
        <v>28</v>
      </c>
      <c r="D1463" s="4" t="s">
        <v>89</v>
      </c>
      <c r="E1463" s="4" t="s">
        <v>23</v>
      </c>
      <c r="F1463" s="4" t="s">
        <v>40</v>
      </c>
      <c r="G1463" s="4" t="s">
        <v>37</v>
      </c>
      <c r="H1463" s="4" t="s">
        <v>38</v>
      </c>
      <c r="I1463" s="5">
        <v>5</v>
      </c>
      <c r="J1463" s="6">
        <v>36.880000000000003</v>
      </c>
      <c r="K1463" s="7">
        <v>0.1</v>
      </c>
      <c r="L1463" s="6">
        <v>13.76</v>
      </c>
      <c r="M1463" s="6">
        <f t="shared" si="88"/>
        <v>165.96</v>
      </c>
      <c r="N1463" s="6">
        <f t="shared" si="89"/>
        <v>68.8</v>
      </c>
      <c r="O1463" s="6">
        <f t="shared" si="90"/>
        <v>97.160000000000011</v>
      </c>
      <c r="P1463" s="8">
        <f t="shared" si="91"/>
        <v>0.58544227524704751</v>
      </c>
      <c r="Q1463" s="9">
        <f>YEAR(SalesDataTable[[#This Row],[Order Date]])</f>
        <v>2026</v>
      </c>
      <c r="R1463" s="8" t="str">
        <f>"Q"&amp;ROUNDUP(MONTH(SalesDataTable[[#This Row],[Order Date]])/3,0)</f>
        <v>Q3</v>
      </c>
      <c r="S1463" s="5">
        <f>MONTH(SalesDataTable[[#This Row],[Order Date]])</f>
        <v>7</v>
      </c>
      <c r="T1463" s="8" t="str">
        <f>TEXT(SalesDataTable[[#This Row],[Order Date]],"mmm")</f>
        <v>lip</v>
      </c>
    </row>
    <row r="1464" spans="1:20" ht="16" x14ac:dyDescent="0.4">
      <c r="A1464" s="2" t="s">
        <v>1535</v>
      </c>
      <c r="B1464" s="3">
        <v>46227</v>
      </c>
      <c r="C1464" s="4" t="s">
        <v>21</v>
      </c>
      <c r="D1464" s="4" t="s">
        <v>22</v>
      </c>
      <c r="E1464" s="4" t="s">
        <v>30</v>
      </c>
      <c r="F1464" s="4" t="s">
        <v>40</v>
      </c>
      <c r="G1464" s="4" t="s">
        <v>37</v>
      </c>
      <c r="H1464" s="4" t="s">
        <v>91</v>
      </c>
      <c r="I1464" s="5">
        <v>8</v>
      </c>
      <c r="J1464" s="6">
        <v>136.13</v>
      </c>
      <c r="K1464" s="7">
        <v>0.1</v>
      </c>
      <c r="L1464" s="6">
        <v>66.55</v>
      </c>
      <c r="M1464" s="6">
        <f t="shared" si="88"/>
        <v>980.13599999999997</v>
      </c>
      <c r="N1464" s="6">
        <f t="shared" si="89"/>
        <v>532.4</v>
      </c>
      <c r="O1464" s="6">
        <f t="shared" si="90"/>
        <v>447.73599999999999</v>
      </c>
      <c r="P1464" s="8">
        <f t="shared" si="91"/>
        <v>0.45681007533648393</v>
      </c>
      <c r="Q1464" s="9">
        <f>YEAR(SalesDataTable[[#This Row],[Order Date]])</f>
        <v>2026</v>
      </c>
      <c r="R1464" s="8" t="str">
        <f>"Q"&amp;ROUNDUP(MONTH(SalesDataTable[[#This Row],[Order Date]])/3,0)</f>
        <v>Q3</v>
      </c>
      <c r="S1464" s="5">
        <f>MONTH(SalesDataTable[[#This Row],[Order Date]])</f>
        <v>7</v>
      </c>
      <c r="T1464" s="8" t="str">
        <f>TEXT(SalesDataTable[[#This Row],[Order Date]],"mmm")</f>
        <v>lip</v>
      </c>
    </row>
    <row r="1465" spans="1:20" ht="16" x14ac:dyDescent="0.4">
      <c r="A1465" s="2" t="s">
        <v>1536</v>
      </c>
      <c r="B1465" s="3">
        <v>46227</v>
      </c>
      <c r="C1465" s="4" t="s">
        <v>28</v>
      </c>
      <c r="D1465" s="4" t="s">
        <v>106</v>
      </c>
      <c r="E1465" s="4" t="s">
        <v>59</v>
      </c>
      <c r="F1465" s="4" t="s">
        <v>24</v>
      </c>
      <c r="G1465" s="4" t="s">
        <v>25</v>
      </c>
      <c r="H1465" s="4" t="s">
        <v>55</v>
      </c>
      <c r="I1465" s="5">
        <v>2</v>
      </c>
      <c r="J1465" s="6">
        <v>40.479999999999997</v>
      </c>
      <c r="K1465" s="7">
        <v>0.05</v>
      </c>
      <c r="L1465" s="6">
        <v>16.93</v>
      </c>
      <c r="M1465" s="6">
        <f t="shared" si="88"/>
        <v>76.911999999999992</v>
      </c>
      <c r="N1465" s="6">
        <f t="shared" si="89"/>
        <v>33.86</v>
      </c>
      <c r="O1465" s="6">
        <f t="shared" si="90"/>
        <v>43.051999999999992</v>
      </c>
      <c r="P1465" s="8">
        <f t="shared" si="91"/>
        <v>0.5597566049511129</v>
      </c>
      <c r="Q1465" s="9">
        <f>YEAR(SalesDataTable[[#This Row],[Order Date]])</f>
        <v>2026</v>
      </c>
      <c r="R1465" s="8" t="str">
        <f>"Q"&amp;ROUNDUP(MONTH(SalesDataTable[[#This Row],[Order Date]])/3,0)</f>
        <v>Q3</v>
      </c>
      <c r="S1465" s="5">
        <f>MONTH(SalesDataTable[[#This Row],[Order Date]])</f>
        <v>7</v>
      </c>
      <c r="T1465" s="8" t="str">
        <f>TEXT(SalesDataTable[[#This Row],[Order Date]],"mmm")</f>
        <v>lip</v>
      </c>
    </row>
    <row r="1466" spans="1:20" ht="16" x14ac:dyDescent="0.4">
      <c r="A1466" s="2" t="s">
        <v>1537</v>
      </c>
      <c r="B1466" s="3">
        <v>46227</v>
      </c>
      <c r="C1466" s="4" t="s">
        <v>21</v>
      </c>
      <c r="D1466" s="4" t="s">
        <v>22</v>
      </c>
      <c r="E1466" s="4" t="s">
        <v>23</v>
      </c>
      <c r="F1466" s="4" t="s">
        <v>36</v>
      </c>
      <c r="G1466" s="4" t="s">
        <v>25</v>
      </c>
      <c r="H1466" s="4" t="s">
        <v>49</v>
      </c>
      <c r="I1466" s="5">
        <v>4</v>
      </c>
      <c r="J1466" s="6">
        <v>50.09</v>
      </c>
      <c r="K1466" s="7">
        <v>0</v>
      </c>
      <c r="L1466" s="6">
        <v>22.11</v>
      </c>
      <c r="M1466" s="6">
        <f t="shared" si="88"/>
        <v>200.36</v>
      </c>
      <c r="N1466" s="6">
        <f t="shared" si="89"/>
        <v>88.44</v>
      </c>
      <c r="O1466" s="6">
        <f t="shared" si="90"/>
        <v>111.92000000000002</v>
      </c>
      <c r="P1466" s="8">
        <f t="shared" si="91"/>
        <v>0.55859452984627678</v>
      </c>
      <c r="Q1466" s="9">
        <f>YEAR(SalesDataTable[[#This Row],[Order Date]])</f>
        <v>2026</v>
      </c>
      <c r="R1466" s="8" t="str">
        <f>"Q"&amp;ROUNDUP(MONTH(SalesDataTable[[#This Row],[Order Date]])/3,0)</f>
        <v>Q3</v>
      </c>
      <c r="S1466" s="5">
        <f>MONTH(SalesDataTable[[#This Row],[Order Date]])</f>
        <v>7</v>
      </c>
      <c r="T1466" s="8" t="str">
        <f>TEXT(SalesDataTable[[#This Row],[Order Date]],"mmm")</f>
        <v>lip</v>
      </c>
    </row>
    <row r="1467" spans="1:20" ht="16" x14ac:dyDescent="0.4">
      <c r="A1467" s="2" t="s">
        <v>1538</v>
      </c>
      <c r="B1467" s="3">
        <v>46227</v>
      </c>
      <c r="C1467" s="4" t="s">
        <v>47</v>
      </c>
      <c r="D1467" s="4" t="s">
        <v>68</v>
      </c>
      <c r="E1467" s="4" t="s">
        <v>23</v>
      </c>
      <c r="F1467" s="4" t="s">
        <v>24</v>
      </c>
      <c r="G1467" s="4" t="s">
        <v>31</v>
      </c>
      <c r="H1467" s="4" t="s">
        <v>73</v>
      </c>
      <c r="I1467" s="5">
        <v>1</v>
      </c>
      <c r="J1467" s="6">
        <v>156.54</v>
      </c>
      <c r="K1467" s="7">
        <v>0.1</v>
      </c>
      <c r="L1467" s="6">
        <v>77.38</v>
      </c>
      <c r="M1467" s="6">
        <f t="shared" si="88"/>
        <v>140.886</v>
      </c>
      <c r="N1467" s="6">
        <f t="shared" si="89"/>
        <v>77.38</v>
      </c>
      <c r="O1467" s="6">
        <f t="shared" si="90"/>
        <v>63.506</v>
      </c>
      <c r="P1467" s="8">
        <f t="shared" si="91"/>
        <v>0.4507616086765186</v>
      </c>
      <c r="Q1467" s="9">
        <f>YEAR(SalesDataTable[[#This Row],[Order Date]])</f>
        <v>2026</v>
      </c>
      <c r="R1467" s="8" t="str">
        <f>"Q"&amp;ROUNDUP(MONTH(SalesDataTable[[#This Row],[Order Date]])/3,0)</f>
        <v>Q3</v>
      </c>
      <c r="S1467" s="5">
        <f>MONTH(SalesDataTable[[#This Row],[Order Date]])</f>
        <v>7</v>
      </c>
      <c r="T1467" s="8" t="str">
        <f>TEXT(SalesDataTable[[#This Row],[Order Date]],"mmm")</f>
        <v>lip</v>
      </c>
    </row>
    <row r="1468" spans="1:20" ht="16" x14ac:dyDescent="0.4">
      <c r="A1468" s="2" t="s">
        <v>1539</v>
      </c>
      <c r="B1468" s="3">
        <v>46227</v>
      </c>
      <c r="C1468" s="4" t="s">
        <v>28</v>
      </c>
      <c r="D1468" s="4" t="s">
        <v>58</v>
      </c>
      <c r="E1468" s="4" t="s">
        <v>45</v>
      </c>
      <c r="F1468" s="4" t="s">
        <v>24</v>
      </c>
      <c r="G1468" s="4" t="s">
        <v>31</v>
      </c>
      <c r="H1468" s="4" t="s">
        <v>73</v>
      </c>
      <c r="I1468" s="5">
        <v>1</v>
      </c>
      <c r="J1468" s="6">
        <v>152.1</v>
      </c>
      <c r="K1468" s="7">
        <v>0.1</v>
      </c>
      <c r="L1468" s="6">
        <v>80.459999999999994</v>
      </c>
      <c r="M1468" s="6">
        <f t="shared" si="88"/>
        <v>136.88999999999999</v>
      </c>
      <c r="N1468" s="6">
        <f t="shared" si="89"/>
        <v>80.459999999999994</v>
      </c>
      <c r="O1468" s="6">
        <f t="shared" si="90"/>
        <v>56.429999999999993</v>
      </c>
      <c r="P1468" s="8">
        <f t="shared" si="91"/>
        <v>0.41222879684418146</v>
      </c>
      <c r="Q1468" s="9">
        <f>YEAR(SalesDataTable[[#This Row],[Order Date]])</f>
        <v>2026</v>
      </c>
      <c r="R1468" s="8" t="str">
        <f>"Q"&amp;ROUNDUP(MONTH(SalesDataTable[[#This Row],[Order Date]])/3,0)</f>
        <v>Q3</v>
      </c>
      <c r="S1468" s="5">
        <f>MONTH(SalesDataTable[[#This Row],[Order Date]])</f>
        <v>7</v>
      </c>
      <c r="T1468" s="8" t="str">
        <f>TEXT(SalesDataTable[[#This Row],[Order Date]],"mmm")</f>
        <v>lip</v>
      </c>
    </row>
    <row r="1469" spans="1:20" ht="16" x14ac:dyDescent="0.4">
      <c r="A1469" s="2" t="s">
        <v>1540</v>
      </c>
      <c r="B1469" s="3">
        <v>46228</v>
      </c>
      <c r="C1469" s="4" t="s">
        <v>28</v>
      </c>
      <c r="D1469" s="4" t="s">
        <v>86</v>
      </c>
      <c r="E1469" s="4" t="s">
        <v>23</v>
      </c>
      <c r="F1469" s="4" t="s">
        <v>24</v>
      </c>
      <c r="G1469" s="4" t="s">
        <v>31</v>
      </c>
      <c r="H1469" s="4" t="s">
        <v>73</v>
      </c>
      <c r="I1469" s="5">
        <v>1</v>
      </c>
      <c r="J1469" s="6">
        <v>155.35</v>
      </c>
      <c r="K1469" s="7">
        <v>0</v>
      </c>
      <c r="L1469" s="6">
        <v>80.47</v>
      </c>
      <c r="M1469" s="6">
        <f t="shared" si="88"/>
        <v>155.35</v>
      </c>
      <c r="N1469" s="6">
        <f t="shared" si="89"/>
        <v>80.47</v>
      </c>
      <c r="O1469" s="6">
        <f t="shared" si="90"/>
        <v>74.88</v>
      </c>
      <c r="P1469" s="8">
        <f t="shared" si="91"/>
        <v>0.48200836820083681</v>
      </c>
      <c r="Q1469" s="9">
        <f>YEAR(SalesDataTable[[#This Row],[Order Date]])</f>
        <v>2026</v>
      </c>
      <c r="R1469" s="8" t="str">
        <f>"Q"&amp;ROUNDUP(MONTH(SalesDataTable[[#This Row],[Order Date]])/3,0)</f>
        <v>Q3</v>
      </c>
      <c r="S1469" s="5">
        <f>MONTH(SalesDataTable[[#This Row],[Order Date]])</f>
        <v>7</v>
      </c>
      <c r="T1469" s="8" t="str">
        <f>TEXT(SalesDataTable[[#This Row],[Order Date]],"mmm")</f>
        <v>lip</v>
      </c>
    </row>
    <row r="1470" spans="1:20" ht="16" x14ac:dyDescent="0.4">
      <c r="A1470" s="2" t="s">
        <v>1541</v>
      </c>
      <c r="B1470" s="3">
        <v>46228</v>
      </c>
      <c r="C1470" s="4" t="s">
        <v>34</v>
      </c>
      <c r="D1470" s="4" t="s">
        <v>44</v>
      </c>
      <c r="E1470" s="4" t="s">
        <v>59</v>
      </c>
      <c r="F1470" s="4" t="s">
        <v>36</v>
      </c>
      <c r="G1470" s="4" t="s">
        <v>25</v>
      </c>
      <c r="H1470" s="4" t="s">
        <v>26</v>
      </c>
      <c r="I1470" s="5">
        <v>1</v>
      </c>
      <c r="J1470" s="6">
        <v>81.13</v>
      </c>
      <c r="K1470" s="7">
        <v>0.05</v>
      </c>
      <c r="L1470" s="6">
        <v>42.41</v>
      </c>
      <c r="M1470" s="6">
        <f t="shared" si="88"/>
        <v>77.073499999999996</v>
      </c>
      <c r="N1470" s="6">
        <f t="shared" si="89"/>
        <v>42.41</v>
      </c>
      <c r="O1470" s="6">
        <f t="shared" si="90"/>
        <v>34.663499999999999</v>
      </c>
      <c r="P1470" s="8">
        <f t="shared" si="91"/>
        <v>0.44974602165465433</v>
      </c>
      <c r="Q1470" s="9">
        <f>YEAR(SalesDataTable[[#This Row],[Order Date]])</f>
        <v>2026</v>
      </c>
      <c r="R1470" s="8" t="str">
        <f>"Q"&amp;ROUNDUP(MONTH(SalesDataTable[[#This Row],[Order Date]])/3,0)</f>
        <v>Q3</v>
      </c>
      <c r="S1470" s="5">
        <f>MONTH(SalesDataTable[[#This Row],[Order Date]])</f>
        <v>7</v>
      </c>
      <c r="T1470" s="8" t="str">
        <f>TEXT(SalesDataTable[[#This Row],[Order Date]],"mmm")</f>
        <v>lip</v>
      </c>
    </row>
    <row r="1471" spans="1:20" ht="16" x14ac:dyDescent="0.4">
      <c r="A1471" s="2" t="s">
        <v>1542</v>
      </c>
      <c r="B1471" s="3">
        <v>46228</v>
      </c>
      <c r="C1471" s="4" t="s">
        <v>28</v>
      </c>
      <c r="D1471" s="4" t="s">
        <v>86</v>
      </c>
      <c r="E1471" s="4" t="s">
        <v>23</v>
      </c>
      <c r="F1471" s="4" t="s">
        <v>36</v>
      </c>
      <c r="G1471" s="4" t="s">
        <v>31</v>
      </c>
      <c r="H1471" s="4" t="s">
        <v>41</v>
      </c>
      <c r="I1471" s="5">
        <v>1</v>
      </c>
      <c r="J1471" s="6">
        <v>145.87</v>
      </c>
      <c r="K1471" s="7">
        <v>0</v>
      </c>
      <c r="L1471" s="6">
        <v>81.430000000000007</v>
      </c>
      <c r="M1471" s="6">
        <f t="shared" si="88"/>
        <v>145.87</v>
      </c>
      <c r="N1471" s="6">
        <f t="shared" si="89"/>
        <v>81.430000000000007</v>
      </c>
      <c r="O1471" s="6">
        <f t="shared" si="90"/>
        <v>64.44</v>
      </c>
      <c r="P1471" s="8">
        <f t="shared" si="91"/>
        <v>0.44176321382052508</v>
      </c>
      <c r="Q1471" s="9">
        <f>YEAR(SalesDataTable[[#This Row],[Order Date]])</f>
        <v>2026</v>
      </c>
      <c r="R1471" s="8" t="str">
        <f>"Q"&amp;ROUNDUP(MONTH(SalesDataTable[[#This Row],[Order Date]])/3,0)</f>
        <v>Q3</v>
      </c>
      <c r="S1471" s="5">
        <f>MONTH(SalesDataTable[[#This Row],[Order Date]])</f>
        <v>7</v>
      </c>
      <c r="T1471" s="8" t="str">
        <f>TEXT(SalesDataTable[[#This Row],[Order Date]],"mmm")</f>
        <v>lip</v>
      </c>
    </row>
    <row r="1472" spans="1:20" ht="16" x14ac:dyDescent="0.4">
      <c r="A1472" s="2" t="s">
        <v>1543</v>
      </c>
      <c r="B1472" s="3">
        <v>46228</v>
      </c>
      <c r="C1472" s="4" t="s">
        <v>28</v>
      </c>
      <c r="D1472" s="4" t="s">
        <v>89</v>
      </c>
      <c r="E1472" s="4" t="s">
        <v>23</v>
      </c>
      <c r="F1472" s="4" t="s">
        <v>36</v>
      </c>
      <c r="G1472" s="4" t="s">
        <v>31</v>
      </c>
      <c r="H1472" s="4" t="s">
        <v>73</v>
      </c>
      <c r="I1472" s="5">
        <v>6</v>
      </c>
      <c r="J1472" s="6">
        <v>151.88999999999999</v>
      </c>
      <c r="K1472" s="7">
        <v>0.15</v>
      </c>
      <c r="L1472" s="6">
        <v>76.83</v>
      </c>
      <c r="M1472" s="6">
        <f t="shared" si="88"/>
        <v>774.6389999999999</v>
      </c>
      <c r="N1472" s="6">
        <f t="shared" si="89"/>
        <v>460.98</v>
      </c>
      <c r="O1472" s="6">
        <f t="shared" si="90"/>
        <v>313.65899999999988</v>
      </c>
      <c r="P1472" s="8">
        <f t="shared" si="91"/>
        <v>0.40490989996630677</v>
      </c>
      <c r="Q1472" s="9">
        <f>YEAR(SalesDataTable[[#This Row],[Order Date]])</f>
        <v>2026</v>
      </c>
      <c r="R1472" s="8" t="str">
        <f>"Q"&amp;ROUNDUP(MONTH(SalesDataTable[[#This Row],[Order Date]])/3,0)</f>
        <v>Q3</v>
      </c>
      <c r="S1472" s="5">
        <f>MONTH(SalesDataTable[[#This Row],[Order Date]])</f>
        <v>7</v>
      </c>
      <c r="T1472" s="8" t="str">
        <f>TEXT(SalesDataTable[[#This Row],[Order Date]],"mmm")</f>
        <v>lip</v>
      </c>
    </row>
    <row r="1473" spans="1:20" ht="16" x14ac:dyDescent="0.4">
      <c r="A1473" s="2" t="s">
        <v>1544</v>
      </c>
      <c r="B1473" s="3">
        <v>46228</v>
      </c>
      <c r="C1473" s="4" t="s">
        <v>34</v>
      </c>
      <c r="D1473" s="4" t="s">
        <v>81</v>
      </c>
      <c r="E1473" s="4" t="s">
        <v>23</v>
      </c>
      <c r="F1473" s="4" t="s">
        <v>36</v>
      </c>
      <c r="G1473" s="4" t="s">
        <v>69</v>
      </c>
      <c r="H1473" s="4" t="s">
        <v>70</v>
      </c>
      <c r="I1473" s="5">
        <v>2</v>
      </c>
      <c r="J1473" s="6">
        <v>41.14</v>
      </c>
      <c r="K1473" s="7">
        <v>0.1</v>
      </c>
      <c r="L1473" s="6">
        <v>14.84</v>
      </c>
      <c r="M1473" s="6">
        <f t="shared" si="88"/>
        <v>74.052000000000007</v>
      </c>
      <c r="N1473" s="6">
        <f t="shared" si="89"/>
        <v>29.68</v>
      </c>
      <c r="O1473" s="6">
        <f t="shared" si="90"/>
        <v>44.372000000000007</v>
      </c>
      <c r="P1473" s="8">
        <f t="shared" si="91"/>
        <v>0.59920056176740677</v>
      </c>
      <c r="Q1473" s="9">
        <f>YEAR(SalesDataTable[[#This Row],[Order Date]])</f>
        <v>2026</v>
      </c>
      <c r="R1473" s="8" t="str">
        <f>"Q"&amp;ROUNDUP(MONTH(SalesDataTable[[#This Row],[Order Date]])/3,0)</f>
        <v>Q3</v>
      </c>
      <c r="S1473" s="5">
        <f>MONTH(SalesDataTable[[#This Row],[Order Date]])</f>
        <v>7</v>
      </c>
      <c r="T1473" s="8" t="str">
        <f>TEXT(SalesDataTable[[#This Row],[Order Date]],"mmm")</f>
        <v>lip</v>
      </c>
    </row>
    <row r="1474" spans="1:20" ht="16" x14ac:dyDescent="0.4">
      <c r="A1474" s="2" t="s">
        <v>1545</v>
      </c>
      <c r="B1474" s="3">
        <v>46228</v>
      </c>
      <c r="C1474" s="4" t="s">
        <v>47</v>
      </c>
      <c r="D1474" s="4" t="s">
        <v>48</v>
      </c>
      <c r="E1474" s="4" t="s">
        <v>45</v>
      </c>
      <c r="F1474" s="4" t="s">
        <v>24</v>
      </c>
      <c r="G1474" s="4" t="s">
        <v>25</v>
      </c>
      <c r="H1474" s="4" t="s">
        <v>49</v>
      </c>
      <c r="I1474" s="5">
        <v>1</v>
      </c>
      <c r="J1474" s="6">
        <v>49.5</v>
      </c>
      <c r="K1474" s="7">
        <v>0</v>
      </c>
      <c r="L1474" s="6">
        <v>21.83</v>
      </c>
      <c r="M1474" s="6">
        <f t="shared" ref="M1474:M1537" si="92">I1474*J1474*(1-K1474)</f>
        <v>49.5</v>
      </c>
      <c r="N1474" s="6">
        <f t="shared" ref="N1474:N1537" si="93">I1474*L1474</f>
        <v>21.83</v>
      </c>
      <c r="O1474" s="6">
        <f t="shared" ref="O1474:O1537" si="94">M1474-N1474</f>
        <v>27.67</v>
      </c>
      <c r="P1474" s="8">
        <f t="shared" ref="P1474:P1537" si="95">IFERROR(O1474/M1474,0)</f>
        <v>0.55898989898989904</v>
      </c>
      <c r="Q1474" s="9">
        <f>YEAR(SalesDataTable[[#This Row],[Order Date]])</f>
        <v>2026</v>
      </c>
      <c r="R1474" s="8" t="str">
        <f>"Q"&amp;ROUNDUP(MONTH(SalesDataTable[[#This Row],[Order Date]])/3,0)</f>
        <v>Q3</v>
      </c>
      <c r="S1474" s="5">
        <f>MONTH(SalesDataTable[[#This Row],[Order Date]])</f>
        <v>7</v>
      </c>
      <c r="T1474" s="8" t="str">
        <f>TEXT(SalesDataTable[[#This Row],[Order Date]],"mmm")</f>
        <v>lip</v>
      </c>
    </row>
    <row r="1475" spans="1:20" ht="16" x14ac:dyDescent="0.4">
      <c r="A1475" s="2" t="s">
        <v>1546</v>
      </c>
      <c r="B1475" s="3">
        <v>46228</v>
      </c>
      <c r="C1475" s="4" t="s">
        <v>47</v>
      </c>
      <c r="D1475" s="4" t="s">
        <v>65</v>
      </c>
      <c r="E1475" s="4" t="s">
        <v>23</v>
      </c>
      <c r="F1475" s="4" t="s">
        <v>36</v>
      </c>
      <c r="G1475" s="4" t="s">
        <v>37</v>
      </c>
      <c r="H1475" s="4" t="s">
        <v>66</v>
      </c>
      <c r="I1475" s="5">
        <v>2</v>
      </c>
      <c r="J1475" s="6">
        <v>46.48</v>
      </c>
      <c r="K1475" s="7">
        <v>0.05</v>
      </c>
      <c r="L1475" s="6">
        <v>18.760000000000002</v>
      </c>
      <c r="M1475" s="6">
        <f t="shared" si="92"/>
        <v>88.311999999999983</v>
      </c>
      <c r="N1475" s="6">
        <f t="shared" si="93"/>
        <v>37.520000000000003</v>
      </c>
      <c r="O1475" s="6">
        <f t="shared" si="94"/>
        <v>50.79199999999998</v>
      </c>
      <c r="P1475" s="8">
        <f t="shared" si="95"/>
        <v>0.57514267596702584</v>
      </c>
      <c r="Q1475" s="9">
        <f>YEAR(SalesDataTable[[#This Row],[Order Date]])</f>
        <v>2026</v>
      </c>
      <c r="R1475" s="8" t="str">
        <f>"Q"&amp;ROUNDUP(MONTH(SalesDataTable[[#This Row],[Order Date]])/3,0)</f>
        <v>Q3</v>
      </c>
      <c r="S1475" s="5">
        <f>MONTH(SalesDataTable[[#This Row],[Order Date]])</f>
        <v>7</v>
      </c>
      <c r="T1475" s="8" t="str">
        <f>TEXT(SalesDataTable[[#This Row],[Order Date]],"mmm")</f>
        <v>lip</v>
      </c>
    </row>
    <row r="1476" spans="1:20" ht="16" x14ac:dyDescent="0.4">
      <c r="A1476" s="2" t="s">
        <v>1547</v>
      </c>
      <c r="B1476" s="3">
        <v>46228</v>
      </c>
      <c r="C1476" s="4" t="s">
        <v>34</v>
      </c>
      <c r="D1476" s="4" t="s">
        <v>35</v>
      </c>
      <c r="E1476" s="4" t="s">
        <v>59</v>
      </c>
      <c r="F1476" s="4" t="s">
        <v>24</v>
      </c>
      <c r="G1476" s="4" t="s">
        <v>37</v>
      </c>
      <c r="H1476" s="4" t="s">
        <v>38</v>
      </c>
      <c r="I1476" s="5">
        <v>1</v>
      </c>
      <c r="J1476" s="6">
        <v>36.909999999999997</v>
      </c>
      <c r="K1476" s="7">
        <v>0</v>
      </c>
      <c r="L1476" s="6">
        <v>13.56</v>
      </c>
      <c r="M1476" s="6">
        <f t="shared" si="92"/>
        <v>36.909999999999997</v>
      </c>
      <c r="N1476" s="6">
        <f t="shared" si="93"/>
        <v>13.56</v>
      </c>
      <c r="O1476" s="6">
        <f t="shared" si="94"/>
        <v>23.349999999999994</v>
      </c>
      <c r="P1476" s="8">
        <f t="shared" si="95"/>
        <v>0.63261988620969922</v>
      </c>
      <c r="Q1476" s="9">
        <f>YEAR(SalesDataTable[[#This Row],[Order Date]])</f>
        <v>2026</v>
      </c>
      <c r="R1476" s="8" t="str">
        <f>"Q"&amp;ROUNDUP(MONTH(SalesDataTable[[#This Row],[Order Date]])/3,0)</f>
        <v>Q3</v>
      </c>
      <c r="S1476" s="5">
        <f>MONTH(SalesDataTable[[#This Row],[Order Date]])</f>
        <v>7</v>
      </c>
      <c r="T1476" s="8" t="str">
        <f>TEXT(SalesDataTable[[#This Row],[Order Date]],"mmm")</f>
        <v>lip</v>
      </c>
    </row>
    <row r="1477" spans="1:20" ht="16" x14ac:dyDescent="0.4">
      <c r="A1477" s="2" t="s">
        <v>1548</v>
      </c>
      <c r="B1477" s="3">
        <v>46228</v>
      </c>
      <c r="C1477" s="4" t="s">
        <v>21</v>
      </c>
      <c r="D1477" s="4" t="s">
        <v>22</v>
      </c>
      <c r="E1477" s="4" t="s">
        <v>23</v>
      </c>
      <c r="F1477" s="4" t="s">
        <v>24</v>
      </c>
      <c r="G1477" s="4" t="s">
        <v>37</v>
      </c>
      <c r="H1477" s="4" t="s">
        <v>38</v>
      </c>
      <c r="I1477" s="5">
        <v>1</v>
      </c>
      <c r="J1477" s="6">
        <v>35.6</v>
      </c>
      <c r="K1477" s="7">
        <v>0</v>
      </c>
      <c r="L1477" s="6">
        <v>13.91</v>
      </c>
      <c r="M1477" s="6">
        <f t="shared" si="92"/>
        <v>35.6</v>
      </c>
      <c r="N1477" s="6">
        <f t="shared" si="93"/>
        <v>13.91</v>
      </c>
      <c r="O1477" s="6">
        <f t="shared" si="94"/>
        <v>21.69</v>
      </c>
      <c r="P1477" s="8">
        <f t="shared" si="95"/>
        <v>0.60926966292134832</v>
      </c>
      <c r="Q1477" s="9">
        <f>YEAR(SalesDataTable[[#This Row],[Order Date]])</f>
        <v>2026</v>
      </c>
      <c r="R1477" s="8" t="str">
        <f>"Q"&amp;ROUNDUP(MONTH(SalesDataTable[[#This Row],[Order Date]])/3,0)</f>
        <v>Q3</v>
      </c>
      <c r="S1477" s="5">
        <f>MONTH(SalesDataTable[[#This Row],[Order Date]])</f>
        <v>7</v>
      </c>
      <c r="T1477" s="8" t="str">
        <f>TEXT(SalesDataTable[[#This Row],[Order Date]],"mmm")</f>
        <v>lip</v>
      </c>
    </row>
    <row r="1478" spans="1:20" ht="16" x14ac:dyDescent="0.4">
      <c r="A1478" s="2" t="s">
        <v>1549</v>
      </c>
      <c r="B1478" s="3">
        <v>46228</v>
      </c>
      <c r="C1478" s="4" t="s">
        <v>28</v>
      </c>
      <c r="D1478" s="4" t="s">
        <v>86</v>
      </c>
      <c r="E1478" s="4" t="s">
        <v>45</v>
      </c>
      <c r="F1478" s="4" t="s">
        <v>36</v>
      </c>
      <c r="G1478" s="4" t="s">
        <v>25</v>
      </c>
      <c r="H1478" s="4" t="s">
        <v>26</v>
      </c>
      <c r="I1478" s="5">
        <v>2</v>
      </c>
      <c r="J1478" s="6">
        <v>80.25</v>
      </c>
      <c r="K1478" s="7">
        <v>0.05</v>
      </c>
      <c r="L1478" s="6">
        <v>42.39</v>
      </c>
      <c r="M1478" s="6">
        <f t="shared" si="92"/>
        <v>152.47499999999999</v>
      </c>
      <c r="N1478" s="6">
        <f t="shared" si="93"/>
        <v>84.78</v>
      </c>
      <c r="O1478" s="6">
        <f t="shared" si="94"/>
        <v>67.694999999999993</v>
      </c>
      <c r="P1478" s="8">
        <f t="shared" si="95"/>
        <v>0.44397442203639936</v>
      </c>
      <c r="Q1478" s="9">
        <f>YEAR(SalesDataTable[[#This Row],[Order Date]])</f>
        <v>2026</v>
      </c>
      <c r="R1478" s="8" t="str">
        <f>"Q"&amp;ROUNDUP(MONTH(SalesDataTable[[#This Row],[Order Date]])/3,0)</f>
        <v>Q3</v>
      </c>
      <c r="S1478" s="5">
        <f>MONTH(SalesDataTable[[#This Row],[Order Date]])</f>
        <v>7</v>
      </c>
      <c r="T1478" s="8" t="str">
        <f>TEXT(SalesDataTable[[#This Row],[Order Date]],"mmm")</f>
        <v>lip</v>
      </c>
    </row>
    <row r="1479" spans="1:20" ht="16" x14ac:dyDescent="0.4">
      <c r="A1479" s="2" t="s">
        <v>1550</v>
      </c>
      <c r="B1479" s="3">
        <v>46228</v>
      </c>
      <c r="C1479" s="4" t="s">
        <v>21</v>
      </c>
      <c r="D1479" s="4" t="s">
        <v>22</v>
      </c>
      <c r="E1479" s="4" t="s">
        <v>59</v>
      </c>
      <c r="F1479" s="4" t="s">
        <v>24</v>
      </c>
      <c r="G1479" s="4" t="s">
        <v>37</v>
      </c>
      <c r="H1479" s="4" t="s">
        <v>66</v>
      </c>
      <c r="I1479" s="5">
        <v>2</v>
      </c>
      <c r="J1479" s="6">
        <v>47.52</v>
      </c>
      <c r="K1479" s="7">
        <v>0.1</v>
      </c>
      <c r="L1479" s="6">
        <v>17.86</v>
      </c>
      <c r="M1479" s="6">
        <f t="shared" si="92"/>
        <v>85.536000000000001</v>
      </c>
      <c r="N1479" s="6">
        <f t="shared" si="93"/>
        <v>35.72</v>
      </c>
      <c r="O1479" s="6">
        <f t="shared" si="94"/>
        <v>49.816000000000003</v>
      </c>
      <c r="P1479" s="8">
        <f t="shared" si="95"/>
        <v>0.58239805462027683</v>
      </c>
      <c r="Q1479" s="9">
        <f>YEAR(SalesDataTable[[#This Row],[Order Date]])</f>
        <v>2026</v>
      </c>
      <c r="R1479" s="8" t="str">
        <f>"Q"&amp;ROUNDUP(MONTH(SalesDataTable[[#This Row],[Order Date]])/3,0)</f>
        <v>Q3</v>
      </c>
      <c r="S1479" s="5">
        <f>MONTH(SalesDataTable[[#This Row],[Order Date]])</f>
        <v>7</v>
      </c>
      <c r="T1479" s="8" t="str">
        <f>TEXT(SalesDataTable[[#This Row],[Order Date]],"mmm")</f>
        <v>lip</v>
      </c>
    </row>
    <row r="1480" spans="1:20" ht="16" x14ac:dyDescent="0.4">
      <c r="A1480" s="2" t="s">
        <v>1551</v>
      </c>
      <c r="B1480" s="3">
        <v>46228</v>
      </c>
      <c r="C1480" s="4" t="s">
        <v>47</v>
      </c>
      <c r="D1480" s="4" t="s">
        <v>102</v>
      </c>
      <c r="E1480" s="4" t="s">
        <v>23</v>
      </c>
      <c r="F1480" s="4" t="s">
        <v>36</v>
      </c>
      <c r="G1480" s="4" t="s">
        <v>37</v>
      </c>
      <c r="H1480" s="4" t="s">
        <v>103</v>
      </c>
      <c r="I1480" s="5">
        <v>2</v>
      </c>
      <c r="J1480" s="6">
        <v>164.58</v>
      </c>
      <c r="K1480" s="7">
        <v>0.1</v>
      </c>
      <c r="L1480" s="6">
        <v>86.55</v>
      </c>
      <c r="M1480" s="6">
        <f t="shared" si="92"/>
        <v>296.24400000000003</v>
      </c>
      <c r="N1480" s="6">
        <f t="shared" si="93"/>
        <v>173.1</v>
      </c>
      <c r="O1480" s="6">
        <f t="shared" si="94"/>
        <v>123.14400000000003</v>
      </c>
      <c r="P1480" s="8">
        <f t="shared" si="95"/>
        <v>0.41568436829100341</v>
      </c>
      <c r="Q1480" s="9">
        <f>YEAR(SalesDataTable[[#This Row],[Order Date]])</f>
        <v>2026</v>
      </c>
      <c r="R1480" s="8" t="str">
        <f>"Q"&amp;ROUNDUP(MONTH(SalesDataTable[[#This Row],[Order Date]])/3,0)</f>
        <v>Q3</v>
      </c>
      <c r="S1480" s="5">
        <f>MONTH(SalesDataTable[[#This Row],[Order Date]])</f>
        <v>7</v>
      </c>
      <c r="T1480" s="8" t="str">
        <f>TEXT(SalesDataTable[[#This Row],[Order Date]],"mmm")</f>
        <v>lip</v>
      </c>
    </row>
    <row r="1481" spans="1:20" ht="16" x14ac:dyDescent="0.4">
      <c r="A1481" s="2" t="s">
        <v>1552</v>
      </c>
      <c r="B1481" s="3">
        <v>46229</v>
      </c>
      <c r="C1481" s="4" t="s">
        <v>21</v>
      </c>
      <c r="D1481" s="4" t="s">
        <v>72</v>
      </c>
      <c r="E1481" s="4" t="s">
        <v>23</v>
      </c>
      <c r="F1481" s="4" t="s">
        <v>36</v>
      </c>
      <c r="G1481" s="4" t="s">
        <v>25</v>
      </c>
      <c r="H1481" s="4" t="s">
        <v>55</v>
      </c>
      <c r="I1481" s="5">
        <v>1</v>
      </c>
      <c r="J1481" s="6">
        <v>39.99</v>
      </c>
      <c r="K1481" s="7">
        <v>0.05</v>
      </c>
      <c r="L1481" s="6">
        <v>16.739999999999998</v>
      </c>
      <c r="M1481" s="6">
        <f t="shared" si="92"/>
        <v>37.990499999999997</v>
      </c>
      <c r="N1481" s="6">
        <f t="shared" si="93"/>
        <v>16.739999999999998</v>
      </c>
      <c r="O1481" s="6">
        <f t="shared" si="94"/>
        <v>21.250499999999999</v>
      </c>
      <c r="P1481" s="8">
        <f t="shared" si="95"/>
        <v>0.55936352509179932</v>
      </c>
      <c r="Q1481" s="9">
        <f>YEAR(SalesDataTable[[#This Row],[Order Date]])</f>
        <v>2026</v>
      </c>
      <c r="R1481" s="8" t="str">
        <f>"Q"&amp;ROUNDUP(MONTH(SalesDataTable[[#This Row],[Order Date]])/3,0)</f>
        <v>Q3</v>
      </c>
      <c r="S1481" s="5">
        <f>MONTH(SalesDataTable[[#This Row],[Order Date]])</f>
        <v>7</v>
      </c>
      <c r="T1481" s="8" t="str">
        <f>TEXT(SalesDataTable[[#This Row],[Order Date]],"mmm")</f>
        <v>lip</v>
      </c>
    </row>
    <row r="1482" spans="1:20" ht="16" x14ac:dyDescent="0.4">
      <c r="A1482" s="2" t="s">
        <v>1553</v>
      </c>
      <c r="B1482" s="3">
        <v>46229</v>
      </c>
      <c r="C1482" s="4" t="s">
        <v>28</v>
      </c>
      <c r="D1482" s="4" t="s">
        <v>89</v>
      </c>
      <c r="E1482" s="4" t="s">
        <v>45</v>
      </c>
      <c r="F1482" s="4" t="s">
        <v>36</v>
      </c>
      <c r="G1482" s="4" t="s">
        <v>31</v>
      </c>
      <c r="H1482" s="4" t="s">
        <v>41</v>
      </c>
      <c r="I1482" s="5">
        <v>1</v>
      </c>
      <c r="J1482" s="6">
        <v>140.44</v>
      </c>
      <c r="K1482" s="7">
        <v>0</v>
      </c>
      <c r="L1482" s="6">
        <v>77.08</v>
      </c>
      <c r="M1482" s="6">
        <f t="shared" si="92"/>
        <v>140.44</v>
      </c>
      <c r="N1482" s="6">
        <f t="shared" si="93"/>
        <v>77.08</v>
      </c>
      <c r="O1482" s="6">
        <f t="shared" si="94"/>
        <v>63.36</v>
      </c>
      <c r="P1482" s="8">
        <f t="shared" si="95"/>
        <v>0.45115351751637711</v>
      </c>
      <c r="Q1482" s="9">
        <f>YEAR(SalesDataTable[[#This Row],[Order Date]])</f>
        <v>2026</v>
      </c>
      <c r="R1482" s="8" t="str">
        <f>"Q"&amp;ROUNDUP(MONTH(SalesDataTable[[#This Row],[Order Date]])/3,0)</f>
        <v>Q3</v>
      </c>
      <c r="S1482" s="5">
        <f>MONTH(SalesDataTable[[#This Row],[Order Date]])</f>
        <v>7</v>
      </c>
      <c r="T1482" s="8" t="str">
        <f>TEXT(SalesDataTable[[#This Row],[Order Date]],"mmm")</f>
        <v>lip</v>
      </c>
    </row>
    <row r="1483" spans="1:20" ht="16" x14ac:dyDescent="0.4">
      <c r="A1483" s="2" t="s">
        <v>1554</v>
      </c>
      <c r="B1483" s="3">
        <v>46229</v>
      </c>
      <c r="C1483" s="4" t="s">
        <v>34</v>
      </c>
      <c r="D1483" s="4" t="s">
        <v>81</v>
      </c>
      <c r="E1483" s="4" t="s">
        <v>59</v>
      </c>
      <c r="F1483" s="4" t="s">
        <v>36</v>
      </c>
      <c r="G1483" s="4" t="s">
        <v>69</v>
      </c>
      <c r="H1483" s="4" t="s">
        <v>75</v>
      </c>
      <c r="I1483" s="5">
        <v>2</v>
      </c>
      <c r="J1483" s="6">
        <v>123.73</v>
      </c>
      <c r="K1483" s="7">
        <v>0.05</v>
      </c>
      <c r="L1483" s="6">
        <v>68.22</v>
      </c>
      <c r="M1483" s="6">
        <f t="shared" si="92"/>
        <v>235.08699999999999</v>
      </c>
      <c r="N1483" s="6">
        <f t="shared" si="93"/>
        <v>136.44</v>
      </c>
      <c r="O1483" s="6">
        <f t="shared" si="94"/>
        <v>98.646999999999991</v>
      </c>
      <c r="P1483" s="8">
        <f t="shared" si="95"/>
        <v>0.41961911973014243</v>
      </c>
      <c r="Q1483" s="9">
        <f>YEAR(SalesDataTable[[#This Row],[Order Date]])</f>
        <v>2026</v>
      </c>
      <c r="R1483" s="8" t="str">
        <f>"Q"&amp;ROUNDUP(MONTH(SalesDataTable[[#This Row],[Order Date]])/3,0)</f>
        <v>Q3</v>
      </c>
      <c r="S1483" s="5">
        <f>MONTH(SalesDataTable[[#This Row],[Order Date]])</f>
        <v>7</v>
      </c>
      <c r="T1483" s="8" t="str">
        <f>TEXT(SalesDataTable[[#This Row],[Order Date]],"mmm")</f>
        <v>lip</v>
      </c>
    </row>
    <row r="1484" spans="1:20" ht="16" x14ac:dyDescent="0.4">
      <c r="A1484" s="2" t="s">
        <v>1555</v>
      </c>
      <c r="B1484" s="3">
        <v>46229</v>
      </c>
      <c r="C1484" s="4" t="s">
        <v>47</v>
      </c>
      <c r="D1484" s="4" t="s">
        <v>102</v>
      </c>
      <c r="E1484" s="4" t="s">
        <v>30</v>
      </c>
      <c r="F1484" s="4" t="s">
        <v>36</v>
      </c>
      <c r="G1484" s="4" t="s">
        <v>37</v>
      </c>
      <c r="H1484" s="4" t="s">
        <v>91</v>
      </c>
      <c r="I1484" s="5">
        <v>3</v>
      </c>
      <c r="J1484" s="6">
        <v>132.68</v>
      </c>
      <c r="K1484" s="7">
        <v>0.15</v>
      </c>
      <c r="L1484" s="6">
        <v>67.38</v>
      </c>
      <c r="M1484" s="6">
        <f t="shared" si="92"/>
        <v>338.334</v>
      </c>
      <c r="N1484" s="6">
        <f t="shared" si="93"/>
        <v>202.14</v>
      </c>
      <c r="O1484" s="6">
        <f t="shared" si="94"/>
        <v>136.19400000000002</v>
      </c>
      <c r="P1484" s="8">
        <f t="shared" si="95"/>
        <v>0.40254304917625783</v>
      </c>
      <c r="Q1484" s="9">
        <f>YEAR(SalesDataTable[[#This Row],[Order Date]])</f>
        <v>2026</v>
      </c>
      <c r="R1484" s="8" t="str">
        <f>"Q"&amp;ROUNDUP(MONTH(SalesDataTable[[#This Row],[Order Date]])/3,0)</f>
        <v>Q3</v>
      </c>
      <c r="S1484" s="5">
        <f>MONTH(SalesDataTable[[#This Row],[Order Date]])</f>
        <v>7</v>
      </c>
      <c r="T1484" s="8" t="str">
        <f>TEXT(SalesDataTable[[#This Row],[Order Date]],"mmm")</f>
        <v>lip</v>
      </c>
    </row>
    <row r="1485" spans="1:20" ht="16" x14ac:dyDescent="0.4">
      <c r="A1485" s="2" t="s">
        <v>1556</v>
      </c>
      <c r="B1485" s="3">
        <v>46229</v>
      </c>
      <c r="C1485" s="4" t="s">
        <v>47</v>
      </c>
      <c r="D1485" s="4" t="s">
        <v>65</v>
      </c>
      <c r="E1485" s="4" t="s">
        <v>45</v>
      </c>
      <c r="F1485" s="4" t="s">
        <v>36</v>
      </c>
      <c r="G1485" s="4" t="s">
        <v>69</v>
      </c>
      <c r="H1485" s="4" t="s">
        <v>87</v>
      </c>
      <c r="I1485" s="5">
        <v>1</v>
      </c>
      <c r="J1485" s="6">
        <v>35.479999999999997</v>
      </c>
      <c r="K1485" s="7">
        <v>0.05</v>
      </c>
      <c r="L1485" s="6">
        <v>14.15</v>
      </c>
      <c r="M1485" s="6">
        <f t="shared" si="92"/>
        <v>33.705999999999996</v>
      </c>
      <c r="N1485" s="6">
        <f t="shared" si="93"/>
        <v>14.15</v>
      </c>
      <c r="O1485" s="6">
        <f t="shared" si="94"/>
        <v>19.555999999999997</v>
      </c>
      <c r="P1485" s="8">
        <f t="shared" si="95"/>
        <v>0.58019343737020113</v>
      </c>
      <c r="Q1485" s="9">
        <f>YEAR(SalesDataTable[[#This Row],[Order Date]])</f>
        <v>2026</v>
      </c>
      <c r="R1485" s="8" t="str">
        <f>"Q"&amp;ROUNDUP(MONTH(SalesDataTable[[#This Row],[Order Date]])/3,0)</f>
        <v>Q3</v>
      </c>
      <c r="S1485" s="5">
        <f>MONTH(SalesDataTable[[#This Row],[Order Date]])</f>
        <v>7</v>
      </c>
      <c r="T1485" s="8" t="str">
        <f>TEXT(SalesDataTable[[#This Row],[Order Date]],"mmm")</f>
        <v>lip</v>
      </c>
    </row>
    <row r="1486" spans="1:20" ht="16" x14ac:dyDescent="0.4">
      <c r="A1486" s="2" t="s">
        <v>1557</v>
      </c>
      <c r="B1486" s="3">
        <v>46229</v>
      </c>
      <c r="C1486" s="4" t="s">
        <v>47</v>
      </c>
      <c r="D1486" s="4" t="s">
        <v>65</v>
      </c>
      <c r="E1486" s="4" t="s">
        <v>23</v>
      </c>
      <c r="F1486" s="4" t="s">
        <v>40</v>
      </c>
      <c r="G1486" s="4" t="s">
        <v>37</v>
      </c>
      <c r="H1486" s="4" t="s">
        <v>91</v>
      </c>
      <c r="I1486" s="5">
        <v>3</v>
      </c>
      <c r="J1486" s="6">
        <v>134.63</v>
      </c>
      <c r="K1486" s="7">
        <v>0</v>
      </c>
      <c r="L1486" s="6">
        <v>67.2</v>
      </c>
      <c r="M1486" s="6">
        <f t="shared" si="92"/>
        <v>403.89</v>
      </c>
      <c r="N1486" s="6">
        <f t="shared" si="93"/>
        <v>201.60000000000002</v>
      </c>
      <c r="O1486" s="6">
        <f t="shared" si="94"/>
        <v>202.28999999999996</v>
      </c>
      <c r="P1486" s="8">
        <f t="shared" si="95"/>
        <v>0.50085419297333422</v>
      </c>
      <c r="Q1486" s="9">
        <f>YEAR(SalesDataTable[[#This Row],[Order Date]])</f>
        <v>2026</v>
      </c>
      <c r="R1486" s="8" t="str">
        <f>"Q"&amp;ROUNDUP(MONTH(SalesDataTable[[#This Row],[Order Date]])/3,0)</f>
        <v>Q3</v>
      </c>
      <c r="S1486" s="5">
        <f>MONTH(SalesDataTable[[#This Row],[Order Date]])</f>
        <v>7</v>
      </c>
      <c r="T1486" s="8" t="str">
        <f>TEXT(SalesDataTable[[#This Row],[Order Date]],"mmm")</f>
        <v>lip</v>
      </c>
    </row>
    <row r="1487" spans="1:20" ht="16" x14ac:dyDescent="0.4">
      <c r="A1487" s="2" t="s">
        <v>1558</v>
      </c>
      <c r="B1487" s="3">
        <v>46230</v>
      </c>
      <c r="C1487" s="4" t="s">
        <v>21</v>
      </c>
      <c r="D1487" s="4" t="s">
        <v>72</v>
      </c>
      <c r="E1487" s="4" t="s">
        <v>59</v>
      </c>
      <c r="F1487" s="4" t="s">
        <v>36</v>
      </c>
      <c r="G1487" s="4" t="s">
        <v>31</v>
      </c>
      <c r="H1487" s="4" t="s">
        <v>99</v>
      </c>
      <c r="I1487" s="5">
        <v>3</v>
      </c>
      <c r="J1487" s="6">
        <v>72.03</v>
      </c>
      <c r="K1487" s="7">
        <v>0</v>
      </c>
      <c r="L1487" s="6">
        <v>32.46</v>
      </c>
      <c r="M1487" s="6">
        <f t="shared" si="92"/>
        <v>216.09</v>
      </c>
      <c r="N1487" s="6">
        <f t="shared" si="93"/>
        <v>97.38</v>
      </c>
      <c r="O1487" s="6">
        <f t="shared" si="94"/>
        <v>118.71000000000001</v>
      </c>
      <c r="P1487" s="8">
        <f t="shared" si="95"/>
        <v>0.54935443565181175</v>
      </c>
      <c r="Q1487" s="9">
        <f>YEAR(SalesDataTable[[#This Row],[Order Date]])</f>
        <v>2026</v>
      </c>
      <c r="R1487" s="8" t="str">
        <f>"Q"&amp;ROUNDUP(MONTH(SalesDataTable[[#This Row],[Order Date]])/3,0)</f>
        <v>Q3</v>
      </c>
      <c r="S1487" s="5">
        <f>MONTH(SalesDataTable[[#This Row],[Order Date]])</f>
        <v>7</v>
      </c>
      <c r="T1487" s="8" t="str">
        <f>TEXT(SalesDataTable[[#This Row],[Order Date]],"mmm")</f>
        <v>lip</v>
      </c>
    </row>
    <row r="1488" spans="1:20" ht="16" x14ac:dyDescent="0.4">
      <c r="A1488" s="2" t="s">
        <v>1559</v>
      </c>
      <c r="B1488" s="3">
        <v>46230</v>
      </c>
      <c r="C1488" s="4" t="s">
        <v>47</v>
      </c>
      <c r="D1488" s="4" t="s">
        <v>65</v>
      </c>
      <c r="E1488" s="4" t="s">
        <v>59</v>
      </c>
      <c r="F1488" s="4" t="s">
        <v>24</v>
      </c>
      <c r="G1488" s="4" t="s">
        <v>69</v>
      </c>
      <c r="H1488" s="4" t="s">
        <v>70</v>
      </c>
      <c r="I1488" s="5">
        <v>1</v>
      </c>
      <c r="J1488" s="6">
        <v>40.24</v>
      </c>
      <c r="K1488" s="7">
        <v>0</v>
      </c>
      <c r="L1488" s="6">
        <v>15.05</v>
      </c>
      <c r="M1488" s="6">
        <f t="shared" si="92"/>
        <v>40.24</v>
      </c>
      <c r="N1488" s="6">
        <f t="shared" si="93"/>
        <v>15.05</v>
      </c>
      <c r="O1488" s="6">
        <f t="shared" si="94"/>
        <v>25.19</v>
      </c>
      <c r="P1488" s="8">
        <f t="shared" si="95"/>
        <v>0.62599403578528823</v>
      </c>
      <c r="Q1488" s="9">
        <f>YEAR(SalesDataTable[[#This Row],[Order Date]])</f>
        <v>2026</v>
      </c>
      <c r="R1488" s="8" t="str">
        <f>"Q"&amp;ROUNDUP(MONTH(SalesDataTable[[#This Row],[Order Date]])/3,0)</f>
        <v>Q3</v>
      </c>
      <c r="S1488" s="5">
        <f>MONTH(SalesDataTable[[#This Row],[Order Date]])</f>
        <v>7</v>
      </c>
      <c r="T1488" s="8" t="str">
        <f>TEXT(SalesDataTable[[#This Row],[Order Date]],"mmm")</f>
        <v>lip</v>
      </c>
    </row>
    <row r="1489" spans="1:20" ht="16" x14ac:dyDescent="0.4">
      <c r="A1489" s="2" t="s">
        <v>1560</v>
      </c>
      <c r="B1489" s="3">
        <v>46230</v>
      </c>
      <c r="C1489" s="4" t="s">
        <v>34</v>
      </c>
      <c r="D1489" s="4" t="s">
        <v>54</v>
      </c>
      <c r="E1489" s="4" t="s">
        <v>45</v>
      </c>
      <c r="F1489" s="4" t="s">
        <v>24</v>
      </c>
      <c r="G1489" s="4" t="s">
        <v>37</v>
      </c>
      <c r="H1489" s="4" t="s">
        <v>38</v>
      </c>
      <c r="I1489" s="5">
        <v>1</v>
      </c>
      <c r="J1489" s="6">
        <v>36.14</v>
      </c>
      <c r="K1489" s="7">
        <v>0</v>
      </c>
      <c r="L1489" s="6">
        <v>13.52</v>
      </c>
      <c r="M1489" s="6">
        <f t="shared" si="92"/>
        <v>36.14</v>
      </c>
      <c r="N1489" s="6">
        <f t="shared" si="93"/>
        <v>13.52</v>
      </c>
      <c r="O1489" s="6">
        <f t="shared" si="94"/>
        <v>22.62</v>
      </c>
      <c r="P1489" s="8">
        <f t="shared" si="95"/>
        <v>0.62589928057553956</v>
      </c>
      <c r="Q1489" s="9">
        <f>YEAR(SalesDataTable[[#This Row],[Order Date]])</f>
        <v>2026</v>
      </c>
      <c r="R1489" s="8" t="str">
        <f>"Q"&amp;ROUNDUP(MONTH(SalesDataTable[[#This Row],[Order Date]])/3,0)</f>
        <v>Q3</v>
      </c>
      <c r="S1489" s="5">
        <f>MONTH(SalesDataTable[[#This Row],[Order Date]])</f>
        <v>7</v>
      </c>
      <c r="T1489" s="8" t="str">
        <f>TEXT(SalesDataTable[[#This Row],[Order Date]],"mmm")</f>
        <v>lip</v>
      </c>
    </row>
    <row r="1490" spans="1:20" ht="16" x14ac:dyDescent="0.4">
      <c r="A1490" s="2" t="s">
        <v>1561</v>
      </c>
      <c r="B1490" s="3">
        <v>46230</v>
      </c>
      <c r="C1490" s="4" t="s">
        <v>28</v>
      </c>
      <c r="D1490" s="4" t="s">
        <v>86</v>
      </c>
      <c r="E1490" s="4" t="s">
        <v>23</v>
      </c>
      <c r="F1490" s="4" t="s">
        <v>36</v>
      </c>
      <c r="G1490" s="4" t="s">
        <v>69</v>
      </c>
      <c r="H1490" s="4" t="s">
        <v>70</v>
      </c>
      <c r="I1490" s="5">
        <v>2</v>
      </c>
      <c r="J1490" s="6">
        <v>40.22</v>
      </c>
      <c r="K1490" s="7">
        <v>0.05</v>
      </c>
      <c r="L1490" s="6">
        <v>14.72</v>
      </c>
      <c r="M1490" s="6">
        <f t="shared" si="92"/>
        <v>76.417999999999992</v>
      </c>
      <c r="N1490" s="6">
        <f t="shared" si="93"/>
        <v>29.44</v>
      </c>
      <c r="O1490" s="6">
        <f t="shared" si="94"/>
        <v>46.977999999999994</v>
      </c>
      <c r="P1490" s="8">
        <f t="shared" si="95"/>
        <v>0.61475045146431473</v>
      </c>
      <c r="Q1490" s="9">
        <f>YEAR(SalesDataTable[[#This Row],[Order Date]])</f>
        <v>2026</v>
      </c>
      <c r="R1490" s="8" t="str">
        <f>"Q"&amp;ROUNDUP(MONTH(SalesDataTable[[#This Row],[Order Date]])/3,0)</f>
        <v>Q3</v>
      </c>
      <c r="S1490" s="5">
        <f>MONTH(SalesDataTable[[#This Row],[Order Date]])</f>
        <v>7</v>
      </c>
      <c r="T1490" s="8" t="str">
        <f>TEXT(SalesDataTable[[#This Row],[Order Date]],"mmm")</f>
        <v>lip</v>
      </c>
    </row>
    <row r="1491" spans="1:20" ht="16" x14ac:dyDescent="0.4">
      <c r="A1491" s="2" t="s">
        <v>1562</v>
      </c>
      <c r="B1491" s="3">
        <v>46230</v>
      </c>
      <c r="C1491" s="4" t="s">
        <v>47</v>
      </c>
      <c r="D1491" s="4" t="s">
        <v>65</v>
      </c>
      <c r="E1491" s="4" t="s">
        <v>23</v>
      </c>
      <c r="F1491" s="4" t="s">
        <v>24</v>
      </c>
      <c r="G1491" s="4" t="s">
        <v>69</v>
      </c>
      <c r="H1491" s="4" t="s">
        <v>87</v>
      </c>
      <c r="I1491" s="5">
        <v>3</v>
      </c>
      <c r="J1491" s="6">
        <v>37.130000000000003</v>
      </c>
      <c r="K1491" s="7">
        <v>0.05</v>
      </c>
      <c r="L1491" s="6">
        <v>14.29</v>
      </c>
      <c r="M1491" s="6">
        <f t="shared" si="92"/>
        <v>105.82050000000001</v>
      </c>
      <c r="N1491" s="6">
        <f t="shared" si="93"/>
        <v>42.87</v>
      </c>
      <c r="O1491" s="6">
        <f t="shared" si="94"/>
        <v>62.950500000000012</v>
      </c>
      <c r="P1491" s="8">
        <f t="shared" si="95"/>
        <v>0.59488000907196625</v>
      </c>
      <c r="Q1491" s="9">
        <f>YEAR(SalesDataTable[[#This Row],[Order Date]])</f>
        <v>2026</v>
      </c>
      <c r="R1491" s="8" t="str">
        <f>"Q"&amp;ROUNDUP(MONTH(SalesDataTable[[#This Row],[Order Date]])/3,0)</f>
        <v>Q3</v>
      </c>
      <c r="S1491" s="5">
        <f>MONTH(SalesDataTable[[#This Row],[Order Date]])</f>
        <v>7</v>
      </c>
      <c r="T1491" s="8" t="str">
        <f>TEXT(SalesDataTable[[#This Row],[Order Date]],"mmm")</f>
        <v>lip</v>
      </c>
    </row>
    <row r="1492" spans="1:20" ht="16" x14ac:dyDescent="0.4">
      <c r="A1492" s="2" t="s">
        <v>1563</v>
      </c>
      <c r="B1492" s="3">
        <v>46230</v>
      </c>
      <c r="C1492" s="4" t="s">
        <v>21</v>
      </c>
      <c r="D1492" s="4" t="s">
        <v>72</v>
      </c>
      <c r="E1492" s="4" t="s">
        <v>23</v>
      </c>
      <c r="F1492" s="4" t="s">
        <v>36</v>
      </c>
      <c r="G1492" s="4" t="s">
        <v>51</v>
      </c>
      <c r="H1492" s="4" t="s">
        <v>110</v>
      </c>
      <c r="I1492" s="5">
        <v>4</v>
      </c>
      <c r="J1492" s="6">
        <v>125.07</v>
      </c>
      <c r="K1492" s="7">
        <v>0.05</v>
      </c>
      <c r="L1492" s="6">
        <v>60</v>
      </c>
      <c r="M1492" s="6">
        <f t="shared" si="92"/>
        <v>475.26599999999996</v>
      </c>
      <c r="N1492" s="6">
        <f t="shared" si="93"/>
        <v>240</v>
      </c>
      <c r="O1492" s="6">
        <f t="shared" si="94"/>
        <v>235.26599999999996</v>
      </c>
      <c r="P1492" s="8">
        <f t="shared" si="95"/>
        <v>0.4950196311118405</v>
      </c>
      <c r="Q1492" s="9">
        <f>YEAR(SalesDataTable[[#This Row],[Order Date]])</f>
        <v>2026</v>
      </c>
      <c r="R1492" s="8" t="str">
        <f>"Q"&amp;ROUNDUP(MONTH(SalesDataTable[[#This Row],[Order Date]])/3,0)</f>
        <v>Q3</v>
      </c>
      <c r="S1492" s="5">
        <f>MONTH(SalesDataTable[[#This Row],[Order Date]])</f>
        <v>7</v>
      </c>
      <c r="T1492" s="8" t="str">
        <f>TEXT(SalesDataTable[[#This Row],[Order Date]],"mmm")</f>
        <v>lip</v>
      </c>
    </row>
    <row r="1493" spans="1:20" ht="16" x14ac:dyDescent="0.4">
      <c r="A1493" s="2" t="s">
        <v>1564</v>
      </c>
      <c r="B1493" s="3">
        <v>46230</v>
      </c>
      <c r="C1493" s="4" t="s">
        <v>47</v>
      </c>
      <c r="D1493" s="4" t="s">
        <v>102</v>
      </c>
      <c r="E1493" s="4" t="s">
        <v>30</v>
      </c>
      <c r="F1493" s="4" t="s">
        <v>24</v>
      </c>
      <c r="G1493" s="4" t="s">
        <v>69</v>
      </c>
      <c r="H1493" s="4" t="s">
        <v>75</v>
      </c>
      <c r="I1493" s="5">
        <v>5</v>
      </c>
      <c r="J1493" s="6">
        <v>122.14</v>
      </c>
      <c r="K1493" s="7">
        <v>0.05</v>
      </c>
      <c r="L1493" s="6">
        <v>70.64</v>
      </c>
      <c r="M1493" s="6">
        <f t="shared" si="92"/>
        <v>580.16499999999996</v>
      </c>
      <c r="N1493" s="6">
        <f t="shared" si="93"/>
        <v>353.2</v>
      </c>
      <c r="O1493" s="6">
        <f t="shared" si="94"/>
        <v>226.96499999999997</v>
      </c>
      <c r="P1493" s="8">
        <f t="shared" si="95"/>
        <v>0.39120767367903958</v>
      </c>
      <c r="Q1493" s="9">
        <f>YEAR(SalesDataTable[[#This Row],[Order Date]])</f>
        <v>2026</v>
      </c>
      <c r="R1493" s="8" t="str">
        <f>"Q"&amp;ROUNDUP(MONTH(SalesDataTable[[#This Row],[Order Date]])/3,0)</f>
        <v>Q3</v>
      </c>
      <c r="S1493" s="5">
        <f>MONTH(SalesDataTable[[#This Row],[Order Date]])</f>
        <v>7</v>
      </c>
      <c r="T1493" s="8" t="str">
        <f>TEXT(SalesDataTable[[#This Row],[Order Date]],"mmm")</f>
        <v>lip</v>
      </c>
    </row>
    <row r="1494" spans="1:20" ht="16" x14ac:dyDescent="0.4">
      <c r="A1494" s="2" t="s">
        <v>1565</v>
      </c>
      <c r="B1494" s="3">
        <v>46231</v>
      </c>
      <c r="C1494" s="4" t="s">
        <v>28</v>
      </c>
      <c r="D1494" s="4" t="s">
        <v>86</v>
      </c>
      <c r="E1494" s="4" t="s">
        <v>23</v>
      </c>
      <c r="F1494" s="4" t="s">
        <v>40</v>
      </c>
      <c r="G1494" s="4" t="s">
        <v>51</v>
      </c>
      <c r="H1494" s="4" t="s">
        <v>110</v>
      </c>
      <c r="I1494" s="5">
        <v>1</v>
      </c>
      <c r="J1494" s="6">
        <v>120.09</v>
      </c>
      <c r="K1494" s="7">
        <v>0</v>
      </c>
      <c r="L1494" s="6">
        <v>62.18</v>
      </c>
      <c r="M1494" s="6">
        <f t="shared" si="92"/>
        <v>120.09</v>
      </c>
      <c r="N1494" s="6">
        <f t="shared" si="93"/>
        <v>62.18</v>
      </c>
      <c r="O1494" s="6">
        <f t="shared" si="94"/>
        <v>57.910000000000004</v>
      </c>
      <c r="P1494" s="8">
        <f t="shared" si="95"/>
        <v>0.48222166708302111</v>
      </c>
      <c r="Q1494" s="9">
        <f>YEAR(SalesDataTable[[#This Row],[Order Date]])</f>
        <v>2026</v>
      </c>
      <c r="R1494" s="8" t="str">
        <f>"Q"&amp;ROUNDUP(MONTH(SalesDataTable[[#This Row],[Order Date]])/3,0)</f>
        <v>Q3</v>
      </c>
      <c r="S1494" s="5">
        <f>MONTH(SalesDataTable[[#This Row],[Order Date]])</f>
        <v>7</v>
      </c>
      <c r="T1494" s="8" t="str">
        <f>TEXT(SalesDataTable[[#This Row],[Order Date]],"mmm")</f>
        <v>lip</v>
      </c>
    </row>
    <row r="1495" spans="1:20" ht="16" x14ac:dyDescent="0.4">
      <c r="A1495" s="2" t="s">
        <v>1566</v>
      </c>
      <c r="B1495" s="3">
        <v>46231</v>
      </c>
      <c r="C1495" s="4" t="s">
        <v>47</v>
      </c>
      <c r="D1495" s="4" t="s">
        <v>48</v>
      </c>
      <c r="E1495" s="4" t="s">
        <v>59</v>
      </c>
      <c r="F1495" s="4" t="s">
        <v>24</v>
      </c>
      <c r="G1495" s="4" t="s">
        <v>25</v>
      </c>
      <c r="H1495" s="4" t="s">
        <v>63</v>
      </c>
      <c r="I1495" s="5">
        <v>6</v>
      </c>
      <c r="J1495" s="6">
        <v>102.75</v>
      </c>
      <c r="K1495" s="7">
        <v>0</v>
      </c>
      <c r="L1495" s="6">
        <v>51.55</v>
      </c>
      <c r="M1495" s="6">
        <f t="shared" si="92"/>
        <v>616.5</v>
      </c>
      <c r="N1495" s="6">
        <f t="shared" si="93"/>
        <v>309.29999999999995</v>
      </c>
      <c r="O1495" s="6">
        <f t="shared" si="94"/>
        <v>307.20000000000005</v>
      </c>
      <c r="P1495" s="8">
        <f t="shared" si="95"/>
        <v>0.49829683698296845</v>
      </c>
      <c r="Q1495" s="9">
        <f>YEAR(SalesDataTable[[#This Row],[Order Date]])</f>
        <v>2026</v>
      </c>
      <c r="R1495" s="8" t="str">
        <f>"Q"&amp;ROUNDUP(MONTH(SalesDataTable[[#This Row],[Order Date]])/3,0)</f>
        <v>Q3</v>
      </c>
      <c r="S1495" s="5">
        <f>MONTH(SalesDataTable[[#This Row],[Order Date]])</f>
        <v>7</v>
      </c>
      <c r="T1495" s="8" t="str">
        <f>TEXT(SalesDataTable[[#This Row],[Order Date]],"mmm")</f>
        <v>lip</v>
      </c>
    </row>
    <row r="1496" spans="1:20" ht="16" x14ac:dyDescent="0.4">
      <c r="A1496" s="2" t="s">
        <v>1567</v>
      </c>
      <c r="B1496" s="3">
        <v>46231</v>
      </c>
      <c r="C1496" s="4" t="s">
        <v>34</v>
      </c>
      <c r="D1496" s="4" t="s">
        <v>35</v>
      </c>
      <c r="E1496" s="4" t="s">
        <v>23</v>
      </c>
      <c r="F1496" s="4" t="s">
        <v>24</v>
      </c>
      <c r="G1496" s="4" t="s">
        <v>51</v>
      </c>
      <c r="H1496" s="4" t="s">
        <v>61</v>
      </c>
      <c r="I1496" s="5">
        <v>4</v>
      </c>
      <c r="J1496" s="6">
        <v>191.15</v>
      </c>
      <c r="K1496" s="7">
        <v>0</v>
      </c>
      <c r="L1496" s="6">
        <v>105.01</v>
      </c>
      <c r="M1496" s="6">
        <f t="shared" si="92"/>
        <v>764.6</v>
      </c>
      <c r="N1496" s="6">
        <f t="shared" si="93"/>
        <v>420.04</v>
      </c>
      <c r="O1496" s="6">
        <f t="shared" si="94"/>
        <v>344.56</v>
      </c>
      <c r="P1496" s="8">
        <f t="shared" si="95"/>
        <v>0.45064085796494896</v>
      </c>
      <c r="Q1496" s="9">
        <f>YEAR(SalesDataTable[[#This Row],[Order Date]])</f>
        <v>2026</v>
      </c>
      <c r="R1496" s="8" t="str">
        <f>"Q"&amp;ROUNDUP(MONTH(SalesDataTable[[#This Row],[Order Date]])/3,0)</f>
        <v>Q3</v>
      </c>
      <c r="S1496" s="5">
        <f>MONTH(SalesDataTable[[#This Row],[Order Date]])</f>
        <v>7</v>
      </c>
      <c r="T1496" s="8" t="str">
        <f>TEXT(SalesDataTable[[#This Row],[Order Date]],"mmm")</f>
        <v>lip</v>
      </c>
    </row>
    <row r="1497" spans="1:20" ht="16" x14ac:dyDescent="0.4">
      <c r="A1497" s="2" t="s">
        <v>1568</v>
      </c>
      <c r="B1497" s="3">
        <v>46231</v>
      </c>
      <c r="C1497" s="4" t="s">
        <v>21</v>
      </c>
      <c r="D1497" s="4" t="s">
        <v>72</v>
      </c>
      <c r="E1497" s="4" t="s">
        <v>23</v>
      </c>
      <c r="F1497" s="4" t="s">
        <v>40</v>
      </c>
      <c r="G1497" s="4" t="s">
        <v>69</v>
      </c>
      <c r="H1497" s="4" t="s">
        <v>70</v>
      </c>
      <c r="I1497" s="5">
        <v>2</v>
      </c>
      <c r="J1497" s="6">
        <v>40.15</v>
      </c>
      <c r="K1497" s="7">
        <v>0.1</v>
      </c>
      <c r="L1497" s="6">
        <v>14.86</v>
      </c>
      <c r="M1497" s="6">
        <f t="shared" si="92"/>
        <v>72.27</v>
      </c>
      <c r="N1497" s="6">
        <f t="shared" si="93"/>
        <v>29.72</v>
      </c>
      <c r="O1497" s="6">
        <f t="shared" si="94"/>
        <v>42.55</v>
      </c>
      <c r="P1497" s="8">
        <f t="shared" si="95"/>
        <v>0.58876435588764353</v>
      </c>
      <c r="Q1497" s="9">
        <f>YEAR(SalesDataTable[[#This Row],[Order Date]])</f>
        <v>2026</v>
      </c>
      <c r="R1497" s="8" t="str">
        <f>"Q"&amp;ROUNDUP(MONTH(SalesDataTable[[#This Row],[Order Date]])/3,0)</f>
        <v>Q3</v>
      </c>
      <c r="S1497" s="5">
        <f>MONTH(SalesDataTable[[#This Row],[Order Date]])</f>
        <v>7</v>
      </c>
      <c r="T1497" s="8" t="str">
        <f>TEXT(SalesDataTable[[#This Row],[Order Date]],"mmm")</f>
        <v>lip</v>
      </c>
    </row>
    <row r="1498" spans="1:20" ht="16" x14ac:dyDescent="0.4">
      <c r="A1498" s="2" t="s">
        <v>1569</v>
      </c>
      <c r="B1498" s="3">
        <v>46231</v>
      </c>
      <c r="C1498" s="4" t="s">
        <v>28</v>
      </c>
      <c r="D1498" s="4" t="s">
        <v>86</v>
      </c>
      <c r="E1498" s="4" t="s">
        <v>59</v>
      </c>
      <c r="F1498" s="4" t="s">
        <v>40</v>
      </c>
      <c r="G1498" s="4" t="s">
        <v>51</v>
      </c>
      <c r="H1498" s="4" t="s">
        <v>84</v>
      </c>
      <c r="I1498" s="5">
        <v>1</v>
      </c>
      <c r="J1498" s="6">
        <v>83.05</v>
      </c>
      <c r="K1498" s="7">
        <v>0</v>
      </c>
      <c r="L1498" s="6">
        <v>38.86</v>
      </c>
      <c r="M1498" s="6">
        <f t="shared" si="92"/>
        <v>83.05</v>
      </c>
      <c r="N1498" s="6">
        <f t="shared" si="93"/>
        <v>38.86</v>
      </c>
      <c r="O1498" s="6">
        <f t="shared" si="94"/>
        <v>44.19</v>
      </c>
      <c r="P1498" s="8">
        <f t="shared" si="95"/>
        <v>0.53208910295003009</v>
      </c>
      <c r="Q1498" s="9">
        <f>YEAR(SalesDataTable[[#This Row],[Order Date]])</f>
        <v>2026</v>
      </c>
      <c r="R1498" s="8" t="str">
        <f>"Q"&amp;ROUNDUP(MONTH(SalesDataTable[[#This Row],[Order Date]])/3,0)</f>
        <v>Q3</v>
      </c>
      <c r="S1498" s="5">
        <f>MONTH(SalesDataTable[[#This Row],[Order Date]])</f>
        <v>7</v>
      </c>
      <c r="T1498" s="8" t="str">
        <f>TEXT(SalesDataTable[[#This Row],[Order Date]],"mmm")</f>
        <v>lip</v>
      </c>
    </row>
    <row r="1499" spans="1:20" ht="16" x14ac:dyDescent="0.4">
      <c r="A1499" s="2" t="s">
        <v>1570</v>
      </c>
      <c r="B1499" s="3">
        <v>46231</v>
      </c>
      <c r="C1499" s="4" t="s">
        <v>21</v>
      </c>
      <c r="D1499" s="4" t="s">
        <v>72</v>
      </c>
      <c r="E1499" s="4" t="s">
        <v>23</v>
      </c>
      <c r="F1499" s="4" t="s">
        <v>24</v>
      </c>
      <c r="G1499" s="4" t="s">
        <v>31</v>
      </c>
      <c r="H1499" s="4" t="s">
        <v>41</v>
      </c>
      <c r="I1499" s="5">
        <v>2</v>
      </c>
      <c r="J1499" s="6">
        <v>146.22999999999999</v>
      </c>
      <c r="K1499" s="7">
        <v>0</v>
      </c>
      <c r="L1499" s="6">
        <v>79.040000000000006</v>
      </c>
      <c r="M1499" s="6">
        <f t="shared" si="92"/>
        <v>292.45999999999998</v>
      </c>
      <c r="N1499" s="6">
        <f t="shared" si="93"/>
        <v>158.08000000000001</v>
      </c>
      <c r="O1499" s="6">
        <f t="shared" si="94"/>
        <v>134.37999999999997</v>
      </c>
      <c r="P1499" s="8">
        <f t="shared" si="95"/>
        <v>0.45948163851466861</v>
      </c>
      <c r="Q1499" s="9">
        <f>YEAR(SalesDataTable[[#This Row],[Order Date]])</f>
        <v>2026</v>
      </c>
      <c r="R1499" s="8" t="str">
        <f>"Q"&amp;ROUNDUP(MONTH(SalesDataTable[[#This Row],[Order Date]])/3,0)</f>
        <v>Q3</v>
      </c>
      <c r="S1499" s="5">
        <f>MONTH(SalesDataTable[[#This Row],[Order Date]])</f>
        <v>7</v>
      </c>
      <c r="T1499" s="8" t="str">
        <f>TEXT(SalesDataTable[[#This Row],[Order Date]],"mmm")</f>
        <v>lip</v>
      </c>
    </row>
    <row r="1500" spans="1:20" ht="16" x14ac:dyDescent="0.4">
      <c r="A1500" s="2" t="s">
        <v>1571</v>
      </c>
      <c r="B1500" s="3">
        <v>46231</v>
      </c>
      <c r="C1500" s="4" t="s">
        <v>28</v>
      </c>
      <c r="D1500" s="4" t="s">
        <v>106</v>
      </c>
      <c r="E1500" s="4" t="s">
        <v>23</v>
      </c>
      <c r="F1500" s="4" t="s">
        <v>24</v>
      </c>
      <c r="G1500" s="4" t="s">
        <v>31</v>
      </c>
      <c r="H1500" s="4" t="s">
        <v>41</v>
      </c>
      <c r="I1500" s="5">
        <v>2</v>
      </c>
      <c r="J1500" s="6">
        <v>144.09</v>
      </c>
      <c r="K1500" s="7">
        <v>0</v>
      </c>
      <c r="L1500" s="6">
        <v>77.67</v>
      </c>
      <c r="M1500" s="6">
        <f t="shared" si="92"/>
        <v>288.18</v>
      </c>
      <c r="N1500" s="6">
        <f t="shared" si="93"/>
        <v>155.34</v>
      </c>
      <c r="O1500" s="6">
        <f t="shared" si="94"/>
        <v>132.84</v>
      </c>
      <c r="P1500" s="8">
        <f t="shared" si="95"/>
        <v>0.46096189881324173</v>
      </c>
      <c r="Q1500" s="9">
        <f>YEAR(SalesDataTable[[#This Row],[Order Date]])</f>
        <v>2026</v>
      </c>
      <c r="R1500" s="8" t="str">
        <f>"Q"&amp;ROUNDUP(MONTH(SalesDataTable[[#This Row],[Order Date]])/3,0)</f>
        <v>Q3</v>
      </c>
      <c r="S1500" s="5">
        <f>MONTH(SalesDataTable[[#This Row],[Order Date]])</f>
        <v>7</v>
      </c>
      <c r="T1500" s="8" t="str">
        <f>TEXT(SalesDataTable[[#This Row],[Order Date]],"mmm")</f>
        <v>lip</v>
      </c>
    </row>
    <row r="1501" spans="1:20" ht="16" x14ac:dyDescent="0.4">
      <c r="A1501" s="2" t="s">
        <v>1572</v>
      </c>
      <c r="B1501" s="3">
        <v>46231</v>
      </c>
      <c r="C1501" s="4" t="s">
        <v>34</v>
      </c>
      <c r="D1501" s="4" t="s">
        <v>81</v>
      </c>
      <c r="E1501" s="4" t="s">
        <v>45</v>
      </c>
      <c r="F1501" s="4" t="s">
        <v>40</v>
      </c>
      <c r="G1501" s="4" t="s">
        <v>31</v>
      </c>
      <c r="H1501" s="4" t="s">
        <v>32</v>
      </c>
      <c r="I1501" s="5">
        <v>3</v>
      </c>
      <c r="J1501" s="6">
        <v>93.01</v>
      </c>
      <c r="K1501" s="7">
        <v>0.15</v>
      </c>
      <c r="L1501" s="6">
        <v>46.68</v>
      </c>
      <c r="M1501" s="6">
        <f t="shared" si="92"/>
        <v>237.17550000000003</v>
      </c>
      <c r="N1501" s="6">
        <f t="shared" si="93"/>
        <v>140.04</v>
      </c>
      <c r="O1501" s="6">
        <f t="shared" si="94"/>
        <v>97.135500000000036</v>
      </c>
      <c r="P1501" s="8">
        <f t="shared" si="95"/>
        <v>0.4095511551572571</v>
      </c>
      <c r="Q1501" s="9">
        <f>YEAR(SalesDataTable[[#This Row],[Order Date]])</f>
        <v>2026</v>
      </c>
      <c r="R1501" s="8" t="str">
        <f>"Q"&amp;ROUNDUP(MONTH(SalesDataTable[[#This Row],[Order Date]])/3,0)</f>
        <v>Q3</v>
      </c>
      <c r="S1501" s="5">
        <f>MONTH(SalesDataTable[[#This Row],[Order Date]])</f>
        <v>7</v>
      </c>
      <c r="T1501" s="8" t="str">
        <f>TEXT(SalesDataTable[[#This Row],[Order Date]],"mmm")</f>
        <v>lip</v>
      </c>
    </row>
    <row r="1502" spans="1:20" ht="16" x14ac:dyDescent="0.4">
      <c r="A1502" s="2" t="s">
        <v>1573</v>
      </c>
      <c r="B1502" s="3">
        <v>46231</v>
      </c>
      <c r="C1502" s="4" t="s">
        <v>21</v>
      </c>
      <c r="D1502" s="4" t="s">
        <v>22</v>
      </c>
      <c r="E1502" s="4" t="s">
        <v>45</v>
      </c>
      <c r="F1502" s="4" t="s">
        <v>36</v>
      </c>
      <c r="G1502" s="4" t="s">
        <v>51</v>
      </c>
      <c r="H1502" s="4" t="s">
        <v>110</v>
      </c>
      <c r="I1502" s="5">
        <v>1</v>
      </c>
      <c r="J1502" s="6">
        <v>121.61</v>
      </c>
      <c r="K1502" s="7">
        <v>0.1</v>
      </c>
      <c r="L1502" s="6">
        <v>60.58</v>
      </c>
      <c r="M1502" s="6">
        <f t="shared" si="92"/>
        <v>109.449</v>
      </c>
      <c r="N1502" s="6">
        <f t="shared" si="93"/>
        <v>60.58</v>
      </c>
      <c r="O1502" s="6">
        <f t="shared" si="94"/>
        <v>48.869</v>
      </c>
      <c r="P1502" s="8">
        <f t="shared" si="95"/>
        <v>0.4465001964385239</v>
      </c>
      <c r="Q1502" s="9">
        <f>YEAR(SalesDataTable[[#This Row],[Order Date]])</f>
        <v>2026</v>
      </c>
      <c r="R1502" s="8" t="str">
        <f>"Q"&amp;ROUNDUP(MONTH(SalesDataTable[[#This Row],[Order Date]])/3,0)</f>
        <v>Q3</v>
      </c>
      <c r="S1502" s="5">
        <f>MONTH(SalesDataTable[[#This Row],[Order Date]])</f>
        <v>7</v>
      </c>
      <c r="T1502" s="8" t="str">
        <f>TEXT(SalesDataTable[[#This Row],[Order Date]],"mmm")</f>
        <v>lip</v>
      </c>
    </row>
    <row r="1503" spans="1:20" ht="16" x14ac:dyDescent="0.4">
      <c r="A1503" s="2" t="s">
        <v>1574</v>
      </c>
      <c r="B1503" s="3">
        <v>46232</v>
      </c>
      <c r="C1503" s="4" t="s">
        <v>47</v>
      </c>
      <c r="D1503" s="4" t="s">
        <v>48</v>
      </c>
      <c r="E1503" s="4" t="s">
        <v>23</v>
      </c>
      <c r="F1503" s="4" t="s">
        <v>40</v>
      </c>
      <c r="G1503" s="4" t="s">
        <v>51</v>
      </c>
      <c r="H1503" s="4" t="s">
        <v>61</v>
      </c>
      <c r="I1503" s="5">
        <v>2</v>
      </c>
      <c r="J1503" s="6">
        <v>195.09</v>
      </c>
      <c r="K1503" s="7">
        <v>0</v>
      </c>
      <c r="L1503" s="6">
        <v>106.82</v>
      </c>
      <c r="M1503" s="6">
        <f t="shared" si="92"/>
        <v>390.18</v>
      </c>
      <c r="N1503" s="6">
        <f t="shared" si="93"/>
        <v>213.64</v>
      </c>
      <c r="O1503" s="6">
        <f t="shared" si="94"/>
        <v>176.54000000000002</v>
      </c>
      <c r="P1503" s="8">
        <f t="shared" si="95"/>
        <v>0.45245783997129535</v>
      </c>
      <c r="Q1503" s="9">
        <f>YEAR(SalesDataTable[[#This Row],[Order Date]])</f>
        <v>2026</v>
      </c>
      <c r="R1503" s="8" t="str">
        <f>"Q"&amp;ROUNDUP(MONTH(SalesDataTable[[#This Row],[Order Date]])/3,0)</f>
        <v>Q3</v>
      </c>
      <c r="S1503" s="5">
        <f>MONTH(SalesDataTable[[#This Row],[Order Date]])</f>
        <v>7</v>
      </c>
      <c r="T1503" s="8" t="str">
        <f>TEXT(SalesDataTable[[#This Row],[Order Date]],"mmm")</f>
        <v>lip</v>
      </c>
    </row>
    <row r="1504" spans="1:20" ht="16" x14ac:dyDescent="0.4">
      <c r="A1504" s="2" t="s">
        <v>1575</v>
      </c>
      <c r="B1504" s="3">
        <v>46232</v>
      </c>
      <c r="C1504" s="4" t="s">
        <v>34</v>
      </c>
      <c r="D1504" s="4" t="s">
        <v>81</v>
      </c>
      <c r="E1504" s="4" t="s">
        <v>45</v>
      </c>
      <c r="F1504" s="4" t="s">
        <v>24</v>
      </c>
      <c r="G1504" s="4" t="s">
        <v>37</v>
      </c>
      <c r="H1504" s="4" t="s">
        <v>103</v>
      </c>
      <c r="I1504" s="5">
        <v>3</v>
      </c>
      <c r="J1504" s="6">
        <v>167.52</v>
      </c>
      <c r="K1504" s="7">
        <v>0</v>
      </c>
      <c r="L1504" s="6">
        <v>87.26</v>
      </c>
      <c r="M1504" s="6">
        <f t="shared" si="92"/>
        <v>502.56000000000006</v>
      </c>
      <c r="N1504" s="6">
        <f t="shared" si="93"/>
        <v>261.78000000000003</v>
      </c>
      <c r="O1504" s="6">
        <f t="shared" si="94"/>
        <v>240.78000000000003</v>
      </c>
      <c r="P1504" s="8">
        <f t="shared" si="95"/>
        <v>0.4791069723018147</v>
      </c>
      <c r="Q1504" s="9">
        <f>YEAR(SalesDataTable[[#This Row],[Order Date]])</f>
        <v>2026</v>
      </c>
      <c r="R1504" s="8" t="str">
        <f>"Q"&amp;ROUNDUP(MONTH(SalesDataTable[[#This Row],[Order Date]])/3,0)</f>
        <v>Q3</v>
      </c>
      <c r="S1504" s="5">
        <f>MONTH(SalesDataTable[[#This Row],[Order Date]])</f>
        <v>7</v>
      </c>
      <c r="T1504" s="8" t="str">
        <f>TEXT(SalesDataTable[[#This Row],[Order Date]],"mmm")</f>
        <v>lip</v>
      </c>
    </row>
    <row r="1505" spans="1:20" ht="16" x14ac:dyDescent="0.4">
      <c r="A1505" s="2" t="s">
        <v>1576</v>
      </c>
      <c r="B1505" s="3">
        <v>46232</v>
      </c>
      <c r="C1505" s="4" t="s">
        <v>28</v>
      </c>
      <c r="D1505" s="4" t="s">
        <v>106</v>
      </c>
      <c r="E1505" s="4" t="s">
        <v>59</v>
      </c>
      <c r="F1505" s="4" t="s">
        <v>36</v>
      </c>
      <c r="G1505" s="4" t="s">
        <v>25</v>
      </c>
      <c r="H1505" s="4" t="s">
        <v>49</v>
      </c>
      <c r="I1505" s="5">
        <v>3</v>
      </c>
      <c r="J1505" s="6">
        <v>50.98</v>
      </c>
      <c r="K1505" s="7">
        <v>0</v>
      </c>
      <c r="L1505" s="6">
        <v>22.63</v>
      </c>
      <c r="M1505" s="6">
        <f t="shared" si="92"/>
        <v>152.94</v>
      </c>
      <c r="N1505" s="6">
        <f t="shared" si="93"/>
        <v>67.89</v>
      </c>
      <c r="O1505" s="6">
        <f t="shared" si="94"/>
        <v>85.05</v>
      </c>
      <c r="P1505" s="8">
        <f t="shared" si="95"/>
        <v>0.55610043154178113</v>
      </c>
      <c r="Q1505" s="9">
        <f>YEAR(SalesDataTable[[#This Row],[Order Date]])</f>
        <v>2026</v>
      </c>
      <c r="R1505" s="8" t="str">
        <f>"Q"&amp;ROUNDUP(MONTH(SalesDataTable[[#This Row],[Order Date]])/3,0)</f>
        <v>Q3</v>
      </c>
      <c r="S1505" s="5">
        <f>MONTH(SalesDataTable[[#This Row],[Order Date]])</f>
        <v>7</v>
      </c>
      <c r="T1505" s="8" t="str">
        <f>TEXT(SalesDataTable[[#This Row],[Order Date]],"mmm")</f>
        <v>lip</v>
      </c>
    </row>
    <row r="1506" spans="1:20" ht="16" x14ac:dyDescent="0.4">
      <c r="A1506" s="2" t="s">
        <v>1577</v>
      </c>
      <c r="B1506" s="3">
        <v>46232</v>
      </c>
      <c r="C1506" s="4" t="s">
        <v>28</v>
      </c>
      <c r="D1506" s="4" t="s">
        <v>86</v>
      </c>
      <c r="E1506" s="4" t="s">
        <v>59</v>
      </c>
      <c r="F1506" s="4" t="s">
        <v>36</v>
      </c>
      <c r="G1506" s="4" t="s">
        <v>69</v>
      </c>
      <c r="H1506" s="4" t="s">
        <v>94</v>
      </c>
      <c r="I1506" s="5">
        <v>2</v>
      </c>
      <c r="J1506" s="6">
        <v>49.98</v>
      </c>
      <c r="K1506" s="7">
        <v>0.1</v>
      </c>
      <c r="L1506" s="6">
        <v>21.91</v>
      </c>
      <c r="M1506" s="6">
        <f t="shared" si="92"/>
        <v>89.963999999999999</v>
      </c>
      <c r="N1506" s="6">
        <f t="shared" si="93"/>
        <v>43.82</v>
      </c>
      <c r="O1506" s="6">
        <f t="shared" si="94"/>
        <v>46.143999999999998</v>
      </c>
      <c r="P1506" s="8">
        <f t="shared" si="95"/>
        <v>0.51291627762215997</v>
      </c>
      <c r="Q1506" s="9">
        <f>YEAR(SalesDataTable[[#This Row],[Order Date]])</f>
        <v>2026</v>
      </c>
      <c r="R1506" s="8" t="str">
        <f>"Q"&amp;ROUNDUP(MONTH(SalesDataTable[[#This Row],[Order Date]])/3,0)</f>
        <v>Q3</v>
      </c>
      <c r="S1506" s="5">
        <f>MONTH(SalesDataTable[[#This Row],[Order Date]])</f>
        <v>7</v>
      </c>
      <c r="T1506" s="8" t="str">
        <f>TEXT(SalesDataTable[[#This Row],[Order Date]],"mmm")</f>
        <v>lip</v>
      </c>
    </row>
    <row r="1507" spans="1:20" ht="16" x14ac:dyDescent="0.4">
      <c r="A1507" s="2" t="s">
        <v>1578</v>
      </c>
      <c r="B1507" s="3">
        <v>46232</v>
      </c>
      <c r="C1507" s="4" t="s">
        <v>47</v>
      </c>
      <c r="D1507" s="4" t="s">
        <v>48</v>
      </c>
      <c r="E1507" s="4" t="s">
        <v>30</v>
      </c>
      <c r="F1507" s="4" t="s">
        <v>40</v>
      </c>
      <c r="G1507" s="4" t="s">
        <v>37</v>
      </c>
      <c r="H1507" s="4" t="s">
        <v>38</v>
      </c>
      <c r="I1507" s="5">
        <v>4</v>
      </c>
      <c r="J1507" s="6">
        <v>36.44</v>
      </c>
      <c r="K1507" s="7">
        <v>0.15</v>
      </c>
      <c r="L1507" s="6">
        <v>13.32</v>
      </c>
      <c r="M1507" s="6">
        <f t="shared" si="92"/>
        <v>123.89599999999999</v>
      </c>
      <c r="N1507" s="6">
        <f t="shared" si="93"/>
        <v>53.28</v>
      </c>
      <c r="O1507" s="6">
        <f t="shared" si="94"/>
        <v>70.615999999999985</v>
      </c>
      <c r="P1507" s="8">
        <f t="shared" si="95"/>
        <v>0.5699619035319945</v>
      </c>
      <c r="Q1507" s="9">
        <f>YEAR(SalesDataTable[[#This Row],[Order Date]])</f>
        <v>2026</v>
      </c>
      <c r="R1507" s="8" t="str">
        <f>"Q"&amp;ROUNDUP(MONTH(SalesDataTable[[#This Row],[Order Date]])/3,0)</f>
        <v>Q3</v>
      </c>
      <c r="S1507" s="5">
        <f>MONTH(SalesDataTable[[#This Row],[Order Date]])</f>
        <v>7</v>
      </c>
      <c r="T1507" s="8" t="str">
        <f>TEXT(SalesDataTable[[#This Row],[Order Date]],"mmm")</f>
        <v>lip</v>
      </c>
    </row>
    <row r="1508" spans="1:20" ht="16" x14ac:dyDescent="0.4">
      <c r="A1508" s="2" t="s">
        <v>1579</v>
      </c>
      <c r="B1508" s="3">
        <v>46232</v>
      </c>
      <c r="C1508" s="4" t="s">
        <v>21</v>
      </c>
      <c r="D1508" s="4" t="s">
        <v>22</v>
      </c>
      <c r="E1508" s="4" t="s">
        <v>23</v>
      </c>
      <c r="F1508" s="4" t="s">
        <v>24</v>
      </c>
      <c r="G1508" s="4" t="s">
        <v>51</v>
      </c>
      <c r="H1508" s="4" t="s">
        <v>61</v>
      </c>
      <c r="I1508" s="5">
        <v>1</v>
      </c>
      <c r="J1508" s="6">
        <v>195.34</v>
      </c>
      <c r="K1508" s="7">
        <v>0.05</v>
      </c>
      <c r="L1508" s="6">
        <v>106.6</v>
      </c>
      <c r="M1508" s="6">
        <f t="shared" si="92"/>
        <v>185.57300000000001</v>
      </c>
      <c r="N1508" s="6">
        <f t="shared" si="93"/>
        <v>106.6</v>
      </c>
      <c r="O1508" s="6">
        <f t="shared" si="94"/>
        <v>78.973000000000013</v>
      </c>
      <c r="P1508" s="8">
        <f t="shared" si="95"/>
        <v>0.42556298599472991</v>
      </c>
      <c r="Q1508" s="9">
        <f>YEAR(SalesDataTable[[#This Row],[Order Date]])</f>
        <v>2026</v>
      </c>
      <c r="R1508" s="8" t="str">
        <f>"Q"&amp;ROUNDUP(MONTH(SalesDataTable[[#This Row],[Order Date]])/3,0)</f>
        <v>Q3</v>
      </c>
      <c r="S1508" s="5">
        <f>MONTH(SalesDataTable[[#This Row],[Order Date]])</f>
        <v>7</v>
      </c>
      <c r="T1508" s="8" t="str">
        <f>TEXT(SalesDataTable[[#This Row],[Order Date]],"mmm")</f>
        <v>lip</v>
      </c>
    </row>
    <row r="1509" spans="1:20" ht="16" x14ac:dyDescent="0.4">
      <c r="A1509" s="2" t="s">
        <v>1580</v>
      </c>
      <c r="B1509" s="3">
        <v>46232</v>
      </c>
      <c r="C1509" s="4" t="s">
        <v>34</v>
      </c>
      <c r="D1509" s="4" t="s">
        <v>54</v>
      </c>
      <c r="E1509" s="4" t="s">
        <v>23</v>
      </c>
      <c r="F1509" s="4" t="s">
        <v>40</v>
      </c>
      <c r="G1509" s="4" t="s">
        <v>25</v>
      </c>
      <c r="H1509" s="4" t="s">
        <v>63</v>
      </c>
      <c r="I1509" s="5">
        <v>1</v>
      </c>
      <c r="J1509" s="6">
        <v>103.31</v>
      </c>
      <c r="K1509" s="7">
        <v>0</v>
      </c>
      <c r="L1509" s="6">
        <v>50.93</v>
      </c>
      <c r="M1509" s="6">
        <f t="shared" si="92"/>
        <v>103.31</v>
      </c>
      <c r="N1509" s="6">
        <f t="shared" si="93"/>
        <v>50.93</v>
      </c>
      <c r="O1509" s="6">
        <f t="shared" si="94"/>
        <v>52.38</v>
      </c>
      <c r="P1509" s="8">
        <f t="shared" si="95"/>
        <v>0.50701771367728199</v>
      </c>
      <c r="Q1509" s="9">
        <f>YEAR(SalesDataTable[[#This Row],[Order Date]])</f>
        <v>2026</v>
      </c>
      <c r="R1509" s="8" t="str">
        <f>"Q"&amp;ROUNDUP(MONTH(SalesDataTable[[#This Row],[Order Date]])/3,0)</f>
        <v>Q3</v>
      </c>
      <c r="S1509" s="5">
        <f>MONTH(SalesDataTable[[#This Row],[Order Date]])</f>
        <v>7</v>
      </c>
      <c r="T1509" s="8" t="str">
        <f>TEXT(SalesDataTable[[#This Row],[Order Date]],"mmm")</f>
        <v>lip</v>
      </c>
    </row>
    <row r="1510" spans="1:20" ht="16" x14ac:dyDescent="0.4">
      <c r="A1510" s="2" t="s">
        <v>1581</v>
      </c>
      <c r="B1510" s="3">
        <v>46232</v>
      </c>
      <c r="C1510" s="4" t="s">
        <v>21</v>
      </c>
      <c r="D1510" s="4" t="s">
        <v>22</v>
      </c>
      <c r="E1510" s="4" t="s">
        <v>23</v>
      </c>
      <c r="F1510" s="4" t="s">
        <v>36</v>
      </c>
      <c r="G1510" s="4" t="s">
        <v>51</v>
      </c>
      <c r="H1510" s="4" t="s">
        <v>110</v>
      </c>
      <c r="I1510" s="5">
        <v>3</v>
      </c>
      <c r="J1510" s="6">
        <v>123.31</v>
      </c>
      <c r="K1510" s="7">
        <v>0</v>
      </c>
      <c r="L1510" s="6">
        <v>59.16</v>
      </c>
      <c r="M1510" s="6">
        <f t="shared" si="92"/>
        <v>369.93</v>
      </c>
      <c r="N1510" s="6">
        <f t="shared" si="93"/>
        <v>177.48</v>
      </c>
      <c r="O1510" s="6">
        <f t="shared" si="94"/>
        <v>192.45000000000002</v>
      </c>
      <c r="P1510" s="8">
        <f t="shared" si="95"/>
        <v>0.52023355770010549</v>
      </c>
      <c r="Q1510" s="9">
        <f>YEAR(SalesDataTable[[#This Row],[Order Date]])</f>
        <v>2026</v>
      </c>
      <c r="R1510" s="8" t="str">
        <f>"Q"&amp;ROUNDUP(MONTH(SalesDataTable[[#This Row],[Order Date]])/3,0)</f>
        <v>Q3</v>
      </c>
      <c r="S1510" s="5">
        <f>MONTH(SalesDataTable[[#This Row],[Order Date]])</f>
        <v>7</v>
      </c>
      <c r="T1510" s="8" t="str">
        <f>TEXT(SalesDataTable[[#This Row],[Order Date]],"mmm")</f>
        <v>lip</v>
      </c>
    </row>
    <row r="1511" spans="1:20" ht="16" x14ac:dyDescent="0.4">
      <c r="A1511" s="2" t="s">
        <v>1582</v>
      </c>
      <c r="B1511" s="3">
        <v>46232</v>
      </c>
      <c r="C1511" s="4" t="s">
        <v>21</v>
      </c>
      <c r="D1511" s="4" t="s">
        <v>108</v>
      </c>
      <c r="E1511" s="4" t="s">
        <v>23</v>
      </c>
      <c r="F1511" s="4" t="s">
        <v>36</v>
      </c>
      <c r="G1511" s="4" t="s">
        <v>69</v>
      </c>
      <c r="H1511" s="4" t="s">
        <v>70</v>
      </c>
      <c r="I1511" s="5">
        <v>1</v>
      </c>
      <c r="J1511" s="6">
        <v>40.36</v>
      </c>
      <c r="K1511" s="7">
        <v>0.1</v>
      </c>
      <c r="L1511" s="6">
        <v>14.82</v>
      </c>
      <c r="M1511" s="6">
        <f t="shared" si="92"/>
        <v>36.323999999999998</v>
      </c>
      <c r="N1511" s="6">
        <f t="shared" si="93"/>
        <v>14.82</v>
      </c>
      <c r="O1511" s="6">
        <f t="shared" si="94"/>
        <v>21.503999999999998</v>
      </c>
      <c r="P1511" s="8">
        <f t="shared" si="95"/>
        <v>0.59200528576148004</v>
      </c>
      <c r="Q1511" s="9">
        <f>YEAR(SalesDataTable[[#This Row],[Order Date]])</f>
        <v>2026</v>
      </c>
      <c r="R1511" s="8" t="str">
        <f>"Q"&amp;ROUNDUP(MONTH(SalesDataTable[[#This Row],[Order Date]])/3,0)</f>
        <v>Q3</v>
      </c>
      <c r="S1511" s="5">
        <f>MONTH(SalesDataTable[[#This Row],[Order Date]])</f>
        <v>7</v>
      </c>
      <c r="T1511" s="8" t="str">
        <f>TEXT(SalesDataTable[[#This Row],[Order Date]],"mmm")</f>
        <v>lip</v>
      </c>
    </row>
    <row r="1512" spans="1:20" ht="16" x14ac:dyDescent="0.4">
      <c r="A1512" s="2" t="s">
        <v>1583</v>
      </c>
      <c r="B1512" s="3">
        <v>46232</v>
      </c>
      <c r="C1512" s="4" t="s">
        <v>21</v>
      </c>
      <c r="D1512" s="4" t="s">
        <v>108</v>
      </c>
      <c r="E1512" s="4" t="s">
        <v>45</v>
      </c>
      <c r="F1512" s="4" t="s">
        <v>36</v>
      </c>
      <c r="G1512" s="4" t="s">
        <v>51</v>
      </c>
      <c r="H1512" s="4" t="s">
        <v>84</v>
      </c>
      <c r="I1512" s="5">
        <v>2</v>
      </c>
      <c r="J1512" s="6">
        <v>83.06</v>
      </c>
      <c r="K1512" s="7">
        <v>0</v>
      </c>
      <c r="L1512" s="6">
        <v>38.74</v>
      </c>
      <c r="M1512" s="6">
        <f t="shared" si="92"/>
        <v>166.12</v>
      </c>
      <c r="N1512" s="6">
        <f t="shared" si="93"/>
        <v>77.48</v>
      </c>
      <c r="O1512" s="6">
        <f t="shared" si="94"/>
        <v>88.64</v>
      </c>
      <c r="P1512" s="8">
        <f t="shared" si="95"/>
        <v>0.5335901757765471</v>
      </c>
      <c r="Q1512" s="9">
        <f>YEAR(SalesDataTable[[#This Row],[Order Date]])</f>
        <v>2026</v>
      </c>
      <c r="R1512" s="8" t="str">
        <f>"Q"&amp;ROUNDUP(MONTH(SalesDataTable[[#This Row],[Order Date]])/3,0)</f>
        <v>Q3</v>
      </c>
      <c r="S1512" s="5">
        <f>MONTH(SalesDataTable[[#This Row],[Order Date]])</f>
        <v>7</v>
      </c>
      <c r="T1512" s="8" t="str">
        <f>TEXT(SalesDataTable[[#This Row],[Order Date]],"mmm")</f>
        <v>lip</v>
      </c>
    </row>
    <row r="1513" spans="1:20" ht="16" x14ac:dyDescent="0.4">
      <c r="A1513" s="2" t="s">
        <v>1584</v>
      </c>
      <c r="B1513" s="3">
        <v>46232</v>
      </c>
      <c r="C1513" s="4" t="s">
        <v>34</v>
      </c>
      <c r="D1513" s="4" t="s">
        <v>44</v>
      </c>
      <c r="E1513" s="4" t="s">
        <v>23</v>
      </c>
      <c r="F1513" s="4" t="s">
        <v>24</v>
      </c>
      <c r="G1513" s="4" t="s">
        <v>31</v>
      </c>
      <c r="H1513" s="4" t="s">
        <v>73</v>
      </c>
      <c r="I1513" s="5">
        <v>2</v>
      </c>
      <c r="J1513" s="6">
        <v>151.72999999999999</v>
      </c>
      <c r="K1513" s="7">
        <v>0</v>
      </c>
      <c r="L1513" s="6">
        <v>81.209999999999994</v>
      </c>
      <c r="M1513" s="6">
        <f t="shared" si="92"/>
        <v>303.45999999999998</v>
      </c>
      <c r="N1513" s="6">
        <f t="shared" si="93"/>
        <v>162.41999999999999</v>
      </c>
      <c r="O1513" s="6">
        <f t="shared" si="94"/>
        <v>141.04</v>
      </c>
      <c r="P1513" s="8">
        <f t="shared" si="95"/>
        <v>0.46477295195412904</v>
      </c>
      <c r="Q1513" s="9">
        <f>YEAR(SalesDataTable[[#This Row],[Order Date]])</f>
        <v>2026</v>
      </c>
      <c r="R1513" s="8" t="str">
        <f>"Q"&amp;ROUNDUP(MONTH(SalesDataTable[[#This Row],[Order Date]])/3,0)</f>
        <v>Q3</v>
      </c>
      <c r="S1513" s="5">
        <f>MONTH(SalesDataTable[[#This Row],[Order Date]])</f>
        <v>7</v>
      </c>
      <c r="T1513" s="8" t="str">
        <f>TEXT(SalesDataTable[[#This Row],[Order Date]],"mmm")</f>
        <v>lip</v>
      </c>
    </row>
    <row r="1514" spans="1:20" ht="16" x14ac:dyDescent="0.4">
      <c r="A1514" s="2" t="s">
        <v>1585</v>
      </c>
      <c r="B1514" s="3">
        <v>46232</v>
      </c>
      <c r="C1514" s="4" t="s">
        <v>47</v>
      </c>
      <c r="D1514" s="4" t="s">
        <v>68</v>
      </c>
      <c r="E1514" s="4" t="s">
        <v>23</v>
      </c>
      <c r="F1514" s="4" t="s">
        <v>36</v>
      </c>
      <c r="G1514" s="4" t="s">
        <v>31</v>
      </c>
      <c r="H1514" s="4" t="s">
        <v>99</v>
      </c>
      <c r="I1514" s="5">
        <v>4</v>
      </c>
      <c r="J1514" s="6">
        <v>72.010000000000005</v>
      </c>
      <c r="K1514" s="7">
        <v>0.05</v>
      </c>
      <c r="L1514" s="6">
        <v>32.36</v>
      </c>
      <c r="M1514" s="6">
        <f t="shared" si="92"/>
        <v>273.63800000000003</v>
      </c>
      <c r="N1514" s="6">
        <f t="shared" si="93"/>
        <v>129.44</v>
      </c>
      <c r="O1514" s="6">
        <f t="shared" si="94"/>
        <v>144.19800000000004</v>
      </c>
      <c r="P1514" s="8">
        <f t="shared" si="95"/>
        <v>0.52696628392255473</v>
      </c>
      <c r="Q1514" s="9">
        <f>YEAR(SalesDataTable[[#This Row],[Order Date]])</f>
        <v>2026</v>
      </c>
      <c r="R1514" s="8" t="str">
        <f>"Q"&amp;ROUNDUP(MONTH(SalesDataTable[[#This Row],[Order Date]])/3,0)</f>
        <v>Q3</v>
      </c>
      <c r="S1514" s="5">
        <f>MONTH(SalesDataTable[[#This Row],[Order Date]])</f>
        <v>7</v>
      </c>
      <c r="T1514" s="8" t="str">
        <f>TEXT(SalesDataTable[[#This Row],[Order Date]],"mmm")</f>
        <v>lip</v>
      </c>
    </row>
    <row r="1515" spans="1:20" ht="16" x14ac:dyDescent="0.4">
      <c r="A1515" s="2" t="s">
        <v>1586</v>
      </c>
      <c r="B1515" s="3">
        <v>46232</v>
      </c>
      <c r="C1515" s="4" t="s">
        <v>28</v>
      </c>
      <c r="D1515" s="4" t="s">
        <v>86</v>
      </c>
      <c r="E1515" s="4" t="s">
        <v>23</v>
      </c>
      <c r="F1515" s="4" t="s">
        <v>40</v>
      </c>
      <c r="G1515" s="4" t="s">
        <v>31</v>
      </c>
      <c r="H1515" s="4" t="s">
        <v>73</v>
      </c>
      <c r="I1515" s="5">
        <v>1</v>
      </c>
      <c r="J1515" s="6">
        <v>154.87</v>
      </c>
      <c r="K1515" s="7">
        <v>0</v>
      </c>
      <c r="L1515" s="6">
        <v>80.459999999999994</v>
      </c>
      <c r="M1515" s="6">
        <f t="shared" si="92"/>
        <v>154.87</v>
      </c>
      <c r="N1515" s="6">
        <f t="shared" si="93"/>
        <v>80.459999999999994</v>
      </c>
      <c r="O1515" s="6">
        <f t="shared" si="94"/>
        <v>74.410000000000011</v>
      </c>
      <c r="P1515" s="8">
        <f t="shared" si="95"/>
        <v>0.48046748886162594</v>
      </c>
      <c r="Q1515" s="9">
        <f>YEAR(SalesDataTable[[#This Row],[Order Date]])</f>
        <v>2026</v>
      </c>
      <c r="R1515" s="8" t="str">
        <f>"Q"&amp;ROUNDUP(MONTH(SalesDataTable[[#This Row],[Order Date]])/3,0)</f>
        <v>Q3</v>
      </c>
      <c r="S1515" s="5">
        <f>MONTH(SalesDataTable[[#This Row],[Order Date]])</f>
        <v>7</v>
      </c>
      <c r="T1515" s="8" t="str">
        <f>TEXT(SalesDataTable[[#This Row],[Order Date]],"mmm")</f>
        <v>lip</v>
      </c>
    </row>
    <row r="1516" spans="1:20" ht="16" x14ac:dyDescent="0.4">
      <c r="A1516" s="2" t="s">
        <v>1587</v>
      </c>
      <c r="B1516" s="3">
        <v>46233</v>
      </c>
      <c r="C1516" s="4" t="s">
        <v>28</v>
      </c>
      <c r="D1516" s="4" t="s">
        <v>29</v>
      </c>
      <c r="E1516" s="4" t="s">
        <v>23</v>
      </c>
      <c r="F1516" s="4" t="s">
        <v>36</v>
      </c>
      <c r="G1516" s="4" t="s">
        <v>37</v>
      </c>
      <c r="H1516" s="4" t="s">
        <v>91</v>
      </c>
      <c r="I1516" s="5">
        <v>3</v>
      </c>
      <c r="J1516" s="6">
        <v>134.61000000000001</v>
      </c>
      <c r="K1516" s="7">
        <v>0.1</v>
      </c>
      <c r="L1516" s="6">
        <v>65.77</v>
      </c>
      <c r="M1516" s="6">
        <f t="shared" si="92"/>
        <v>363.44700000000006</v>
      </c>
      <c r="N1516" s="6">
        <f t="shared" si="93"/>
        <v>197.31</v>
      </c>
      <c r="O1516" s="6">
        <f t="shared" si="94"/>
        <v>166.13700000000006</v>
      </c>
      <c r="P1516" s="8">
        <f t="shared" si="95"/>
        <v>0.45711479252820914</v>
      </c>
      <c r="Q1516" s="9">
        <f>YEAR(SalesDataTable[[#This Row],[Order Date]])</f>
        <v>2026</v>
      </c>
      <c r="R1516" s="8" t="str">
        <f>"Q"&amp;ROUNDUP(MONTH(SalesDataTable[[#This Row],[Order Date]])/3,0)</f>
        <v>Q3</v>
      </c>
      <c r="S1516" s="5">
        <f>MONTH(SalesDataTable[[#This Row],[Order Date]])</f>
        <v>7</v>
      </c>
      <c r="T1516" s="8" t="str">
        <f>TEXT(SalesDataTable[[#This Row],[Order Date]],"mmm")</f>
        <v>lip</v>
      </c>
    </row>
    <row r="1517" spans="1:20" ht="16" x14ac:dyDescent="0.4">
      <c r="A1517" s="2" t="s">
        <v>1588</v>
      </c>
      <c r="B1517" s="3">
        <v>46233</v>
      </c>
      <c r="C1517" s="4" t="s">
        <v>47</v>
      </c>
      <c r="D1517" s="4" t="s">
        <v>102</v>
      </c>
      <c r="E1517" s="4" t="s">
        <v>23</v>
      </c>
      <c r="F1517" s="4" t="s">
        <v>24</v>
      </c>
      <c r="G1517" s="4" t="s">
        <v>25</v>
      </c>
      <c r="H1517" s="4" t="s">
        <v>26</v>
      </c>
      <c r="I1517" s="5">
        <v>3</v>
      </c>
      <c r="J1517" s="6">
        <v>81.5</v>
      </c>
      <c r="K1517" s="7">
        <v>0.05</v>
      </c>
      <c r="L1517" s="6">
        <v>43.85</v>
      </c>
      <c r="M1517" s="6">
        <f t="shared" si="92"/>
        <v>232.27499999999998</v>
      </c>
      <c r="N1517" s="6">
        <f t="shared" si="93"/>
        <v>131.55000000000001</v>
      </c>
      <c r="O1517" s="6">
        <f t="shared" si="94"/>
        <v>100.72499999999997</v>
      </c>
      <c r="P1517" s="8">
        <f t="shared" si="95"/>
        <v>0.43364546335163051</v>
      </c>
      <c r="Q1517" s="9">
        <f>YEAR(SalesDataTable[[#This Row],[Order Date]])</f>
        <v>2026</v>
      </c>
      <c r="R1517" s="8" t="str">
        <f>"Q"&amp;ROUNDUP(MONTH(SalesDataTable[[#This Row],[Order Date]])/3,0)</f>
        <v>Q3</v>
      </c>
      <c r="S1517" s="5">
        <f>MONTH(SalesDataTable[[#This Row],[Order Date]])</f>
        <v>7</v>
      </c>
      <c r="T1517" s="8" t="str">
        <f>TEXT(SalesDataTable[[#This Row],[Order Date]],"mmm")</f>
        <v>lip</v>
      </c>
    </row>
    <row r="1518" spans="1:20" ht="16" x14ac:dyDescent="0.4">
      <c r="A1518" s="2" t="s">
        <v>1589</v>
      </c>
      <c r="B1518" s="3">
        <v>46233</v>
      </c>
      <c r="C1518" s="4" t="s">
        <v>21</v>
      </c>
      <c r="D1518" s="4" t="s">
        <v>22</v>
      </c>
      <c r="E1518" s="4" t="s">
        <v>59</v>
      </c>
      <c r="F1518" s="4" t="s">
        <v>40</v>
      </c>
      <c r="G1518" s="4" t="s">
        <v>37</v>
      </c>
      <c r="H1518" s="4" t="s">
        <v>91</v>
      </c>
      <c r="I1518" s="5">
        <v>2</v>
      </c>
      <c r="J1518" s="6">
        <v>135.63</v>
      </c>
      <c r="K1518" s="7">
        <v>0</v>
      </c>
      <c r="L1518" s="6">
        <v>66.63</v>
      </c>
      <c r="M1518" s="6">
        <f t="shared" si="92"/>
        <v>271.26</v>
      </c>
      <c r="N1518" s="6">
        <f t="shared" si="93"/>
        <v>133.26</v>
      </c>
      <c r="O1518" s="6">
        <f t="shared" si="94"/>
        <v>138</v>
      </c>
      <c r="P1518" s="8">
        <f t="shared" si="95"/>
        <v>0.50873700508737008</v>
      </c>
      <c r="Q1518" s="9">
        <f>YEAR(SalesDataTable[[#This Row],[Order Date]])</f>
        <v>2026</v>
      </c>
      <c r="R1518" s="8" t="str">
        <f>"Q"&amp;ROUNDUP(MONTH(SalesDataTable[[#This Row],[Order Date]])/3,0)</f>
        <v>Q3</v>
      </c>
      <c r="S1518" s="5">
        <f>MONTH(SalesDataTable[[#This Row],[Order Date]])</f>
        <v>7</v>
      </c>
      <c r="T1518" s="8" t="str">
        <f>TEXT(SalesDataTable[[#This Row],[Order Date]],"mmm")</f>
        <v>lip</v>
      </c>
    </row>
    <row r="1519" spans="1:20" ht="16" x14ac:dyDescent="0.4">
      <c r="A1519" s="2" t="s">
        <v>1590</v>
      </c>
      <c r="B1519" s="3">
        <v>46233</v>
      </c>
      <c r="C1519" s="4" t="s">
        <v>21</v>
      </c>
      <c r="D1519" s="4" t="s">
        <v>72</v>
      </c>
      <c r="E1519" s="4" t="s">
        <v>30</v>
      </c>
      <c r="F1519" s="4" t="s">
        <v>40</v>
      </c>
      <c r="G1519" s="4" t="s">
        <v>37</v>
      </c>
      <c r="H1519" s="4" t="s">
        <v>91</v>
      </c>
      <c r="I1519" s="5">
        <v>15</v>
      </c>
      <c r="J1519" s="6">
        <v>133.44999999999999</v>
      </c>
      <c r="K1519" s="7">
        <v>0.2</v>
      </c>
      <c r="L1519" s="6">
        <v>65.819999999999993</v>
      </c>
      <c r="M1519" s="6">
        <f t="shared" si="92"/>
        <v>1601.3999999999999</v>
      </c>
      <c r="N1519" s="6">
        <f t="shared" si="93"/>
        <v>987.3</v>
      </c>
      <c r="O1519" s="6">
        <f t="shared" si="94"/>
        <v>614.09999999999991</v>
      </c>
      <c r="P1519" s="8">
        <f t="shared" si="95"/>
        <v>0.3834769576620457</v>
      </c>
      <c r="Q1519" s="9">
        <f>YEAR(SalesDataTable[[#This Row],[Order Date]])</f>
        <v>2026</v>
      </c>
      <c r="R1519" s="8" t="str">
        <f>"Q"&amp;ROUNDUP(MONTH(SalesDataTable[[#This Row],[Order Date]])/3,0)</f>
        <v>Q3</v>
      </c>
      <c r="S1519" s="5">
        <f>MONTH(SalesDataTable[[#This Row],[Order Date]])</f>
        <v>7</v>
      </c>
      <c r="T1519" s="8" t="str">
        <f>TEXT(SalesDataTable[[#This Row],[Order Date]],"mmm")</f>
        <v>lip</v>
      </c>
    </row>
    <row r="1520" spans="1:20" ht="16" x14ac:dyDescent="0.4">
      <c r="A1520" s="2" t="s">
        <v>1591</v>
      </c>
      <c r="B1520" s="3">
        <v>46233</v>
      </c>
      <c r="C1520" s="4" t="s">
        <v>21</v>
      </c>
      <c r="D1520" s="4" t="s">
        <v>108</v>
      </c>
      <c r="E1520" s="4" t="s">
        <v>23</v>
      </c>
      <c r="F1520" s="4" t="s">
        <v>40</v>
      </c>
      <c r="G1520" s="4" t="s">
        <v>51</v>
      </c>
      <c r="H1520" s="4" t="s">
        <v>110</v>
      </c>
      <c r="I1520" s="5">
        <v>1</v>
      </c>
      <c r="J1520" s="6">
        <v>120.94</v>
      </c>
      <c r="K1520" s="7">
        <v>0</v>
      </c>
      <c r="L1520" s="6">
        <v>62.24</v>
      </c>
      <c r="M1520" s="6">
        <f t="shared" si="92"/>
        <v>120.94</v>
      </c>
      <c r="N1520" s="6">
        <f t="shared" si="93"/>
        <v>62.24</v>
      </c>
      <c r="O1520" s="6">
        <f t="shared" si="94"/>
        <v>58.699999999999996</v>
      </c>
      <c r="P1520" s="8">
        <f t="shared" si="95"/>
        <v>0.48536464362493797</v>
      </c>
      <c r="Q1520" s="9">
        <f>YEAR(SalesDataTable[[#This Row],[Order Date]])</f>
        <v>2026</v>
      </c>
      <c r="R1520" s="8" t="str">
        <f>"Q"&amp;ROUNDUP(MONTH(SalesDataTable[[#This Row],[Order Date]])/3,0)</f>
        <v>Q3</v>
      </c>
      <c r="S1520" s="5">
        <f>MONTH(SalesDataTable[[#This Row],[Order Date]])</f>
        <v>7</v>
      </c>
      <c r="T1520" s="8" t="str">
        <f>TEXT(SalesDataTable[[#This Row],[Order Date]],"mmm")</f>
        <v>lip</v>
      </c>
    </row>
    <row r="1521" spans="1:20" ht="16" x14ac:dyDescent="0.4">
      <c r="A1521" s="2" t="s">
        <v>1592</v>
      </c>
      <c r="B1521" s="3">
        <v>46233</v>
      </c>
      <c r="C1521" s="4" t="s">
        <v>28</v>
      </c>
      <c r="D1521" s="4" t="s">
        <v>86</v>
      </c>
      <c r="E1521" s="4" t="s">
        <v>23</v>
      </c>
      <c r="F1521" s="4" t="s">
        <v>24</v>
      </c>
      <c r="G1521" s="4" t="s">
        <v>51</v>
      </c>
      <c r="H1521" s="4" t="s">
        <v>52</v>
      </c>
      <c r="I1521" s="5">
        <v>2</v>
      </c>
      <c r="J1521" s="6">
        <v>332.99</v>
      </c>
      <c r="K1521" s="7">
        <v>0.15</v>
      </c>
      <c r="L1521" s="6">
        <v>199.09</v>
      </c>
      <c r="M1521" s="6">
        <f t="shared" si="92"/>
        <v>566.08299999999997</v>
      </c>
      <c r="N1521" s="6">
        <f t="shared" si="93"/>
        <v>398.18</v>
      </c>
      <c r="O1521" s="6">
        <f t="shared" si="94"/>
        <v>167.90299999999996</v>
      </c>
      <c r="P1521" s="8">
        <f t="shared" si="95"/>
        <v>0.29660491482697759</v>
      </c>
      <c r="Q1521" s="9">
        <f>YEAR(SalesDataTable[[#This Row],[Order Date]])</f>
        <v>2026</v>
      </c>
      <c r="R1521" s="8" t="str">
        <f>"Q"&amp;ROUNDUP(MONTH(SalesDataTable[[#This Row],[Order Date]])/3,0)</f>
        <v>Q3</v>
      </c>
      <c r="S1521" s="5">
        <f>MONTH(SalesDataTable[[#This Row],[Order Date]])</f>
        <v>7</v>
      </c>
      <c r="T1521" s="8" t="str">
        <f>TEXT(SalesDataTable[[#This Row],[Order Date]],"mmm")</f>
        <v>lip</v>
      </c>
    </row>
    <row r="1522" spans="1:20" ht="16" x14ac:dyDescent="0.4">
      <c r="A1522" s="2" t="s">
        <v>1593</v>
      </c>
      <c r="B1522" s="3">
        <v>46233</v>
      </c>
      <c r="C1522" s="4" t="s">
        <v>21</v>
      </c>
      <c r="D1522" s="4" t="s">
        <v>108</v>
      </c>
      <c r="E1522" s="4" t="s">
        <v>23</v>
      </c>
      <c r="F1522" s="4" t="s">
        <v>24</v>
      </c>
      <c r="G1522" s="4" t="s">
        <v>51</v>
      </c>
      <c r="H1522" s="4" t="s">
        <v>110</v>
      </c>
      <c r="I1522" s="5">
        <v>3</v>
      </c>
      <c r="J1522" s="6">
        <v>120.88</v>
      </c>
      <c r="K1522" s="7">
        <v>0</v>
      </c>
      <c r="L1522" s="6">
        <v>60.97</v>
      </c>
      <c r="M1522" s="6">
        <f t="shared" si="92"/>
        <v>362.64</v>
      </c>
      <c r="N1522" s="6">
        <f t="shared" si="93"/>
        <v>182.91</v>
      </c>
      <c r="O1522" s="6">
        <f t="shared" si="94"/>
        <v>179.73</v>
      </c>
      <c r="P1522" s="8">
        <f t="shared" si="95"/>
        <v>0.49561548643282594</v>
      </c>
      <c r="Q1522" s="9">
        <f>YEAR(SalesDataTable[[#This Row],[Order Date]])</f>
        <v>2026</v>
      </c>
      <c r="R1522" s="8" t="str">
        <f>"Q"&amp;ROUNDUP(MONTH(SalesDataTable[[#This Row],[Order Date]])/3,0)</f>
        <v>Q3</v>
      </c>
      <c r="S1522" s="5">
        <f>MONTH(SalesDataTable[[#This Row],[Order Date]])</f>
        <v>7</v>
      </c>
      <c r="T1522" s="8" t="str">
        <f>TEXT(SalesDataTable[[#This Row],[Order Date]],"mmm")</f>
        <v>lip</v>
      </c>
    </row>
    <row r="1523" spans="1:20" ht="16" x14ac:dyDescent="0.4">
      <c r="A1523" s="2" t="s">
        <v>1594</v>
      </c>
      <c r="B1523" s="3">
        <v>46233</v>
      </c>
      <c r="C1523" s="4" t="s">
        <v>47</v>
      </c>
      <c r="D1523" s="4" t="s">
        <v>68</v>
      </c>
      <c r="E1523" s="4" t="s">
        <v>23</v>
      </c>
      <c r="F1523" s="4" t="s">
        <v>24</v>
      </c>
      <c r="G1523" s="4" t="s">
        <v>25</v>
      </c>
      <c r="H1523" s="4" t="s">
        <v>63</v>
      </c>
      <c r="I1523" s="5">
        <v>1</v>
      </c>
      <c r="J1523" s="6">
        <v>101.73</v>
      </c>
      <c r="K1523" s="7">
        <v>0.05</v>
      </c>
      <c r="L1523" s="6">
        <v>51.63</v>
      </c>
      <c r="M1523" s="6">
        <f t="shared" si="92"/>
        <v>96.643500000000003</v>
      </c>
      <c r="N1523" s="6">
        <f t="shared" si="93"/>
        <v>51.63</v>
      </c>
      <c r="O1523" s="6">
        <f t="shared" si="94"/>
        <v>45.013500000000001</v>
      </c>
      <c r="P1523" s="8">
        <f t="shared" si="95"/>
        <v>0.46576852038678235</v>
      </c>
      <c r="Q1523" s="9">
        <f>YEAR(SalesDataTable[[#This Row],[Order Date]])</f>
        <v>2026</v>
      </c>
      <c r="R1523" s="8" t="str">
        <f>"Q"&amp;ROUNDUP(MONTH(SalesDataTable[[#This Row],[Order Date]])/3,0)</f>
        <v>Q3</v>
      </c>
      <c r="S1523" s="5">
        <f>MONTH(SalesDataTable[[#This Row],[Order Date]])</f>
        <v>7</v>
      </c>
      <c r="T1523" s="8" t="str">
        <f>TEXT(SalesDataTable[[#This Row],[Order Date]],"mmm")</f>
        <v>lip</v>
      </c>
    </row>
    <row r="1524" spans="1:20" ht="16" x14ac:dyDescent="0.4">
      <c r="A1524" s="2" t="s">
        <v>1595</v>
      </c>
      <c r="B1524" s="3">
        <v>46233</v>
      </c>
      <c r="C1524" s="4" t="s">
        <v>47</v>
      </c>
      <c r="D1524" s="4" t="s">
        <v>65</v>
      </c>
      <c r="E1524" s="4" t="s">
        <v>23</v>
      </c>
      <c r="F1524" s="4" t="s">
        <v>24</v>
      </c>
      <c r="G1524" s="4" t="s">
        <v>37</v>
      </c>
      <c r="H1524" s="4" t="s">
        <v>38</v>
      </c>
      <c r="I1524" s="5">
        <v>2</v>
      </c>
      <c r="J1524" s="6">
        <v>36.21</v>
      </c>
      <c r="K1524" s="7">
        <v>0</v>
      </c>
      <c r="L1524" s="6">
        <v>13.5</v>
      </c>
      <c r="M1524" s="6">
        <f t="shared" si="92"/>
        <v>72.42</v>
      </c>
      <c r="N1524" s="6">
        <f t="shared" si="93"/>
        <v>27</v>
      </c>
      <c r="O1524" s="6">
        <f t="shared" si="94"/>
        <v>45.42</v>
      </c>
      <c r="P1524" s="8">
        <f t="shared" si="95"/>
        <v>0.62717481358740679</v>
      </c>
      <c r="Q1524" s="9">
        <f>YEAR(SalesDataTable[[#This Row],[Order Date]])</f>
        <v>2026</v>
      </c>
      <c r="R1524" s="8" t="str">
        <f>"Q"&amp;ROUNDUP(MONTH(SalesDataTable[[#This Row],[Order Date]])/3,0)</f>
        <v>Q3</v>
      </c>
      <c r="S1524" s="5">
        <f>MONTH(SalesDataTable[[#This Row],[Order Date]])</f>
        <v>7</v>
      </c>
      <c r="T1524" s="8" t="str">
        <f>TEXT(SalesDataTable[[#This Row],[Order Date]],"mmm")</f>
        <v>lip</v>
      </c>
    </row>
    <row r="1525" spans="1:20" ht="16" x14ac:dyDescent="0.4">
      <c r="A1525" s="2" t="s">
        <v>1596</v>
      </c>
      <c r="B1525" s="3">
        <v>46234</v>
      </c>
      <c r="C1525" s="4" t="s">
        <v>47</v>
      </c>
      <c r="D1525" s="4" t="s">
        <v>65</v>
      </c>
      <c r="E1525" s="4" t="s">
        <v>23</v>
      </c>
      <c r="F1525" s="4" t="s">
        <v>40</v>
      </c>
      <c r="G1525" s="4" t="s">
        <v>25</v>
      </c>
      <c r="H1525" s="4" t="s">
        <v>63</v>
      </c>
      <c r="I1525" s="5">
        <v>5</v>
      </c>
      <c r="J1525" s="6">
        <v>104.65</v>
      </c>
      <c r="K1525" s="7">
        <v>0</v>
      </c>
      <c r="L1525" s="6">
        <v>49.2</v>
      </c>
      <c r="M1525" s="6">
        <f t="shared" si="92"/>
        <v>523.25</v>
      </c>
      <c r="N1525" s="6">
        <f t="shared" si="93"/>
        <v>246</v>
      </c>
      <c r="O1525" s="6">
        <f t="shared" si="94"/>
        <v>277.25</v>
      </c>
      <c r="P1525" s="8">
        <f t="shared" si="95"/>
        <v>0.52986144290492121</v>
      </c>
      <c r="Q1525" s="9">
        <f>YEAR(SalesDataTable[[#This Row],[Order Date]])</f>
        <v>2026</v>
      </c>
      <c r="R1525" s="8" t="str">
        <f>"Q"&amp;ROUNDUP(MONTH(SalesDataTable[[#This Row],[Order Date]])/3,0)</f>
        <v>Q3</v>
      </c>
      <c r="S1525" s="5">
        <f>MONTH(SalesDataTable[[#This Row],[Order Date]])</f>
        <v>7</v>
      </c>
      <c r="T1525" s="8" t="str">
        <f>TEXT(SalesDataTable[[#This Row],[Order Date]],"mmm")</f>
        <v>lip</v>
      </c>
    </row>
    <row r="1526" spans="1:20" ht="16" x14ac:dyDescent="0.4">
      <c r="A1526" s="2" t="s">
        <v>1597</v>
      </c>
      <c r="B1526" s="3">
        <v>46234</v>
      </c>
      <c r="C1526" s="4" t="s">
        <v>34</v>
      </c>
      <c r="D1526" s="4" t="s">
        <v>54</v>
      </c>
      <c r="E1526" s="4" t="s">
        <v>30</v>
      </c>
      <c r="F1526" s="4" t="s">
        <v>24</v>
      </c>
      <c r="G1526" s="4" t="s">
        <v>51</v>
      </c>
      <c r="H1526" s="4" t="s">
        <v>61</v>
      </c>
      <c r="I1526" s="5">
        <v>5</v>
      </c>
      <c r="J1526" s="6">
        <v>198.35</v>
      </c>
      <c r="K1526" s="7">
        <v>0.05</v>
      </c>
      <c r="L1526" s="6">
        <v>104.96</v>
      </c>
      <c r="M1526" s="6">
        <f t="shared" si="92"/>
        <v>942.16249999999991</v>
      </c>
      <c r="N1526" s="6">
        <f t="shared" si="93"/>
        <v>524.79999999999995</v>
      </c>
      <c r="O1526" s="6">
        <f t="shared" si="94"/>
        <v>417.36249999999995</v>
      </c>
      <c r="P1526" s="8">
        <f t="shared" si="95"/>
        <v>0.44298356175288234</v>
      </c>
      <c r="Q1526" s="9">
        <f>YEAR(SalesDataTable[[#This Row],[Order Date]])</f>
        <v>2026</v>
      </c>
      <c r="R1526" s="8" t="str">
        <f>"Q"&amp;ROUNDUP(MONTH(SalesDataTable[[#This Row],[Order Date]])/3,0)</f>
        <v>Q3</v>
      </c>
      <c r="S1526" s="5">
        <f>MONTH(SalesDataTable[[#This Row],[Order Date]])</f>
        <v>7</v>
      </c>
      <c r="T1526" s="8" t="str">
        <f>TEXT(SalesDataTable[[#This Row],[Order Date]],"mmm")</f>
        <v>lip</v>
      </c>
    </row>
    <row r="1527" spans="1:20" ht="16" x14ac:dyDescent="0.4">
      <c r="A1527" s="2" t="s">
        <v>1598</v>
      </c>
      <c r="B1527" s="3">
        <v>46234</v>
      </c>
      <c r="C1527" s="4" t="s">
        <v>21</v>
      </c>
      <c r="D1527" s="4" t="s">
        <v>22</v>
      </c>
      <c r="E1527" s="4" t="s">
        <v>59</v>
      </c>
      <c r="F1527" s="4" t="s">
        <v>24</v>
      </c>
      <c r="G1527" s="4" t="s">
        <v>69</v>
      </c>
      <c r="H1527" s="4" t="s">
        <v>87</v>
      </c>
      <c r="I1527" s="5">
        <v>2</v>
      </c>
      <c r="J1527" s="6">
        <v>36.56</v>
      </c>
      <c r="K1527" s="7">
        <v>0.05</v>
      </c>
      <c r="L1527" s="6">
        <v>13.76</v>
      </c>
      <c r="M1527" s="6">
        <f t="shared" si="92"/>
        <v>69.463999999999999</v>
      </c>
      <c r="N1527" s="6">
        <f t="shared" si="93"/>
        <v>27.52</v>
      </c>
      <c r="O1527" s="6">
        <f t="shared" si="94"/>
        <v>41.944000000000003</v>
      </c>
      <c r="P1527" s="8">
        <f t="shared" si="95"/>
        <v>0.60382356328457909</v>
      </c>
      <c r="Q1527" s="9">
        <f>YEAR(SalesDataTable[[#This Row],[Order Date]])</f>
        <v>2026</v>
      </c>
      <c r="R1527" s="8" t="str">
        <f>"Q"&amp;ROUNDUP(MONTH(SalesDataTable[[#This Row],[Order Date]])/3,0)</f>
        <v>Q3</v>
      </c>
      <c r="S1527" s="5">
        <f>MONTH(SalesDataTable[[#This Row],[Order Date]])</f>
        <v>7</v>
      </c>
      <c r="T1527" s="8" t="str">
        <f>TEXT(SalesDataTable[[#This Row],[Order Date]],"mmm")</f>
        <v>lip</v>
      </c>
    </row>
    <row r="1528" spans="1:20" ht="16" x14ac:dyDescent="0.4">
      <c r="A1528" s="2" t="s">
        <v>1599</v>
      </c>
      <c r="B1528" s="3">
        <v>46234</v>
      </c>
      <c r="C1528" s="4" t="s">
        <v>28</v>
      </c>
      <c r="D1528" s="4" t="s">
        <v>106</v>
      </c>
      <c r="E1528" s="4" t="s">
        <v>23</v>
      </c>
      <c r="F1528" s="4" t="s">
        <v>24</v>
      </c>
      <c r="G1528" s="4" t="s">
        <v>31</v>
      </c>
      <c r="H1528" s="4" t="s">
        <v>32</v>
      </c>
      <c r="I1528" s="5">
        <v>5</v>
      </c>
      <c r="J1528" s="6">
        <v>92.41</v>
      </c>
      <c r="K1528" s="7">
        <v>0</v>
      </c>
      <c r="L1528" s="6">
        <v>44.29</v>
      </c>
      <c r="M1528" s="6">
        <f t="shared" si="92"/>
        <v>462.04999999999995</v>
      </c>
      <c r="N1528" s="6">
        <f t="shared" si="93"/>
        <v>221.45</v>
      </c>
      <c r="O1528" s="6">
        <f t="shared" si="94"/>
        <v>240.59999999999997</v>
      </c>
      <c r="P1528" s="8">
        <f t="shared" si="95"/>
        <v>0.52072286549074775</v>
      </c>
      <c r="Q1528" s="9">
        <f>YEAR(SalesDataTable[[#This Row],[Order Date]])</f>
        <v>2026</v>
      </c>
      <c r="R1528" s="8" t="str">
        <f>"Q"&amp;ROUNDUP(MONTH(SalesDataTable[[#This Row],[Order Date]])/3,0)</f>
        <v>Q3</v>
      </c>
      <c r="S1528" s="5">
        <f>MONTH(SalesDataTable[[#This Row],[Order Date]])</f>
        <v>7</v>
      </c>
      <c r="T1528" s="8" t="str">
        <f>TEXT(SalesDataTable[[#This Row],[Order Date]],"mmm")</f>
        <v>lip</v>
      </c>
    </row>
    <row r="1529" spans="1:20" ht="16" x14ac:dyDescent="0.4">
      <c r="A1529" s="2" t="s">
        <v>1600</v>
      </c>
      <c r="B1529" s="3">
        <v>46235</v>
      </c>
      <c r="C1529" s="4" t="s">
        <v>47</v>
      </c>
      <c r="D1529" s="4" t="s">
        <v>102</v>
      </c>
      <c r="E1529" s="4" t="s">
        <v>23</v>
      </c>
      <c r="F1529" s="4" t="s">
        <v>24</v>
      </c>
      <c r="G1529" s="4" t="s">
        <v>51</v>
      </c>
      <c r="H1529" s="4" t="s">
        <v>110</v>
      </c>
      <c r="I1529" s="5">
        <v>4</v>
      </c>
      <c r="J1529" s="6">
        <v>121.87</v>
      </c>
      <c r="K1529" s="7">
        <v>0</v>
      </c>
      <c r="L1529" s="6">
        <v>59.89</v>
      </c>
      <c r="M1529" s="6">
        <f t="shared" si="92"/>
        <v>487.48</v>
      </c>
      <c r="N1529" s="6">
        <f t="shared" si="93"/>
        <v>239.56</v>
      </c>
      <c r="O1529" s="6">
        <f t="shared" si="94"/>
        <v>247.92000000000002</v>
      </c>
      <c r="P1529" s="8">
        <f t="shared" si="95"/>
        <v>0.50857471075736438</v>
      </c>
      <c r="Q1529" s="9">
        <f>YEAR(SalesDataTable[[#This Row],[Order Date]])</f>
        <v>2026</v>
      </c>
      <c r="R1529" s="8" t="str">
        <f>"Q"&amp;ROUNDUP(MONTH(SalesDataTable[[#This Row],[Order Date]])/3,0)</f>
        <v>Q3</v>
      </c>
      <c r="S1529" s="5">
        <f>MONTH(SalesDataTable[[#This Row],[Order Date]])</f>
        <v>8</v>
      </c>
      <c r="T1529" s="8" t="str">
        <f>TEXT(SalesDataTable[[#This Row],[Order Date]],"mmm")</f>
        <v>sie</v>
      </c>
    </row>
    <row r="1530" spans="1:20" ht="16" x14ac:dyDescent="0.4">
      <c r="A1530" s="2" t="s">
        <v>1601</v>
      </c>
      <c r="B1530" s="3">
        <v>46235</v>
      </c>
      <c r="C1530" s="4" t="s">
        <v>47</v>
      </c>
      <c r="D1530" s="4" t="s">
        <v>68</v>
      </c>
      <c r="E1530" s="4" t="s">
        <v>23</v>
      </c>
      <c r="F1530" s="4" t="s">
        <v>24</v>
      </c>
      <c r="G1530" s="4" t="s">
        <v>37</v>
      </c>
      <c r="H1530" s="4" t="s">
        <v>91</v>
      </c>
      <c r="I1530" s="5">
        <v>2</v>
      </c>
      <c r="J1530" s="6">
        <v>130.9</v>
      </c>
      <c r="K1530" s="7">
        <v>0.05</v>
      </c>
      <c r="L1530" s="6">
        <v>67.959999999999994</v>
      </c>
      <c r="M1530" s="6">
        <f t="shared" si="92"/>
        <v>248.71</v>
      </c>
      <c r="N1530" s="6">
        <f t="shared" si="93"/>
        <v>135.91999999999999</v>
      </c>
      <c r="O1530" s="6">
        <f t="shared" si="94"/>
        <v>112.79000000000002</v>
      </c>
      <c r="P1530" s="8">
        <f t="shared" si="95"/>
        <v>0.45350006031120588</v>
      </c>
      <c r="Q1530" s="9">
        <f>YEAR(SalesDataTable[[#This Row],[Order Date]])</f>
        <v>2026</v>
      </c>
      <c r="R1530" s="8" t="str">
        <f>"Q"&amp;ROUNDUP(MONTH(SalesDataTable[[#This Row],[Order Date]])/3,0)</f>
        <v>Q3</v>
      </c>
      <c r="S1530" s="5">
        <f>MONTH(SalesDataTable[[#This Row],[Order Date]])</f>
        <v>8</v>
      </c>
      <c r="T1530" s="8" t="str">
        <f>TEXT(SalesDataTable[[#This Row],[Order Date]],"mmm")</f>
        <v>sie</v>
      </c>
    </row>
    <row r="1531" spans="1:20" ht="16" x14ac:dyDescent="0.4">
      <c r="A1531" s="2" t="s">
        <v>1602</v>
      </c>
      <c r="B1531" s="3">
        <v>46235</v>
      </c>
      <c r="C1531" s="4" t="s">
        <v>34</v>
      </c>
      <c r="D1531" s="4" t="s">
        <v>35</v>
      </c>
      <c r="E1531" s="4" t="s">
        <v>45</v>
      </c>
      <c r="F1531" s="4" t="s">
        <v>36</v>
      </c>
      <c r="G1531" s="4" t="s">
        <v>25</v>
      </c>
      <c r="H1531" s="4" t="s">
        <v>49</v>
      </c>
      <c r="I1531" s="5">
        <v>1</v>
      </c>
      <c r="J1531" s="6">
        <v>50.98</v>
      </c>
      <c r="K1531" s="7">
        <v>0</v>
      </c>
      <c r="L1531" s="6">
        <v>22.92</v>
      </c>
      <c r="M1531" s="6">
        <f t="shared" si="92"/>
        <v>50.98</v>
      </c>
      <c r="N1531" s="6">
        <f t="shared" si="93"/>
        <v>22.92</v>
      </c>
      <c r="O1531" s="6">
        <f t="shared" si="94"/>
        <v>28.059999999999995</v>
      </c>
      <c r="P1531" s="8">
        <f t="shared" si="95"/>
        <v>0.55041192624558644</v>
      </c>
      <c r="Q1531" s="9">
        <f>YEAR(SalesDataTable[[#This Row],[Order Date]])</f>
        <v>2026</v>
      </c>
      <c r="R1531" s="8" t="str">
        <f>"Q"&amp;ROUNDUP(MONTH(SalesDataTable[[#This Row],[Order Date]])/3,0)</f>
        <v>Q3</v>
      </c>
      <c r="S1531" s="5">
        <f>MONTH(SalesDataTable[[#This Row],[Order Date]])</f>
        <v>8</v>
      </c>
      <c r="T1531" s="8" t="str">
        <f>TEXT(SalesDataTable[[#This Row],[Order Date]],"mmm")</f>
        <v>sie</v>
      </c>
    </row>
    <row r="1532" spans="1:20" ht="16" x14ac:dyDescent="0.4">
      <c r="A1532" s="2" t="s">
        <v>1603</v>
      </c>
      <c r="B1532" s="3">
        <v>46235</v>
      </c>
      <c r="C1532" s="4" t="s">
        <v>34</v>
      </c>
      <c r="D1532" s="4" t="s">
        <v>35</v>
      </c>
      <c r="E1532" s="4" t="s">
        <v>23</v>
      </c>
      <c r="F1532" s="4" t="s">
        <v>24</v>
      </c>
      <c r="G1532" s="4" t="s">
        <v>31</v>
      </c>
      <c r="H1532" s="4" t="s">
        <v>32</v>
      </c>
      <c r="I1532" s="5">
        <v>2</v>
      </c>
      <c r="J1532" s="6">
        <v>91.11</v>
      </c>
      <c r="K1532" s="7">
        <v>0</v>
      </c>
      <c r="L1532" s="6">
        <v>44.19</v>
      </c>
      <c r="M1532" s="6">
        <f t="shared" si="92"/>
        <v>182.22</v>
      </c>
      <c r="N1532" s="6">
        <f t="shared" si="93"/>
        <v>88.38</v>
      </c>
      <c r="O1532" s="6">
        <f t="shared" si="94"/>
        <v>93.84</v>
      </c>
      <c r="P1532" s="8">
        <f t="shared" si="95"/>
        <v>0.51498189002304906</v>
      </c>
      <c r="Q1532" s="9">
        <f>YEAR(SalesDataTable[[#This Row],[Order Date]])</f>
        <v>2026</v>
      </c>
      <c r="R1532" s="8" t="str">
        <f>"Q"&amp;ROUNDUP(MONTH(SalesDataTable[[#This Row],[Order Date]])/3,0)</f>
        <v>Q3</v>
      </c>
      <c r="S1532" s="5">
        <f>MONTH(SalesDataTable[[#This Row],[Order Date]])</f>
        <v>8</v>
      </c>
      <c r="T1532" s="8" t="str">
        <f>TEXT(SalesDataTable[[#This Row],[Order Date]],"mmm")</f>
        <v>sie</v>
      </c>
    </row>
    <row r="1533" spans="1:20" ht="16" x14ac:dyDescent="0.4">
      <c r="A1533" s="2" t="s">
        <v>1604</v>
      </c>
      <c r="B1533" s="3">
        <v>46235</v>
      </c>
      <c r="C1533" s="4" t="s">
        <v>21</v>
      </c>
      <c r="D1533" s="4" t="s">
        <v>22</v>
      </c>
      <c r="E1533" s="4" t="s">
        <v>59</v>
      </c>
      <c r="F1533" s="4" t="s">
        <v>24</v>
      </c>
      <c r="G1533" s="4" t="s">
        <v>37</v>
      </c>
      <c r="H1533" s="4" t="s">
        <v>38</v>
      </c>
      <c r="I1533" s="5">
        <v>3</v>
      </c>
      <c r="J1533" s="6">
        <v>35.619999999999997</v>
      </c>
      <c r="K1533" s="7">
        <v>0.05</v>
      </c>
      <c r="L1533" s="6">
        <v>13.47</v>
      </c>
      <c r="M1533" s="6">
        <f t="shared" si="92"/>
        <v>101.51699999999998</v>
      </c>
      <c r="N1533" s="6">
        <f t="shared" si="93"/>
        <v>40.410000000000004</v>
      </c>
      <c r="O1533" s="6">
        <f t="shared" si="94"/>
        <v>61.106999999999978</v>
      </c>
      <c r="P1533" s="8">
        <f t="shared" si="95"/>
        <v>0.60193859156594454</v>
      </c>
      <c r="Q1533" s="9">
        <f>YEAR(SalesDataTable[[#This Row],[Order Date]])</f>
        <v>2026</v>
      </c>
      <c r="R1533" s="8" t="str">
        <f>"Q"&amp;ROUNDUP(MONTH(SalesDataTable[[#This Row],[Order Date]])/3,0)</f>
        <v>Q3</v>
      </c>
      <c r="S1533" s="5">
        <f>MONTH(SalesDataTable[[#This Row],[Order Date]])</f>
        <v>8</v>
      </c>
      <c r="T1533" s="8" t="str">
        <f>TEXT(SalesDataTable[[#This Row],[Order Date]],"mmm")</f>
        <v>sie</v>
      </c>
    </row>
    <row r="1534" spans="1:20" ht="16" x14ac:dyDescent="0.4">
      <c r="A1534" s="2" t="s">
        <v>1605</v>
      </c>
      <c r="B1534" s="3">
        <v>46235</v>
      </c>
      <c r="C1534" s="4" t="s">
        <v>47</v>
      </c>
      <c r="D1534" s="4" t="s">
        <v>102</v>
      </c>
      <c r="E1534" s="4" t="s">
        <v>23</v>
      </c>
      <c r="F1534" s="4" t="s">
        <v>36</v>
      </c>
      <c r="G1534" s="4" t="s">
        <v>31</v>
      </c>
      <c r="H1534" s="4" t="s">
        <v>32</v>
      </c>
      <c r="I1534" s="5">
        <v>1</v>
      </c>
      <c r="J1534" s="6">
        <v>91.95</v>
      </c>
      <c r="K1534" s="7">
        <v>0.05</v>
      </c>
      <c r="L1534" s="6">
        <v>46.47</v>
      </c>
      <c r="M1534" s="6">
        <f t="shared" si="92"/>
        <v>87.352499999999992</v>
      </c>
      <c r="N1534" s="6">
        <f t="shared" si="93"/>
        <v>46.47</v>
      </c>
      <c r="O1534" s="6">
        <f t="shared" si="94"/>
        <v>40.882499999999993</v>
      </c>
      <c r="P1534" s="8">
        <f t="shared" si="95"/>
        <v>0.46801751523997592</v>
      </c>
      <c r="Q1534" s="9">
        <f>YEAR(SalesDataTable[[#This Row],[Order Date]])</f>
        <v>2026</v>
      </c>
      <c r="R1534" s="8" t="str">
        <f>"Q"&amp;ROUNDUP(MONTH(SalesDataTable[[#This Row],[Order Date]])/3,0)</f>
        <v>Q3</v>
      </c>
      <c r="S1534" s="5">
        <f>MONTH(SalesDataTable[[#This Row],[Order Date]])</f>
        <v>8</v>
      </c>
      <c r="T1534" s="8" t="str">
        <f>TEXT(SalesDataTable[[#This Row],[Order Date]],"mmm")</f>
        <v>sie</v>
      </c>
    </row>
    <row r="1535" spans="1:20" ht="16" x14ac:dyDescent="0.4">
      <c r="A1535" s="2" t="s">
        <v>1606</v>
      </c>
      <c r="B1535" s="3">
        <v>46235</v>
      </c>
      <c r="C1535" s="4" t="s">
        <v>21</v>
      </c>
      <c r="D1535" s="4" t="s">
        <v>72</v>
      </c>
      <c r="E1535" s="4" t="s">
        <v>23</v>
      </c>
      <c r="F1535" s="4" t="s">
        <v>24</v>
      </c>
      <c r="G1535" s="4" t="s">
        <v>69</v>
      </c>
      <c r="H1535" s="4" t="s">
        <v>94</v>
      </c>
      <c r="I1535" s="5">
        <v>1</v>
      </c>
      <c r="J1535" s="6">
        <v>49.46</v>
      </c>
      <c r="K1535" s="7">
        <v>0</v>
      </c>
      <c r="L1535" s="6">
        <v>21.47</v>
      </c>
      <c r="M1535" s="6">
        <f t="shared" si="92"/>
        <v>49.46</v>
      </c>
      <c r="N1535" s="6">
        <f t="shared" si="93"/>
        <v>21.47</v>
      </c>
      <c r="O1535" s="6">
        <f t="shared" si="94"/>
        <v>27.990000000000002</v>
      </c>
      <c r="P1535" s="8">
        <f t="shared" si="95"/>
        <v>0.5659118479579458</v>
      </c>
      <c r="Q1535" s="9">
        <f>YEAR(SalesDataTable[[#This Row],[Order Date]])</f>
        <v>2026</v>
      </c>
      <c r="R1535" s="8" t="str">
        <f>"Q"&amp;ROUNDUP(MONTH(SalesDataTable[[#This Row],[Order Date]])/3,0)</f>
        <v>Q3</v>
      </c>
      <c r="S1535" s="5">
        <f>MONTH(SalesDataTable[[#This Row],[Order Date]])</f>
        <v>8</v>
      </c>
      <c r="T1535" s="8" t="str">
        <f>TEXT(SalesDataTable[[#This Row],[Order Date]],"mmm")</f>
        <v>sie</v>
      </c>
    </row>
    <row r="1536" spans="1:20" ht="16" x14ac:dyDescent="0.4">
      <c r="A1536" s="2" t="s">
        <v>1607</v>
      </c>
      <c r="B1536" s="3">
        <v>46235</v>
      </c>
      <c r="C1536" s="4" t="s">
        <v>21</v>
      </c>
      <c r="D1536" s="4" t="s">
        <v>108</v>
      </c>
      <c r="E1536" s="4" t="s">
        <v>23</v>
      </c>
      <c r="F1536" s="4" t="s">
        <v>36</v>
      </c>
      <c r="G1536" s="4" t="s">
        <v>25</v>
      </c>
      <c r="H1536" s="4" t="s">
        <v>55</v>
      </c>
      <c r="I1536" s="5">
        <v>1</v>
      </c>
      <c r="J1536" s="6">
        <v>41.25</v>
      </c>
      <c r="K1536" s="7">
        <v>0.05</v>
      </c>
      <c r="L1536" s="6">
        <v>16.98</v>
      </c>
      <c r="M1536" s="6">
        <f t="shared" si="92"/>
        <v>39.1875</v>
      </c>
      <c r="N1536" s="6">
        <f t="shared" si="93"/>
        <v>16.98</v>
      </c>
      <c r="O1536" s="6">
        <f t="shared" si="94"/>
        <v>22.2075</v>
      </c>
      <c r="P1536" s="8">
        <f t="shared" si="95"/>
        <v>0.56669856459330148</v>
      </c>
      <c r="Q1536" s="9">
        <f>YEAR(SalesDataTable[[#This Row],[Order Date]])</f>
        <v>2026</v>
      </c>
      <c r="R1536" s="8" t="str">
        <f>"Q"&amp;ROUNDUP(MONTH(SalesDataTable[[#This Row],[Order Date]])/3,0)</f>
        <v>Q3</v>
      </c>
      <c r="S1536" s="5">
        <f>MONTH(SalesDataTable[[#This Row],[Order Date]])</f>
        <v>8</v>
      </c>
      <c r="T1536" s="8" t="str">
        <f>TEXT(SalesDataTable[[#This Row],[Order Date]],"mmm")</f>
        <v>sie</v>
      </c>
    </row>
    <row r="1537" spans="1:20" ht="16" x14ac:dyDescent="0.4">
      <c r="A1537" s="2" t="s">
        <v>1608</v>
      </c>
      <c r="B1537" s="3">
        <v>46236</v>
      </c>
      <c r="C1537" s="4" t="s">
        <v>34</v>
      </c>
      <c r="D1537" s="4" t="s">
        <v>54</v>
      </c>
      <c r="E1537" s="4" t="s">
        <v>23</v>
      </c>
      <c r="F1537" s="4" t="s">
        <v>24</v>
      </c>
      <c r="G1537" s="4" t="s">
        <v>37</v>
      </c>
      <c r="H1537" s="4" t="s">
        <v>91</v>
      </c>
      <c r="I1537" s="5">
        <v>4</v>
      </c>
      <c r="J1537" s="6">
        <v>133.65</v>
      </c>
      <c r="K1537" s="7">
        <v>0</v>
      </c>
      <c r="L1537" s="6">
        <v>66</v>
      </c>
      <c r="M1537" s="6">
        <f t="shared" si="92"/>
        <v>534.6</v>
      </c>
      <c r="N1537" s="6">
        <f t="shared" si="93"/>
        <v>264</v>
      </c>
      <c r="O1537" s="6">
        <f t="shared" si="94"/>
        <v>270.60000000000002</v>
      </c>
      <c r="P1537" s="8">
        <f t="shared" si="95"/>
        <v>0.50617283950617287</v>
      </c>
      <c r="Q1537" s="9">
        <f>YEAR(SalesDataTable[[#This Row],[Order Date]])</f>
        <v>2026</v>
      </c>
      <c r="R1537" s="8" t="str">
        <f>"Q"&amp;ROUNDUP(MONTH(SalesDataTable[[#This Row],[Order Date]])/3,0)</f>
        <v>Q3</v>
      </c>
      <c r="S1537" s="5">
        <f>MONTH(SalesDataTable[[#This Row],[Order Date]])</f>
        <v>8</v>
      </c>
      <c r="T1537" s="8" t="str">
        <f>TEXT(SalesDataTable[[#This Row],[Order Date]],"mmm")</f>
        <v>sie</v>
      </c>
    </row>
    <row r="1538" spans="1:20" ht="16" x14ac:dyDescent="0.4">
      <c r="A1538" s="2" t="s">
        <v>1609</v>
      </c>
      <c r="B1538" s="3">
        <v>46236</v>
      </c>
      <c r="C1538" s="4" t="s">
        <v>47</v>
      </c>
      <c r="D1538" s="4" t="s">
        <v>48</v>
      </c>
      <c r="E1538" s="4" t="s">
        <v>23</v>
      </c>
      <c r="F1538" s="4" t="s">
        <v>24</v>
      </c>
      <c r="G1538" s="4" t="s">
        <v>51</v>
      </c>
      <c r="H1538" s="4" t="s">
        <v>61</v>
      </c>
      <c r="I1538" s="5">
        <v>2</v>
      </c>
      <c r="J1538" s="6">
        <v>200.45</v>
      </c>
      <c r="K1538" s="7">
        <v>0.05</v>
      </c>
      <c r="L1538" s="6">
        <v>105.42</v>
      </c>
      <c r="M1538" s="6">
        <f t="shared" ref="M1538:M1601" si="96">I1538*J1538*(1-K1538)</f>
        <v>380.85499999999996</v>
      </c>
      <c r="N1538" s="6">
        <f t="shared" ref="N1538:N1601" si="97">I1538*L1538</f>
        <v>210.84</v>
      </c>
      <c r="O1538" s="6">
        <f t="shared" ref="O1538:O1601" si="98">M1538-N1538</f>
        <v>170.01499999999996</v>
      </c>
      <c r="P1538" s="8">
        <f t="shared" ref="P1538:P1601" si="99">IFERROR(O1538/M1538,0)</f>
        <v>0.44640348689133652</v>
      </c>
      <c r="Q1538" s="9">
        <f>YEAR(SalesDataTable[[#This Row],[Order Date]])</f>
        <v>2026</v>
      </c>
      <c r="R1538" s="8" t="str">
        <f>"Q"&amp;ROUNDUP(MONTH(SalesDataTable[[#This Row],[Order Date]])/3,0)</f>
        <v>Q3</v>
      </c>
      <c r="S1538" s="5">
        <f>MONTH(SalesDataTable[[#This Row],[Order Date]])</f>
        <v>8</v>
      </c>
      <c r="T1538" s="8" t="str">
        <f>TEXT(SalesDataTable[[#This Row],[Order Date]],"mmm")</f>
        <v>sie</v>
      </c>
    </row>
    <row r="1539" spans="1:20" ht="16" x14ac:dyDescent="0.4">
      <c r="A1539" s="2" t="s">
        <v>1610</v>
      </c>
      <c r="B1539" s="3">
        <v>46236</v>
      </c>
      <c r="C1539" s="4" t="s">
        <v>21</v>
      </c>
      <c r="D1539" s="4" t="s">
        <v>22</v>
      </c>
      <c r="E1539" s="4" t="s">
        <v>59</v>
      </c>
      <c r="F1539" s="4" t="s">
        <v>24</v>
      </c>
      <c r="G1539" s="4" t="s">
        <v>25</v>
      </c>
      <c r="H1539" s="4" t="s">
        <v>49</v>
      </c>
      <c r="I1539" s="5">
        <v>2</v>
      </c>
      <c r="J1539" s="6">
        <v>51.87</v>
      </c>
      <c r="K1539" s="7">
        <v>0.05</v>
      </c>
      <c r="L1539" s="6">
        <v>21.98</v>
      </c>
      <c r="M1539" s="6">
        <f t="shared" si="96"/>
        <v>98.552999999999997</v>
      </c>
      <c r="N1539" s="6">
        <f t="shared" si="97"/>
        <v>43.96</v>
      </c>
      <c r="O1539" s="6">
        <f t="shared" si="98"/>
        <v>54.592999999999996</v>
      </c>
      <c r="P1539" s="8">
        <f t="shared" si="99"/>
        <v>0.55394559272675614</v>
      </c>
      <c r="Q1539" s="9">
        <f>YEAR(SalesDataTable[[#This Row],[Order Date]])</f>
        <v>2026</v>
      </c>
      <c r="R1539" s="8" t="str">
        <f>"Q"&amp;ROUNDUP(MONTH(SalesDataTable[[#This Row],[Order Date]])/3,0)</f>
        <v>Q3</v>
      </c>
      <c r="S1539" s="5">
        <f>MONTH(SalesDataTable[[#This Row],[Order Date]])</f>
        <v>8</v>
      </c>
      <c r="T1539" s="8" t="str">
        <f>TEXT(SalesDataTable[[#This Row],[Order Date]],"mmm")</f>
        <v>sie</v>
      </c>
    </row>
    <row r="1540" spans="1:20" ht="16" x14ac:dyDescent="0.4">
      <c r="A1540" s="2" t="s">
        <v>1611</v>
      </c>
      <c r="B1540" s="3">
        <v>46236</v>
      </c>
      <c r="C1540" s="4" t="s">
        <v>47</v>
      </c>
      <c r="D1540" s="4" t="s">
        <v>102</v>
      </c>
      <c r="E1540" s="4" t="s">
        <v>23</v>
      </c>
      <c r="F1540" s="4" t="s">
        <v>24</v>
      </c>
      <c r="G1540" s="4" t="s">
        <v>51</v>
      </c>
      <c r="H1540" s="4" t="s">
        <v>84</v>
      </c>
      <c r="I1540" s="5">
        <v>1</v>
      </c>
      <c r="J1540" s="6">
        <v>83.6</v>
      </c>
      <c r="K1540" s="7">
        <v>0.05</v>
      </c>
      <c r="L1540" s="6">
        <v>38.51</v>
      </c>
      <c r="M1540" s="6">
        <f t="shared" si="96"/>
        <v>79.419999999999987</v>
      </c>
      <c r="N1540" s="6">
        <f t="shared" si="97"/>
        <v>38.51</v>
      </c>
      <c r="O1540" s="6">
        <f t="shared" si="98"/>
        <v>40.909999999999989</v>
      </c>
      <c r="P1540" s="8">
        <f t="shared" si="99"/>
        <v>0.51510954419541677</v>
      </c>
      <c r="Q1540" s="9">
        <f>YEAR(SalesDataTable[[#This Row],[Order Date]])</f>
        <v>2026</v>
      </c>
      <c r="R1540" s="8" t="str">
        <f>"Q"&amp;ROUNDUP(MONTH(SalesDataTable[[#This Row],[Order Date]])/3,0)</f>
        <v>Q3</v>
      </c>
      <c r="S1540" s="5">
        <f>MONTH(SalesDataTable[[#This Row],[Order Date]])</f>
        <v>8</v>
      </c>
      <c r="T1540" s="8" t="str">
        <f>TEXT(SalesDataTable[[#This Row],[Order Date]],"mmm")</f>
        <v>sie</v>
      </c>
    </row>
    <row r="1541" spans="1:20" ht="16" x14ac:dyDescent="0.4">
      <c r="A1541" s="2" t="s">
        <v>1612</v>
      </c>
      <c r="B1541" s="3">
        <v>46236</v>
      </c>
      <c r="C1541" s="4" t="s">
        <v>34</v>
      </c>
      <c r="D1541" s="4" t="s">
        <v>146</v>
      </c>
      <c r="E1541" s="4" t="s">
        <v>23</v>
      </c>
      <c r="F1541" s="4" t="s">
        <v>36</v>
      </c>
      <c r="G1541" s="4" t="s">
        <v>37</v>
      </c>
      <c r="H1541" s="4" t="s">
        <v>38</v>
      </c>
      <c r="I1541" s="5">
        <v>1</v>
      </c>
      <c r="J1541" s="6">
        <v>35.74</v>
      </c>
      <c r="K1541" s="7">
        <v>0</v>
      </c>
      <c r="L1541" s="6">
        <v>13.49</v>
      </c>
      <c r="M1541" s="6">
        <f t="shared" si="96"/>
        <v>35.74</v>
      </c>
      <c r="N1541" s="6">
        <f t="shared" si="97"/>
        <v>13.49</v>
      </c>
      <c r="O1541" s="6">
        <f t="shared" si="98"/>
        <v>22.25</v>
      </c>
      <c r="P1541" s="8">
        <f t="shared" si="99"/>
        <v>0.62255176273083379</v>
      </c>
      <c r="Q1541" s="9">
        <f>YEAR(SalesDataTable[[#This Row],[Order Date]])</f>
        <v>2026</v>
      </c>
      <c r="R1541" s="8" t="str">
        <f>"Q"&amp;ROUNDUP(MONTH(SalesDataTable[[#This Row],[Order Date]])/3,0)</f>
        <v>Q3</v>
      </c>
      <c r="S1541" s="5">
        <f>MONTH(SalesDataTable[[#This Row],[Order Date]])</f>
        <v>8</v>
      </c>
      <c r="T1541" s="8" t="str">
        <f>TEXT(SalesDataTable[[#This Row],[Order Date]],"mmm")</f>
        <v>sie</v>
      </c>
    </row>
    <row r="1542" spans="1:20" ht="16" x14ac:dyDescent="0.4">
      <c r="A1542" s="2" t="s">
        <v>1613</v>
      </c>
      <c r="B1542" s="3">
        <v>46236</v>
      </c>
      <c r="C1542" s="4" t="s">
        <v>47</v>
      </c>
      <c r="D1542" s="4" t="s">
        <v>48</v>
      </c>
      <c r="E1542" s="4" t="s">
        <v>23</v>
      </c>
      <c r="F1542" s="4" t="s">
        <v>24</v>
      </c>
      <c r="G1542" s="4" t="s">
        <v>25</v>
      </c>
      <c r="H1542" s="4" t="s">
        <v>26</v>
      </c>
      <c r="I1542" s="5">
        <v>1</v>
      </c>
      <c r="J1542" s="6">
        <v>79.849999999999994</v>
      </c>
      <c r="K1542" s="7">
        <v>0.1</v>
      </c>
      <c r="L1542" s="6">
        <v>43.11</v>
      </c>
      <c r="M1542" s="6">
        <f t="shared" si="96"/>
        <v>71.864999999999995</v>
      </c>
      <c r="N1542" s="6">
        <f t="shared" si="97"/>
        <v>43.11</v>
      </c>
      <c r="O1542" s="6">
        <f t="shared" si="98"/>
        <v>28.754999999999995</v>
      </c>
      <c r="P1542" s="8">
        <f t="shared" si="99"/>
        <v>0.40012523481527862</v>
      </c>
      <c r="Q1542" s="9">
        <f>YEAR(SalesDataTable[[#This Row],[Order Date]])</f>
        <v>2026</v>
      </c>
      <c r="R1542" s="8" t="str">
        <f>"Q"&amp;ROUNDUP(MONTH(SalesDataTable[[#This Row],[Order Date]])/3,0)</f>
        <v>Q3</v>
      </c>
      <c r="S1542" s="5">
        <f>MONTH(SalesDataTable[[#This Row],[Order Date]])</f>
        <v>8</v>
      </c>
      <c r="T1542" s="8" t="str">
        <f>TEXT(SalesDataTable[[#This Row],[Order Date]],"mmm")</f>
        <v>sie</v>
      </c>
    </row>
    <row r="1543" spans="1:20" ht="16" x14ac:dyDescent="0.4">
      <c r="A1543" s="2" t="s">
        <v>1614</v>
      </c>
      <c r="B1543" s="3">
        <v>46236</v>
      </c>
      <c r="C1543" s="4" t="s">
        <v>21</v>
      </c>
      <c r="D1543" s="4" t="s">
        <v>108</v>
      </c>
      <c r="E1543" s="4" t="s">
        <v>23</v>
      </c>
      <c r="F1543" s="4" t="s">
        <v>24</v>
      </c>
      <c r="G1543" s="4" t="s">
        <v>37</v>
      </c>
      <c r="H1543" s="4" t="s">
        <v>66</v>
      </c>
      <c r="I1543" s="5">
        <v>2</v>
      </c>
      <c r="J1543" s="6">
        <v>46.44</v>
      </c>
      <c r="K1543" s="7">
        <v>0</v>
      </c>
      <c r="L1543" s="6">
        <v>18.489999999999998</v>
      </c>
      <c r="M1543" s="6">
        <f t="shared" si="96"/>
        <v>92.88</v>
      </c>
      <c r="N1543" s="6">
        <f t="shared" si="97"/>
        <v>36.979999999999997</v>
      </c>
      <c r="O1543" s="6">
        <f t="shared" si="98"/>
        <v>55.9</v>
      </c>
      <c r="P1543" s="8">
        <f t="shared" si="99"/>
        <v>0.60185185185185186</v>
      </c>
      <c r="Q1543" s="9">
        <f>YEAR(SalesDataTable[[#This Row],[Order Date]])</f>
        <v>2026</v>
      </c>
      <c r="R1543" s="8" t="str">
        <f>"Q"&amp;ROUNDUP(MONTH(SalesDataTable[[#This Row],[Order Date]])/3,0)</f>
        <v>Q3</v>
      </c>
      <c r="S1543" s="5">
        <f>MONTH(SalesDataTable[[#This Row],[Order Date]])</f>
        <v>8</v>
      </c>
      <c r="T1543" s="8" t="str">
        <f>TEXT(SalesDataTable[[#This Row],[Order Date]],"mmm")</f>
        <v>sie</v>
      </c>
    </row>
    <row r="1544" spans="1:20" ht="16" x14ac:dyDescent="0.4">
      <c r="A1544" s="2" t="s">
        <v>1615</v>
      </c>
      <c r="B1544" s="3">
        <v>46236</v>
      </c>
      <c r="C1544" s="4" t="s">
        <v>47</v>
      </c>
      <c r="D1544" s="4" t="s">
        <v>68</v>
      </c>
      <c r="E1544" s="4" t="s">
        <v>45</v>
      </c>
      <c r="F1544" s="4" t="s">
        <v>24</v>
      </c>
      <c r="G1544" s="4" t="s">
        <v>25</v>
      </c>
      <c r="H1544" s="4" t="s">
        <v>49</v>
      </c>
      <c r="I1544" s="5">
        <v>2</v>
      </c>
      <c r="J1544" s="6">
        <v>50.44</v>
      </c>
      <c r="K1544" s="7">
        <v>0</v>
      </c>
      <c r="L1544" s="6">
        <v>22.99</v>
      </c>
      <c r="M1544" s="6">
        <f t="shared" si="96"/>
        <v>100.88</v>
      </c>
      <c r="N1544" s="6">
        <f t="shared" si="97"/>
        <v>45.98</v>
      </c>
      <c r="O1544" s="6">
        <f t="shared" si="98"/>
        <v>54.9</v>
      </c>
      <c r="P1544" s="8">
        <f t="shared" si="99"/>
        <v>0.54421094369547984</v>
      </c>
      <c r="Q1544" s="9">
        <f>YEAR(SalesDataTable[[#This Row],[Order Date]])</f>
        <v>2026</v>
      </c>
      <c r="R1544" s="8" t="str">
        <f>"Q"&amp;ROUNDUP(MONTH(SalesDataTable[[#This Row],[Order Date]])/3,0)</f>
        <v>Q3</v>
      </c>
      <c r="S1544" s="5">
        <f>MONTH(SalesDataTable[[#This Row],[Order Date]])</f>
        <v>8</v>
      </c>
      <c r="T1544" s="8" t="str">
        <f>TEXT(SalesDataTable[[#This Row],[Order Date]],"mmm")</f>
        <v>sie</v>
      </c>
    </row>
    <row r="1545" spans="1:20" ht="16" x14ac:dyDescent="0.4">
      <c r="A1545" s="2" t="s">
        <v>1616</v>
      </c>
      <c r="B1545" s="3">
        <v>46236</v>
      </c>
      <c r="C1545" s="4" t="s">
        <v>47</v>
      </c>
      <c r="D1545" s="4" t="s">
        <v>68</v>
      </c>
      <c r="E1545" s="4" t="s">
        <v>23</v>
      </c>
      <c r="F1545" s="4" t="s">
        <v>24</v>
      </c>
      <c r="G1545" s="4" t="s">
        <v>25</v>
      </c>
      <c r="H1545" s="4" t="s">
        <v>26</v>
      </c>
      <c r="I1545" s="5">
        <v>2</v>
      </c>
      <c r="J1545" s="6">
        <v>81.38</v>
      </c>
      <c r="K1545" s="7">
        <v>0</v>
      </c>
      <c r="L1545" s="6">
        <v>42.19</v>
      </c>
      <c r="M1545" s="6">
        <f t="shared" si="96"/>
        <v>162.76</v>
      </c>
      <c r="N1545" s="6">
        <f t="shared" si="97"/>
        <v>84.38</v>
      </c>
      <c r="O1545" s="6">
        <f t="shared" si="98"/>
        <v>78.38</v>
      </c>
      <c r="P1545" s="8">
        <f t="shared" si="99"/>
        <v>0.4815679528139592</v>
      </c>
      <c r="Q1545" s="9">
        <f>YEAR(SalesDataTable[[#This Row],[Order Date]])</f>
        <v>2026</v>
      </c>
      <c r="R1545" s="8" t="str">
        <f>"Q"&amp;ROUNDUP(MONTH(SalesDataTable[[#This Row],[Order Date]])/3,0)</f>
        <v>Q3</v>
      </c>
      <c r="S1545" s="5">
        <f>MONTH(SalesDataTable[[#This Row],[Order Date]])</f>
        <v>8</v>
      </c>
      <c r="T1545" s="8" t="str">
        <f>TEXT(SalesDataTable[[#This Row],[Order Date]],"mmm")</f>
        <v>sie</v>
      </c>
    </row>
    <row r="1546" spans="1:20" ht="16" x14ac:dyDescent="0.4">
      <c r="A1546" s="2" t="s">
        <v>1617</v>
      </c>
      <c r="B1546" s="3">
        <v>46237</v>
      </c>
      <c r="C1546" s="4" t="s">
        <v>34</v>
      </c>
      <c r="D1546" s="4" t="s">
        <v>146</v>
      </c>
      <c r="E1546" s="4" t="s">
        <v>23</v>
      </c>
      <c r="F1546" s="4" t="s">
        <v>24</v>
      </c>
      <c r="G1546" s="4" t="s">
        <v>69</v>
      </c>
      <c r="H1546" s="4" t="s">
        <v>70</v>
      </c>
      <c r="I1546" s="5">
        <v>1</v>
      </c>
      <c r="J1546" s="6">
        <v>41.3</v>
      </c>
      <c r="K1546" s="7">
        <v>0</v>
      </c>
      <c r="L1546" s="6">
        <v>14.52</v>
      </c>
      <c r="M1546" s="6">
        <f t="shared" si="96"/>
        <v>41.3</v>
      </c>
      <c r="N1546" s="6">
        <f t="shared" si="97"/>
        <v>14.52</v>
      </c>
      <c r="O1546" s="6">
        <f t="shared" si="98"/>
        <v>26.779999999999998</v>
      </c>
      <c r="P1546" s="8">
        <f t="shared" si="99"/>
        <v>0.64842615012106541</v>
      </c>
      <c r="Q1546" s="9">
        <f>YEAR(SalesDataTable[[#This Row],[Order Date]])</f>
        <v>2026</v>
      </c>
      <c r="R1546" s="8" t="str">
        <f>"Q"&amp;ROUNDUP(MONTH(SalesDataTable[[#This Row],[Order Date]])/3,0)</f>
        <v>Q3</v>
      </c>
      <c r="S1546" s="5">
        <f>MONTH(SalesDataTable[[#This Row],[Order Date]])</f>
        <v>8</v>
      </c>
      <c r="T1546" s="8" t="str">
        <f>TEXT(SalesDataTable[[#This Row],[Order Date]],"mmm")</f>
        <v>sie</v>
      </c>
    </row>
    <row r="1547" spans="1:20" ht="16" x14ac:dyDescent="0.4">
      <c r="A1547" s="2" t="s">
        <v>1618</v>
      </c>
      <c r="B1547" s="3">
        <v>46237</v>
      </c>
      <c r="C1547" s="4" t="s">
        <v>47</v>
      </c>
      <c r="D1547" s="4" t="s">
        <v>68</v>
      </c>
      <c r="E1547" s="4" t="s">
        <v>59</v>
      </c>
      <c r="F1547" s="4" t="s">
        <v>24</v>
      </c>
      <c r="G1547" s="4" t="s">
        <v>37</v>
      </c>
      <c r="H1547" s="4" t="s">
        <v>38</v>
      </c>
      <c r="I1547" s="5">
        <v>2</v>
      </c>
      <c r="J1547" s="6">
        <v>36.15</v>
      </c>
      <c r="K1547" s="7">
        <v>0.1</v>
      </c>
      <c r="L1547" s="6">
        <v>13.19</v>
      </c>
      <c r="M1547" s="6">
        <f t="shared" si="96"/>
        <v>65.069999999999993</v>
      </c>
      <c r="N1547" s="6">
        <f t="shared" si="97"/>
        <v>26.38</v>
      </c>
      <c r="O1547" s="6">
        <f t="shared" si="98"/>
        <v>38.69</v>
      </c>
      <c r="P1547" s="8">
        <f t="shared" si="99"/>
        <v>0.59459044106347014</v>
      </c>
      <c r="Q1547" s="9">
        <f>YEAR(SalesDataTable[[#This Row],[Order Date]])</f>
        <v>2026</v>
      </c>
      <c r="R1547" s="8" t="str">
        <f>"Q"&amp;ROUNDUP(MONTH(SalesDataTable[[#This Row],[Order Date]])/3,0)</f>
        <v>Q3</v>
      </c>
      <c r="S1547" s="5">
        <f>MONTH(SalesDataTable[[#This Row],[Order Date]])</f>
        <v>8</v>
      </c>
      <c r="T1547" s="8" t="str">
        <f>TEXT(SalesDataTable[[#This Row],[Order Date]],"mmm")</f>
        <v>sie</v>
      </c>
    </row>
    <row r="1548" spans="1:20" ht="16" x14ac:dyDescent="0.4">
      <c r="A1548" s="2" t="s">
        <v>1619</v>
      </c>
      <c r="B1548" s="3">
        <v>46237</v>
      </c>
      <c r="C1548" s="4" t="s">
        <v>28</v>
      </c>
      <c r="D1548" s="4" t="s">
        <v>89</v>
      </c>
      <c r="E1548" s="4" t="s">
        <v>23</v>
      </c>
      <c r="F1548" s="4" t="s">
        <v>24</v>
      </c>
      <c r="G1548" s="4" t="s">
        <v>37</v>
      </c>
      <c r="H1548" s="4" t="s">
        <v>91</v>
      </c>
      <c r="I1548" s="5">
        <v>3</v>
      </c>
      <c r="J1548" s="6">
        <v>132.59</v>
      </c>
      <c r="K1548" s="7">
        <v>0.1</v>
      </c>
      <c r="L1548" s="6">
        <v>66.040000000000006</v>
      </c>
      <c r="M1548" s="6">
        <f t="shared" si="96"/>
        <v>357.99299999999999</v>
      </c>
      <c r="N1548" s="6">
        <f t="shared" si="97"/>
        <v>198.12</v>
      </c>
      <c r="O1548" s="6">
        <f t="shared" si="98"/>
        <v>159.87299999999999</v>
      </c>
      <c r="P1548" s="8">
        <f t="shared" si="99"/>
        <v>0.44658135773604507</v>
      </c>
      <c r="Q1548" s="9">
        <f>YEAR(SalesDataTable[[#This Row],[Order Date]])</f>
        <v>2026</v>
      </c>
      <c r="R1548" s="8" t="str">
        <f>"Q"&amp;ROUNDUP(MONTH(SalesDataTable[[#This Row],[Order Date]])/3,0)</f>
        <v>Q3</v>
      </c>
      <c r="S1548" s="5">
        <f>MONTH(SalesDataTable[[#This Row],[Order Date]])</f>
        <v>8</v>
      </c>
      <c r="T1548" s="8" t="str">
        <f>TEXT(SalesDataTable[[#This Row],[Order Date]],"mmm")</f>
        <v>sie</v>
      </c>
    </row>
    <row r="1549" spans="1:20" ht="16" x14ac:dyDescent="0.4">
      <c r="A1549" s="2" t="s">
        <v>1620</v>
      </c>
      <c r="B1549" s="3">
        <v>46237</v>
      </c>
      <c r="C1549" s="4" t="s">
        <v>34</v>
      </c>
      <c r="D1549" s="4" t="s">
        <v>44</v>
      </c>
      <c r="E1549" s="4" t="s">
        <v>23</v>
      </c>
      <c r="F1549" s="4" t="s">
        <v>36</v>
      </c>
      <c r="G1549" s="4" t="s">
        <v>31</v>
      </c>
      <c r="H1549" s="4" t="s">
        <v>41</v>
      </c>
      <c r="I1549" s="5">
        <v>3</v>
      </c>
      <c r="J1549" s="6">
        <v>144</v>
      </c>
      <c r="K1549" s="7">
        <v>0</v>
      </c>
      <c r="L1549" s="6">
        <v>78.89</v>
      </c>
      <c r="M1549" s="6">
        <f t="shared" si="96"/>
        <v>432</v>
      </c>
      <c r="N1549" s="6">
        <f t="shared" si="97"/>
        <v>236.67000000000002</v>
      </c>
      <c r="O1549" s="6">
        <f t="shared" si="98"/>
        <v>195.32999999999998</v>
      </c>
      <c r="P1549" s="8">
        <f t="shared" si="99"/>
        <v>0.45215277777777774</v>
      </c>
      <c r="Q1549" s="9">
        <f>YEAR(SalesDataTable[[#This Row],[Order Date]])</f>
        <v>2026</v>
      </c>
      <c r="R1549" s="8" t="str">
        <f>"Q"&amp;ROUNDUP(MONTH(SalesDataTable[[#This Row],[Order Date]])/3,0)</f>
        <v>Q3</v>
      </c>
      <c r="S1549" s="5">
        <f>MONTH(SalesDataTable[[#This Row],[Order Date]])</f>
        <v>8</v>
      </c>
      <c r="T1549" s="8" t="str">
        <f>TEXT(SalesDataTable[[#This Row],[Order Date]],"mmm")</f>
        <v>sie</v>
      </c>
    </row>
    <row r="1550" spans="1:20" ht="16" x14ac:dyDescent="0.4">
      <c r="A1550" s="2" t="s">
        <v>1621</v>
      </c>
      <c r="B1550" s="3">
        <v>46237</v>
      </c>
      <c r="C1550" s="4" t="s">
        <v>21</v>
      </c>
      <c r="D1550" s="4" t="s">
        <v>22</v>
      </c>
      <c r="E1550" s="4" t="s">
        <v>23</v>
      </c>
      <c r="F1550" s="4" t="s">
        <v>24</v>
      </c>
      <c r="G1550" s="4" t="s">
        <v>37</v>
      </c>
      <c r="H1550" s="4" t="s">
        <v>66</v>
      </c>
      <c r="I1550" s="5">
        <v>2</v>
      </c>
      <c r="J1550" s="6">
        <v>45.45</v>
      </c>
      <c r="K1550" s="7">
        <v>0.05</v>
      </c>
      <c r="L1550" s="6">
        <v>18.829999999999998</v>
      </c>
      <c r="M1550" s="6">
        <f t="shared" si="96"/>
        <v>86.355000000000004</v>
      </c>
      <c r="N1550" s="6">
        <f t="shared" si="97"/>
        <v>37.659999999999997</v>
      </c>
      <c r="O1550" s="6">
        <f t="shared" si="98"/>
        <v>48.695000000000007</v>
      </c>
      <c r="P1550" s="8">
        <f t="shared" si="99"/>
        <v>0.56389323142840608</v>
      </c>
      <c r="Q1550" s="9">
        <f>YEAR(SalesDataTable[[#This Row],[Order Date]])</f>
        <v>2026</v>
      </c>
      <c r="R1550" s="8" t="str">
        <f>"Q"&amp;ROUNDUP(MONTH(SalesDataTable[[#This Row],[Order Date]])/3,0)</f>
        <v>Q3</v>
      </c>
      <c r="S1550" s="5">
        <f>MONTH(SalesDataTable[[#This Row],[Order Date]])</f>
        <v>8</v>
      </c>
      <c r="T1550" s="8" t="str">
        <f>TEXT(SalesDataTable[[#This Row],[Order Date]],"mmm")</f>
        <v>sie</v>
      </c>
    </row>
    <row r="1551" spans="1:20" ht="16" x14ac:dyDescent="0.4">
      <c r="A1551" s="2" t="s">
        <v>1622</v>
      </c>
      <c r="B1551" s="3">
        <v>46237</v>
      </c>
      <c r="C1551" s="4" t="s">
        <v>28</v>
      </c>
      <c r="D1551" s="4" t="s">
        <v>58</v>
      </c>
      <c r="E1551" s="4" t="s">
        <v>23</v>
      </c>
      <c r="F1551" s="4" t="s">
        <v>24</v>
      </c>
      <c r="G1551" s="4" t="s">
        <v>25</v>
      </c>
      <c r="H1551" s="4" t="s">
        <v>55</v>
      </c>
      <c r="I1551" s="5">
        <v>1</v>
      </c>
      <c r="J1551" s="6">
        <v>41.16</v>
      </c>
      <c r="K1551" s="7">
        <v>0.05</v>
      </c>
      <c r="L1551" s="6">
        <v>16.66</v>
      </c>
      <c r="M1551" s="6">
        <f t="shared" si="96"/>
        <v>39.101999999999997</v>
      </c>
      <c r="N1551" s="6">
        <f t="shared" si="97"/>
        <v>16.66</v>
      </c>
      <c r="O1551" s="6">
        <f t="shared" si="98"/>
        <v>22.441999999999997</v>
      </c>
      <c r="P1551" s="8">
        <f t="shared" si="99"/>
        <v>0.57393483709273174</v>
      </c>
      <c r="Q1551" s="9">
        <f>YEAR(SalesDataTable[[#This Row],[Order Date]])</f>
        <v>2026</v>
      </c>
      <c r="R1551" s="8" t="str">
        <f>"Q"&amp;ROUNDUP(MONTH(SalesDataTable[[#This Row],[Order Date]])/3,0)</f>
        <v>Q3</v>
      </c>
      <c r="S1551" s="5">
        <f>MONTH(SalesDataTable[[#This Row],[Order Date]])</f>
        <v>8</v>
      </c>
      <c r="T1551" s="8" t="str">
        <f>TEXT(SalesDataTable[[#This Row],[Order Date]],"mmm")</f>
        <v>sie</v>
      </c>
    </row>
    <row r="1552" spans="1:20" ht="16" x14ac:dyDescent="0.4">
      <c r="A1552" s="2" t="s">
        <v>1623</v>
      </c>
      <c r="B1552" s="3">
        <v>46237</v>
      </c>
      <c r="C1552" s="4" t="s">
        <v>21</v>
      </c>
      <c r="D1552" s="4" t="s">
        <v>22</v>
      </c>
      <c r="E1552" s="4" t="s">
        <v>45</v>
      </c>
      <c r="F1552" s="4" t="s">
        <v>24</v>
      </c>
      <c r="G1552" s="4" t="s">
        <v>37</v>
      </c>
      <c r="H1552" s="4" t="s">
        <v>103</v>
      </c>
      <c r="I1552" s="5">
        <v>1</v>
      </c>
      <c r="J1552" s="6">
        <v>162.78</v>
      </c>
      <c r="K1552" s="7">
        <v>0</v>
      </c>
      <c r="L1552" s="6">
        <v>85.08</v>
      </c>
      <c r="M1552" s="6">
        <f t="shared" si="96"/>
        <v>162.78</v>
      </c>
      <c r="N1552" s="6">
        <f t="shared" si="97"/>
        <v>85.08</v>
      </c>
      <c r="O1552" s="6">
        <f t="shared" si="98"/>
        <v>77.7</v>
      </c>
      <c r="P1552" s="8">
        <f t="shared" si="99"/>
        <v>0.47733136748986366</v>
      </c>
      <c r="Q1552" s="9">
        <f>YEAR(SalesDataTable[[#This Row],[Order Date]])</f>
        <v>2026</v>
      </c>
      <c r="R1552" s="8" t="str">
        <f>"Q"&amp;ROUNDUP(MONTH(SalesDataTable[[#This Row],[Order Date]])/3,0)</f>
        <v>Q3</v>
      </c>
      <c r="S1552" s="5">
        <f>MONTH(SalesDataTable[[#This Row],[Order Date]])</f>
        <v>8</v>
      </c>
      <c r="T1552" s="8" t="str">
        <f>TEXT(SalesDataTable[[#This Row],[Order Date]],"mmm")</f>
        <v>sie</v>
      </c>
    </row>
    <row r="1553" spans="1:20" ht="16" x14ac:dyDescent="0.4">
      <c r="A1553" s="2" t="s">
        <v>1624</v>
      </c>
      <c r="B1553" s="3">
        <v>46237</v>
      </c>
      <c r="C1553" s="4" t="s">
        <v>34</v>
      </c>
      <c r="D1553" s="4" t="s">
        <v>146</v>
      </c>
      <c r="E1553" s="4" t="s">
        <v>45</v>
      </c>
      <c r="F1553" s="4" t="s">
        <v>36</v>
      </c>
      <c r="G1553" s="4" t="s">
        <v>25</v>
      </c>
      <c r="H1553" s="4" t="s">
        <v>26</v>
      </c>
      <c r="I1553" s="5">
        <v>1</v>
      </c>
      <c r="J1553" s="6">
        <v>80.040000000000006</v>
      </c>
      <c r="K1553" s="7">
        <v>0.1</v>
      </c>
      <c r="L1553" s="6">
        <v>41.88</v>
      </c>
      <c r="M1553" s="6">
        <f t="shared" si="96"/>
        <v>72.036000000000001</v>
      </c>
      <c r="N1553" s="6">
        <f t="shared" si="97"/>
        <v>41.88</v>
      </c>
      <c r="O1553" s="6">
        <f t="shared" si="98"/>
        <v>30.155999999999999</v>
      </c>
      <c r="P1553" s="8">
        <f t="shared" si="99"/>
        <v>0.41862402132267196</v>
      </c>
      <c r="Q1553" s="9">
        <f>YEAR(SalesDataTable[[#This Row],[Order Date]])</f>
        <v>2026</v>
      </c>
      <c r="R1553" s="8" t="str">
        <f>"Q"&amp;ROUNDUP(MONTH(SalesDataTable[[#This Row],[Order Date]])/3,0)</f>
        <v>Q3</v>
      </c>
      <c r="S1553" s="5">
        <f>MONTH(SalesDataTable[[#This Row],[Order Date]])</f>
        <v>8</v>
      </c>
      <c r="T1553" s="8" t="str">
        <f>TEXT(SalesDataTable[[#This Row],[Order Date]],"mmm")</f>
        <v>sie</v>
      </c>
    </row>
    <row r="1554" spans="1:20" ht="16" x14ac:dyDescent="0.4">
      <c r="A1554" s="2" t="s">
        <v>1625</v>
      </c>
      <c r="B1554" s="3">
        <v>46237</v>
      </c>
      <c r="C1554" s="4" t="s">
        <v>34</v>
      </c>
      <c r="D1554" s="4" t="s">
        <v>54</v>
      </c>
      <c r="E1554" s="4" t="s">
        <v>23</v>
      </c>
      <c r="F1554" s="4" t="s">
        <v>36</v>
      </c>
      <c r="G1554" s="4" t="s">
        <v>31</v>
      </c>
      <c r="H1554" s="4" t="s">
        <v>32</v>
      </c>
      <c r="I1554" s="5">
        <v>1</v>
      </c>
      <c r="J1554" s="6">
        <v>90.21</v>
      </c>
      <c r="K1554" s="7">
        <v>0</v>
      </c>
      <c r="L1554" s="6">
        <v>46.31</v>
      </c>
      <c r="M1554" s="6">
        <f t="shared" si="96"/>
        <v>90.21</v>
      </c>
      <c r="N1554" s="6">
        <f t="shared" si="97"/>
        <v>46.31</v>
      </c>
      <c r="O1554" s="6">
        <f t="shared" si="98"/>
        <v>43.899999999999991</v>
      </c>
      <c r="P1554" s="8">
        <f t="shared" si="99"/>
        <v>0.48664227912648261</v>
      </c>
      <c r="Q1554" s="9">
        <f>YEAR(SalesDataTable[[#This Row],[Order Date]])</f>
        <v>2026</v>
      </c>
      <c r="R1554" s="8" t="str">
        <f>"Q"&amp;ROUNDUP(MONTH(SalesDataTable[[#This Row],[Order Date]])/3,0)</f>
        <v>Q3</v>
      </c>
      <c r="S1554" s="5">
        <f>MONTH(SalesDataTable[[#This Row],[Order Date]])</f>
        <v>8</v>
      </c>
      <c r="T1554" s="8" t="str">
        <f>TEXT(SalesDataTable[[#This Row],[Order Date]],"mmm")</f>
        <v>sie</v>
      </c>
    </row>
    <row r="1555" spans="1:20" ht="16" x14ac:dyDescent="0.4">
      <c r="A1555" s="2" t="s">
        <v>1626</v>
      </c>
      <c r="B1555" s="3">
        <v>46238</v>
      </c>
      <c r="C1555" s="4" t="s">
        <v>21</v>
      </c>
      <c r="D1555" s="4" t="s">
        <v>72</v>
      </c>
      <c r="E1555" s="4" t="s">
        <v>45</v>
      </c>
      <c r="F1555" s="4" t="s">
        <v>40</v>
      </c>
      <c r="G1555" s="4" t="s">
        <v>37</v>
      </c>
      <c r="H1555" s="4" t="s">
        <v>91</v>
      </c>
      <c r="I1555" s="5">
        <v>1</v>
      </c>
      <c r="J1555" s="6">
        <v>133.6</v>
      </c>
      <c r="K1555" s="7">
        <v>0.1</v>
      </c>
      <c r="L1555" s="6">
        <v>67.3</v>
      </c>
      <c r="M1555" s="6">
        <f t="shared" si="96"/>
        <v>120.24</v>
      </c>
      <c r="N1555" s="6">
        <f t="shared" si="97"/>
        <v>67.3</v>
      </c>
      <c r="O1555" s="6">
        <f t="shared" si="98"/>
        <v>52.94</v>
      </c>
      <c r="P1555" s="8">
        <f t="shared" si="99"/>
        <v>0.44028609447771122</v>
      </c>
      <c r="Q1555" s="9">
        <f>YEAR(SalesDataTable[[#This Row],[Order Date]])</f>
        <v>2026</v>
      </c>
      <c r="R1555" s="8" t="str">
        <f>"Q"&amp;ROUNDUP(MONTH(SalesDataTable[[#This Row],[Order Date]])/3,0)</f>
        <v>Q3</v>
      </c>
      <c r="S1555" s="5">
        <f>MONTH(SalesDataTable[[#This Row],[Order Date]])</f>
        <v>8</v>
      </c>
      <c r="T1555" s="8" t="str">
        <f>TEXT(SalesDataTable[[#This Row],[Order Date]],"mmm")</f>
        <v>sie</v>
      </c>
    </row>
    <row r="1556" spans="1:20" ht="16" x14ac:dyDescent="0.4">
      <c r="A1556" s="2" t="s">
        <v>1627</v>
      </c>
      <c r="B1556" s="3">
        <v>46238</v>
      </c>
      <c r="C1556" s="4" t="s">
        <v>47</v>
      </c>
      <c r="D1556" s="4" t="s">
        <v>48</v>
      </c>
      <c r="E1556" s="4" t="s">
        <v>23</v>
      </c>
      <c r="F1556" s="4" t="s">
        <v>24</v>
      </c>
      <c r="G1556" s="4" t="s">
        <v>37</v>
      </c>
      <c r="H1556" s="4" t="s">
        <v>66</v>
      </c>
      <c r="I1556" s="5">
        <v>1</v>
      </c>
      <c r="J1556" s="6">
        <v>47.53</v>
      </c>
      <c r="K1556" s="7">
        <v>0</v>
      </c>
      <c r="L1556" s="6">
        <v>18.04</v>
      </c>
      <c r="M1556" s="6">
        <f t="shared" si="96"/>
        <v>47.53</v>
      </c>
      <c r="N1556" s="6">
        <f t="shared" si="97"/>
        <v>18.04</v>
      </c>
      <c r="O1556" s="6">
        <f t="shared" si="98"/>
        <v>29.490000000000002</v>
      </c>
      <c r="P1556" s="8">
        <f t="shared" si="99"/>
        <v>0.62045024195245113</v>
      </c>
      <c r="Q1556" s="9">
        <f>YEAR(SalesDataTable[[#This Row],[Order Date]])</f>
        <v>2026</v>
      </c>
      <c r="R1556" s="8" t="str">
        <f>"Q"&amp;ROUNDUP(MONTH(SalesDataTable[[#This Row],[Order Date]])/3,0)</f>
        <v>Q3</v>
      </c>
      <c r="S1556" s="5">
        <f>MONTH(SalesDataTable[[#This Row],[Order Date]])</f>
        <v>8</v>
      </c>
      <c r="T1556" s="8" t="str">
        <f>TEXT(SalesDataTable[[#This Row],[Order Date]],"mmm")</f>
        <v>sie</v>
      </c>
    </row>
    <row r="1557" spans="1:20" ht="16" x14ac:dyDescent="0.4">
      <c r="A1557" s="2" t="s">
        <v>1628</v>
      </c>
      <c r="B1557" s="3">
        <v>46238</v>
      </c>
      <c r="C1557" s="4" t="s">
        <v>21</v>
      </c>
      <c r="D1557" s="4" t="s">
        <v>108</v>
      </c>
      <c r="E1557" s="4" t="s">
        <v>23</v>
      </c>
      <c r="F1557" s="4" t="s">
        <v>24</v>
      </c>
      <c r="G1557" s="4" t="s">
        <v>37</v>
      </c>
      <c r="H1557" s="4" t="s">
        <v>66</v>
      </c>
      <c r="I1557" s="5">
        <v>2</v>
      </c>
      <c r="J1557" s="6">
        <v>46.71</v>
      </c>
      <c r="K1557" s="7">
        <v>0</v>
      </c>
      <c r="L1557" s="6">
        <v>18.41</v>
      </c>
      <c r="M1557" s="6">
        <f t="shared" si="96"/>
        <v>93.42</v>
      </c>
      <c r="N1557" s="6">
        <f t="shared" si="97"/>
        <v>36.82</v>
      </c>
      <c r="O1557" s="6">
        <f t="shared" si="98"/>
        <v>56.6</v>
      </c>
      <c r="P1557" s="8">
        <f t="shared" si="99"/>
        <v>0.60586598158852489</v>
      </c>
      <c r="Q1557" s="9">
        <f>YEAR(SalesDataTable[[#This Row],[Order Date]])</f>
        <v>2026</v>
      </c>
      <c r="R1557" s="8" t="str">
        <f>"Q"&amp;ROUNDUP(MONTH(SalesDataTable[[#This Row],[Order Date]])/3,0)</f>
        <v>Q3</v>
      </c>
      <c r="S1557" s="5">
        <f>MONTH(SalesDataTable[[#This Row],[Order Date]])</f>
        <v>8</v>
      </c>
      <c r="T1557" s="8" t="str">
        <f>TEXT(SalesDataTable[[#This Row],[Order Date]],"mmm")</f>
        <v>sie</v>
      </c>
    </row>
    <row r="1558" spans="1:20" ht="16" x14ac:dyDescent="0.4">
      <c r="A1558" s="2" t="s">
        <v>1629</v>
      </c>
      <c r="B1558" s="3">
        <v>46238</v>
      </c>
      <c r="C1558" s="4" t="s">
        <v>34</v>
      </c>
      <c r="D1558" s="4" t="s">
        <v>146</v>
      </c>
      <c r="E1558" s="4" t="s">
        <v>59</v>
      </c>
      <c r="F1558" s="4" t="s">
        <v>36</v>
      </c>
      <c r="G1558" s="4" t="s">
        <v>51</v>
      </c>
      <c r="H1558" s="4" t="s">
        <v>61</v>
      </c>
      <c r="I1558" s="5">
        <v>1</v>
      </c>
      <c r="J1558" s="6">
        <v>197.26</v>
      </c>
      <c r="K1558" s="7">
        <v>0</v>
      </c>
      <c r="L1558" s="6">
        <v>104.09</v>
      </c>
      <c r="M1558" s="6">
        <f t="shared" si="96"/>
        <v>197.26</v>
      </c>
      <c r="N1558" s="6">
        <f t="shared" si="97"/>
        <v>104.09</v>
      </c>
      <c r="O1558" s="6">
        <f t="shared" si="98"/>
        <v>93.169999999999987</v>
      </c>
      <c r="P1558" s="8">
        <f t="shared" si="99"/>
        <v>0.47232079488999285</v>
      </c>
      <c r="Q1558" s="9">
        <f>YEAR(SalesDataTable[[#This Row],[Order Date]])</f>
        <v>2026</v>
      </c>
      <c r="R1558" s="8" t="str">
        <f>"Q"&amp;ROUNDUP(MONTH(SalesDataTable[[#This Row],[Order Date]])/3,0)</f>
        <v>Q3</v>
      </c>
      <c r="S1558" s="5">
        <f>MONTH(SalesDataTable[[#This Row],[Order Date]])</f>
        <v>8</v>
      </c>
      <c r="T1558" s="8" t="str">
        <f>TEXT(SalesDataTable[[#This Row],[Order Date]],"mmm")</f>
        <v>sie</v>
      </c>
    </row>
    <row r="1559" spans="1:20" ht="16" x14ac:dyDescent="0.4">
      <c r="A1559" s="2" t="s">
        <v>1630</v>
      </c>
      <c r="B1559" s="3">
        <v>46238</v>
      </c>
      <c r="C1559" s="4" t="s">
        <v>34</v>
      </c>
      <c r="D1559" s="4" t="s">
        <v>146</v>
      </c>
      <c r="E1559" s="4" t="s">
        <v>59</v>
      </c>
      <c r="F1559" s="4" t="s">
        <v>36</v>
      </c>
      <c r="G1559" s="4" t="s">
        <v>31</v>
      </c>
      <c r="H1559" s="4" t="s">
        <v>99</v>
      </c>
      <c r="I1559" s="5">
        <v>1</v>
      </c>
      <c r="J1559" s="6">
        <v>70.56</v>
      </c>
      <c r="K1559" s="7">
        <v>0</v>
      </c>
      <c r="L1559" s="6">
        <v>32.11</v>
      </c>
      <c r="M1559" s="6">
        <f t="shared" si="96"/>
        <v>70.56</v>
      </c>
      <c r="N1559" s="6">
        <f t="shared" si="97"/>
        <v>32.11</v>
      </c>
      <c r="O1559" s="6">
        <f t="shared" si="98"/>
        <v>38.450000000000003</v>
      </c>
      <c r="P1559" s="8">
        <f t="shared" si="99"/>
        <v>0.54492630385487528</v>
      </c>
      <c r="Q1559" s="9">
        <f>YEAR(SalesDataTable[[#This Row],[Order Date]])</f>
        <v>2026</v>
      </c>
      <c r="R1559" s="8" t="str">
        <f>"Q"&amp;ROUNDUP(MONTH(SalesDataTable[[#This Row],[Order Date]])/3,0)</f>
        <v>Q3</v>
      </c>
      <c r="S1559" s="5">
        <f>MONTH(SalesDataTable[[#This Row],[Order Date]])</f>
        <v>8</v>
      </c>
      <c r="T1559" s="8" t="str">
        <f>TEXT(SalesDataTable[[#This Row],[Order Date]],"mmm")</f>
        <v>sie</v>
      </c>
    </row>
    <row r="1560" spans="1:20" ht="16" x14ac:dyDescent="0.4">
      <c r="A1560" s="2" t="s">
        <v>1631</v>
      </c>
      <c r="B1560" s="3">
        <v>46238</v>
      </c>
      <c r="C1560" s="4" t="s">
        <v>28</v>
      </c>
      <c r="D1560" s="4" t="s">
        <v>89</v>
      </c>
      <c r="E1560" s="4" t="s">
        <v>23</v>
      </c>
      <c r="F1560" s="4" t="s">
        <v>40</v>
      </c>
      <c r="G1560" s="4" t="s">
        <v>69</v>
      </c>
      <c r="H1560" s="4" t="s">
        <v>87</v>
      </c>
      <c r="I1560" s="5">
        <v>1</v>
      </c>
      <c r="J1560" s="6">
        <v>36.58</v>
      </c>
      <c r="K1560" s="7">
        <v>0</v>
      </c>
      <c r="L1560" s="6">
        <v>13.98</v>
      </c>
      <c r="M1560" s="6">
        <f t="shared" si="96"/>
        <v>36.58</v>
      </c>
      <c r="N1560" s="6">
        <f t="shared" si="97"/>
        <v>13.98</v>
      </c>
      <c r="O1560" s="6">
        <f t="shared" si="98"/>
        <v>22.599999999999998</v>
      </c>
      <c r="P1560" s="8">
        <f t="shared" si="99"/>
        <v>0.61782394751230174</v>
      </c>
      <c r="Q1560" s="9">
        <f>YEAR(SalesDataTable[[#This Row],[Order Date]])</f>
        <v>2026</v>
      </c>
      <c r="R1560" s="8" t="str">
        <f>"Q"&amp;ROUNDUP(MONTH(SalesDataTable[[#This Row],[Order Date]])/3,0)</f>
        <v>Q3</v>
      </c>
      <c r="S1560" s="5">
        <f>MONTH(SalesDataTable[[#This Row],[Order Date]])</f>
        <v>8</v>
      </c>
      <c r="T1560" s="8" t="str">
        <f>TEXT(SalesDataTable[[#This Row],[Order Date]],"mmm")</f>
        <v>sie</v>
      </c>
    </row>
    <row r="1561" spans="1:20" ht="16" x14ac:dyDescent="0.4">
      <c r="A1561" s="2" t="s">
        <v>1632</v>
      </c>
      <c r="B1561" s="3">
        <v>46238</v>
      </c>
      <c r="C1561" s="4" t="s">
        <v>47</v>
      </c>
      <c r="D1561" s="4" t="s">
        <v>102</v>
      </c>
      <c r="E1561" s="4" t="s">
        <v>30</v>
      </c>
      <c r="F1561" s="4" t="s">
        <v>40</v>
      </c>
      <c r="G1561" s="4" t="s">
        <v>25</v>
      </c>
      <c r="H1561" s="4" t="s">
        <v>26</v>
      </c>
      <c r="I1561" s="5">
        <v>4</v>
      </c>
      <c r="J1561" s="6">
        <v>82.98</v>
      </c>
      <c r="K1561" s="7">
        <v>0.05</v>
      </c>
      <c r="L1561" s="6">
        <v>43.79</v>
      </c>
      <c r="M1561" s="6">
        <f t="shared" si="96"/>
        <v>315.32400000000001</v>
      </c>
      <c r="N1561" s="6">
        <f t="shared" si="97"/>
        <v>175.16</v>
      </c>
      <c r="O1561" s="6">
        <f t="shared" si="98"/>
        <v>140.16400000000002</v>
      </c>
      <c r="P1561" s="8">
        <f t="shared" si="99"/>
        <v>0.44450787126891711</v>
      </c>
      <c r="Q1561" s="9">
        <f>YEAR(SalesDataTable[[#This Row],[Order Date]])</f>
        <v>2026</v>
      </c>
      <c r="R1561" s="8" t="str">
        <f>"Q"&amp;ROUNDUP(MONTH(SalesDataTable[[#This Row],[Order Date]])/3,0)</f>
        <v>Q3</v>
      </c>
      <c r="S1561" s="5">
        <f>MONTH(SalesDataTable[[#This Row],[Order Date]])</f>
        <v>8</v>
      </c>
      <c r="T1561" s="8" t="str">
        <f>TEXT(SalesDataTable[[#This Row],[Order Date]],"mmm")</f>
        <v>sie</v>
      </c>
    </row>
    <row r="1562" spans="1:20" ht="16" x14ac:dyDescent="0.4">
      <c r="A1562" s="2" t="s">
        <v>1633</v>
      </c>
      <c r="B1562" s="3">
        <v>46238</v>
      </c>
      <c r="C1562" s="4" t="s">
        <v>21</v>
      </c>
      <c r="D1562" s="4" t="s">
        <v>22</v>
      </c>
      <c r="E1562" s="4" t="s">
        <v>23</v>
      </c>
      <c r="F1562" s="4" t="s">
        <v>36</v>
      </c>
      <c r="G1562" s="4" t="s">
        <v>25</v>
      </c>
      <c r="H1562" s="4" t="s">
        <v>55</v>
      </c>
      <c r="I1562" s="5">
        <v>1</v>
      </c>
      <c r="J1562" s="6">
        <v>41.25</v>
      </c>
      <c r="K1562" s="7">
        <v>0</v>
      </c>
      <c r="L1562" s="6">
        <v>17.02</v>
      </c>
      <c r="M1562" s="6">
        <f t="shared" si="96"/>
        <v>41.25</v>
      </c>
      <c r="N1562" s="6">
        <f t="shared" si="97"/>
        <v>17.02</v>
      </c>
      <c r="O1562" s="6">
        <f t="shared" si="98"/>
        <v>24.23</v>
      </c>
      <c r="P1562" s="8">
        <f t="shared" si="99"/>
        <v>0.58739393939393936</v>
      </c>
      <c r="Q1562" s="9">
        <f>YEAR(SalesDataTable[[#This Row],[Order Date]])</f>
        <v>2026</v>
      </c>
      <c r="R1562" s="8" t="str">
        <f>"Q"&amp;ROUNDUP(MONTH(SalesDataTable[[#This Row],[Order Date]])/3,0)</f>
        <v>Q3</v>
      </c>
      <c r="S1562" s="5">
        <f>MONTH(SalesDataTable[[#This Row],[Order Date]])</f>
        <v>8</v>
      </c>
      <c r="T1562" s="8" t="str">
        <f>TEXT(SalesDataTable[[#This Row],[Order Date]],"mmm")</f>
        <v>sie</v>
      </c>
    </row>
    <row r="1563" spans="1:20" ht="16" x14ac:dyDescent="0.4">
      <c r="A1563" s="2" t="s">
        <v>1634</v>
      </c>
      <c r="B1563" s="3">
        <v>46238</v>
      </c>
      <c r="C1563" s="4" t="s">
        <v>34</v>
      </c>
      <c r="D1563" s="4" t="s">
        <v>44</v>
      </c>
      <c r="E1563" s="4" t="s">
        <v>23</v>
      </c>
      <c r="F1563" s="4" t="s">
        <v>24</v>
      </c>
      <c r="G1563" s="4" t="s">
        <v>25</v>
      </c>
      <c r="H1563" s="4" t="s">
        <v>63</v>
      </c>
      <c r="I1563" s="5">
        <v>1</v>
      </c>
      <c r="J1563" s="6">
        <v>101.37</v>
      </c>
      <c r="K1563" s="7">
        <v>0</v>
      </c>
      <c r="L1563" s="6">
        <v>51.56</v>
      </c>
      <c r="M1563" s="6">
        <f t="shared" si="96"/>
        <v>101.37</v>
      </c>
      <c r="N1563" s="6">
        <f t="shared" si="97"/>
        <v>51.56</v>
      </c>
      <c r="O1563" s="6">
        <f t="shared" si="98"/>
        <v>49.81</v>
      </c>
      <c r="P1563" s="8">
        <f t="shared" si="99"/>
        <v>0.49136825490776365</v>
      </c>
      <c r="Q1563" s="9">
        <f>YEAR(SalesDataTable[[#This Row],[Order Date]])</f>
        <v>2026</v>
      </c>
      <c r="R1563" s="8" t="str">
        <f>"Q"&amp;ROUNDUP(MONTH(SalesDataTable[[#This Row],[Order Date]])/3,0)</f>
        <v>Q3</v>
      </c>
      <c r="S1563" s="5">
        <f>MONTH(SalesDataTable[[#This Row],[Order Date]])</f>
        <v>8</v>
      </c>
      <c r="T1563" s="8" t="str">
        <f>TEXT(SalesDataTable[[#This Row],[Order Date]],"mmm")</f>
        <v>sie</v>
      </c>
    </row>
    <row r="1564" spans="1:20" ht="16" x14ac:dyDescent="0.4">
      <c r="A1564" s="2" t="s">
        <v>1635</v>
      </c>
      <c r="B1564" s="3">
        <v>46238</v>
      </c>
      <c r="C1564" s="4" t="s">
        <v>34</v>
      </c>
      <c r="D1564" s="4" t="s">
        <v>146</v>
      </c>
      <c r="E1564" s="4" t="s">
        <v>23</v>
      </c>
      <c r="F1564" s="4" t="s">
        <v>24</v>
      </c>
      <c r="G1564" s="4" t="s">
        <v>51</v>
      </c>
      <c r="H1564" s="4" t="s">
        <v>52</v>
      </c>
      <c r="I1564" s="5">
        <v>1</v>
      </c>
      <c r="J1564" s="6">
        <v>340.66</v>
      </c>
      <c r="K1564" s="7">
        <v>0.05</v>
      </c>
      <c r="L1564" s="6">
        <v>194.13</v>
      </c>
      <c r="M1564" s="6">
        <f t="shared" si="96"/>
        <v>323.62700000000001</v>
      </c>
      <c r="N1564" s="6">
        <f t="shared" si="97"/>
        <v>194.13</v>
      </c>
      <c r="O1564" s="6">
        <f t="shared" si="98"/>
        <v>129.49700000000001</v>
      </c>
      <c r="P1564" s="8">
        <f t="shared" si="99"/>
        <v>0.40014275693931595</v>
      </c>
      <c r="Q1564" s="9">
        <f>YEAR(SalesDataTable[[#This Row],[Order Date]])</f>
        <v>2026</v>
      </c>
      <c r="R1564" s="8" t="str">
        <f>"Q"&amp;ROUNDUP(MONTH(SalesDataTable[[#This Row],[Order Date]])/3,0)</f>
        <v>Q3</v>
      </c>
      <c r="S1564" s="5">
        <f>MONTH(SalesDataTable[[#This Row],[Order Date]])</f>
        <v>8</v>
      </c>
      <c r="T1564" s="8" t="str">
        <f>TEXT(SalesDataTable[[#This Row],[Order Date]],"mmm")</f>
        <v>sie</v>
      </c>
    </row>
    <row r="1565" spans="1:20" ht="16" x14ac:dyDescent="0.4">
      <c r="A1565" s="2" t="s">
        <v>1636</v>
      </c>
      <c r="B1565" s="3">
        <v>46238</v>
      </c>
      <c r="C1565" s="4" t="s">
        <v>34</v>
      </c>
      <c r="D1565" s="4" t="s">
        <v>35</v>
      </c>
      <c r="E1565" s="4" t="s">
        <v>59</v>
      </c>
      <c r="F1565" s="4" t="s">
        <v>40</v>
      </c>
      <c r="G1565" s="4" t="s">
        <v>25</v>
      </c>
      <c r="H1565" s="4" t="s">
        <v>49</v>
      </c>
      <c r="I1565" s="5">
        <v>1</v>
      </c>
      <c r="J1565" s="6">
        <v>50.43</v>
      </c>
      <c r="K1565" s="7">
        <v>0.15</v>
      </c>
      <c r="L1565" s="6">
        <v>22.94</v>
      </c>
      <c r="M1565" s="6">
        <f t="shared" si="96"/>
        <v>42.865499999999997</v>
      </c>
      <c r="N1565" s="6">
        <f t="shared" si="97"/>
        <v>22.94</v>
      </c>
      <c r="O1565" s="6">
        <f t="shared" si="98"/>
        <v>19.925499999999996</v>
      </c>
      <c r="P1565" s="8">
        <f t="shared" si="99"/>
        <v>0.46483768998378644</v>
      </c>
      <c r="Q1565" s="9">
        <f>YEAR(SalesDataTable[[#This Row],[Order Date]])</f>
        <v>2026</v>
      </c>
      <c r="R1565" s="8" t="str">
        <f>"Q"&amp;ROUNDUP(MONTH(SalesDataTable[[#This Row],[Order Date]])/3,0)</f>
        <v>Q3</v>
      </c>
      <c r="S1565" s="5">
        <f>MONTH(SalesDataTable[[#This Row],[Order Date]])</f>
        <v>8</v>
      </c>
      <c r="T1565" s="8" t="str">
        <f>TEXT(SalesDataTable[[#This Row],[Order Date]],"mmm")</f>
        <v>sie</v>
      </c>
    </row>
    <row r="1566" spans="1:20" ht="16" x14ac:dyDescent="0.4">
      <c r="A1566" s="2" t="s">
        <v>1637</v>
      </c>
      <c r="B1566" s="3">
        <v>46239</v>
      </c>
      <c r="C1566" s="4" t="s">
        <v>47</v>
      </c>
      <c r="D1566" s="4" t="s">
        <v>68</v>
      </c>
      <c r="E1566" s="4" t="s">
        <v>23</v>
      </c>
      <c r="F1566" s="4" t="s">
        <v>36</v>
      </c>
      <c r="G1566" s="4" t="s">
        <v>69</v>
      </c>
      <c r="H1566" s="4" t="s">
        <v>70</v>
      </c>
      <c r="I1566" s="5">
        <v>1</v>
      </c>
      <c r="J1566" s="6">
        <v>40.42</v>
      </c>
      <c r="K1566" s="7">
        <v>0.05</v>
      </c>
      <c r="L1566" s="6">
        <v>14.33</v>
      </c>
      <c r="M1566" s="6">
        <f t="shared" si="96"/>
        <v>38.399000000000001</v>
      </c>
      <c r="N1566" s="6">
        <f t="shared" si="97"/>
        <v>14.33</v>
      </c>
      <c r="O1566" s="6">
        <f t="shared" si="98"/>
        <v>24.069000000000003</v>
      </c>
      <c r="P1566" s="8">
        <f t="shared" si="99"/>
        <v>0.62681319826037141</v>
      </c>
      <c r="Q1566" s="9">
        <f>YEAR(SalesDataTable[[#This Row],[Order Date]])</f>
        <v>2026</v>
      </c>
      <c r="R1566" s="8" t="str">
        <f>"Q"&amp;ROUNDUP(MONTH(SalesDataTable[[#This Row],[Order Date]])/3,0)</f>
        <v>Q3</v>
      </c>
      <c r="S1566" s="5">
        <f>MONTH(SalesDataTable[[#This Row],[Order Date]])</f>
        <v>8</v>
      </c>
      <c r="T1566" s="8" t="str">
        <f>TEXT(SalesDataTable[[#This Row],[Order Date]],"mmm")</f>
        <v>sie</v>
      </c>
    </row>
    <row r="1567" spans="1:20" ht="16" x14ac:dyDescent="0.4">
      <c r="A1567" s="2" t="s">
        <v>1638</v>
      </c>
      <c r="B1567" s="3">
        <v>46239</v>
      </c>
      <c r="C1567" s="4" t="s">
        <v>21</v>
      </c>
      <c r="D1567" s="4" t="s">
        <v>22</v>
      </c>
      <c r="E1567" s="4" t="s">
        <v>23</v>
      </c>
      <c r="F1567" s="4" t="s">
        <v>36</v>
      </c>
      <c r="G1567" s="4" t="s">
        <v>25</v>
      </c>
      <c r="H1567" s="4" t="s">
        <v>49</v>
      </c>
      <c r="I1567" s="5">
        <v>1</v>
      </c>
      <c r="J1567" s="6">
        <v>51.81</v>
      </c>
      <c r="K1567" s="7">
        <v>0.05</v>
      </c>
      <c r="L1567" s="6">
        <v>22.28</v>
      </c>
      <c r="M1567" s="6">
        <f t="shared" si="96"/>
        <v>49.219499999999996</v>
      </c>
      <c r="N1567" s="6">
        <f t="shared" si="97"/>
        <v>22.28</v>
      </c>
      <c r="O1567" s="6">
        <f t="shared" si="98"/>
        <v>26.939499999999995</v>
      </c>
      <c r="P1567" s="8">
        <f t="shared" si="99"/>
        <v>0.54733388189640275</v>
      </c>
      <c r="Q1567" s="9">
        <f>YEAR(SalesDataTable[[#This Row],[Order Date]])</f>
        <v>2026</v>
      </c>
      <c r="R1567" s="8" t="str">
        <f>"Q"&amp;ROUNDUP(MONTH(SalesDataTable[[#This Row],[Order Date]])/3,0)</f>
        <v>Q3</v>
      </c>
      <c r="S1567" s="5">
        <f>MONTH(SalesDataTable[[#This Row],[Order Date]])</f>
        <v>8</v>
      </c>
      <c r="T1567" s="8" t="str">
        <f>TEXT(SalesDataTable[[#This Row],[Order Date]],"mmm")</f>
        <v>sie</v>
      </c>
    </row>
    <row r="1568" spans="1:20" ht="16" x14ac:dyDescent="0.4">
      <c r="A1568" s="2" t="s">
        <v>1639</v>
      </c>
      <c r="B1568" s="3">
        <v>46239</v>
      </c>
      <c r="C1568" s="4" t="s">
        <v>34</v>
      </c>
      <c r="D1568" s="4" t="s">
        <v>35</v>
      </c>
      <c r="E1568" s="4" t="s">
        <v>45</v>
      </c>
      <c r="F1568" s="4" t="s">
        <v>36</v>
      </c>
      <c r="G1568" s="4" t="s">
        <v>69</v>
      </c>
      <c r="H1568" s="4" t="s">
        <v>87</v>
      </c>
      <c r="I1568" s="5">
        <v>3</v>
      </c>
      <c r="J1568" s="6">
        <v>35.9</v>
      </c>
      <c r="K1568" s="7">
        <v>0</v>
      </c>
      <c r="L1568" s="6">
        <v>14.11</v>
      </c>
      <c r="M1568" s="6">
        <f t="shared" si="96"/>
        <v>107.69999999999999</v>
      </c>
      <c r="N1568" s="6">
        <f t="shared" si="97"/>
        <v>42.33</v>
      </c>
      <c r="O1568" s="6">
        <f t="shared" si="98"/>
        <v>65.36999999999999</v>
      </c>
      <c r="P1568" s="8">
        <f t="shared" si="99"/>
        <v>0.60696378830083564</v>
      </c>
      <c r="Q1568" s="9">
        <f>YEAR(SalesDataTable[[#This Row],[Order Date]])</f>
        <v>2026</v>
      </c>
      <c r="R1568" s="8" t="str">
        <f>"Q"&amp;ROUNDUP(MONTH(SalesDataTable[[#This Row],[Order Date]])/3,0)</f>
        <v>Q3</v>
      </c>
      <c r="S1568" s="5">
        <f>MONTH(SalesDataTable[[#This Row],[Order Date]])</f>
        <v>8</v>
      </c>
      <c r="T1568" s="8" t="str">
        <f>TEXT(SalesDataTable[[#This Row],[Order Date]],"mmm")</f>
        <v>sie</v>
      </c>
    </row>
    <row r="1569" spans="1:20" ht="16" x14ac:dyDescent="0.4">
      <c r="A1569" s="2" t="s">
        <v>1640</v>
      </c>
      <c r="B1569" s="3">
        <v>46239</v>
      </c>
      <c r="C1569" s="4" t="s">
        <v>28</v>
      </c>
      <c r="D1569" s="4" t="s">
        <v>106</v>
      </c>
      <c r="E1569" s="4" t="s">
        <v>45</v>
      </c>
      <c r="F1569" s="4" t="s">
        <v>40</v>
      </c>
      <c r="G1569" s="4" t="s">
        <v>31</v>
      </c>
      <c r="H1569" s="4" t="s">
        <v>32</v>
      </c>
      <c r="I1569" s="5">
        <v>2</v>
      </c>
      <c r="J1569" s="6">
        <v>90.27</v>
      </c>
      <c r="K1569" s="7">
        <v>0.05</v>
      </c>
      <c r="L1569" s="6">
        <v>46.38</v>
      </c>
      <c r="M1569" s="6">
        <f t="shared" si="96"/>
        <v>171.51299999999998</v>
      </c>
      <c r="N1569" s="6">
        <f t="shared" si="97"/>
        <v>92.76</v>
      </c>
      <c r="O1569" s="6">
        <f t="shared" si="98"/>
        <v>78.752999999999972</v>
      </c>
      <c r="P1569" s="8">
        <f t="shared" si="99"/>
        <v>0.45916636056742044</v>
      </c>
      <c r="Q1569" s="9">
        <f>YEAR(SalesDataTable[[#This Row],[Order Date]])</f>
        <v>2026</v>
      </c>
      <c r="R1569" s="8" t="str">
        <f>"Q"&amp;ROUNDUP(MONTH(SalesDataTable[[#This Row],[Order Date]])/3,0)</f>
        <v>Q3</v>
      </c>
      <c r="S1569" s="5">
        <f>MONTH(SalesDataTable[[#This Row],[Order Date]])</f>
        <v>8</v>
      </c>
      <c r="T1569" s="8" t="str">
        <f>TEXT(SalesDataTable[[#This Row],[Order Date]],"mmm")</f>
        <v>sie</v>
      </c>
    </row>
    <row r="1570" spans="1:20" ht="16" x14ac:dyDescent="0.4">
      <c r="A1570" s="2" t="s">
        <v>1641</v>
      </c>
      <c r="B1570" s="3">
        <v>46239</v>
      </c>
      <c r="C1570" s="4" t="s">
        <v>28</v>
      </c>
      <c r="D1570" s="4" t="s">
        <v>86</v>
      </c>
      <c r="E1570" s="4" t="s">
        <v>23</v>
      </c>
      <c r="F1570" s="4" t="s">
        <v>36</v>
      </c>
      <c r="G1570" s="4" t="s">
        <v>25</v>
      </c>
      <c r="H1570" s="4" t="s">
        <v>49</v>
      </c>
      <c r="I1570" s="5">
        <v>1</v>
      </c>
      <c r="J1570" s="6">
        <v>49.68</v>
      </c>
      <c r="K1570" s="7">
        <v>0.05</v>
      </c>
      <c r="L1570" s="6">
        <v>22.02</v>
      </c>
      <c r="M1570" s="6">
        <f t="shared" si="96"/>
        <v>47.195999999999998</v>
      </c>
      <c r="N1570" s="6">
        <f t="shared" si="97"/>
        <v>22.02</v>
      </c>
      <c r="O1570" s="6">
        <f t="shared" si="98"/>
        <v>25.175999999999998</v>
      </c>
      <c r="P1570" s="8">
        <f t="shared" si="99"/>
        <v>0.53343503686753113</v>
      </c>
      <c r="Q1570" s="9">
        <f>YEAR(SalesDataTable[[#This Row],[Order Date]])</f>
        <v>2026</v>
      </c>
      <c r="R1570" s="8" t="str">
        <f>"Q"&amp;ROUNDUP(MONTH(SalesDataTable[[#This Row],[Order Date]])/3,0)</f>
        <v>Q3</v>
      </c>
      <c r="S1570" s="5">
        <f>MONTH(SalesDataTable[[#This Row],[Order Date]])</f>
        <v>8</v>
      </c>
      <c r="T1570" s="8" t="str">
        <f>TEXT(SalesDataTable[[#This Row],[Order Date]],"mmm")</f>
        <v>sie</v>
      </c>
    </row>
    <row r="1571" spans="1:20" ht="16" x14ac:dyDescent="0.4">
      <c r="A1571" s="2" t="s">
        <v>1642</v>
      </c>
      <c r="B1571" s="3">
        <v>46239</v>
      </c>
      <c r="C1571" s="4" t="s">
        <v>28</v>
      </c>
      <c r="D1571" s="4" t="s">
        <v>89</v>
      </c>
      <c r="E1571" s="4" t="s">
        <v>23</v>
      </c>
      <c r="F1571" s="4" t="s">
        <v>36</v>
      </c>
      <c r="G1571" s="4" t="s">
        <v>37</v>
      </c>
      <c r="H1571" s="4" t="s">
        <v>91</v>
      </c>
      <c r="I1571" s="5">
        <v>2</v>
      </c>
      <c r="J1571" s="6">
        <v>131.25</v>
      </c>
      <c r="K1571" s="7">
        <v>0.05</v>
      </c>
      <c r="L1571" s="6">
        <v>65.42</v>
      </c>
      <c r="M1571" s="6">
        <f t="shared" si="96"/>
        <v>249.375</v>
      </c>
      <c r="N1571" s="6">
        <f t="shared" si="97"/>
        <v>130.84</v>
      </c>
      <c r="O1571" s="6">
        <f t="shared" si="98"/>
        <v>118.535</v>
      </c>
      <c r="P1571" s="8">
        <f t="shared" si="99"/>
        <v>0.47532832080200499</v>
      </c>
      <c r="Q1571" s="9">
        <f>YEAR(SalesDataTable[[#This Row],[Order Date]])</f>
        <v>2026</v>
      </c>
      <c r="R1571" s="8" t="str">
        <f>"Q"&amp;ROUNDUP(MONTH(SalesDataTable[[#This Row],[Order Date]])/3,0)</f>
        <v>Q3</v>
      </c>
      <c r="S1571" s="5">
        <f>MONTH(SalesDataTable[[#This Row],[Order Date]])</f>
        <v>8</v>
      </c>
      <c r="T1571" s="8" t="str">
        <f>TEXT(SalesDataTable[[#This Row],[Order Date]],"mmm")</f>
        <v>sie</v>
      </c>
    </row>
    <row r="1572" spans="1:20" ht="16" x14ac:dyDescent="0.4">
      <c r="A1572" s="2" t="s">
        <v>1643</v>
      </c>
      <c r="B1572" s="3">
        <v>46239</v>
      </c>
      <c r="C1572" s="4" t="s">
        <v>47</v>
      </c>
      <c r="D1572" s="4" t="s">
        <v>48</v>
      </c>
      <c r="E1572" s="4" t="s">
        <v>45</v>
      </c>
      <c r="F1572" s="4" t="s">
        <v>36</v>
      </c>
      <c r="G1572" s="4" t="s">
        <v>69</v>
      </c>
      <c r="H1572" s="4" t="s">
        <v>87</v>
      </c>
      <c r="I1572" s="5">
        <v>2</v>
      </c>
      <c r="J1572" s="6">
        <v>36.78</v>
      </c>
      <c r="K1572" s="7">
        <v>0.05</v>
      </c>
      <c r="L1572" s="6">
        <v>13.85</v>
      </c>
      <c r="M1572" s="6">
        <f t="shared" si="96"/>
        <v>69.882000000000005</v>
      </c>
      <c r="N1572" s="6">
        <f t="shared" si="97"/>
        <v>27.7</v>
      </c>
      <c r="O1572" s="6">
        <f t="shared" si="98"/>
        <v>42.182000000000002</v>
      </c>
      <c r="P1572" s="8">
        <f t="shared" si="99"/>
        <v>0.60361752668784519</v>
      </c>
      <c r="Q1572" s="9">
        <f>YEAR(SalesDataTable[[#This Row],[Order Date]])</f>
        <v>2026</v>
      </c>
      <c r="R1572" s="8" t="str">
        <f>"Q"&amp;ROUNDUP(MONTH(SalesDataTable[[#This Row],[Order Date]])/3,0)</f>
        <v>Q3</v>
      </c>
      <c r="S1572" s="5">
        <f>MONTH(SalesDataTable[[#This Row],[Order Date]])</f>
        <v>8</v>
      </c>
      <c r="T1572" s="8" t="str">
        <f>TEXT(SalesDataTable[[#This Row],[Order Date]],"mmm")</f>
        <v>sie</v>
      </c>
    </row>
    <row r="1573" spans="1:20" ht="16" x14ac:dyDescent="0.4">
      <c r="A1573" s="2" t="s">
        <v>1644</v>
      </c>
      <c r="B1573" s="3">
        <v>46239</v>
      </c>
      <c r="C1573" s="4" t="s">
        <v>34</v>
      </c>
      <c r="D1573" s="4" t="s">
        <v>35</v>
      </c>
      <c r="E1573" s="4" t="s">
        <v>45</v>
      </c>
      <c r="F1573" s="4" t="s">
        <v>24</v>
      </c>
      <c r="G1573" s="4" t="s">
        <v>25</v>
      </c>
      <c r="H1573" s="4" t="s">
        <v>26</v>
      </c>
      <c r="I1573" s="5">
        <v>1</v>
      </c>
      <c r="J1573" s="6">
        <v>80.790000000000006</v>
      </c>
      <c r="K1573" s="7">
        <v>0.1</v>
      </c>
      <c r="L1573" s="6">
        <v>43.65</v>
      </c>
      <c r="M1573" s="6">
        <f t="shared" si="96"/>
        <v>72.711000000000013</v>
      </c>
      <c r="N1573" s="6">
        <f t="shared" si="97"/>
        <v>43.65</v>
      </c>
      <c r="O1573" s="6">
        <f t="shared" si="98"/>
        <v>29.061000000000014</v>
      </c>
      <c r="P1573" s="8">
        <f t="shared" si="99"/>
        <v>0.39967817799232591</v>
      </c>
      <c r="Q1573" s="9">
        <f>YEAR(SalesDataTable[[#This Row],[Order Date]])</f>
        <v>2026</v>
      </c>
      <c r="R1573" s="8" t="str">
        <f>"Q"&amp;ROUNDUP(MONTH(SalesDataTable[[#This Row],[Order Date]])/3,0)</f>
        <v>Q3</v>
      </c>
      <c r="S1573" s="5">
        <f>MONTH(SalesDataTable[[#This Row],[Order Date]])</f>
        <v>8</v>
      </c>
      <c r="T1573" s="8" t="str">
        <f>TEXT(SalesDataTable[[#This Row],[Order Date]],"mmm")</f>
        <v>sie</v>
      </c>
    </row>
    <row r="1574" spans="1:20" ht="16" x14ac:dyDescent="0.4">
      <c r="A1574" s="2" t="s">
        <v>1645</v>
      </c>
      <c r="B1574" s="3">
        <v>46239</v>
      </c>
      <c r="C1574" s="4" t="s">
        <v>21</v>
      </c>
      <c r="D1574" s="4" t="s">
        <v>72</v>
      </c>
      <c r="E1574" s="4" t="s">
        <v>23</v>
      </c>
      <c r="F1574" s="4" t="s">
        <v>24</v>
      </c>
      <c r="G1574" s="4" t="s">
        <v>25</v>
      </c>
      <c r="H1574" s="4" t="s">
        <v>55</v>
      </c>
      <c r="I1574" s="5">
        <v>2</v>
      </c>
      <c r="J1574" s="6">
        <v>40.53</v>
      </c>
      <c r="K1574" s="7">
        <v>0.05</v>
      </c>
      <c r="L1574" s="6">
        <v>17.100000000000001</v>
      </c>
      <c r="M1574" s="6">
        <f t="shared" si="96"/>
        <v>77.007000000000005</v>
      </c>
      <c r="N1574" s="6">
        <f t="shared" si="97"/>
        <v>34.200000000000003</v>
      </c>
      <c r="O1574" s="6">
        <f t="shared" si="98"/>
        <v>42.807000000000002</v>
      </c>
      <c r="P1574" s="8">
        <f t="shared" si="99"/>
        <v>0.55588452997779425</v>
      </c>
      <c r="Q1574" s="9">
        <f>YEAR(SalesDataTable[[#This Row],[Order Date]])</f>
        <v>2026</v>
      </c>
      <c r="R1574" s="8" t="str">
        <f>"Q"&amp;ROUNDUP(MONTH(SalesDataTable[[#This Row],[Order Date]])/3,0)</f>
        <v>Q3</v>
      </c>
      <c r="S1574" s="5">
        <f>MONTH(SalesDataTable[[#This Row],[Order Date]])</f>
        <v>8</v>
      </c>
      <c r="T1574" s="8" t="str">
        <f>TEXT(SalesDataTable[[#This Row],[Order Date]],"mmm")</f>
        <v>sie</v>
      </c>
    </row>
    <row r="1575" spans="1:20" ht="16" x14ac:dyDescent="0.4">
      <c r="A1575" s="2" t="s">
        <v>1646</v>
      </c>
      <c r="B1575" s="3">
        <v>46239</v>
      </c>
      <c r="C1575" s="4" t="s">
        <v>34</v>
      </c>
      <c r="D1575" s="4" t="s">
        <v>35</v>
      </c>
      <c r="E1575" s="4" t="s">
        <v>59</v>
      </c>
      <c r="F1575" s="4" t="s">
        <v>36</v>
      </c>
      <c r="G1575" s="4" t="s">
        <v>25</v>
      </c>
      <c r="H1575" s="4" t="s">
        <v>26</v>
      </c>
      <c r="I1575" s="5">
        <v>2</v>
      </c>
      <c r="J1575" s="6">
        <v>81.66</v>
      </c>
      <c r="K1575" s="7">
        <v>0</v>
      </c>
      <c r="L1575" s="6">
        <v>42.11</v>
      </c>
      <c r="M1575" s="6">
        <f t="shared" si="96"/>
        <v>163.32</v>
      </c>
      <c r="N1575" s="6">
        <f t="shared" si="97"/>
        <v>84.22</v>
      </c>
      <c r="O1575" s="6">
        <f t="shared" si="98"/>
        <v>79.099999999999994</v>
      </c>
      <c r="P1575" s="8">
        <f t="shared" si="99"/>
        <v>0.48432525104090129</v>
      </c>
      <c r="Q1575" s="9">
        <f>YEAR(SalesDataTable[[#This Row],[Order Date]])</f>
        <v>2026</v>
      </c>
      <c r="R1575" s="8" t="str">
        <f>"Q"&amp;ROUNDUP(MONTH(SalesDataTable[[#This Row],[Order Date]])/3,0)</f>
        <v>Q3</v>
      </c>
      <c r="S1575" s="5">
        <f>MONTH(SalesDataTable[[#This Row],[Order Date]])</f>
        <v>8</v>
      </c>
      <c r="T1575" s="8" t="str">
        <f>TEXT(SalesDataTable[[#This Row],[Order Date]],"mmm")</f>
        <v>sie</v>
      </c>
    </row>
    <row r="1576" spans="1:20" ht="16" x14ac:dyDescent="0.4">
      <c r="A1576" s="2" t="s">
        <v>1647</v>
      </c>
      <c r="B1576" s="3">
        <v>46239</v>
      </c>
      <c r="C1576" s="4" t="s">
        <v>28</v>
      </c>
      <c r="D1576" s="4" t="s">
        <v>89</v>
      </c>
      <c r="E1576" s="4" t="s">
        <v>59</v>
      </c>
      <c r="F1576" s="4" t="s">
        <v>24</v>
      </c>
      <c r="G1576" s="4" t="s">
        <v>31</v>
      </c>
      <c r="H1576" s="4" t="s">
        <v>41</v>
      </c>
      <c r="I1576" s="5">
        <v>1</v>
      </c>
      <c r="J1576" s="6">
        <v>146.55000000000001</v>
      </c>
      <c r="K1576" s="7">
        <v>0</v>
      </c>
      <c r="L1576" s="6">
        <v>78.8</v>
      </c>
      <c r="M1576" s="6">
        <f t="shared" si="96"/>
        <v>146.55000000000001</v>
      </c>
      <c r="N1576" s="6">
        <f t="shared" si="97"/>
        <v>78.8</v>
      </c>
      <c r="O1576" s="6">
        <f t="shared" si="98"/>
        <v>67.750000000000014</v>
      </c>
      <c r="P1576" s="8">
        <f t="shared" si="99"/>
        <v>0.46229955646537024</v>
      </c>
      <c r="Q1576" s="9">
        <f>YEAR(SalesDataTable[[#This Row],[Order Date]])</f>
        <v>2026</v>
      </c>
      <c r="R1576" s="8" t="str">
        <f>"Q"&amp;ROUNDUP(MONTH(SalesDataTable[[#This Row],[Order Date]])/3,0)</f>
        <v>Q3</v>
      </c>
      <c r="S1576" s="5">
        <f>MONTH(SalesDataTable[[#This Row],[Order Date]])</f>
        <v>8</v>
      </c>
      <c r="T1576" s="8" t="str">
        <f>TEXT(SalesDataTable[[#This Row],[Order Date]],"mmm")</f>
        <v>sie</v>
      </c>
    </row>
    <row r="1577" spans="1:20" ht="16" x14ac:dyDescent="0.4">
      <c r="A1577" s="2" t="s">
        <v>1648</v>
      </c>
      <c r="B1577" s="3">
        <v>46239</v>
      </c>
      <c r="C1577" s="4" t="s">
        <v>28</v>
      </c>
      <c r="D1577" s="4" t="s">
        <v>29</v>
      </c>
      <c r="E1577" s="4" t="s">
        <v>45</v>
      </c>
      <c r="F1577" s="4" t="s">
        <v>24</v>
      </c>
      <c r="G1577" s="4" t="s">
        <v>37</v>
      </c>
      <c r="H1577" s="4" t="s">
        <v>103</v>
      </c>
      <c r="I1577" s="5">
        <v>2</v>
      </c>
      <c r="J1577" s="6">
        <v>161.75</v>
      </c>
      <c r="K1577" s="7">
        <v>0.1</v>
      </c>
      <c r="L1577" s="6">
        <v>85.85</v>
      </c>
      <c r="M1577" s="6">
        <f t="shared" si="96"/>
        <v>291.15000000000003</v>
      </c>
      <c r="N1577" s="6">
        <f t="shared" si="97"/>
        <v>171.7</v>
      </c>
      <c r="O1577" s="6">
        <f t="shared" si="98"/>
        <v>119.45000000000005</v>
      </c>
      <c r="P1577" s="8">
        <f t="shared" si="99"/>
        <v>0.41026962047054794</v>
      </c>
      <c r="Q1577" s="9">
        <f>YEAR(SalesDataTable[[#This Row],[Order Date]])</f>
        <v>2026</v>
      </c>
      <c r="R1577" s="8" t="str">
        <f>"Q"&amp;ROUNDUP(MONTH(SalesDataTable[[#This Row],[Order Date]])/3,0)</f>
        <v>Q3</v>
      </c>
      <c r="S1577" s="5">
        <f>MONTH(SalesDataTable[[#This Row],[Order Date]])</f>
        <v>8</v>
      </c>
      <c r="T1577" s="8" t="str">
        <f>TEXT(SalesDataTable[[#This Row],[Order Date]],"mmm")</f>
        <v>sie</v>
      </c>
    </row>
    <row r="1578" spans="1:20" ht="16" x14ac:dyDescent="0.4">
      <c r="A1578" s="2" t="s">
        <v>1649</v>
      </c>
      <c r="B1578" s="3">
        <v>46239</v>
      </c>
      <c r="C1578" s="4" t="s">
        <v>28</v>
      </c>
      <c r="D1578" s="4" t="s">
        <v>29</v>
      </c>
      <c r="E1578" s="4" t="s">
        <v>59</v>
      </c>
      <c r="F1578" s="4" t="s">
        <v>24</v>
      </c>
      <c r="G1578" s="4" t="s">
        <v>51</v>
      </c>
      <c r="H1578" s="4" t="s">
        <v>110</v>
      </c>
      <c r="I1578" s="5">
        <v>2</v>
      </c>
      <c r="J1578" s="6">
        <v>122.47</v>
      </c>
      <c r="K1578" s="7">
        <v>0</v>
      </c>
      <c r="L1578" s="6">
        <v>59.73</v>
      </c>
      <c r="M1578" s="6">
        <f t="shared" si="96"/>
        <v>244.94</v>
      </c>
      <c r="N1578" s="6">
        <f t="shared" si="97"/>
        <v>119.46</v>
      </c>
      <c r="O1578" s="6">
        <f t="shared" si="98"/>
        <v>125.48</v>
      </c>
      <c r="P1578" s="8">
        <f t="shared" si="99"/>
        <v>0.5122887237690863</v>
      </c>
      <c r="Q1578" s="9">
        <f>YEAR(SalesDataTable[[#This Row],[Order Date]])</f>
        <v>2026</v>
      </c>
      <c r="R1578" s="8" t="str">
        <f>"Q"&amp;ROUNDUP(MONTH(SalesDataTable[[#This Row],[Order Date]])/3,0)</f>
        <v>Q3</v>
      </c>
      <c r="S1578" s="5">
        <f>MONTH(SalesDataTable[[#This Row],[Order Date]])</f>
        <v>8</v>
      </c>
      <c r="T1578" s="8" t="str">
        <f>TEXT(SalesDataTable[[#This Row],[Order Date]],"mmm")</f>
        <v>sie</v>
      </c>
    </row>
    <row r="1579" spans="1:20" ht="16" x14ac:dyDescent="0.4">
      <c r="A1579" s="2" t="s">
        <v>1650</v>
      </c>
      <c r="B1579" s="3">
        <v>46240</v>
      </c>
      <c r="C1579" s="4" t="s">
        <v>47</v>
      </c>
      <c r="D1579" s="4" t="s">
        <v>65</v>
      </c>
      <c r="E1579" s="4" t="s">
        <v>59</v>
      </c>
      <c r="F1579" s="4" t="s">
        <v>24</v>
      </c>
      <c r="G1579" s="4" t="s">
        <v>31</v>
      </c>
      <c r="H1579" s="4" t="s">
        <v>99</v>
      </c>
      <c r="I1579" s="5">
        <v>3</v>
      </c>
      <c r="J1579" s="6">
        <v>70.930000000000007</v>
      </c>
      <c r="K1579" s="7">
        <v>0</v>
      </c>
      <c r="L1579" s="6">
        <v>32.9</v>
      </c>
      <c r="M1579" s="6">
        <f t="shared" si="96"/>
        <v>212.79000000000002</v>
      </c>
      <c r="N1579" s="6">
        <f t="shared" si="97"/>
        <v>98.699999999999989</v>
      </c>
      <c r="O1579" s="6">
        <f t="shared" si="98"/>
        <v>114.09000000000003</v>
      </c>
      <c r="P1579" s="8">
        <f t="shared" si="99"/>
        <v>0.53616241364725792</v>
      </c>
      <c r="Q1579" s="9">
        <f>YEAR(SalesDataTable[[#This Row],[Order Date]])</f>
        <v>2026</v>
      </c>
      <c r="R1579" s="8" t="str">
        <f>"Q"&amp;ROUNDUP(MONTH(SalesDataTable[[#This Row],[Order Date]])/3,0)</f>
        <v>Q3</v>
      </c>
      <c r="S1579" s="5">
        <f>MONTH(SalesDataTable[[#This Row],[Order Date]])</f>
        <v>8</v>
      </c>
      <c r="T1579" s="8" t="str">
        <f>TEXT(SalesDataTable[[#This Row],[Order Date]],"mmm")</f>
        <v>sie</v>
      </c>
    </row>
    <row r="1580" spans="1:20" ht="16" x14ac:dyDescent="0.4">
      <c r="A1580" s="2" t="s">
        <v>1651</v>
      </c>
      <c r="B1580" s="3">
        <v>46240</v>
      </c>
      <c r="C1580" s="4" t="s">
        <v>21</v>
      </c>
      <c r="D1580" s="4" t="s">
        <v>108</v>
      </c>
      <c r="E1580" s="4" t="s">
        <v>23</v>
      </c>
      <c r="F1580" s="4" t="s">
        <v>24</v>
      </c>
      <c r="G1580" s="4" t="s">
        <v>51</v>
      </c>
      <c r="H1580" s="4" t="s">
        <v>61</v>
      </c>
      <c r="I1580" s="5">
        <v>1</v>
      </c>
      <c r="J1580" s="6">
        <v>191.44</v>
      </c>
      <c r="K1580" s="7">
        <v>0</v>
      </c>
      <c r="L1580" s="6">
        <v>102.13</v>
      </c>
      <c r="M1580" s="6">
        <f t="shared" si="96"/>
        <v>191.44</v>
      </c>
      <c r="N1580" s="6">
        <f t="shared" si="97"/>
        <v>102.13</v>
      </c>
      <c r="O1580" s="6">
        <f t="shared" si="98"/>
        <v>89.31</v>
      </c>
      <c r="P1580" s="8">
        <f t="shared" si="99"/>
        <v>0.46651692436272463</v>
      </c>
      <c r="Q1580" s="9">
        <f>YEAR(SalesDataTable[[#This Row],[Order Date]])</f>
        <v>2026</v>
      </c>
      <c r="R1580" s="8" t="str">
        <f>"Q"&amp;ROUNDUP(MONTH(SalesDataTable[[#This Row],[Order Date]])/3,0)</f>
        <v>Q3</v>
      </c>
      <c r="S1580" s="5">
        <f>MONTH(SalesDataTable[[#This Row],[Order Date]])</f>
        <v>8</v>
      </c>
      <c r="T1580" s="8" t="str">
        <f>TEXT(SalesDataTable[[#This Row],[Order Date]],"mmm")</f>
        <v>sie</v>
      </c>
    </row>
    <row r="1581" spans="1:20" ht="16" x14ac:dyDescent="0.4">
      <c r="A1581" s="2" t="s">
        <v>1652</v>
      </c>
      <c r="B1581" s="3">
        <v>46240</v>
      </c>
      <c r="C1581" s="4" t="s">
        <v>47</v>
      </c>
      <c r="D1581" s="4" t="s">
        <v>68</v>
      </c>
      <c r="E1581" s="4" t="s">
        <v>23</v>
      </c>
      <c r="F1581" s="4" t="s">
        <v>24</v>
      </c>
      <c r="G1581" s="4" t="s">
        <v>25</v>
      </c>
      <c r="H1581" s="4" t="s">
        <v>26</v>
      </c>
      <c r="I1581" s="5">
        <v>2</v>
      </c>
      <c r="J1581" s="6">
        <v>82.92</v>
      </c>
      <c r="K1581" s="7">
        <v>0</v>
      </c>
      <c r="L1581" s="6">
        <v>41.64</v>
      </c>
      <c r="M1581" s="6">
        <f t="shared" si="96"/>
        <v>165.84</v>
      </c>
      <c r="N1581" s="6">
        <f t="shared" si="97"/>
        <v>83.28</v>
      </c>
      <c r="O1581" s="6">
        <f t="shared" si="98"/>
        <v>82.56</v>
      </c>
      <c r="P1581" s="8">
        <f t="shared" si="99"/>
        <v>0.49782923299565845</v>
      </c>
      <c r="Q1581" s="9">
        <f>YEAR(SalesDataTable[[#This Row],[Order Date]])</f>
        <v>2026</v>
      </c>
      <c r="R1581" s="8" t="str">
        <f>"Q"&amp;ROUNDUP(MONTH(SalesDataTable[[#This Row],[Order Date]])/3,0)</f>
        <v>Q3</v>
      </c>
      <c r="S1581" s="5">
        <f>MONTH(SalesDataTable[[#This Row],[Order Date]])</f>
        <v>8</v>
      </c>
      <c r="T1581" s="8" t="str">
        <f>TEXT(SalesDataTable[[#This Row],[Order Date]],"mmm")</f>
        <v>sie</v>
      </c>
    </row>
    <row r="1582" spans="1:20" ht="16" x14ac:dyDescent="0.4">
      <c r="A1582" s="2" t="s">
        <v>1653</v>
      </c>
      <c r="B1582" s="3">
        <v>46240</v>
      </c>
      <c r="C1582" s="4" t="s">
        <v>34</v>
      </c>
      <c r="D1582" s="4" t="s">
        <v>44</v>
      </c>
      <c r="E1582" s="4" t="s">
        <v>45</v>
      </c>
      <c r="F1582" s="4" t="s">
        <v>24</v>
      </c>
      <c r="G1582" s="4" t="s">
        <v>51</v>
      </c>
      <c r="H1582" s="4" t="s">
        <v>84</v>
      </c>
      <c r="I1582" s="5">
        <v>1</v>
      </c>
      <c r="J1582" s="6">
        <v>82.82</v>
      </c>
      <c r="K1582" s="7">
        <v>0</v>
      </c>
      <c r="L1582" s="6">
        <v>38.83</v>
      </c>
      <c r="M1582" s="6">
        <f t="shared" si="96"/>
        <v>82.82</v>
      </c>
      <c r="N1582" s="6">
        <f t="shared" si="97"/>
        <v>38.83</v>
      </c>
      <c r="O1582" s="6">
        <f t="shared" si="98"/>
        <v>43.989999999999995</v>
      </c>
      <c r="P1582" s="8">
        <f t="shared" si="99"/>
        <v>0.53115189567737264</v>
      </c>
      <c r="Q1582" s="9">
        <f>YEAR(SalesDataTable[[#This Row],[Order Date]])</f>
        <v>2026</v>
      </c>
      <c r="R1582" s="8" t="str">
        <f>"Q"&amp;ROUNDUP(MONTH(SalesDataTable[[#This Row],[Order Date]])/3,0)</f>
        <v>Q3</v>
      </c>
      <c r="S1582" s="5">
        <f>MONTH(SalesDataTable[[#This Row],[Order Date]])</f>
        <v>8</v>
      </c>
      <c r="T1582" s="8" t="str">
        <f>TEXT(SalesDataTable[[#This Row],[Order Date]],"mmm")</f>
        <v>sie</v>
      </c>
    </row>
    <row r="1583" spans="1:20" ht="16" x14ac:dyDescent="0.4">
      <c r="A1583" s="2" t="s">
        <v>1654</v>
      </c>
      <c r="B1583" s="3">
        <v>46240</v>
      </c>
      <c r="C1583" s="4" t="s">
        <v>47</v>
      </c>
      <c r="D1583" s="4" t="s">
        <v>68</v>
      </c>
      <c r="E1583" s="4" t="s">
        <v>23</v>
      </c>
      <c r="F1583" s="4" t="s">
        <v>36</v>
      </c>
      <c r="G1583" s="4" t="s">
        <v>51</v>
      </c>
      <c r="H1583" s="4" t="s">
        <v>52</v>
      </c>
      <c r="I1583" s="5">
        <v>1</v>
      </c>
      <c r="J1583" s="6">
        <v>335.26</v>
      </c>
      <c r="K1583" s="7">
        <v>0.05</v>
      </c>
      <c r="L1583" s="6">
        <v>193.73</v>
      </c>
      <c r="M1583" s="6">
        <f t="shared" si="96"/>
        <v>318.49699999999996</v>
      </c>
      <c r="N1583" s="6">
        <f t="shared" si="97"/>
        <v>193.73</v>
      </c>
      <c r="O1583" s="6">
        <f t="shared" si="98"/>
        <v>124.76699999999997</v>
      </c>
      <c r="P1583" s="8">
        <f t="shared" si="99"/>
        <v>0.39173681384754011</v>
      </c>
      <c r="Q1583" s="9">
        <f>YEAR(SalesDataTable[[#This Row],[Order Date]])</f>
        <v>2026</v>
      </c>
      <c r="R1583" s="8" t="str">
        <f>"Q"&amp;ROUNDUP(MONTH(SalesDataTable[[#This Row],[Order Date]])/3,0)</f>
        <v>Q3</v>
      </c>
      <c r="S1583" s="5">
        <f>MONTH(SalesDataTable[[#This Row],[Order Date]])</f>
        <v>8</v>
      </c>
      <c r="T1583" s="8" t="str">
        <f>TEXT(SalesDataTable[[#This Row],[Order Date]],"mmm")</f>
        <v>sie</v>
      </c>
    </row>
    <row r="1584" spans="1:20" ht="16" x14ac:dyDescent="0.4">
      <c r="A1584" s="2" t="s">
        <v>1655</v>
      </c>
      <c r="B1584" s="3">
        <v>46240</v>
      </c>
      <c r="C1584" s="4" t="s">
        <v>34</v>
      </c>
      <c r="D1584" s="4" t="s">
        <v>146</v>
      </c>
      <c r="E1584" s="4" t="s">
        <v>59</v>
      </c>
      <c r="F1584" s="4" t="s">
        <v>40</v>
      </c>
      <c r="G1584" s="4" t="s">
        <v>37</v>
      </c>
      <c r="H1584" s="4" t="s">
        <v>66</v>
      </c>
      <c r="I1584" s="5">
        <v>1</v>
      </c>
      <c r="J1584" s="6">
        <v>47.19</v>
      </c>
      <c r="K1584" s="7">
        <v>0.05</v>
      </c>
      <c r="L1584" s="6">
        <v>18.11</v>
      </c>
      <c r="M1584" s="6">
        <f t="shared" si="96"/>
        <v>44.830499999999994</v>
      </c>
      <c r="N1584" s="6">
        <f t="shared" si="97"/>
        <v>18.11</v>
      </c>
      <c r="O1584" s="6">
        <f t="shared" si="98"/>
        <v>26.720499999999994</v>
      </c>
      <c r="P1584" s="8">
        <f t="shared" si="99"/>
        <v>0.59603395010093574</v>
      </c>
      <c r="Q1584" s="9">
        <f>YEAR(SalesDataTable[[#This Row],[Order Date]])</f>
        <v>2026</v>
      </c>
      <c r="R1584" s="8" t="str">
        <f>"Q"&amp;ROUNDUP(MONTH(SalesDataTable[[#This Row],[Order Date]])/3,0)</f>
        <v>Q3</v>
      </c>
      <c r="S1584" s="5">
        <f>MONTH(SalesDataTable[[#This Row],[Order Date]])</f>
        <v>8</v>
      </c>
      <c r="T1584" s="8" t="str">
        <f>TEXT(SalesDataTable[[#This Row],[Order Date]],"mmm")</f>
        <v>sie</v>
      </c>
    </row>
    <row r="1585" spans="1:20" ht="16" x14ac:dyDescent="0.4">
      <c r="A1585" s="2" t="s">
        <v>1656</v>
      </c>
      <c r="B1585" s="3">
        <v>46240</v>
      </c>
      <c r="C1585" s="4" t="s">
        <v>34</v>
      </c>
      <c r="D1585" s="4" t="s">
        <v>146</v>
      </c>
      <c r="E1585" s="4" t="s">
        <v>59</v>
      </c>
      <c r="F1585" s="4" t="s">
        <v>24</v>
      </c>
      <c r="G1585" s="4" t="s">
        <v>31</v>
      </c>
      <c r="H1585" s="4" t="s">
        <v>32</v>
      </c>
      <c r="I1585" s="5">
        <v>3</v>
      </c>
      <c r="J1585" s="6">
        <v>91.57</v>
      </c>
      <c r="K1585" s="7">
        <v>0</v>
      </c>
      <c r="L1585" s="6">
        <v>44.52</v>
      </c>
      <c r="M1585" s="6">
        <f t="shared" si="96"/>
        <v>274.70999999999998</v>
      </c>
      <c r="N1585" s="6">
        <f t="shared" si="97"/>
        <v>133.56</v>
      </c>
      <c r="O1585" s="6">
        <f t="shared" si="98"/>
        <v>141.14999999999998</v>
      </c>
      <c r="P1585" s="8">
        <f t="shared" si="99"/>
        <v>0.51381456808998571</v>
      </c>
      <c r="Q1585" s="9">
        <f>YEAR(SalesDataTable[[#This Row],[Order Date]])</f>
        <v>2026</v>
      </c>
      <c r="R1585" s="8" t="str">
        <f>"Q"&amp;ROUNDUP(MONTH(SalesDataTable[[#This Row],[Order Date]])/3,0)</f>
        <v>Q3</v>
      </c>
      <c r="S1585" s="5">
        <f>MONTH(SalesDataTable[[#This Row],[Order Date]])</f>
        <v>8</v>
      </c>
      <c r="T1585" s="8" t="str">
        <f>TEXT(SalesDataTable[[#This Row],[Order Date]],"mmm")</f>
        <v>sie</v>
      </c>
    </row>
    <row r="1586" spans="1:20" ht="16" x14ac:dyDescent="0.4">
      <c r="A1586" s="2" t="s">
        <v>1657</v>
      </c>
      <c r="B1586" s="3">
        <v>46240</v>
      </c>
      <c r="C1586" s="4" t="s">
        <v>47</v>
      </c>
      <c r="D1586" s="4" t="s">
        <v>102</v>
      </c>
      <c r="E1586" s="4" t="s">
        <v>23</v>
      </c>
      <c r="F1586" s="4" t="s">
        <v>36</v>
      </c>
      <c r="G1586" s="4" t="s">
        <v>31</v>
      </c>
      <c r="H1586" s="4" t="s">
        <v>73</v>
      </c>
      <c r="I1586" s="5">
        <v>4</v>
      </c>
      <c r="J1586" s="6">
        <v>154.41999999999999</v>
      </c>
      <c r="K1586" s="7">
        <v>0</v>
      </c>
      <c r="L1586" s="6">
        <v>77.86</v>
      </c>
      <c r="M1586" s="6">
        <f t="shared" si="96"/>
        <v>617.67999999999995</v>
      </c>
      <c r="N1586" s="6">
        <f t="shared" si="97"/>
        <v>311.44</v>
      </c>
      <c r="O1586" s="6">
        <f t="shared" si="98"/>
        <v>306.23999999999995</v>
      </c>
      <c r="P1586" s="8">
        <f t="shared" si="99"/>
        <v>0.49579070068643954</v>
      </c>
      <c r="Q1586" s="9">
        <f>YEAR(SalesDataTable[[#This Row],[Order Date]])</f>
        <v>2026</v>
      </c>
      <c r="R1586" s="8" t="str">
        <f>"Q"&amp;ROUNDUP(MONTH(SalesDataTable[[#This Row],[Order Date]])/3,0)</f>
        <v>Q3</v>
      </c>
      <c r="S1586" s="5">
        <f>MONTH(SalesDataTable[[#This Row],[Order Date]])</f>
        <v>8</v>
      </c>
      <c r="T1586" s="8" t="str">
        <f>TEXT(SalesDataTable[[#This Row],[Order Date]],"mmm")</f>
        <v>sie</v>
      </c>
    </row>
    <row r="1587" spans="1:20" ht="16" x14ac:dyDescent="0.4">
      <c r="A1587" s="2" t="s">
        <v>1658</v>
      </c>
      <c r="B1587" s="3">
        <v>46240</v>
      </c>
      <c r="C1587" s="4" t="s">
        <v>21</v>
      </c>
      <c r="D1587" s="4" t="s">
        <v>22</v>
      </c>
      <c r="E1587" s="4" t="s">
        <v>59</v>
      </c>
      <c r="F1587" s="4" t="s">
        <v>24</v>
      </c>
      <c r="G1587" s="4" t="s">
        <v>25</v>
      </c>
      <c r="H1587" s="4" t="s">
        <v>49</v>
      </c>
      <c r="I1587" s="5">
        <v>2</v>
      </c>
      <c r="J1587" s="6">
        <v>49.91</v>
      </c>
      <c r="K1587" s="7">
        <v>0.05</v>
      </c>
      <c r="L1587" s="6">
        <v>21.86</v>
      </c>
      <c r="M1587" s="6">
        <f t="shared" si="96"/>
        <v>94.828999999999994</v>
      </c>
      <c r="N1587" s="6">
        <f t="shared" si="97"/>
        <v>43.72</v>
      </c>
      <c r="O1587" s="6">
        <f t="shared" si="98"/>
        <v>51.108999999999995</v>
      </c>
      <c r="P1587" s="8">
        <f t="shared" si="99"/>
        <v>0.53895960096594919</v>
      </c>
      <c r="Q1587" s="9">
        <f>YEAR(SalesDataTable[[#This Row],[Order Date]])</f>
        <v>2026</v>
      </c>
      <c r="R1587" s="8" t="str">
        <f>"Q"&amp;ROUNDUP(MONTH(SalesDataTable[[#This Row],[Order Date]])/3,0)</f>
        <v>Q3</v>
      </c>
      <c r="S1587" s="5">
        <f>MONTH(SalesDataTable[[#This Row],[Order Date]])</f>
        <v>8</v>
      </c>
      <c r="T1587" s="8" t="str">
        <f>TEXT(SalesDataTable[[#This Row],[Order Date]],"mmm")</f>
        <v>sie</v>
      </c>
    </row>
    <row r="1588" spans="1:20" ht="16" x14ac:dyDescent="0.4">
      <c r="A1588" s="2" t="s">
        <v>1659</v>
      </c>
      <c r="B1588" s="3">
        <v>46240</v>
      </c>
      <c r="C1588" s="4" t="s">
        <v>47</v>
      </c>
      <c r="D1588" s="4" t="s">
        <v>68</v>
      </c>
      <c r="E1588" s="4" t="s">
        <v>59</v>
      </c>
      <c r="F1588" s="4" t="s">
        <v>24</v>
      </c>
      <c r="G1588" s="4" t="s">
        <v>31</v>
      </c>
      <c r="H1588" s="4" t="s">
        <v>32</v>
      </c>
      <c r="I1588" s="5">
        <v>1</v>
      </c>
      <c r="J1588" s="6">
        <v>91.58</v>
      </c>
      <c r="K1588" s="7">
        <v>0.1</v>
      </c>
      <c r="L1588" s="6">
        <v>44.87</v>
      </c>
      <c r="M1588" s="6">
        <f t="shared" si="96"/>
        <v>82.421999999999997</v>
      </c>
      <c r="N1588" s="6">
        <f t="shared" si="97"/>
        <v>44.87</v>
      </c>
      <c r="O1588" s="6">
        <f t="shared" si="98"/>
        <v>37.552</v>
      </c>
      <c r="P1588" s="8">
        <f t="shared" si="99"/>
        <v>0.45560651282424597</v>
      </c>
      <c r="Q1588" s="9">
        <f>YEAR(SalesDataTable[[#This Row],[Order Date]])</f>
        <v>2026</v>
      </c>
      <c r="R1588" s="8" t="str">
        <f>"Q"&amp;ROUNDUP(MONTH(SalesDataTable[[#This Row],[Order Date]])/3,0)</f>
        <v>Q3</v>
      </c>
      <c r="S1588" s="5">
        <f>MONTH(SalesDataTable[[#This Row],[Order Date]])</f>
        <v>8</v>
      </c>
      <c r="T1588" s="8" t="str">
        <f>TEXT(SalesDataTable[[#This Row],[Order Date]],"mmm")</f>
        <v>sie</v>
      </c>
    </row>
    <row r="1589" spans="1:20" ht="16" x14ac:dyDescent="0.4">
      <c r="A1589" s="2" t="s">
        <v>1660</v>
      </c>
      <c r="B1589" s="3">
        <v>46240</v>
      </c>
      <c r="C1589" s="4" t="s">
        <v>34</v>
      </c>
      <c r="D1589" s="4" t="s">
        <v>81</v>
      </c>
      <c r="E1589" s="4" t="s">
        <v>23</v>
      </c>
      <c r="F1589" s="4" t="s">
        <v>36</v>
      </c>
      <c r="G1589" s="4" t="s">
        <v>69</v>
      </c>
      <c r="H1589" s="4" t="s">
        <v>70</v>
      </c>
      <c r="I1589" s="5">
        <v>3</v>
      </c>
      <c r="J1589" s="6">
        <v>41.11</v>
      </c>
      <c r="K1589" s="7">
        <v>0</v>
      </c>
      <c r="L1589" s="6">
        <v>14.49</v>
      </c>
      <c r="M1589" s="6">
        <f t="shared" si="96"/>
        <v>123.33</v>
      </c>
      <c r="N1589" s="6">
        <f t="shared" si="97"/>
        <v>43.47</v>
      </c>
      <c r="O1589" s="6">
        <f t="shared" si="98"/>
        <v>79.86</v>
      </c>
      <c r="P1589" s="8">
        <f t="shared" si="99"/>
        <v>0.64753101435173921</v>
      </c>
      <c r="Q1589" s="9">
        <f>YEAR(SalesDataTable[[#This Row],[Order Date]])</f>
        <v>2026</v>
      </c>
      <c r="R1589" s="8" t="str">
        <f>"Q"&amp;ROUNDUP(MONTH(SalesDataTable[[#This Row],[Order Date]])/3,0)</f>
        <v>Q3</v>
      </c>
      <c r="S1589" s="5">
        <f>MONTH(SalesDataTable[[#This Row],[Order Date]])</f>
        <v>8</v>
      </c>
      <c r="T1589" s="8" t="str">
        <f>TEXT(SalesDataTable[[#This Row],[Order Date]],"mmm")</f>
        <v>sie</v>
      </c>
    </row>
    <row r="1590" spans="1:20" ht="16" x14ac:dyDescent="0.4">
      <c r="A1590" s="2" t="s">
        <v>1661</v>
      </c>
      <c r="B1590" s="3">
        <v>46240</v>
      </c>
      <c r="C1590" s="4" t="s">
        <v>28</v>
      </c>
      <c r="D1590" s="4" t="s">
        <v>89</v>
      </c>
      <c r="E1590" s="4" t="s">
        <v>23</v>
      </c>
      <c r="F1590" s="4" t="s">
        <v>24</v>
      </c>
      <c r="G1590" s="4" t="s">
        <v>37</v>
      </c>
      <c r="H1590" s="4" t="s">
        <v>38</v>
      </c>
      <c r="I1590" s="5">
        <v>4</v>
      </c>
      <c r="J1590" s="6">
        <v>35.9</v>
      </c>
      <c r="K1590" s="7">
        <v>0</v>
      </c>
      <c r="L1590" s="6">
        <v>13.49</v>
      </c>
      <c r="M1590" s="6">
        <f t="shared" si="96"/>
        <v>143.6</v>
      </c>
      <c r="N1590" s="6">
        <f t="shared" si="97"/>
        <v>53.96</v>
      </c>
      <c r="O1590" s="6">
        <f t="shared" si="98"/>
        <v>89.639999999999986</v>
      </c>
      <c r="P1590" s="8">
        <f t="shared" si="99"/>
        <v>0.62423398328690805</v>
      </c>
      <c r="Q1590" s="9">
        <f>YEAR(SalesDataTable[[#This Row],[Order Date]])</f>
        <v>2026</v>
      </c>
      <c r="R1590" s="8" t="str">
        <f>"Q"&amp;ROUNDUP(MONTH(SalesDataTable[[#This Row],[Order Date]])/3,0)</f>
        <v>Q3</v>
      </c>
      <c r="S1590" s="5">
        <f>MONTH(SalesDataTable[[#This Row],[Order Date]])</f>
        <v>8</v>
      </c>
      <c r="T1590" s="8" t="str">
        <f>TEXT(SalesDataTable[[#This Row],[Order Date]],"mmm")</f>
        <v>sie</v>
      </c>
    </row>
    <row r="1591" spans="1:20" ht="16" x14ac:dyDescent="0.4">
      <c r="A1591" s="2" t="s">
        <v>1662</v>
      </c>
      <c r="B1591" s="3">
        <v>46241</v>
      </c>
      <c r="C1591" s="4" t="s">
        <v>34</v>
      </c>
      <c r="D1591" s="4" t="s">
        <v>146</v>
      </c>
      <c r="E1591" s="4" t="s">
        <v>23</v>
      </c>
      <c r="F1591" s="4" t="s">
        <v>24</v>
      </c>
      <c r="G1591" s="4" t="s">
        <v>69</v>
      </c>
      <c r="H1591" s="4" t="s">
        <v>87</v>
      </c>
      <c r="I1591" s="5">
        <v>1</v>
      </c>
      <c r="J1591" s="6">
        <v>36.33</v>
      </c>
      <c r="K1591" s="7">
        <v>0.05</v>
      </c>
      <c r="L1591" s="6">
        <v>13.78</v>
      </c>
      <c r="M1591" s="6">
        <f t="shared" si="96"/>
        <v>34.513499999999993</v>
      </c>
      <c r="N1591" s="6">
        <f t="shared" si="97"/>
        <v>13.78</v>
      </c>
      <c r="O1591" s="6">
        <f t="shared" si="98"/>
        <v>20.733499999999992</v>
      </c>
      <c r="P1591" s="8">
        <f t="shared" si="99"/>
        <v>0.60073594390600771</v>
      </c>
      <c r="Q1591" s="9">
        <f>YEAR(SalesDataTable[[#This Row],[Order Date]])</f>
        <v>2026</v>
      </c>
      <c r="R1591" s="8" t="str">
        <f>"Q"&amp;ROUNDUP(MONTH(SalesDataTable[[#This Row],[Order Date]])/3,0)</f>
        <v>Q3</v>
      </c>
      <c r="S1591" s="5">
        <f>MONTH(SalesDataTable[[#This Row],[Order Date]])</f>
        <v>8</v>
      </c>
      <c r="T1591" s="8" t="str">
        <f>TEXT(SalesDataTable[[#This Row],[Order Date]],"mmm")</f>
        <v>sie</v>
      </c>
    </row>
    <row r="1592" spans="1:20" ht="16" x14ac:dyDescent="0.4">
      <c r="A1592" s="2" t="s">
        <v>1663</v>
      </c>
      <c r="B1592" s="3">
        <v>46241</v>
      </c>
      <c r="C1592" s="4" t="s">
        <v>28</v>
      </c>
      <c r="D1592" s="4" t="s">
        <v>106</v>
      </c>
      <c r="E1592" s="4" t="s">
        <v>59</v>
      </c>
      <c r="F1592" s="4" t="s">
        <v>36</v>
      </c>
      <c r="G1592" s="4" t="s">
        <v>37</v>
      </c>
      <c r="H1592" s="4" t="s">
        <v>66</v>
      </c>
      <c r="I1592" s="5">
        <v>5</v>
      </c>
      <c r="J1592" s="6">
        <v>45.94</v>
      </c>
      <c r="K1592" s="7">
        <v>0.05</v>
      </c>
      <c r="L1592" s="6">
        <v>18.059999999999999</v>
      </c>
      <c r="M1592" s="6">
        <f t="shared" si="96"/>
        <v>218.21499999999997</v>
      </c>
      <c r="N1592" s="6">
        <f t="shared" si="97"/>
        <v>90.3</v>
      </c>
      <c r="O1592" s="6">
        <f t="shared" si="98"/>
        <v>127.91499999999998</v>
      </c>
      <c r="P1592" s="8">
        <f t="shared" si="99"/>
        <v>0.5861879339183832</v>
      </c>
      <c r="Q1592" s="9">
        <f>YEAR(SalesDataTable[[#This Row],[Order Date]])</f>
        <v>2026</v>
      </c>
      <c r="R1592" s="8" t="str">
        <f>"Q"&amp;ROUNDUP(MONTH(SalesDataTable[[#This Row],[Order Date]])/3,0)</f>
        <v>Q3</v>
      </c>
      <c r="S1592" s="5">
        <f>MONTH(SalesDataTable[[#This Row],[Order Date]])</f>
        <v>8</v>
      </c>
      <c r="T1592" s="8" t="str">
        <f>TEXT(SalesDataTable[[#This Row],[Order Date]],"mmm")</f>
        <v>sie</v>
      </c>
    </row>
    <row r="1593" spans="1:20" ht="16" x14ac:dyDescent="0.4">
      <c r="A1593" s="2" t="s">
        <v>1664</v>
      </c>
      <c r="B1593" s="3">
        <v>46241</v>
      </c>
      <c r="C1593" s="4" t="s">
        <v>21</v>
      </c>
      <c r="D1593" s="4" t="s">
        <v>108</v>
      </c>
      <c r="E1593" s="4" t="s">
        <v>45</v>
      </c>
      <c r="F1593" s="4" t="s">
        <v>24</v>
      </c>
      <c r="G1593" s="4" t="s">
        <v>69</v>
      </c>
      <c r="H1593" s="4" t="s">
        <v>87</v>
      </c>
      <c r="I1593" s="5">
        <v>1</v>
      </c>
      <c r="J1593" s="6">
        <v>36.630000000000003</v>
      </c>
      <c r="K1593" s="7">
        <v>0</v>
      </c>
      <c r="L1593" s="6">
        <v>13.7</v>
      </c>
      <c r="M1593" s="6">
        <f t="shared" si="96"/>
        <v>36.630000000000003</v>
      </c>
      <c r="N1593" s="6">
        <f t="shared" si="97"/>
        <v>13.7</v>
      </c>
      <c r="O1593" s="6">
        <f t="shared" si="98"/>
        <v>22.930000000000003</v>
      </c>
      <c r="P1593" s="8">
        <f t="shared" si="99"/>
        <v>0.62598962598962604</v>
      </c>
      <c r="Q1593" s="9">
        <f>YEAR(SalesDataTable[[#This Row],[Order Date]])</f>
        <v>2026</v>
      </c>
      <c r="R1593" s="8" t="str">
        <f>"Q"&amp;ROUNDUP(MONTH(SalesDataTable[[#This Row],[Order Date]])/3,0)</f>
        <v>Q3</v>
      </c>
      <c r="S1593" s="5">
        <f>MONTH(SalesDataTable[[#This Row],[Order Date]])</f>
        <v>8</v>
      </c>
      <c r="T1593" s="8" t="str">
        <f>TEXT(SalesDataTable[[#This Row],[Order Date]],"mmm")</f>
        <v>sie</v>
      </c>
    </row>
    <row r="1594" spans="1:20" ht="16" x14ac:dyDescent="0.4">
      <c r="A1594" s="2" t="s">
        <v>1665</v>
      </c>
      <c r="B1594" s="3">
        <v>46241</v>
      </c>
      <c r="C1594" s="4" t="s">
        <v>28</v>
      </c>
      <c r="D1594" s="4" t="s">
        <v>29</v>
      </c>
      <c r="E1594" s="4" t="s">
        <v>23</v>
      </c>
      <c r="F1594" s="4" t="s">
        <v>24</v>
      </c>
      <c r="G1594" s="4" t="s">
        <v>31</v>
      </c>
      <c r="H1594" s="4" t="s">
        <v>41</v>
      </c>
      <c r="I1594" s="5">
        <v>1</v>
      </c>
      <c r="J1594" s="6">
        <v>141.38</v>
      </c>
      <c r="K1594" s="7">
        <v>0.05</v>
      </c>
      <c r="L1594" s="6">
        <v>77.14</v>
      </c>
      <c r="M1594" s="6">
        <f t="shared" si="96"/>
        <v>134.31099999999998</v>
      </c>
      <c r="N1594" s="6">
        <f t="shared" si="97"/>
        <v>77.14</v>
      </c>
      <c r="O1594" s="6">
        <f t="shared" si="98"/>
        <v>57.170999999999978</v>
      </c>
      <c r="P1594" s="8">
        <f t="shared" si="99"/>
        <v>0.42566133823737434</v>
      </c>
      <c r="Q1594" s="9">
        <f>YEAR(SalesDataTable[[#This Row],[Order Date]])</f>
        <v>2026</v>
      </c>
      <c r="R1594" s="8" t="str">
        <f>"Q"&amp;ROUNDUP(MONTH(SalesDataTable[[#This Row],[Order Date]])/3,0)</f>
        <v>Q3</v>
      </c>
      <c r="S1594" s="5">
        <f>MONTH(SalesDataTable[[#This Row],[Order Date]])</f>
        <v>8</v>
      </c>
      <c r="T1594" s="8" t="str">
        <f>TEXT(SalesDataTable[[#This Row],[Order Date]],"mmm")</f>
        <v>sie</v>
      </c>
    </row>
    <row r="1595" spans="1:20" ht="16" x14ac:dyDescent="0.4">
      <c r="A1595" s="2" t="s">
        <v>1666</v>
      </c>
      <c r="B1595" s="3">
        <v>46241</v>
      </c>
      <c r="C1595" s="4" t="s">
        <v>28</v>
      </c>
      <c r="D1595" s="4" t="s">
        <v>106</v>
      </c>
      <c r="E1595" s="4" t="s">
        <v>45</v>
      </c>
      <c r="F1595" s="4" t="s">
        <v>24</v>
      </c>
      <c r="G1595" s="4" t="s">
        <v>51</v>
      </c>
      <c r="H1595" s="4" t="s">
        <v>52</v>
      </c>
      <c r="I1595" s="5">
        <v>3</v>
      </c>
      <c r="J1595" s="6">
        <v>343.45</v>
      </c>
      <c r="K1595" s="7">
        <v>0.05</v>
      </c>
      <c r="L1595" s="6">
        <v>195.73</v>
      </c>
      <c r="M1595" s="6">
        <f t="shared" si="96"/>
        <v>978.83249999999987</v>
      </c>
      <c r="N1595" s="6">
        <f t="shared" si="97"/>
        <v>587.18999999999994</v>
      </c>
      <c r="O1595" s="6">
        <f t="shared" si="98"/>
        <v>391.64249999999993</v>
      </c>
      <c r="P1595" s="8">
        <f t="shared" si="99"/>
        <v>0.40011186796515236</v>
      </c>
      <c r="Q1595" s="9">
        <f>YEAR(SalesDataTable[[#This Row],[Order Date]])</f>
        <v>2026</v>
      </c>
      <c r="R1595" s="8" t="str">
        <f>"Q"&amp;ROUNDUP(MONTH(SalesDataTable[[#This Row],[Order Date]])/3,0)</f>
        <v>Q3</v>
      </c>
      <c r="S1595" s="5">
        <f>MONTH(SalesDataTable[[#This Row],[Order Date]])</f>
        <v>8</v>
      </c>
      <c r="T1595" s="8" t="str">
        <f>TEXT(SalesDataTable[[#This Row],[Order Date]],"mmm")</f>
        <v>sie</v>
      </c>
    </row>
    <row r="1596" spans="1:20" ht="16" x14ac:dyDescent="0.4">
      <c r="A1596" s="2" t="s">
        <v>1667</v>
      </c>
      <c r="B1596" s="3">
        <v>46242</v>
      </c>
      <c r="C1596" s="4" t="s">
        <v>47</v>
      </c>
      <c r="D1596" s="4" t="s">
        <v>68</v>
      </c>
      <c r="E1596" s="4" t="s">
        <v>23</v>
      </c>
      <c r="F1596" s="4" t="s">
        <v>24</v>
      </c>
      <c r="G1596" s="4" t="s">
        <v>25</v>
      </c>
      <c r="H1596" s="4" t="s">
        <v>63</v>
      </c>
      <c r="I1596" s="5">
        <v>1</v>
      </c>
      <c r="J1596" s="6">
        <v>104.69</v>
      </c>
      <c r="K1596" s="7">
        <v>0</v>
      </c>
      <c r="L1596" s="6">
        <v>49.06</v>
      </c>
      <c r="M1596" s="6">
        <f t="shared" si="96"/>
        <v>104.69</v>
      </c>
      <c r="N1596" s="6">
        <f t="shared" si="97"/>
        <v>49.06</v>
      </c>
      <c r="O1596" s="6">
        <f t="shared" si="98"/>
        <v>55.629999999999995</v>
      </c>
      <c r="P1596" s="8">
        <f t="shared" si="99"/>
        <v>0.53137835514375775</v>
      </c>
      <c r="Q1596" s="9">
        <f>YEAR(SalesDataTable[[#This Row],[Order Date]])</f>
        <v>2026</v>
      </c>
      <c r="R1596" s="8" t="str">
        <f>"Q"&amp;ROUNDUP(MONTH(SalesDataTable[[#This Row],[Order Date]])/3,0)</f>
        <v>Q3</v>
      </c>
      <c r="S1596" s="5">
        <f>MONTH(SalesDataTable[[#This Row],[Order Date]])</f>
        <v>8</v>
      </c>
      <c r="T1596" s="8" t="str">
        <f>TEXT(SalesDataTable[[#This Row],[Order Date]],"mmm")</f>
        <v>sie</v>
      </c>
    </row>
    <row r="1597" spans="1:20" ht="16" x14ac:dyDescent="0.4">
      <c r="A1597" s="2" t="s">
        <v>1668</v>
      </c>
      <c r="B1597" s="3">
        <v>46242</v>
      </c>
      <c r="C1597" s="4" t="s">
        <v>47</v>
      </c>
      <c r="D1597" s="4" t="s">
        <v>68</v>
      </c>
      <c r="E1597" s="4" t="s">
        <v>23</v>
      </c>
      <c r="F1597" s="4" t="s">
        <v>36</v>
      </c>
      <c r="G1597" s="4" t="s">
        <v>51</v>
      </c>
      <c r="H1597" s="4" t="s">
        <v>52</v>
      </c>
      <c r="I1597" s="5">
        <v>2</v>
      </c>
      <c r="J1597" s="6">
        <v>341.23</v>
      </c>
      <c r="K1597" s="7">
        <v>0.05</v>
      </c>
      <c r="L1597" s="6">
        <v>192.5</v>
      </c>
      <c r="M1597" s="6">
        <f t="shared" si="96"/>
        <v>648.33699999999999</v>
      </c>
      <c r="N1597" s="6">
        <f t="shared" si="97"/>
        <v>385</v>
      </c>
      <c r="O1597" s="6">
        <f t="shared" si="98"/>
        <v>263.33699999999999</v>
      </c>
      <c r="P1597" s="8">
        <f t="shared" si="99"/>
        <v>0.40617302421425894</v>
      </c>
      <c r="Q1597" s="9">
        <f>YEAR(SalesDataTable[[#This Row],[Order Date]])</f>
        <v>2026</v>
      </c>
      <c r="R1597" s="8" t="str">
        <f>"Q"&amp;ROUNDUP(MONTH(SalesDataTable[[#This Row],[Order Date]])/3,0)</f>
        <v>Q3</v>
      </c>
      <c r="S1597" s="5">
        <f>MONTH(SalesDataTable[[#This Row],[Order Date]])</f>
        <v>8</v>
      </c>
      <c r="T1597" s="8" t="str">
        <f>TEXT(SalesDataTable[[#This Row],[Order Date]],"mmm")</f>
        <v>sie</v>
      </c>
    </row>
    <row r="1598" spans="1:20" ht="16" x14ac:dyDescent="0.4">
      <c r="A1598" s="2" t="s">
        <v>1669</v>
      </c>
      <c r="B1598" s="3">
        <v>46242</v>
      </c>
      <c r="C1598" s="4" t="s">
        <v>47</v>
      </c>
      <c r="D1598" s="4" t="s">
        <v>68</v>
      </c>
      <c r="E1598" s="4" t="s">
        <v>45</v>
      </c>
      <c r="F1598" s="4" t="s">
        <v>36</v>
      </c>
      <c r="G1598" s="4" t="s">
        <v>51</v>
      </c>
      <c r="H1598" s="4" t="s">
        <v>110</v>
      </c>
      <c r="I1598" s="5">
        <v>1</v>
      </c>
      <c r="J1598" s="6">
        <v>125.95</v>
      </c>
      <c r="K1598" s="7">
        <v>0.05</v>
      </c>
      <c r="L1598" s="6">
        <v>61.9</v>
      </c>
      <c r="M1598" s="6">
        <f t="shared" si="96"/>
        <v>119.6525</v>
      </c>
      <c r="N1598" s="6">
        <f t="shared" si="97"/>
        <v>61.9</v>
      </c>
      <c r="O1598" s="6">
        <f t="shared" si="98"/>
        <v>57.752500000000005</v>
      </c>
      <c r="P1598" s="8">
        <f t="shared" si="99"/>
        <v>0.48266856104134892</v>
      </c>
      <c r="Q1598" s="9">
        <f>YEAR(SalesDataTable[[#This Row],[Order Date]])</f>
        <v>2026</v>
      </c>
      <c r="R1598" s="8" t="str">
        <f>"Q"&amp;ROUNDUP(MONTH(SalesDataTable[[#This Row],[Order Date]])/3,0)</f>
        <v>Q3</v>
      </c>
      <c r="S1598" s="5">
        <f>MONTH(SalesDataTable[[#This Row],[Order Date]])</f>
        <v>8</v>
      </c>
      <c r="T1598" s="8" t="str">
        <f>TEXT(SalesDataTable[[#This Row],[Order Date]],"mmm")</f>
        <v>sie</v>
      </c>
    </row>
    <row r="1599" spans="1:20" ht="16" x14ac:dyDescent="0.4">
      <c r="A1599" s="2" t="s">
        <v>1670</v>
      </c>
      <c r="B1599" s="3">
        <v>46242</v>
      </c>
      <c r="C1599" s="4" t="s">
        <v>28</v>
      </c>
      <c r="D1599" s="4" t="s">
        <v>29</v>
      </c>
      <c r="E1599" s="4" t="s">
        <v>23</v>
      </c>
      <c r="F1599" s="4" t="s">
        <v>24</v>
      </c>
      <c r="G1599" s="4" t="s">
        <v>31</v>
      </c>
      <c r="H1599" s="4" t="s">
        <v>32</v>
      </c>
      <c r="I1599" s="5">
        <v>6</v>
      </c>
      <c r="J1599" s="6">
        <v>91.9</v>
      </c>
      <c r="K1599" s="7">
        <v>0.05</v>
      </c>
      <c r="L1599" s="6">
        <v>44.69</v>
      </c>
      <c r="M1599" s="6">
        <f t="shared" si="96"/>
        <v>523.83000000000004</v>
      </c>
      <c r="N1599" s="6">
        <f t="shared" si="97"/>
        <v>268.14</v>
      </c>
      <c r="O1599" s="6">
        <f t="shared" si="98"/>
        <v>255.69000000000005</v>
      </c>
      <c r="P1599" s="8">
        <f t="shared" si="99"/>
        <v>0.48811637363266713</v>
      </c>
      <c r="Q1599" s="9">
        <f>YEAR(SalesDataTable[[#This Row],[Order Date]])</f>
        <v>2026</v>
      </c>
      <c r="R1599" s="8" t="str">
        <f>"Q"&amp;ROUNDUP(MONTH(SalesDataTable[[#This Row],[Order Date]])/3,0)</f>
        <v>Q3</v>
      </c>
      <c r="S1599" s="5">
        <f>MONTH(SalesDataTable[[#This Row],[Order Date]])</f>
        <v>8</v>
      </c>
      <c r="T1599" s="8" t="str">
        <f>TEXT(SalesDataTable[[#This Row],[Order Date]],"mmm")</f>
        <v>sie</v>
      </c>
    </row>
    <row r="1600" spans="1:20" ht="16" x14ac:dyDescent="0.4">
      <c r="A1600" s="2" t="s">
        <v>1671</v>
      </c>
      <c r="B1600" s="3">
        <v>46242</v>
      </c>
      <c r="C1600" s="4" t="s">
        <v>47</v>
      </c>
      <c r="D1600" s="4" t="s">
        <v>68</v>
      </c>
      <c r="E1600" s="4" t="s">
        <v>45</v>
      </c>
      <c r="F1600" s="4" t="s">
        <v>24</v>
      </c>
      <c r="G1600" s="4" t="s">
        <v>51</v>
      </c>
      <c r="H1600" s="4" t="s">
        <v>84</v>
      </c>
      <c r="I1600" s="5">
        <v>1</v>
      </c>
      <c r="J1600" s="6">
        <v>81.22</v>
      </c>
      <c r="K1600" s="7">
        <v>0</v>
      </c>
      <c r="L1600" s="6">
        <v>39.18</v>
      </c>
      <c r="M1600" s="6">
        <f t="shared" si="96"/>
        <v>81.22</v>
      </c>
      <c r="N1600" s="6">
        <f t="shared" si="97"/>
        <v>39.18</v>
      </c>
      <c r="O1600" s="6">
        <f t="shared" si="98"/>
        <v>42.04</v>
      </c>
      <c r="P1600" s="8">
        <f t="shared" si="99"/>
        <v>0.51760650086185667</v>
      </c>
      <c r="Q1600" s="9">
        <f>YEAR(SalesDataTable[[#This Row],[Order Date]])</f>
        <v>2026</v>
      </c>
      <c r="R1600" s="8" t="str">
        <f>"Q"&amp;ROUNDUP(MONTH(SalesDataTable[[#This Row],[Order Date]])/3,0)</f>
        <v>Q3</v>
      </c>
      <c r="S1600" s="5">
        <f>MONTH(SalesDataTable[[#This Row],[Order Date]])</f>
        <v>8</v>
      </c>
      <c r="T1600" s="8" t="str">
        <f>TEXT(SalesDataTable[[#This Row],[Order Date]],"mmm")</f>
        <v>sie</v>
      </c>
    </row>
    <row r="1601" spans="1:20" ht="16" x14ac:dyDescent="0.4">
      <c r="A1601" s="2" t="s">
        <v>1672</v>
      </c>
      <c r="B1601" s="3">
        <v>46242</v>
      </c>
      <c r="C1601" s="4" t="s">
        <v>21</v>
      </c>
      <c r="D1601" s="4" t="s">
        <v>22</v>
      </c>
      <c r="E1601" s="4" t="s">
        <v>23</v>
      </c>
      <c r="F1601" s="4" t="s">
        <v>40</v>
      </c>
      <c r="G1601" s="4" t="s">
        <v>31</v>
      </c>
      <c r="H1601" s="4" t="s">
        <v>99</v>
      </c>
      <c r="I1601" s="5">
        <v>2</v>
      </c>
      <c r="J1601" s="6">
        <v>72.31</v>
      </c>
      <c r="K1601" s="7">
        <v>0</v>
      </c>
      <c r="L1601" s="6">
        <v>31.75</v>
      </c>
      <c r="M1601" s="6">
        <f t="shared" si="96"/>
        <v>144.62</v>
      </c>
      <c r="N1601" s="6">
        <f t="shared" si="97"/>
        <v>63.5</v>
      </c>
      <c r="O1601" s="6">
        <f t="shared" si="98"/>
        <v>81.12</v>
      </c>
      <c r="P1601" s="8">
        <f t="shared" si="99"/>
        <v>0.56091826856589688</v>
      </c>
      <c r="Q1601" s="9">
        <f>YEAR(SalesDataTable[[#This Row],[Order Date]])</f>
        <v>2026</v>
      </c>
      <c r="R1601" s="8" t="str">
        <f>"Q"&amp;ROUNDUP(MONTH(SalesDataTable[[#This Row],[Order Date]])/3,0)</f>
        <v>Q3</v>
      </c>
      <c r="S1601" s="5">
        <f>MONTH(SalesDataTable[[#This Row],[Order Date]])</f>
        <v>8</v>
      </c>
      <c r="T1601" s="8" t="str">
        <f>TEXT(SalesDataTable[[#This Row],[Order Date]],"mmm")</f>
        <v>sie</v>
      </c>
    </row>
    <row r="1602" spans="1:20" ht="16" x14ac:dyDescent="0.4">
      <c r="A1602" s="2" t="s">
        <v>1673</v>
      </c>
      <c r="B1602" s="3">
        <v>46242</v>
      </c>
      <c r="C1602" s="4" t="s">
        <v>34</v>
      </c>
      <c r="D1602" s="4" t="s">
        <v>35</v>
      </c>
      <c r="E1602" s="4" t="s">
        <v>45</v>
      </c>
      <c r="F1602" s="4" t="s">
        <v>24</v>
      </c>
      <c r="G1602" s="4" t="s">
        <v>51</v>
      </c>
      <c r="H1602" s="4" t="s">
        <v>84</v>
      </c>
      <c r="I1602" s="5">
        <v>1</v>
      </c>
      <c r="J1602" s="6">
        <v>79.989999999999995</v>
      </c>
      <c r="K1602" s="7">
        <v>0.05</v>
      </c>
      <c r="L1602" s="6">
        <v>40.25</v>
      </c>
      <c r="M1602" s="6">
        <f t="shared" ref="M1602:M1665" si="100">I1602*J1602*(1-K1602)</f>
        <v>75.990499999999997</v>
      </c>
      <c r="N1602" s="6">
        <f t="shared" ref="N1602:N1665" si="101">I1602*L1602</f>
        <v>40.25</v>
      </c>
      <c r="O1602" s="6">
        <f t="shared" ref="O1602:O1665" si="102">M1602-N1602</f>
        <v>35.740499999999997</v>
      </c>
      <c r="P1602" s="8">
        <f t="shared" ref="P1602:P1665" si="103">IFERROR(O1602/M1602,0)</f>
        <v>0.47032852790809376</v>
      </c>
      <c r="Q1602" s="9">
        <f>YEAR(SalesDataTable[[#This Row],[Order Date]])</f>
        <v>2026</v>
      </c>
      <c r="R1602" s="8" t="str">
        <f>"Q"&amp;ROUNDUP(MONTH(SalesDataTable[[#This Row],[Order Date]])/3,0)</f>
        <v>Q3</v>
      </c>
      <c r="S1602" s="5">
        <f>MONTH(SalesDataTable[[#This Row],[Order Date]])</f>
        <v>8</v>
      </c>
      <c r="T1602" s="8" t="str">
        <f>TEXT(SalesDataTable[[#This Row],[Order Date]],"mmm")</f>
        <v>sie</v>
      </c>
    </row>
    <row r="1603" spans="1:20" ht="16" x14ac:dyDescent="0.4">
      <c r="A1603" s="2" t="s">
        <v>1674</v>
      </c>
      <c r="B1603" s="3">
        <v>46242</v>
      </c>
      <c r="C1603" s="4" t="s">
        <v>47</v>
      </c>
      <c r="D1603" s="4" t="s">
        <v>102</v>
      </c>
      <c r="E1603" s="4" t="s">
        <v>23</v>
      </c>
      <c r="F1603" s="4" t="s">
        <v>36</v>
      </c>
      <c r="G1603" s="4" t="s">
        <v>31</v>
      </c>
      <c r="H1603" s="4" t="s">
        <v>73</v>
      </c>
      <c r="I1603" s="5">
        <v>1</v>
      </c>
      <c r="J1603" s="6">
        <v>151.87</v>
      </c>
      <c r="K1603" s="7">
        <v>0.1</v>
      </c>
      <c r="L1603" s="6">
        <v>76.97</v>
      </c>
      <c r="M1603" s="6">
        <f t="shared" si="100"/>
        <v>136.68300000000002</v>
      </c>
      <c r="N1603" s="6">
        <f t="shared" si="101"/>
        <v>76.97</v>
      </c>
      <c r="O1603" s="6">
        <f t="shared" si="102"/>
        <v>59.713000000000022</v>
      </c>
      <c r="P1603" s="8">
        <f t="shared" si="103"/>
        <v>0.4368721786908395</v>
      </c>
      <c r="Q1603" s="9">
        <f>YEAR(SalesDataTable[[#This Row],[Order Date]])</f>
        <v>2026</v>
      </c>
      <c r="R1603" s="8" t="str">
        <f>"Q"&amp;ROUNDUP(MONTH(SalesDataTable[[#This Row],[Order Date]])/3,0)</f>
        <v>Q3</v>
      </c>
      <c r="S1603" s="5">
        <f>MONTH(SalesDataTable[[#This Row],[Order Date]])</f>
        <v>8</v>
      </c>
      <c r="T1603" s="8" t="str">
        <f>TEXT(SalesDataTable[[#This Row],[Order Date]],"mmm")</f>
        <v>sie</v>
      </c>
    </row>
    <row r="1604" spans="1:20" ht="16" x14ac:dyDescent="0.4">
      <c r="A1604" s="2" t="s">
        <v>1675</v>
      </c>
      <c r="B1604" s="3">
        <v>46242</v>
      </c>
      <c r="C1604" s="4" t="s">
        <v>47</v>
      </c>
      <c r="D1604" s="4" t="s">
        <v>68</v>
      </c>
      <c r="E1604" s="4" t="s">
        <v>59</v>
      </c>
      <c r="F1604" s="4" t="s">
        <v>36</v>
      </c>
      <c r="G1604" s="4" t="s">
        <v>31</v>
      </c>
      <c r="H1604" s="4" t="s">
        <v>73</v>
      </c>
      <c r="I1604" s="5">
        <v>1</v>
      </c>
      <c r="J1604" s="6">
        <v>156.55000000000001</v>
      </c>
      <c r="K1604" s="7">
        <v>0</v>
      </c>
      <c r="L1604" s="6">
        <v>80.430000000000007</v>
      </c>
      <c r="M1604" s="6">
        <f t="shared" si="100"/>
        <v>156.55000000000001</v>
      </c>
      <c r="N1604" s="6">
        <f t="shared" si="101"/>
        <v>80.430000000000007</v>
      </c>
      <c r="O1604" s="6">
        <f t="shared" si="102"/>
        <v>76.12</v>
      </c>
      <c r="P1604" s="8">
        <f t="shared" si="103"/>
        <v>0.48623442989460236</v>
      </c>
      <c r="Q1604" s="9">
        <f>YEAR(SalesDataTable[[#This Row],[Order Date]])</f>
        <v>2026</v>
      </c>
      <c r="R1604" s="8" t="str">
        <f>"Q"&amp;ROUNDUP(MONTH(SalesDataTable[[#This Row],[Order Date]])/3,0)</f>
        <v>Q3</v>
      </c>
      <c r="S1604" s="5">
        <f>MONTH(SalesDataTable[[#This Row],[Order Date]])</f>
        <v>8</v>
      </c>
      <c r="T1604" s="8" t="str">
        <f>TEXT(SalesDataTable[[#This Row],[Order Date]],"mmm")</f>
        <v>sie</v>
      </c>
    </row>
    <row r="1605" spans="1:20" ht="16" x14ac:dyDescent="0.4">
      <c r="A1605" s="2" t="s">
        <v>1676</v>
      </c>
      <c r="B1605" s="3">
        <v>46242</v>
      </c>
      <c r="C1605" s="4" t="s">
        <v>28</v>
      </c>
      <c r="D1605" s="4" t="s">
        <v>89</v>
      </c>
      <c r="E1605" s="4" t="s">
        <v>45</v>
      </c>
      <c r="F1605" s="4" t="s">
        <v>36</v>
      </c>
      <c r="G1605" s="4" t="s">
        <v>31</v>
      </c>
      <c r="H1605" s="4" t="s">
        <v>73</v>
      </c>
      <c r="I1605" s="5">
        <v>1</v>
      </c>
      <c r="J1605" s="6">
        <v>152.72</v>
      </c>
      <c r="K1605" s="7">
        <v>0</v>
      </c>
      <c r="L1605" s="6">
        <v>77.73</v>
      </c>
      <c r="M1605" s="6">
        <f t="shared" si="100"/>
        <v>152.72</v>
      </c>
      <c r="N1605" s="6">
        <f t="shared" si="101"/>
        <v>77.73</v>
      </c>
      <c r="O1605" s="6">
        <f t="shared" si="102"/>
        <v>74.989999999999995</v>
      </c>
      <c r="P1605" s="8">
        <f t="shared" si="103"/>
        <v>0.4910293347302252</v>
      </c>
      <c r="Q1605" s="9">
        <f>YEAR(SalesDataTable[[#This Row],[Order Date]])</f>
        <v>2026</v>
      </c>
      <c r="R1605" s="8" t="str">
        <f>"Q"&amp;ROUNDUP(MONTH(SalesDataTable[[#This Row],[Order Date]])/3,0)</f>
        <v>Q3</v>
      </c>
      <c r="S1605" s="5">
        <f>MONTH(SalesDataTable[[#This Row],[Order Date]])</f>
        <v>8</v>
      </c>
      <c r="T1605" s="8" t="str">
        <f>TEXT(SalesDataTable[[#This Row],[Order Date]],"mmm")</f>
        <v>sie</v>
      </c>
    </row>
    <row r="1606" spans="1:20" ht="16" x14ac:dyDescent="0.4">
      <c r="A1606" s="2" t="s">
        <v>1677</v>
      </c>
      <c r="B1606" s="3">
        <v>46242</v>
      </c>
      <c r="C1606" s="4" t="s">
        <v>28</v>
      </c>
      <c r="D1606" s="4" t="s">
        <v>89</v>
      </c>
      <c r="E1606" s="4" t="s">
        <v>23</v>
      </c>
      <c r="F1606" s="4" t="s">
        <v>40</v>
      </c>
      <c r="G1606" s="4" t="s">
        <v>25</v>
      </c>
      <c r="H1606" s="4" t="s">
        <v>55</v>
      </c>
      <c r="I1606" s="5">
        <v>1</v>
      </c>
      <c r="J1606" s="6">
        <v>40.51</v>
      </c>
      <c r="K1606" s="7">
        <v>0.05</v>
      </c>
      <c r="L1606" s="6">
        <v>16.29</v>
      </c>
      <c r="M1606" s="6">
        <f t="shared" si="100"/>
        <v>38.484499999999997</v>
      </c>
      <c r="N1606" s="6">
        <f t="shared" si="101"/>
        <v>16.29</v>
      </c>
      <c r="O1606" s="6">
        <f t="shared" si="102"/>
        <v>22.194499999999998</v>
      </c>
      <c r="P1606" s="8">
        <f t="shared" si="103"/>
        <v>0.57671270251659756</v>
      </c>
      <c r="Q1606" s="9">
        <f>YEAR(SalesDataTable[[#This Row],[Order Date]])</f>
        <v>2026</v>
      </c>
      <c r="R1606" s="8" t="str">
        <f>"Q"&amp;ROUNDUP(MONTH(SalesDataTable[[#This Row],[Order Date]])/3,0)</f>
        <v>Q3</v>
      </c>
      <c r="S1606" s="5">
        <f>MONTH(SalesDataTable[[#This Row],[Order Date]])</f>
        <v>8</v>
      </c>
      <c r="T1606" s="8" t="str">
        <f>TEXT(SalesDataTable[[#This Row],[Order Date]],"mmm")</f>
        <v>sie</v>
      </c>
    </row>
    <row r="1607" spans="1:20" ht="16" x14ac:dyDescent="0.4">
      <c r="A1607" s="2" t="s">
        <v>1678</v>
      </c>
      <c r="B1607" s="3">
        <v>46243</v>
      </c>
      <c r="C1607" s="4" t="s">
        <v>47</v>
      </c>
      <c r="D1607" s="4" t="s">
        <v>65</v>
      </c>
      <c r="E1607" s="4" t="s">
        <v>59</v>
      </c>
      <c r="F1607" s="4" t="s">
        <v>24</v>
      </c>
      <c r="G1607" s="4" t="s">
        <v>69</v>
      </c>
      <c r="H1607" s="4" t="s">
        <v>70</v>
      </c>
      <c r="I1607" s="5">
        <v>3</v>
      </c>
      <c r="J1607" s="6">
        <v>40.61</v>
      </c>
      <c r="K1607" s="7">
        <v>0</v>
      </c>
      <c r="L1607" s="6">
        <v>14.72</v>
      </c>
      <c r="M1607" s="6">
        <f t="shared" si="100"/>
        <v>121.83</v>
      </c>
      <c r="N1607" s="6">
        <f t="shared" si="101"/>
        <v>44.160000000000004</v>
      </c>
      <c r="O1607" s="6">
        <f t="shared" si="102"/>
        <v>77.669999999999987</v>
      </c>
      <c r="P1607" s="8">
        <f t="shared" si="103"/>
        <v>0.63752770253632096</v>
      </c>
      <c r="Q1607" s="9">
        <f>YEAR(SalesDataTable[[#This Row],[Order Date]])</f>
        <v>2026</v>
      </c>
      <c r="R1607" s="8" t="str">
        <f>"Q"&amp;ROUNDUP(MONTH(SalesDataTable[[#This Row],[Order Date]])/3,0)</f>
        <v>Q3</v>
      </c>
      <c r="S1607" s="5">
        <f>MONTH(SalesDataTable[[#This Row],[Order Date]])</f>
        <v>8</v>
      </c>
      <c r="T1607" s="8" t="str">
        <f>TEXT(SalesDataTable[[#This Row],[Order Date]],"mmm")</f>
        <v>sie</v>
      </c>
    </row>
    <row r="1608" spans="1:20" ht="16" x14ac:dyDescent="0.4">
      <c r="A1608" s="2" t="s">
        <v>1679</v>
      </c>
      <c r="B1608" s="3">
        <v>46243</v>
      </c>
      <c r="C1608" s="4" t="s">
        <v>34</v>
      </c>
      <c r="D1608" s="4" t="s">
        <v>54</v>
      </c>
      <c r="E1608" s="4" t="s">
        <v>45</v>
      </c>
      <c r="F1608" s="4" t="s">
        <v>36</v>
      </c>
      <c r="G1608" s="4" t="s">
        <v>31</v>
      </c>
      <c r="H1608" s="4" t="s">
        <v>32</v>
      </c>
      <c r="I1608" s="5">
        <v>1</v>
      </c>
      <c r="J1608" s="6">
        <v>93.41</v>
      </c>
      <c r="K1608" s="7">
        <v>0.05</v>
      </c>
      <c r="L1608" s="6">
        <v>44.7</v>
      </c>
      <c r="M1608" s="6">
        <f t="shared" si="100"/>
        <v>88.739499999999992</v>
      </c>
      <c r="N1608" s="6">
        <f t="shared" si="101"/>
        <v>44.7</v>
      </c>
      <c r="O1608" s="6">
        <f t="shared" si="102"/>
        <v>44.03949999999999</v>
      </c>
      <c r="P1608" s="8">
        <f t="shared" si="103"/>
        <v>0.49627843294136198</v>
      </c>
      <c r="Q1608" s="9">
        <f>YEAR(SalesDataTable[[#This Row],[Order Date]])</f>
        <v>2026</v>
      </c>
      <c r="R1608" s="8" t="str">
        <f>"Q"&amp;ROUNDUP(MONTH(SalesDataTable[[#This Row],[Order Date]])/3,0)</f>
        <v>Q3</v>
      </c>
      <c r="S1608" s="5">
        <f>MONTH(SalesDataTable[[#This Row],[Order Date]])</f>
        <v>8</v>
      </c>
      <c r="T1608" s="8" t="str">
        <f>TEXT(SalesDataTable[[#This Row],[Order Date]],"mmm")</f>
        <v>sie</v>
      </c>
    </row>
    <row r="1609" spans="1:20" ht="16" x14ac:dyDescent="0.4">
      <c r="A1609" s="2" t="s">
        <v>1680</v>
      </c>
      <c r="B1609" s="3">
        <v>46243</v>
      </c>
      <c r="C1609" s="4" t="s">
        <v>21</v>
      </c>
      <c r="D1609" s="4" t="s">
        <v>22</v>
      </c>
      <c r="E1609" s="4" t="s">
        <v>45</v>
      </c>
      <c r="F1609" s="4" t="s">
        <v>36</v>
      </c>
      <c r="G1609" s="4" t="s">
        <v>31</v>
      </c>
      <c r="H1609" s="4" t="s">
        <v>32</v>
      </c>
      <c r="I1609" s="5">
        <v>2</v>
      </c>
      <c r="J1609" s="6">
        <v>90.23</v>
      </c>
      <c r="K1609" s="7">
        <v>0</v>
      </c>
      <c r="L1609" s="6">
        <v>44.22</v>
      </c>
      <c r="M1609" s="6">
        <f t="shared" si="100"/>
        <v>180.46</v>
      </c>
      <c r="N1609" s="6">
        <f t="shared" si="101"/>
        <v>88.44</v>
      </c>
      <c r="O1609" s="6">
        <f t="shared" si="102"/>
        <v>92.02000000000001</v>
      </c>
      <c r="P1609" s="8">
        <f t="shared" si="103"/>
        <v>0.50991909564446414</v>
      </c>
      <c r="Q1609" s="9">
        <f>YEAR(SalesDataTable[[#This Row],[Order Date]])</f>
        <v>2026</v>
      </c>
      <c r="R1609" s="8" t="str">
        <f>"Q"&amp;ROUNDUP(MONTH(SalesDataTable[[#This Row],[Order Date]])/3,0)</f>
        <v>Q3</v>
      </c>
      <c r="S1609" s="5">
        <f>MONTH(SalesDataTable[[#This Row],[Order Date]])</f>
        <v>8</v>
      </c>
      <c r="T1609" s="8" t="str">
        <f>TEXT(SalesDataTable[[#This Row],[Order Date]],"mmm")</f>
        <v>sie</v>
      </c>
    </row>
    <row r="1610" spans="1:20" ht="16" x14ac:dyDescent="0.4">
      <c r="A1610" s="2" t="s">
        <v>1681</v>
      </c>
      <c r="B1610" s="3">
        <v>46243</v>
      </c>
      <c r="C1610" s="4" t="s">
        <v>28</v>
      </c>
      <c r="D1610" s="4" t="s">
        <v>86</v>
      </c>
      <c r="E1610" s="4" t="s">
        <v>45</v>
      </c>
      <c r="F1610" s="4" t="s">
        <v>24</v>
      </c>
      <c r="G1610" s="4" t="s">
        <v>25</v>
      </c>
      <c r="H1610" s="4" t="s">
        <v>49</v>
      </c>
      <c r="I1610" s="5">
        <v>1</v>
      </c>
      <c r="J1610" s="6">
        <v>51.75</v>
      </c>
      <c r="K1610" s="7">
        <v>0</v>
      </c>
      <c r="L1610" s="6">
        <v>22.36</v>
      </c>
      <c r="M1610" s="6">
        <f t="shared" si="100"/>
        <v>51.75</v>
      </c>
      <c r="N1610" s="6">
        <f t="shared" si="101"/>
        <v>22.36</v>
      </c>
      <c r="O1610" s="6">
        <f t="shared" si="102"/>
        <v>29.39</v>
      </c>
      <c r="P1610" s="8">
        <f t="shared" si="103"/>
        <v>0.56792270531400968</v>
      </c>
      <c r="Q1610" s="9">
        <f>YEAR(SalesDataTable[[#This Row],[Order Date]])</f>
        <v>2026</v>
      </c>
      <c r="R1610" s="8" t="str">
        <f>"Q"&amp;ROUNDUP(MONTH(SalesDataTable[[#This Row],[Order Date]])/3,0)</f>
        <v>Q3</v>
      </c>
      <c r="S1610" s="5">
        <f>MONTH(SalesDataTable[[#This Row],[Order Date]])</f>
        <v>8</v>
      </c>
      <c r="T1610" s="8" t="str">
        <f>TEXT(SalesDataTable[[#This Row],[Order Date]],"mmm")</f>
        <v>sie</v>
      </c>
    </row>
    <row r="1611" spans="1:20" ht="16" x14ac:dyDescent="0.4">
      <c r="A1611" s="2" t="s">
        <v>1682</v>
      </c>
      <c r="B1611" s="3">
        <v>46243</v>
      </c>
      <c r="C1611" s="4" t="s">
        <v>47</v>
      </c>
      <c r="D1611" s="4" t="s">
        <v>102</v>
      </c>
      <c r="E1611" s="4" t="s">
        <v>45</v>
      </c>
      <c r="F1611" s="4" t="s">
        <v>36</v>
      </c>
      <c r="G1611" s="4" t="s">
        <v>25</v>
      </c>
      <c r="H1611" s="4" t="s">
        <v>63</v>
      </c>
      <c r="I1611" s="5">
        <v>3</v>
      </c>
      <c r="J1611" s="6">
        <v>102.91</v>
      </c>
      <c r="K1611" s="7">
        <v>0.1</v>
      </c>
      <c r="L1611" s="6">
        <v>50.23</v>
      </c>
      <c r="M1611" s="6">
        <f t="shared" si="100"/>
        <v>277.85700000000003</v>
      </c>
      <c r="N1611" s="6">
        <f t="shared" si="101"/>
        <v>150.69</v>
      </c>
      <c r="O1611" s="6">
        <f t="shared" si="102"/>
        <v>127.16700000000003</v>
      </c>
      <c r="P1611" s="8">
        <f t="shared" si="103"/>
        <v>0.45767067232425318</v>
      </c>
      <c r="Q1611" s="9">
        <f>YEAR(SalesDataTable[[#This Row],[Order Date]])</f>
        <v>2026</v>
      </c>
      <c r="R1611" s="8" t="str">
        <f>"Q"&amp;ROUNDUP(MONTH(SalesDataTable[[#This Row],[Order Date]])/3,0)</f>
        <v>Q3</v>
      </c>
      <c r="S1611" s="5">
        <f>MONTH(SalesDataTable[[#This Row],[Order Date]])</f>
        <v>8</v>
      </c>
      <c r="T1611" s="8" t="str">
        <f>TEXT(SalesDataTable[[#This Row],[Order Date]],"mmm")</f>
        <v>sie</v>
      </c>
    </row>
    <row r="1612" spans="1:20" ht="16" x14ac:dyDescent="0.4">
      <c r="A1612" s="2" t="s">
        <v>1683</v>
      </c>
      <c r="B1612" s="3">
        <v>46243</v>
      </c>
      <c r="C1612" s="4" t="s">
        <v>34</v>
      </c>
      <c r="D1612" s="4" t="s">
        <v>146</v>
      </c>
      <c r="E1612" s="4" t="s">
        <v>23</v>
      </c>
      <c r="F1612" s="4" t="s">
        <v>36</v>
      </c>
      <c r="G1612" s="4" t="s">
        <v>25</v>
      </c>
      <c r="H1612" s="4" t="s">
        <v>26</v>
      </c>
      <c r="I1612" s="5">
        <v>4</v>
      </c>
      <c r="J1612" s="6">
        <v>82.63</v>
      </c>
      <c r="K1612" s="7">
        <v>0.1</v>
      </c>
      <c r="L1612" s="6">
        <v>43.78</v>
      </c>
      <c r="M1612" s="6">
        <f t="shared" si="100"/>
        <v>297.46800000000002</v>
      </c>
      <c r="N1612" s="6">
        <f t="shared" si="101"/>
        <v>175.12</v>
      </c>
      <c r="O1612" s="6">
        <f t="shared" si="102"/>
        <v>122.34800000000001</v>
      </c>
      <c r="P1612" s="8">
        <f t="shared" si="103"/>
        <v>0.41129802197211129</v>
      </c>
      <c r="Q1612" s="9">
        <f>YEAR(SalesDataTable[[#This Row],[Order Date]])</f>
        <v>2026</v>
      </c>
      <c r="R1612" s="8" t="str">
        <f>"Q"&amp;ROUNDUP(MONTH(SalesDataTable[[#This Row],[Order Date]])/3,0)</f>
        <v>Q3</v>
      </c>
      <c r="S1612" s="5">
        <f>MONTH(SalesDataTable[[#This Row],[Order Date]])</f>
        <v>8</v>
      </c>
      <c r="T1612" s="8" t="str">
        <f>TEXT(SalesDataTable[[#This Row],[Order Date]],"mmm")</f>
        <v>sie</v>
      </c>
    </row>
    <row r="1613" spans="1:20" ht="16" x14ac:dyDescent="0.4">
      <c r="A1613" s="2" t="s">
        <v>1684</v>
      </c>
      <c r="B1613" s="3">
        <v>46244</v>
      </c>
      <c r="C1613" s="4" t="s">
        <v>21</v>
      </c>
      <c r="D1613" s="4" t="s">
        <v>22</v>
      </c>
      <c r="E1613" s="4" t="s">
        <v>45</v>
      </c>
      <c r="F1613" s="4" t="s">
        <v>24</v>
      </c>
      <c r="G1613" s="4" t="s">
        <v>51</v>
      </c>
      <c r="H1613" s="4" t="s">
        <v>61</v>
      </c>
      <c r="I1613" s="5">
        <v>1</v>
      </c>
      <c r="J1613" s="6">
        <v>196.39</v>
      </c>
      <c r="K1613" s="7">
        <v>0</v>
      </c>
      <c r="L1613" s="6">
        <v>102.92</v>
      </c>
      <c r="M1613" s="6">
        <f t="shared" si="100"/>
        <v>196.39</v>
      </c>
      <c r="N1613" s="6">
        <f t="shared" si="101"/>
        <v>102.92</v>
      </c>
      <c r="O1613" s="6">
        <f t="shared" si="102"/>
        <v>93.469999999999985</v>
      </c>
      <c r="P1613" s="8">
        <f t="shared" si="103"/>
        <v>0.47594073017974436</v>
      </c>
      <c r="Q1613" s="9">
        <f>YEAR(SalesDataTable[[#This Row],[Order Date]])</f>
        <v>2026</v>
      </c>
      <c r="R1613" s="8" t="str">
        <f>"Q"&amp;ROUNDUP(MONTH(SalesDataTable[[#This Row],[Order Date]])/3,0)</f>
        <v>Q3</v>
      </c>
      <c r="S1613" s="5">
        <f>MONTH(SalesDataTable[[#This Row],[Order Date]])</f>
        <v>8</v>
      </c>
      <c r="T1613" s="8" t="str">
        <f>TEXT(SalesDataTable[[#This Row],[Order Date]],"mmm")</f>
        <v>sie</v>
      </c>
    </row>
    <row r="1614" spans="1:20" ht="16" x14ac:dyDescent="0.4">
      <c r="A1614" s="2" t="s">
        <v>1685</v>
      </c>
      <c r="B1614" s="3">
        <v>46244</v>
      </c>
      <c r="C1614" s="4" t="s">
        <v>34</v>
      </c>
      <c r="D1614" s="4" t="s">
        <v>81</v>
      </c>
      <c r="E1614" s="4" t="s">
        <v>59</v>
      </c>
      <c r="F1614" s="4" t="s">
        <v>40</v>
      </c>
      <c r="G1614" s="4" t="s">
        <v>37</v>
      </c>
      <c r="H1614" s="4" t="s">
        <v>38</v>
      </c>
      <c r="I1614" s="5">
        <v>2</v>
      </c>
      <c r="J1614" s="6">
        <v>36.25</v>
      </c>
      <c r="K1614" s="7">
        <v>0</v>
      </c>
      <c r="L1614" s="6">
        <v>13.77</v>
      </c>
      <c r="M1614" s="6">
        <f t="shared" si="100"/>
        <v>72.5</v>
      </c>
      <c r="N1614" s="6">
        <f t="shared" si="101"/>
        <v>27.54</v>
      </c>
      <c r="O1614" s="6">
        <f t="shared" si="102"/>
        <v>44.96</v>
      </c>
      <c r="P1614" s="8">
        <f t="shared" si="103"/>
        <v>0.62013793103448278</v>
      </c>
      <c r="Q1614" s="9">
        <f>YEAR(SalesDataTable[[#This Row],[Order Date]])</f>
        <v>2026</v>
      </c>
      <c r="R1614" s="8" t="str">
        <f>"Q"&amp;ROUNDUP(MONTH(SalesDataTable[[#This Row],[Order Date]])/3,0)</f>
        <v>Q3</v>
      </c>
      <c r="S1614" s="5">
        <f>MONTH(SalesDataTable[[#This Row],[Order Date]])</f>
        <v>8</v>
      </c>
      <c r="T1614" s="8" t="str">
        <f>TEXT(SalesDataTable[[#This Row],[Order Date]],"mmm")</f>
        <v>sie</v>
      </c>
    </row>
    <row r="1615" spans="1:20" ht="16" x14ac:dyDescent="0.4">
      <c r="A1615" s="2" t="s">
        <v>1686</v>
      </c>
      <c r="B1615" s="3">
        <v>46244</v>
      </c>
      <c r="C1615" s="4" t="s">
        <v>28</v>
      </c>
      <c r="D1615" s="4" t="s">
        <v>29</v>
      </c>
      <c r="E1615" s="4" t="s">
        <v>45</v>
      </c>
      <c r="F1615" s="4" t="s">
        <v>24</v>
      </c>
      <c r="G1615" s="4" t="s">
        <v>51</v>
      </c>
      <c r="H1615" s="4" t="s">
        <v>61</v>
      </c>
      <c r="I1615" s="5">
        <v>2</v>
      </c>
      <c r="J1615" s="6">
        <v>199.85</v>
      </c>
      <c r="K1615" s="7">
        <v>0.05</v>
      </c>
      <c r="L1615" s="6">
        <v>104.34</v>
      </c>
      <c r="M1615" s="6">
        <f t="shared" si="100"/>
        <v>379.71499999999997</v>
      </c>
      <c r="N1615" s="6">
        <f t="shared" si="101"/>
        <v>208.68</v>
      </c>
      <c r="O1615" s="6">
        <f t="shared" si="102"/>
        <v>171.03499999999997</v>
      </c>
      <c r="P1615" s="8">
        <f t="shared" si="103"/>
        <v>0.45042992770893953</v>
      </c>
      <c r="Q1615" s="9">
        <f>YEAR(SalesDataTable[[#This Row],[Order Date]])</f>
        <v>2026</v>
      </c>
      <c r="R1615" s="8" t="str">
        <f>"Q"&amp;ROUNDUP(MONTH(SalesDataTable[[#This Row],[Order Date]])/3,0)</f>
        <v>Q3</v>
      </c>
      <c r="S1615" s="5">
        <f>MONTH(SalesDataTable[[#This Row],[Order Date]])</f>
        <v>8</v>
      </c>
      <c r="T1615" s="8" t="str">
        <f>TEXT(SalesDataTable[[#This Row],[Order Date]],"mmm")</f>
        <v>sie</v>
      </c>
    </row>
    <row r="1616" spans="1:20" ht="16" x14ac:dyDescent="0.4">
      <c r="A1616" s="2" t="s">
        <v>1687</v>
      </c>
      <c r="B1616" s="3">
        <v>46244</v>
      </c>
      <c r="C1616" s="4" t="s">
        <v>34</v>
      </c>
      <c r="D1616" s="4" t="s">
        <v>35</v>
      </c>
      <c r="E1616" s="4" t="s">
        <v>45</v>
      </c>
      <c r="F1616" s="4" t="s">
        <v>36</v>
      </c>
      <c r="G1616" s="4" t="s">
        <v>37</v>
      </c>
      <c r="H1616" s="4" t="s">
        <v>66</v>
      </c>
      <c r="I1616" s="5">
        <v>1</v>
      </c>
      <c r="J1616" s="6">
        <v>46.32</v>
      </c>
      <c r="K1616" s="7">
        <v>0.05</v>
      </c>
      <c r="L1616" s="6">
        <v>18.34</v>
      </c>
      <c r="M1616" s="6">
        <f t="shared" si="100"/>
        <v>44.003999999999998</v>
      </c>
      <c r="N1616" s="6">
        <f t="shared" si="101"/>
        <v>18.34</v>
      </c>
      <c r="O1616" s="6">
        <f t="shared" si="102"/>
        <v>25.663999999999998</v>
      </c>
      <c r="P1616" s="8">
        <f t="shared" si="103"/>
        <v>0.58321970729933637</v>
      </c>
      <c r="Q1616" s="9">
        <f>YEAR(SalesDataTable[[#This Row],[Order Date]])</f>
        <v>2026</v>
      </c>
      <c r="R1616" s="8" t="str">
        <f>"Q"&amp;ROUNDUP(MONTH(SalesDataTable[[#This Row],[Order Date]])/3,0)</f>
        <v>Q3</v>
      </c>
      <c r="S1616" s="5">
        <f>MONTH(SalesDataTable[[#This Row],[Order Date]])</f>
        <v>8</v>
      </c>
      <c r="T1616" s="8" t="str">
        <f>TEXT(SalesDataTable[[#This Row],[Order Date]],"mmm")</f>
        <v>sie</v>
      </c>
    </row>
    <row r="1617" spans="1:20" ht="16" x14ac:dyDescent="0.4">
      <c r="A1617" s="2" t="s">
        <v>1688</v>
      </c>
      <c r="B1617" s="3">
        <v>46244</v>
      </c>
      <c r="C1617" s="4" t="s">
        <v>28</v>
      </c>
      <c r="D1617" s="4" t="s">
        <v>106</v>
      </c>
      <c r="E1617" s="4" t="s">
        <v>23</v>
      </c>
      <c r="F1617" s="4" t="s">
        <v>36</v>
      </c>
      <c r="G1617" s="4" t="s">
        <v>31</v>
      </c>
      <c r="H1617" s="4" t="s">
        <v>73</v>
      </c>
      <c r="I1617" s="5">
        <v>4</v>
      </c>
      <c r="J1617" s="6">
        <v>151.06</v>
      </c>
      <c r="K1617" s="7">
        <v>0</v>
      </c>
      <c r="L1617" s="6">
        <v>77.67</v>
      </c>
      <c r="M1617" s="6">
        <f t="shared" si="100"/>
        <v>604.24</v>
      </c>
      <c r="N1617" s="6">
        <f t="shared" si="101"/>
        <v>310.68</v>
      </c>
      <c r="O1617" s="6">
        <f t="shared" si="102"/>
        <v>293.56</v>
      </c>
      <c r="P1617" s="8">
        <f t="shared" si="103"/>
        <v>0.48583344366476894</v>
      </c>
      <c r="Q1617" s="9">
        <f>YEAR(SalesDataTable[[#This Row],[Order Date]])</f>
        <v>2026</v>
      </c>
      <c r="R1617" s="8" t="str">
        <f>"Q"&amp;ROUNDUP(MONTH(SalesDataTable[[#This Row],[Order Date]])/3,0)</f>
        <v>Q3</v>
      </c>
      <c r="S1617" s="5">
        <f>MONTH(SalesDataTable[[#This Row],[Order Date]])</f>
        <v>8</v>
      </c>
      <c r="T1617" s="8" t="str">
        <f>TEXT(SalesDataTable[[#This Row],[Order Date]],"mmm")</f>
        <v>sie</v>
      </c>
    </row>
    <row r="1618" spans="1:20" ht="16" x14ac:dyDescent="0.4">
      <c r="A1618" s="2" t="s">
        <v>1689</v>
      </c>
      <c r="B1618" s="3">
        <v>46244</v>
      </c>
      <c r="C1618" s="4" t="s">
        <v>47</v>
      </c>
      <c r="D1618" s="4" t="s">
        <v>65</v>
      </c>
      <c r="E1618" s="4" t="s">
        <v>23</v>
      </c>
      <c r="F1618" s="4" t="s">
        <v>24</v>
      </c>
      <c r="G1618" s="4" t="s">
        <v>31</v>
      </c>
      <c r="H1618" s="4" t="s">
        <v>99</v>
      </c>
      <c r="I1618" s="5">
        <v>1</v>
      </c>
      <c r="J1618" s="6">
        <v>72.39</v>
      </c>
      <c r="K1618" s="7">
        <v>0.1</v>
      </c>
      <c r="L1618" s="6">
        <v>31.64</v>
      </c>
      <c r="M1618" s="6">
        <f t="shared" si="100"/>
        <v>65.150999999999996</v>
      </c>
      <c r="N1618" s="6">
        <f t="shared" si="101"/>
        <v>31.64</v>
      </c>
      <c r="O1618" s="6">
        <f t="shared" si="102"/>
        <v>33.510999999999996</v>
      </c>
      <c r="P1618" s="8">
        <f t="shared" si="103"/>
        <v>0.51435895074519189</v>
      </c>
      <c r="Q1618" s="9">
        <f>YEAR(SalesDataTable[[#This Row],[Order Date]])</f>
        <v>2026</v>
      </c>
      <c r="R1618" s="8" t="str">
        <f>"Q"&amp;ROUNDUP(MONTH(SalesDataTable[[#This Row],[Order Date]])/3,0)</f>
        <v>Q3</v>
      </c>
      <c r="S1618" s="5">
        <f>MONTH(SalesDataTable[[#This Row],[Order Date]])</f>
        <v>8</v>
      </c>
      <c r="T1618" s="8" t="str">
        <f>TEXT(SalesDataTable[[#This Row],[Order Date]],"mmm")</f>
        <v>sie</v>
      </c>
    </row>
    <row r="1619" spans="1:20" ht="16" x14ac:dyDescent="0.4">
      <c r="A1619" s="2" t="s">
        <v>1690</v>
      </c>
      <c r="B1619" s="3">
        <v>46245</v>
      </c>
      <c r="C1619" s="4" t="s">
        <v>21</v>
      </c>
      <c r="D1619" s="4" t="s">
        <v>72</v>
      </c>
      <c r="E1619" s="4" t="s">
        <v>45</v>
      </c>
      <c r="F1619" s="4" t="s">
        <v>24</v>
      </c>
      <c r="G1619" s="4" t="s">
        <v>31</v>
      </c>
      <c r="H1619" s="4" t="s">
        <v>99</v>
      </c>
      <c r="I1619" s="5">
        <v>1</v>
      </c>
      <c r="J1619" s="6">
        <v>72.650000000000006</v>
      </c>
      <c r="K1619" s="7">
        <v>0</v>
      </c>
      <c r="L1619" s="6">
        <v>31.72</v>
      </c>
      <c r="M1619" s="6">
        <f t="shared" si="100"/>
        <v>72.650000000000006</v>
      </c>
      <c r="N1619" s="6">
        <f t="shared" si="101"/>
        <v>31.72</v>
      </c>
      <c r="O1619" s="6">
        <f t="shared" si="102"/>
        <v>40.930000000000007</v>
      </c>
      <c r="P1619" s="8">
        <f t="shared" si="103"/>
        <v>0.56338609772883697</v>
      </c>
      <c r="Q1619" s="9">
        <f>YEAR(SalesDataTable[[#This Row],[Order Date]])</f>
        <v>2026</v>
      </c>
      <c r="R1619" s="8" t="str">
        <f>"Q"&amp;ROUNDUP(MONTH(SalesDataTable[[#This Row],[Order Date]])/3,0)</f>
        <v>Q3</v>
      </c>
      <c r="S1619" s="5">
        <f>MONTH(SalesDataTable[[#This Row],[Order Date]])</f>
        <v>8</v>
      </c>
      <c r="T1619" s="8" t="str">
        <f>TEXT(SalesDataTable[[#This Row],[Order Date]],"mmm")</f>
        <v>sie</v>
      </c>
    </row>
    <row r="1620" spans="1:20" ht="16" x14ac:dyDescent="0.4">
      <c r="A1620" s="2" t="s">
        <v>1691</v>
      </c>
      <c r="B1620" s="3">
        <v>46245</v>
      </c>
      <c r="C1620" s="4" t="s">
        <v>47</v>
      </c>
      <c r="D1620" s="4" t="s">
        <v>102</v>
      </c>
      <c r="E1620" s="4" t="s">
        <v>23</v>
      </c>
      <c r="F1620" s="4" t="s">
        <v>36</v>
      </c>
      <c r="G1620" s="4" t="s">
        <v>51</v>
      </c>
      <c r="H1620" s="4" t="s">
        <v>61</v>
      </c>
      <c r="I1620" s="5">
        <v>1</v>
      </c>
      <c r="J1620" s="6">
        <v>198.44</v>
      </c>
      <c r="K1620" s="7">
        <v>0</v>
      </c>
      <c r="L1620" s="6">
        <v>106.79</v>
      </c>
      <c r="M1620" s="6">
        <f t="shared" si="100"/>
        <v>198.44</v>
      </c>
      <c r="N1620" s="6">
        <f t="shared" si="101"/>
        <v>106.79</v>
      </c>
      <c r="O1620" s="6">
        <f t="shared" si="102"/>
        <v>91.649999999999991</v>
      </c>
      <c r="P1620" s="8">
        <f t="shared" si="103"/>
        <v>0.46185244910300338</v>
      </c>
      <c r="Q1620" s="9">
        <f>YEAR(SalesDataTable[[#This Row],[Order Date]])</f>
        <v>2026</v>
      </c>
      <c r="R1620" s="8" t="str">
        <f>"Q"&amp;ROUNDUP(MONTH(SalesDataTable[[#This Row],[Order Date]])/3,0)</f>
        <v>Q3</v>
      </c>
      <c r="S1620" s="5">
        <f>MONTH(SalesDataTable[[#This Row],[Order Date]])</f>
        <v>8</v>
      </c>
      <c r="T1620" s="8" t="str">
        <f>TEXT(SalesDataTable[[#This Row],[Order Date]],"mmm")</f>
        <v>sie</v>
      </c>
    </row>
    <row r="1621" spans="1:20" ht="16" x14ac:dyDescent="0.4">
      <c r="A1621" s="2" t="s">
        <v>1692</v>
      </c>
      <c r="B1621" s="3">
        <v>46245</v>
      </c>
      <c r="C1621" s="4" t="s">
        <v>34</v>
      </c>
      <c r="D1621" s="4" t="s">
        <v>146</v>
      </c>
      <c r="E1621" s="4" t="s">
        <v>23</v>
      </c>
      <c r="F1621" s="4" t="s">
        <v>24</v>
      </c>
      <c r="G1621" s="4" t="s">
        <v>51</v>
      </c>
      <c r="H1621" s="4" t="s">
        <v>61</v>
      </c>
      <c r="I1621" s="5">
        <v>1</v>
      </c>
      <c r="J1621" s="6">
        <v>193.67</v>
      </c>
      <c r="K1621" s="7">
        <v>0</v>
      </c>
      <c r="L1621" s="6">
        <v>103.79</v>
      </c>
      <c r="M1621" s="6">
        <f t="shared" si="100"/>
        <v>193.67</v>
      </c>
      <c r="N1621" s="6">
        <f t="shared" si="101"/>
        <v>103.79</v>
      </c>
      <c r="O1621" s="6">
        <f t="shared" si="102"/>
        <v>89.879999999999981</v>
      </c>
      <c r="P1621" s="8">
        <f t="shared" si="103"/>
        <v>0.46408839779005517</v>
      </c>
      <c r="Q1621" s="9">
        <f>YEAR(SalesDataTable[[#This Row],[Order Date]])</f>
        <v>2026</v>
      </c>
      <c r="R1621" s="8" t="str">
        <f>"Q"&amp;ROUNDUP(MONTH(SalesDataTable[[#This Row],[Order Date]])/3,0)</f>
        <v>Q3</v>
      </c>
      <c r="S1621" s="5">
        <f>MONTH(SalesDataTable[[#This Row],[Order Date]])</f>
        <v>8</v>
      </c>
      <c r="T1621" s="8" t="str">
        <f>TEXT(SalesDataTable[[#This Row],[Order Date]],"mmm")</f>
        <v>sie</v>
      </c>
    </row>
    <row r="1622" spans="1:20" ht="16" x14ac:dyDescent="0.4">
      <c r="A1622" s="2" t="s">
        <v>1693</v>
      </c>
      <c r="B1622" s="3">
        <v>46245</v>
      </c>
      <c r="C1622" s="4" t="s">
        <v>47</v>
      </c>
      <c r="D1622" s="4" t="s">
        <v>68</v>
      </c>
      <c r="E1622" s="4" t="s">
        <v>23</v>
      </c>
      <c r="F1622" s="4" t="s">
        <v>24</v>
      </c>
      <c r="G1622" s="4" t="s">
        <v>37</v>
      </c>
      <c r="H1622" s="4" t="s">
        <v>103</v>
      </c>
      <c r="I1622" s="5">
        <v>5</v>
      </c>
      <c r="J1622" s="6">
        <v>166.03</v>
      </c>
      <c r="K1622" s="7">
        <v>0</v>
      </c>
      <c r="L1622" s="6">
        <v>87.46</v>
      </c>
      <c r="M1622" s="6">
        <f t="shared" si="100"/>
        <v>830.15</v>
      </c>
      <c r="N1622" s="6">
        <f t="shared" si="101"/>
        <v>437.29999999999995</v>
      </c>
      <c r="O1622" s="6">
        <f t="shared" si="102"/>
        <v>392.85</v>
      </c>
      <c r="P1622" s="8">
        <f t="shared" si="103"/>
        <v>0.47322772992832624</v>
      </c>
      <c r="Q1622" s="9">
        <f>YEAR(SalesDataTable[[#This Row],[Order Date]])</f>
        <v>2026</v>
      </c>
      <c r="R1622" s="8" t="str">
        <f>"Q"&amp;ROUNDUP(MONTH(SalesDataTable[[#This Row],[Order Date]])/3,0)</f>
        <v>Q3</v>
      </c>
      <c r="S1622" s="5">
        <f>MONTH(SalesDataTable[[#This Row],[Order Date]])</f>
        <v>8</v>
      </c>
      <c r="T1622" s="8" t="str">
        <f>TEXT(SalesDataTable[[#This Row],[Order Date]],"mmm")</f>
        <v>sie</v>
      </c>
    </row>
    <row r="1623" spans="1:20" ht="16" x14ac:dyDescent="0.4">
      <c r="A1623" s="2" t="s">
        <v>1694</v>
      </c>
      <c r="B1623" s="3">
        <v>46245</v>
      </c>
      <c r="C1623" s="4" t="s">
        <v>21</v>
      </c>
      <c r="D1623" s="4" t="s">
        <v>22</v>
      </c>
      <c r="E1623" s="4" t="s">
        <v>23</v>
      </c>
      <c r="F1623" s="4" t="s">
        <v>40</v>
      </c>
      <c r="G1623" s="4" t="s">
        <v>51</v>
      </c>
      <c r="H1623" s="4" t="s">
        <v>84</v>
      </c>
      <c r="I1623" s="5">
        <v>2</v>
      </c>
      <c r="J1623" s="6">
        <v>81.569999999999993</v>
      </c>
      <c r="K1623" s="7">
        <v>0</v>
      </c>
      <c r="L1623" s="6">
        <v>40.36</v>
      </c>
      <c r="M1623" s="6">
        <f t="shared" si="100"/>
        <v>163.13999999999999</v>
      </c>
      <c r="N1623" s="6">
        <f t="shared" si="101"/>
        <v>80.72</v>
      </c>
      <c r="O1623" s="6">
        <f t="shared" si="102"/>
        <v>82.419999999999987</v>
      </c>
      <c r="P1623" s="8">
        <f t="shared" si="103"/>
        <v>0.50521024886600463</v>
      </c>
      <c r="Q1623" s="9">
        <f>YEAR(SalesDataTable[[#This Row],[Order Date]])</f>
        <v>2026</v>
      </c>
      <c r="R1623" s="8" t="str">
        <f>"Q"&amp;ROUNDUP(MONTH(SalesDataTable[[#This Row],[Order Date]])/3,0)</f>
        <v>Q3</v>
      </c>
      <c r="S1623" s="5">
        <f>MONTH(SalesDataTable[[#This Row],[Order Date]])</f>
        <v>8</v>
      </c>
      <c r="T1623" s="8" t="str">
        <f>TEXT(SalesDataTable[[#This Row],[Order Date]],"mmm")</f>
        <v>sie</v>
      </c>
    </row>
    <row r="1624" spans="1:20" ht="16" x14ac:dyDescent="0.4">
      <c r="A1624" s="2" t="s">
        <v>1695</v>
      </c>
      <c r="B1624" s="3">
        <v>46245</v>
      </c>
      <c r="C1624" s="4" t="s">
        <v>21</v>
      </c>
      <c r="D1624" s="4" t="s">
        <v>108</v>
      </c>
      <c r="E1624" s="4" t="s">
        <v>45</v>
      </c>
      <c r="F1624" s="4" t="s">
        <v>40</v>
      </c>
      <c r="G1624" s="4" t="s">
        <v>31</v>
      </c>
      <c r="H1624" s="4" t="s">
        <v>41</v>
      </c>
      <c r="I1624" s="5">
        <v>2</v>
      </c>
      <c r="J1624" s="6">
        <v>143.86000000000001</v>
      </c>
      <c r="K1624" s="7">
        <v>0</v>
      </c>
      <c r="L1624" s="6">
        <v>81.23</v>
      </c>
      <c r="M1624" s="6">
        <f t="shared" si="100"/>
        <v>287.72000000000003</v>
      </c>
      <c r="N1624" s="6">
        <f t="shared" si="101"/>
        <v>162.46</v>
      </c>
      <c r="O1624" s="6">
        <f t="shared" si="102"/>
        <v>125.26000000000002</v>
      </c>
      <c r="P1624" s="8">
        <f t="shared" si="103"/>
        <v>0.43535381621020441</v>
      </c>
      <c r="Q1624" s="9">
        <f>YEAR(SalesDataTable[[#This Row],[Order Date]])</f>
        <v>2026</v>
      </c>
      <c r="R1624" s="8" t="str">
        <f>"Q"&amp;ROUNDUP(MONTH(SalesDataTable[[#This Row],[Order Date]])/3,0)</f>
        <v>Q3</v>
      </c>
      <c r="S1624" s="5">
        <f>MONTH(SalesDataTable[[#This Row],[Order Date]])</f>
        <v>8</v>
      </c>
      <c r="T1624" s="8" t="str">
        <f>TEXT(SalesDataTable[[#This Row],[Order Date]],"mmm")</f>
        <v>sie</v>
      </c>
    </row>
    <row r="1625" spans="1:20" ht="16" x14ac:dyDescent="0.4">
      <c r="A1625" s="2" t="s">
        <v>1696</v>
      </c>
      <c r="B1625" s="3">
        <v>46245</v>
      </c>
      <c r="C1625" s="4" t="s">
        <v>28</v>
      </c>
      <c r="D1625" s="4" t="s">
        <v>106</v>
      </c>
      <c r="E1625" s="4" t="s">
        <v>23</v>
      </c>
      <c r="F1625" s="4" t="s">
        <v>24</v>
      </c>
      <c r="G1625" s="4" t="s">
        <v>31</v>
      </c>
      <c r="H1625" s="4" t="s">
        <v>32</v>
      </c>
      <c r="I1625" s="5">
        <v>3</v>
      </c>
      <c r="J1625" s="6">
        <v>93.53</v>
      </c>
      <c r="K1625" s="7">
        <v>0</v>
      </c>
      <c r="L1625" s="6">
        <v>46.19</v>
      </c>
      <c r="M1625" s="6">
        <f t="shared" si="100"/>
        <v>280.59000000000003</v>
      </c>
      <c r="N1625" s="6">
        <f t="shared" si="101"/>
        <v>138.57</v>
      </c>
      <c r="O1625" s="6">
        <f t="shared" si="102"/>
        <v>142.02000000000004</v>
      </c>
      <c r="P1625" s="8">
        <f t="shared" si="103"/>
        <v>0.5061477600769807</v>
      </c>
      <c r="Q1625" s="9">
        <f>YEAR(SalesDataTable[[#This Row],[Order Date]])</f>
        <v>2026</v>
      </c>
      <c r="R1625" s="8" t="str">
        <f>"Q"&amp;ROUNDUP(MONTH(SalesDataTable[[#This Row],[Order Date]])/3,0)</f>
        <v>Q3</v>
      </c>
      <c r="S1625" s="5">
        <f>MONTH(SalesDataTable[[#This Row],[Order Date]])</f>
        <v>8</v>
      </c>
      <c r="T1625" s="8" t="str">
        <f>TEXT(SalesDataTable[[#This Row],[Order Date]],"mmm")</f>
        <v>sie</v>
      </c>
    </row>
    <row r="1626" spans="1:20" ht="16" x14ac:dyDescent="0.4">
      <c r="A1626" s="2" t="s">
        <v>1697</v>
      </c>
      <c r="B1626" s="3">
        <v>46245</v>
      </c>
      <c r="C1626" s="4" t="s">
        <v>47</v>
      </c>
      <c r="D1626" s="4" t="s">
        <v>48</v>
      </c>
      <c r="E1626" s="4" t="s">
        <v>30</v>
      </c>
      <c r="F1626" s="4" t="s">
        <v>40</v>
      </c>
      <c r="G1626" s="4" t="s">
        <v>37</v>
      </c>
      <c r="H1626" s="4" t="s">
        <v>103</v>
      </c>
      <c r="I1626" s="5">
        <v>10</v>
      </c>
      <c r="J1626" s="6">
        <v>162.38</v>
      </c>
      <c r="K1626" s="7">
        <v>0.05</v>
      </c>
      <c r="L1626" s="6">
        <v>85.82</v>
      </c>
      <c r="M1626" s="6">
        <f t="shared" si="100"/>
        <v>1542.61</v>
      </c>
      <c r="N1626" s="6">
        <f t="shared" si="101"/>
        <v>858.19999999999993</v>
      </c>
      <c r="O1626" s="6">
        <f t="shared" si="102"/>
        <v>684.41</v>
      </c>
      <c r="P1626" s="8">
        <f t="shared" si="103"/>
        <v>0.44367014345816508</v>
      </c>
      <c r="Q1626" s="9">
        <f>YEAR(SalesDataTable[[#This Row],[Order Date]])</f>
        <v>2026</v>
      </c>
      <c r="R1626" s="8" t="str">
        <f>"Q"&amp;ROUNDUP(MONTH(SalesDataTable[[#This Row],[Order Date]])/3,0)</f>
        <v>Q3</v>
      </c>
      <c r="S1626" s="5">
        <f>MONTH(SalesDataTable[[#This Row],[Order Date]])</f>
        <v>8</v>
      </c>
      <c r="T1626" s="8" t="str">
        <f>TEXT(SalesDataTable[[#This Row],[Order Date]],"mmm")</f>
        <v>sie</v>
      </c>
    </row>
    <row r="1627" spans="1:20" ht="16" x14ac:dyDescent="0.4">
      <c r="A1627" s="2" t="s">
        <v>1698</v>
      </c>
      <c r="B1627" s="3">
        <v>46245</v>
      </c>
      <c r="C1627" s="4" t="s">
        <v>21</v>
      </c>
      <c r="D1627" s="4" t="s">
        <v>108</v>
      </c>
      <c r="E1627" s="4" t="s">
        <v>59</v>
      </c>
      <c r="F1627" s="4" t="s">
        <v>40</v>
      </c>
      <c r="G1627" s="4" t="s">
        <v>69</v>
      </c>
      <c r="H1627" s="4" t="s">
        <v>75</v>
      </c>
      <c r="I1627" s="5">
        <v>1</v>
      </c>
      <c r="J1627" s="6">
        <v>122.52</v>
      </c>
      <c r="K1627" s="7">
        <v>0.05</v>
      </c>
      <c r="L1627" s="6">
        <v>69.66</v>
      </c>
      <c r="M1627" s="6">
        <f t="shared" si="100"/>
        <v>116.39399999999999</v>
      </c>
      <c r="N1627" s="6">
        <f t="shared" si="101"/>
        <v>69.66</v>
      </c>
      <c r="O1627" s="6">
        <f t="shared" si="102"/>
        <v>46.733999999999995</v>
      </c>
      <c r="P1627" s="8">
        <f t="shared" si="103"/>
        <v>0.40151554203824935</v>
      </c>
      <c r="Q1627" s="9">
        <f>YEAR(SalesDataTable[[#This Row],[Order Date]])</f>
        <v>2026</v>
      </c>
      <c r="R1627" s="8" t="str">
        <f>"Q"&amp;ROUNDUP(MONTH(SalesDataTable[[#This Row],[Order Date]])/3,0)</f>
        <v>Q3</v>
      </c>
      <c r="S1627" s="5">
        <f>MONTH(SalesDataTable[[#This Row],[Order Date]])</f>
        <v>8</v>
      </c>
      <c r="T1627" s="8" t="str">
        <f>TEXT(SalesDataTable[[#This Row],[Order Date]],"mmm")</f>
        <v>sie</v>
      </c>
    </row>
    <row r="1628" spans="1:20" ht="16" x14ac:dyDescent="0.4">
      <c r="A1628" s="2" t="s">
        <v>1699</v>
      </c>
      <c r="B1628" s="3">
        <v>46246</v>
      </c>
      <c r="C1628" s="4" t="s">
        <v>47</v>
      </c>
      <c r="D1628" s="4" t="s">
        <v>102</v>
      </c>
      <c r="E1628" s="4" t="s">
        <v>59</v>
      </c>
      <c r="F1628" s="4" t="s">
        <v>24</v>
      </c>
      <c r="G1628" s="4" t="s">
        <v>31</v>
      </c>
      <c r="H1628" s="4" t="s">
        <v>41</v>
      </c>
      <c r="I1628" s="5">
        <v>1</v>
      </c>
      <c r="J1628" s="6">
        <v>142.84</v>
      </c>
      <c r="K1628" s="7">
        <v>0</v>
      </c>
      <c r="L1628" s="6">
        <v>77.7</v>
      </c>
      <c r="M1628" s="6">
        <f t="shared" si="100"/>
        <v>142.84</v>
      </c>
      <c r="N1628" s="6">
        <f t="shared" si="101"/>
        <v>77.7</v>
      </c>
      <c r="O1628" s="6">
        <f t="shared" si="102"/>
        <v>65.14</v>
      </c>
      <c r="P1628" s="8">
        <f t="shared" si="103"/>
        <v>0.4560347241669</v>
      </c>
      <c r="Q1628" s="9">
        <f>YEAR(SalesDataTable[[#This Row],[Order Date]])</f>
        <v>2026</v>
      </c>
      <c r="R1628" s="8" t="str">
        <f>"Q"&amp;ROUNDUP(MONTH(SalesDataTable[[#This Row],[Order Date]])/3,0)</f>
        <v>Q3</v>
      </c>
      <c r="S1628" s="5">
        <f>MONTH(SalesDataTable[[#This Row],[Order Date]])</f>
        <v>8</v>
      </c>
      <c r="T1628" s="8" t="str">
        <f>TEXT(SalesDataTable[[#This Row],[Order Date]],"mmm")</f>
        <v>sie</v>
      </c>
    </row>
    <row r="1629" spans="1:20" ht="16" x14ac:dyDescent="0.4">
      <c r="A1629" s="2" t="s">
        <v>1700</v>
      </c>
      <c r="B1629" s="3">
        <v>46246</v>
      </c>
      <c r="C1629" s="4" t="s">
        <v>28</v>
      </c>
      <c r="D1629" s="4" t="s">
        <v>106</v>
      </c>
      <c r="E1629" s="4" t="s">
        <v>45</v>
      </c>
      <c r="F1629" s="4" t="s">
        <v>24</v>
      </c>
      <c r="G1629" s="4" t="s">
        <v>31</v>
      </c>
      <c r="H1629" s="4" t="s">
        <v>99</v>
      </c>
      <c r="I1629" s="5">
        <v>3</v>
      </c>
      <c r="J1629" s="6">
        <v>72.349999999999994</v>
      </c>
      <c r="K1629" s="7">
        <v>0</v>
      </c>
      <c r="L1629" s="6">
        <v>32.119999999999997</v>
      </c>
      <c r="M1629" s="6">
        <f t="shared" si="100"/>
        <v>217.04999999999998</v>
      </c>
      <c r="N1629" s="6">
        <f t="shared" si="101"/>
        <v>96.359999999999985</v>
      </c>
      <c r="O1629" s="6">
        <f t="shared" si="102"/>
        <v>120.69</v>
      </c>
      <c r="P1629" s="8">
        <f t="shared" si="103"/>
        <v>0.55604699378023503</v>
      </c>
      <c r="Q1629" s="9">
        <f>YEAR(SalesDataTable[[#This Row],[Order Date]])</f>
        <v>2026</v>
      </c>
      <c r="R1629" s="8" t="str">
        <f>"Q"&amp;ROUNDUP(MONTH(SalesDataTable[[#This Row],[Order Date]])/3,0)</f>
        <v>Q3</v>
      </c>
      <c r="S1629" s="5">
        <f>MONTH(SalesDataTable[[#This Row],[Order Date]])</f>
        <v>8</v>
      </c>
      <c r="T1629" s="8" t="str">
        <f>TEXT(SalesDataTable[[#This Row],[Order Date]],"mmm")</f>
        <v>sie</v>
      </c>
    </row>
    <row r="1630" spans="1:20" ht="16" x14ac:dyDescent="0.4">
      <c r="A1630" s="2" t="s">
        <v>1701</v>
      </c>
      <c r="B1630" s="3">
        <v>46246</v>
      </c>
      <c r="C1630" s="4" t="s">
        <v>47</v>
      </c>
      <c r="D1630" s="4" t="s">
        <v>48</v>
      </c>
      <c r="E1630" s="4" t="s">
        <v>23</v>
      </c>
      <c r="F1630" s="4" t="s">
        <v>36</v>
      </c>
      <c r="G1630" s="4" t="s">
        <v>69</v>
      </c>
      <c r="H1630" s="4" t="s">
        <v>70</v>
      </c>
      <c r="I1630" s="5">
        <v>3</v>
      </c>
      <c r="J1630" s="6">
        <v>40.14</v>
      </c>
      <c r="K1630" s="7">
        <v>0.05</v>
      </c>
      <c r="L1630" s="6">
        <v>14.53</v>
      </c>
      <c r="M1630" s="6">
        <f t="shared" si="100"/>
        <v>114.399</v>
      </c>
      <c r="N1630" s="6">
        <f t="shared" si="101"/>
        <v>43.589999999999996</v>
      </c>
      <c r="O1630" s="6">
        <f t="shared" si="102"/>
        <v>70.808999999999997</v>
      </c>
      <c r="P1630" s="8">
        <f t="shared" si="103"/>
        <v>0.61896520074476169</v>
      </c>
      <c r="Q1630" s="9">
        <f>YEAR(SalesDataTable[[#This Row],[Order Date]])</f>
        <v>2026</v>
      </c>
      <c r="R1630" s="8" t="str">
        <f>"Q"&amp;ROUNDUP(MONTH(SalesDataTable[[#This Row],[Order Date]])/3,0)</f>
        <v>Q3</v>
      </c>
      <c r="S1630" s="5">
        <f>MONTH(SalesDataTable[[#This Row],[Order Date]])</f>
        <v>8</v>
      </c>
      <c r="T1630" s="8" t="str">
        <f>TEXT(SalesDataTable[[#This Row],[Order Date]],"mmm")</f>
        <v>sie</v>
      </c>
    </row>
    <row r="1631" spans="1:20" ht="16" x14ac:dyDescent="0.4">
      <c r="A1631" s="2" t="s">
        <v>1702</v>
      </c>
      <c r="B1631" s="3">
        <v>46246</v>
      </c>
      <c r="C1631" s="4" t="s">
        <v>47</v>
      </c>
      <c r="D1631" s="4" t="s">
        <v>102</v>
      </c>
      <c r="E1631" s="4" t="s">
        <v>23</v>
      </c>
      <c r="F1631" s="4" t="s">
        <v>36</v>
      </c>
      <c r="G1631" s="4" t="s">
        <v>69</v>
      </c>
      <c r="H1631" s="4" t="s">
        <v>94</v>
      </c>
      <c r="I1631" s="5">
        <v>2</v>
      </c>
      <c r="J1631" s="6">
        <v>51.84</v>
      </c>
      <c r="K1631" s="7">
        <v>0</v>
      </c>
      <c r="L1631" s="6">
        <v>21.62</v>
      </c>
      <c r="M1631" s="6">
        <f t="shared" si="100"/>
        <v>103.68</v>
      </c>
      <c r="N1631" s="6">
        <f t="shared" si="101"/>
        <v>43.24</v>
      </c>
      <c r="O1631" s="6">
        <f t="shared" si="102"/>
        <v>60.440000000000005</v>
      </c>
      <c r="P1631" s="8">
        <f t="shared" si="103"/>
        <v>0.58294753086419759</v>
      </c>
      <c r="Q1631" s="9">
        <f>YEAR(SalesDataTable[[#This Row],[Order Date]])</f>
        <v>2026</v>
      </c>
      <c r="R1631" s="8" t="str">
        <f>"Q"&amp;ROUNDUP(MONTH(SalesDataTable[[#This Row],[Order Date]])/3,0)</f>
        <v>Q3</v>
      </c>
      <c r="S1631" s="5">
        <f>MONTH(SalesDataTable[[#This Row],[Order Date]])</f>
        <v>8</v>
      </c>
      <c r="T1631" s="8" t="str">
        <f>TEXT(SalesDataTable[[#This Row],[Order Date]],"mmm")</f>
        <v>sie</v>
      </c>
    </row>
    <row r="1632" spans="1:20" ht="16" x14ac:dyDescent="0.4">
      <c r="A1632" s="2" t="s">
        <v>1703</v>
      </c>
      <c r="B1632" s="3">
        <v>46246</v>
      </c>
      <c r="C1632" s="4" t="s">
        <v>47</v>
      </c>
      <c r="D1632" s="4" t="s">
        <v>68</v>
      </c>
      <c r="E1632" s="4" t="s">
        <v>23</v>
      </c>
      <c r="F1632" s="4" t="s">
        <v>36</v>
      </c>
      <c r="G1632" s="4" t="s">
        <v>25</v>
      </c>
      <c r="H1632" s="4" t="s">
        <v>26</v>
      </c>
      <c r="I1632" s="5">
        <v>3</v>
      </c>
      <c r="J1632" s="6">
        <v>82.32</v>
      </c>
      <c r="K1632" s="7">
        <v>0.15</v>
      </c>
      <c r="L1632" s="6">
        <v>41.95</v>
      </c>
      <c r="M1632" s="6">
        <f t="shared" si="100"/>
        <v>209.91599999999997</v>
      </c>
      <c r="N1632" s="6">
        <f t="shared" si="101"/>
        <v>125.85000000000001</v>
      </c>
      <c r="O1632" s="6">
        <f t="shared" si="102"/>
        <v>84.06599999999996</v>
      </c>
      <c r="P1632" s="8">
        <f t="shared" si="103"/>
        <v>0.40047447550448739</v>
      </c>
      <c r="Q1632" s="9">
        <f>YEAR(SalesDataTable[[#This Row],[Order Date]])</f>
        <v>2026</v>
      </c>
      <c r="R1632" s="8" t="str">
        <f>"Q"&amp;ROUNDUP(MONTH(SalesDataTable[[#This Row],[Order Date]])/3,0)</f>
        <v>Q3</v>
      </c>
      <c r="S1632" s="5">
        <f>MONTH(SalesDataTable[[#This Row],[Order Date]])</f>
        <v>8</v>
      </c>
      <c r="T1632" s="8" t="str">
        <f>TEXT(SalesDataTable[[#This Row],[Order Date]],"mmm")</f>
        <v>sie</v>
      </c>
    </row>
    <row r="1633" spans="1:20" ht="16" x14ac:dyDescent="0.4">
      <c r="A1633" s="2" t="s">
        <v>1704</v>
      </c>
      <c r="B1633" s="3">
        <v>46247</v>
      </c>
      <c r="C1633" s="4" t="s">
        <v>34</v>
      </c>
      <c r="D1633" s="4" t="s">
        <v>54</v>
      </c>
      <c r="E1633" s="4" t="s">
        <v>23</v>
      </c>
      <c r="F1633" s="4" t="s">
        <v>24</v>
      </c>
      <c r="G1633" s="4" t="s">
        <v>31</v>
      </c>
      <c r="H1633" s="4" t="s">
        <v>32</v>
      </c>
      <c r="I1633" s="5">
        <v>1</v>
      </c>
      <c r="J1633" s="6">
        <v>91.78</v>
      </c>
      <c r="K1633" s="7">
        <v>0</v>
      </c>
      <c r="L1633" s="6">
        <v>46.15</v>
      </c>
      <c r="M1633" s="6">
        <f t="shared" si="100"/>
        <v>91.78</v>
      </c>
      <c r="N1633" s="6">
        <f t="shared" si="101"/>
        <v>46.15</v>
      </c>
      <c r="O1633" s="6">
        <f t="shared" si="102"/>
        <v>45.63</v>
      </c>
      <c r="P1633" s="8">
        <f t="shared" si="103"/>
        <v>0.49716713881019831</v>
      </c>
      <c r="Q1633" s="9">
        <f>YEAR(SalesDataTable[[#This Row],[Order Date]])</f>
        <v>2026</v>
      </c>
      <c r="R1633" s="8" t="str">
        <f>"Q"&amp;ROUNDUP(MONTH(SalesDataTable[[#This Row],[Order Date]])/3,0)</f>
        <v>Q3</v>
      </c>
      <c r="S1633" s="5">
        <f>MONTH(SalesDataTable[[#This Row],[Order Date]])</f>
        <v>8</v>
      </c>
      <c r="T1633" s="8" t="str">
        <f>TEXT(SalesDataTable[[#This Row],[Order Date]],"mmm")</f>
        <v>sie</v>
      </c>
    </row>
    <row r="1634" spans="1:20" ht="16" x14ac:dyDescent="0.4">
      <c r="A1634" s="2" t="s">
        <v>1705</v>
      </c>
      <c r="B1634" s="3">
        <v>46247</v>
      </c>
      <c r="C1634" s="4" t="s">
        <v>28</v>
      </c>
      <c r="D1634" s="4" t="s">
        <v>106</v>
      </c>
      <c r="E1634" s="4" t="s">
        <v>23</v>
      </c>
      <c r="F1634" s="4" t="s">
        <v>40</v>
      </c>
      <c r="G1634" s="4" t="s">
        <v>31</v>
      </c>
      <c r="H1634" s="4" t="s">
        <v>32</v>
      </c>
      <c r="I1634" s="5">
        <v>2</v>
      </c>
      <c r="J1634" s="6">
        <v>93.13</v>
      </c>
      <c r="K1634" s="7">
        <v>0</v>
      </c>
      <c r="L1634" s="6">
        <v>45.68</v>
      </c>
      <c r="M1634" s="6">
        <f t="shared" si="100"/>
        <v>186.26</v>
      </c>
      <c r="N1634" s="6">
        <f t="shared" si="101"/>
        <v>91.36</v>
      </c>
      <c r="O1634" s="6">
        <f t="shared" si="102"/>
        <v>94.899999999999991</v>
      </c>
      <c r="P1634" s="8">
        <f t="shared" si="103"/>
        <v>0.50950284548480618</v>
      </c>
      <c r="Q1634" s="9">
        <f>YEAR(SalesDataTable[[#This Row],[Order Date]])</f>
        <v>2026</v>
      </c>
      <c r="R1634" s="8" t="str">
        <f>"Q"&amp;ROUNDUP(MONTH(SalesDataTable[[#This Row],[Order Date]])/3,0)</f>
        <v>Q3</v>
      </c>
      <c r="S1634" s="5">
        <f>MONTH(SalesDataTable[[#This Row],[Order Date]])</f>
        <v>8</v>
      </c>
      <c r="T1634" s="8" t="str">
        <f>TEXT(SalesDataTable[[#This Row],[Order Date]],"mmm")</f>
        <v>sie</v>
      </c>
    </row>
    <row r="1635" spans="1:20" ht="16" x14ac:dyDescent="0.4">
      <c r="A1635" s="2" t="s">
        <v>1706</v>
      </c>
      <c r="B1635" s="3">
        <v>46247</v>
      </c>
      <c r="C1635" s="4" t="s">
        <v>28</v>
      </c>
      <c r="D1635" s="4" t="s">
        <v>89</v>
      </c>
      <c r="E1635" s="4" t="s">
        <v>23</v>
      </c>
      <c r="F1635" s="4" t="s">
        <v>24</v>
      </c>
      <c r="G1635" s="4" t="s">
        <v>37</v>
      </c>
      <c r="H1635" s="4" t="s">
        <v>38</v>
      </c>
      <c r="I1635" s="5">
        <v>1</v>
      </c>
      <c r="J1635" s="6">
        <v>36.67</v>
      </c>
      <c r="K1635" s="7">
        <v>0.1</v>
      </c>
      <c r="L1635" s="6">
        <v>13.18</v>
      </c>
      <c r="M1635" s="6">
        <f t="shared" si="100"/>
        <v>33.003</v>
      </c>
      <c r="N1635" s="6">
        <f t="shared" si="101"/>
        <v>13.18</v>
      </c>
      <c r="O1635" s="6">
        <f t="shared" si="102"/>
        <v>19.823</v>
      </c>
      <c r="P1635" s="8">
        <f t="shared" si="103"/>
        <v>0.60064236584552921</v>
      </c>
      <c r="Q1635" s="9">
        <f>YEAR(SalesDataTable[[#This Row],[Order Date]])</f>
        <v>2026</v>
      </c>
      <c r="R1635" s="8" t="str">
        <f>"Q"&amp;ROUNDUP(MONTH(SalesDataTable[[#This Row],[Order Date]])/3,0)</f>
        <v>Q3</v>
      </c>
      <c r="S1635" s="5">
        <f>MONTH(SalesDataTable[[#This Row],[Order Date]])</f>
        <v>8</v>
      </c>
      <c r="T1635" s="8" t="str">
        <f>TEXT(SalesDataTable[[#This Row],[Order Date]],"mmm")</f>
        <v>sie</v>
      </c>
    </row>
    <row r="1636" spans="1:20" ht="16" x14ac:dyDescent="0.4">
      <c r="A1636" s="2" t="s">
        <v>1707</v>
      </c>
      <c r="B1636" s="3">
        <v>46247</v>
      </c>
      <c r="C1636" s="4" t="s">
        <v>47</v>
      </c>
      <c r="D1636" s="4" t="s">
        <v>68</v>
      </c>
      <c r="E1636" s="4" t="s">
        <v>30</v>
      </c>
      <c r="F1636" s="4" t="s">
        <v>24</v>
      </c>
      <c r="G1636" s="4" t="s">
        <v>69</v>
      </c>
      <c r="H1636" s="4" t="s">
        <v>94</v>
      </c>
      <c r="I1636" s="5">
        <v>4</v>
      </c>
      <c r="J1636" s="6">
        <v>51.25</v>
      </c>
      <c r="K1636" s="7">
        <v>0.1</v>
      </c>
      <c r="L1636" s="6">
        <v>21.77</v>
      </c>
      <c r="M1636" s="6">
        <f t="shared" si="100"/>
        <v>184.5</v>
      </c>
      <c r="N1636" s="6">
        <f t="shared" si="101"/>
        <v>87.08</v>
      </c>
      <c r="O1636" s="6">
        <f t="shared" si="102"/>
        <v>97.42</v>
      </c>
      <c r="P1636" s="8">
        <f t="shared" si="103"/>
        <v>0.52802168021680218</v>
      </c>
      <c r="Q1636" s="9">
        <f>YEAR(SalesDataTable[[#This Row],[Order Date]])</f>
        <v>2026</v>
      </c>
      <c r="R1636" s="8" t="str">
        <f>"Q"&amp;ROUNDUP(MONTH(SalesDataTable[[#This Row],[Order Date]])/3,0)</f>
        <v>Q3</v>
      </c>
      <c r="S1636" s="5">
        <f>MONTH(SalesDataTable[[#This Row],[Order Date]])</f>
        <v>8</v>
      </c>
      <c r="T1636" s="8" t="str">
        <f>TEXT(SalesDataTable[[#This Row],[Order Date]],"mmm")</f>
        <v>sie</v>
      </c>
    </row>
    <row r="1637" spans="1:20" ht="16" x14ac:dyDescent="0.4">
      <c r="A1637" s="2" t="s">
        <v>1708</v>
      </c>
      <c r="B1637" s="3">
        <v>46247</v>
      </c>
      <c r="C1637" s="4" t="s">
        <v>47</v>
      </c>
      <c r="D1637" s="4" t="s">
        <v>68</v>
      </c>
      <c r="E1637" s="4" t="s">
        <v>59</v>
      </c>
      <c r="F1637" s="4" t="s">
        <v>40</v>
      </c>
      <c r="G1637" s="4" t="s">
        <v>69</v>
      </c>
      <c r="H1637" s="4" t="s">
        <v>70</v>
      </c>
      <c r="I1637" s="5">
        <v>1</v>
      </c>
      <c r="J1637" s="6">
        <v>39.61</v>
      </c>
      <c r="K1637" s="7">
        <v>0.1</v>
      </c>
      <c r="L1637" s="6">
        <v>14.85</v>
      </c>
      <c r="M1637" s="6">
        <f t="shared" si="100"/>
        <v>35.649000000000001</v>
      </c>
      <c r="N1637" s="6">
        <f t="shared" si="101"/>
        <v>14.85</v>
      </c>
      <c r="O1637" s="6">
        <f t="shared" si="102"/>
        <v>20.798999999999999</v>
      </c>
      <c r="P1637" s="8">
        <f t="shared" si="103"/>
        <v>0.58343852562484222</v>
      </c>
      <c r="Q1637" s="9">
        <f>YEAR(SalesDataTable[[#This Row],[Order Date]])</f>
        <v>2026</v>
      </c>
      <c r="R1637" s="8" t="str">
        <f>"Q"&amp;ROUNDUP(MONTH(SalesDataTable[[#This Row],[Order Date]])/3,0)</f>
        <v>Q3</v>
      </c>
      <c r="S1637" s="5">
        <f>MONTH(SalesDataTable[[#This Row],[Order Date]])</f>
        <v>8</v>
      </c>
      <c r="T1637" s="8" t="str">
        <f>TEXT(SalesDataTable[[#This Row],[Order Date]],"mmm")</f>
        <v>sie</v>
      </c>
    </row>
    <row r="1638" spans="1:20" ht="16" x14ac:dyDescent="0.4">
      <c r="A1638" s="2" t="s">
        <v>1709</v>
      </c>
      <c r="B1638" s="3">
        <v>46247</v>
      </c>
      <c r="C1638" s="4" t="s">
        <v>21</v>
      </c>
      <c r="D1638" s="4" t="s">
        <v>108</v>
      </c>
      <c r="E1638" s="4" t="s">
        <v>59</v>
      </c>
      <c r="F1638" s="4" t="s">
        <v>24</v>
      </c>
      <c r="G1638" s="4" t="s">
        <v>25</v>
      </c>
      <c r="H1638" s="4" t="s">
        <v>26</v>
      </c>
      <c r="I1638" s="5">
        <v>2</v>
      </c>
      <c r="J1638" s="6">
        <v>81.59</v>
      </c>
      <c r="K1638" s="7">
        <v>0.15</v>
      </c>
      <c r="L1638" s="6">
        <v>43.9</v>
      </c>
      <c r="M1638" s="6">
        <f t="shared" si="100"/>
        <v>138.703</v>
      </c>
      <c r="N1638" s="6">
        <f t="shared" si="101"/>
        <v>87.8</v>
      </c>
      <c r="O1638" s="6">
        <f t="shared" si="102"/>
        <v>50.903000000000006</v>
      </c>
      <c r="P1638" s="8">
        <f t="shared" si="103"/>
        <v>0.3669927831409559</v>
      </c>
      <c r="Q1638" s="9">
        <f>YEAR(SalesDataTable[[#This Row],[Order Date]])</f>
        <v>2026</v>
      </c>
      <c r="R1638" s="8" t="str">
        <f>"Q"&amp;ROUNDUP(MONTH(SalesDataTable[[#This Row],[Order Date]])/3,0)</f>
        <v>Q3</v>
      </c>
      <c r="S1638" s="5">
        <f>MONTH(SalesDataTable[[#This Row],[Order Date]])</f>
        <v>8</v>
      </c>
      <c r="T1638" s="8" t="str">
        <f>TEXT(SalesDataTable[[#This Row],[Order Date]],"mmm")</f>
        <v>sie</v>
      </c>
    </row>
    <row r="1639" spans="1:20" ht="16" x14ac:dyDescent="0.4">
      <c r="A1639" s="2" t="s">
        <v>1710</v>
      </c>
      <c r="B1639" s="3">
        <v>46248</v>
      </c>
      <c r="C1639" s="4" t="s">
        <v>28</v>
      </c>
      <c r="D1639" s="4" t="s">
        <v>29</v>
      </c>
      <c r="E1639" s="4" t="s">
        <v>45</v>
      </c>
      <c r="F1639" s="4" t="s">
        <v>36</v>
      </c>
      <c r="G1639" s="4" t="s">
        <v>69</v>
      </c>
      <c r="H1639" s="4" t="s">
        <v>75</v>
      </c>
      <c r="I1639" s="5">
        <v>3</v>
      </c>
      <c r="J1639" s="6">
        <v>122.96</v>
      </c>
      <c r="K1639" s="7">
        <v>0.1</v>
      </c>
      <c r="L1639" s="6">
        <v>67.62</v>
      </c>
      <c r="M1639" s="6">
        <f t="shared" si="100"/>
        <v>331.99200000000002</v>
      </c>
      <c r="N1639" s="6">
        <f t="shared" si="101"/>
        <v>202.86</v>
      </c>
      <c r="O1639" s="6">
        <f t="shared" si="102"/>
        <v>129.13200000000001</v>
      </c>
      <c r="P1639" s="8">
        <f t="shared" si="103"/>
        <v>0.38896117978746475</v>
      </c>
      <c r="Q1639" s="9">
        <f>YEAR(SalesDataTable[[#This Row],[Order Date]])</f>
        <v>2026</v>
      </c>
      <c r="R1639" s="8" t="str">
        <f>"Q"&amp;ROUNDUP(MONTH(SalesDataTable[[#This Row],[Order Date]])/3,0)</f>
        <v>Q3</v>
      </c>
      <c r="S1639" s="5">
        <f>MONTH(SalesDataTable[[#This Row],[Order Date]])</f>
        <v>8</v>
      </c>
      <c r="T1639" s="8" t="str">
        <f>TEXT(SalesDataTable[[#This Row],[Order Date]],"mmm")</f>
        <v>sie</v>
      </c>
    </row>
    <row r="1640" spans="1:20" ht="16" x14ac:dyDescent="0.4">
      <c r="A1640" s="2" t="s">
        <v>1711</v>
      </c>
      <c r="B1640" s="3">
        <v>46248</v>
      </c>
      <c r="C1640" s="4" t="s">
        <v>28</v>
      </c>
      <c r="D1640" s="4" t="s">
        <v>86</v>
      </c>
      <c r="E1640" s="4" t="s">
        <v>45</v>
      </c>
      <c r="F1640" s="4" t="s">
        <v>24</v>
      </c>
      <c r="G1640" s="4" t="s">
        <v>31</v>
      </c>
      <c r="H1640" s="4" t="s">
        <v>99</v>
      </c>
      <c r="I1640" s="5">
        <v>1</v>
      </c>
      <c r="J1640" s="6">
        <v>70.91</v>
      </c>
      <c r="K1640" s="7">
        <v>0</v>
      </c>
      <c r="L1640" s="6">
        <v>33.11</v>
      </c>
      <c r="M1640" s="6">
        <f t="shared" si="100"/>
        <v>70.91</v>
      </c>
      <c r="N1640" s="6">
        <f t="shared" si="101"/>
        <v>33.11</v>
      </c>
      <c r="O1640" s="6">
        <f t="shared" si="102"/>
        <v>37.799999999999997</v>
      </c>
      <c r="P1640" s="8">
        <f t="shared" si="103"/>
        <v>0.53307008884501483</v>
      </c>
      <c r="Q1640" s="9">
        <f>YEAR(SalesDataTable[[#This Row],[Order Date]])</f>
        <v>2026</v>
      </c>
      <c r="R1640" s="8" t="str">
        <f>"Q"&amp;ROUNDUP(MONTH(SalesDataTable[[#This Row],[Order Date]])/3,0)</f>
        <v>Q3</v>
      </c>
      <c r="S1640" s="5">
        <f>MONTH(SalesDataTable[[#This Row],[Order Date]])</f>
        <v>8</v>
      </c>
      <c r="T1640" s="8" t="str">
        <f>TEXT(SalesDataTable[[#This Row],[Order Date]],"mmm")</f>
        <v>sie</v>
      </c>
    </row>
    <row r="1641" spans="1:20" ht="16" x14ac:dyDescent="0.4">
      <c r="A1641" s="2" t="s">
        <v>1712</v>
      </c>
      <c r="B1641" s="3">
        <v>46248</v>
      </c>
      <c r="C1641" s="4" t="s">
        <v>28</v>
      </c>
      <c r="D1641" s="4" t="s">
        <v>58</v>
      </c>
      <c r="E1641" s="4" t="s">
        <v>30</v>
      </c>
      <c r="F1641" s="4" t="s">
        <v>40</v>
      </c>
      <c r="G1641" s="4" t="s">
        <v>25</v>
      </c>
      <c r="H1641" s="4" t="s">
        <v>49</v>
      </c>
      <c r="I1641" s="5">
        <v>6</v>
      </c>
      <c r="J1641" s="6">
        <v>50.94</v>
      </c>
      <c r="K1641" s="7">
        <v>0.1</v>
      </c>
      <c r="L1641" s="6">
        <v>22.76</v>
      </c>
      <c r="M1641" s="6">
        <f t="shared" si="100"/>
        <v>275.07600000000002</v>
      </c>
      <c r="N1641" s="6">
        <f t="shared" si="101"/>
        <v>136.56</v>
      </c>
      <c r="O1641" s="6">
        <f t="shared" si="102"/>
        <v>138.51600000000002</v>
      </c>
      <c r="P1641" s="8">
        <f t="shared" si="103"/>
        <v>0.50355538105832576</v>
      </c>
      <c r="Q1641" s="9">
        <f>YEAR(SalesDataTable[[#This Row],[Order Date]])</f>
        <v>2026</v>
      </c>
      <c r="R1641" s="8" t="str">
        <f>"Q"&amp;ROUNDUP(MONTH(SalesDataTable[[#This Row],[Order Date]])/3,0)</f>
        <v>Q3</v>
      </c>
      <c r="S1641" s="5">
        <f>MONTH(SalesDataTable[[#This Row],[Order Date]])</f>
        <v>8</v>
      </c>
      <c r="T1641" s="8" t="str">
        <f>TEXT(SalesDataTable[[#This Row],[Order Date]],"mmm")</f>
        <v>sie</v>
      </c>
    </row>
    <row r="1642" spans="1:20" ht="16" x14ac:dyDescent="0.4">
      <c r="A1642" s="2" t="s">
        <v>1713</v>
      </c>
      <c r="B1642" s="3">
        <v>46248</v>
      </c>
      <c r="C1642" s="4" t="s">
        <v>28</v>
      </c>
      <c r="D1642" s="4" t="s">
        <v>29</v>
      </c>
      <c r="E1642" s="4" t="s">
        <v>23</v>
      </c>
      <c r="F1642" s="4" t="s">
        <v>36</v>
      </c>
      <c r="G1642" s="4" t="s">
        <v>31</v>
      </c>
      <c r="H1642" s="4" t="s">
        <v>41</v>
      </c>
      <c r="I1642" s="5">
        <v>1</v>
      </c>
      <c r="J1642" s="6">
        <v>144.96</v>
      </c>
      <c r="K1642" s="7">
        <v>0.05</v>
      </c>
      <c r="L1642" s="6">
        <v>77.959999999999994</v>
      </c>
      <c r="M1642" s="6">
        <f t="shared" si="100"/>
        <v>137.71199999999999</v>
      </c>
      <c r="N1642" s="6">
        <f t="shared" si="101"/>
        <v>77.959999999999994</v>
      </c>
      <c r="O1642" s="6">
        <f t="shared" si="102"/>
        <v>59.751999999999995</v>
      </c>
      <c r="P1642" s="8">
        <f t="shared" si="103"/>
        <v>0.43389101893807364</v>
      </c>
      <c r="Q1642" s="9">
        <f>YEAR(SalesDataTable[[#This Row],[Order Date]])</f>
        <v>2026</v>
      </c>
      <c r="R1642" s="8" t="str">
        <f>"Q"&amp;ROUNDUP(MONTH(SalesDataTable[[#This Row],[Order Date]])/3,0)</f>
        <v>Q3</v>
      </c>
      <c r="S1642" s="5">
        <f>MONTH(SalesDataTable[[#This Row],[Order Date]])</f>
        <v>8</v>
      </c>
      <c r="T1642" s="8" t="str">
        <f>TEXT(SalesDataTable[[#This Row],[Order Date]],"mmm")</f>
        <v>sie</v>
      </c>
    </row>
    <row r="1643" spans="1:20" ht="16" x14ac:dyDescent="0.4">
      <c r="A1643" s="2" t="s">
        <v>1714</v>
      </c>
      <c r="B1643" s="3">
        <v>46248</v>
      </c>
      <c r="C1643" s="4" t="s">
        <v>47</v>
      </c>
      <c r="D1643" s="4" t="s">
        <v>68</v>
      </c>
      <c r="E1643" s="4" t="s">
        <v>45</v>
      </c>
      <c r="F1643" s="4" t="s">
        <v>36</v>
      </c>
      <c r="G1643" s="4" t="s">
        <v>31</v>
      </c>
      <c r="H1643" s="4" t="s">
        <v>73</v>
      </c>
      <c r="I1643" s="5">
        <v>1</v>
      </c>
      <c r="J1643" s="6">
        <v>152.97</v>
      </c>
      <c r="K1643" s="7">
        <v>0</v>
      </c>
      <c r="L1643" s="6">
        <v>79.66</v>
      </c>
      <c r="M1643" s="6">
        <f t="shared" si="100"/>
        <v>152.97</v>
      </c>
      <c r="N1643" s="6">
        <f t="shared" si="101"/>
        <v>79.66</v>
      </c>
      <c r="O1643" s="6">
        <f t="shared" si="102"/>
        <v>73.31</v>
      </c>
      <c r="P1643" s="8">
        <f t="shared" si="103"/>
        <v>0.47924429626724196</v>
      </c>
      <c r="Q1643" s="9">
        <f>YEAR(SalesDataTable[[#This Row],[Order Date]])</f>
        <v>2026</v>
      </c>
      <c r="R1643" s="8" t="str">
        <f>"Q"&amp;ROUNDUP(MONTH(SalesDataTable[[#This Row],[Order Date]])/3,0)</f>
        <v>Q3</v>
      </c>
      <c r="S1643" s="5">
        <f>MONTH(SalesDataTable[[#This Row],[Order Date]])</f>
        <v>8</v>
      </c>
      <c r="T1643" s="8" t="str">
        <f>TEXT(SalesDataTable[[#This Row],[Order Date]],"mmm")</f>
        <v>sie</v>
      </c>
    </row>
    <row r="1644" spans="1:20" ht="16" x14ac:dyDescent="0.4">
      <c r="A1644" s="2" t="s">
        <v>1715</v>
      </c>
      <c r="B1644" s="3">
        <v>46248</v>
      </c>
      <c r="C1644" s="4" t="s">
        <v>34</v>
      </c>
      <c r="D1644" s="4" t="s">
        <v>146</v>
      </c>
      <c r="E1644" s="4" t="s">
        <v>23</v>
      </c>
      <c r="F1644" s="4" t="s">
        <v>40</v>
      </c>
      <c r="G1644" s="4" t="s">
        <v>37</v>
      </c>
      <c r="H1644" s="4" t="s">
        <v>66</v>
      </c>
      <c r="I1644" s="5">
        <v>2</v>
      </c>
      <c r="J1644" s="6">
        <v>45.79</v>
      </c>
      <c r="K1644" s="7">
        <v>0</v>
      </c>
      <c r="L1644" s="6">
        <v>18.23</v>
      </c>
      <c r="M1644" s="6">
        <f t="shared" si="100"/>
        <v>91.58</v>
      </c>
      <c r="N1644" s="6">
        <f t="shared" si="101"/>
        <v>36.46</v>
      </c>
      <c r="O1644" s="6">
        <f t="shared" si="102"/>
        <v>55.12</v>
      </c>
      <c r="P1644" s="8">
        <f t="shared" si="103"/>
        <v>0.60187813933173184</v>
      </c>
      <c r="Q1644" s="9">
        <f>YEAR(SalesDataTable[[#This Row],[Order Date]])</f>
        <v>2026</v>
      </c>
      <c r="R1644" s="8" t="str">
        <f>"Q"&amp;ROUNDUP(MONTH(SalesDataTable[[#This Row],[Order Date]])/3,0)</f>
        <v>Q3</v>
      </c>
      <c r="S1644" s="5">
        <f>MONTH(SalesDataTable[[#This Row],[Order Date]])</f>
        <v>8</v>
      </c>
      <c r="T1644" s="8" t="str">
        <f>TEXT(SalesDataTable[[#This Row],[Order Date]],"mmm")</f>
        <v>sie</v>
      </c>
    </row>
    <row r="1645" spans="1:20" ht="16" x14ac:dyDescent="0.4">
      <c r="A1645" s="2" t="s">
        <v>1716</v>
      </c>
      <c r="B1645" s="3">
        <v>46248</v>
      </c>
      <c r="C1645" s="4" t="s">
        <v>28</v>
      </c>
      <c r="D1645" s="4" t="s">
        <v>58</v>
      </c>
      <c r="E1645" s="4" t="s">
        <v>23</v>
      </c>
      <c r="F1645" s="4" t="s">
        <v>36</v>
      </c>
      <c r="G1645" s="4" t="s">
        <v>37</v>
      </c>
      <c r="H1645" s="4" t="s">
        <v>103</v>
      </c>
      <c r="I1645" s="5">
        <v>1</v>
      </c>
      <c r="J1645" s="6">
        <v>161.31</v>
      </c>
      <c r="K1645" s="7">
        <v>0</v>
      </c>
      <c r="L1645" s="6">
        <v>87.81</v>
      </c>
      <c r="M1645" s="6">
        <f t="shared" si="100"/>
        <v>161.31</v>
      </c>
      <c r="N1645" s="6">
        <f t="shared" si="101"/>
        <v>87.81</v>
      </c>
      <c r="O1645" s="6">
        <f t="shared" si="102"/>
        <v>73.5</v>
      </c>
      <c r="P1645" s="8">
        <f t="shared" si="103"/>
        <v>0.45564441138181139</v>
      </c>
      <c r="Q1645" s="9">
        <f>YEAR(SalesDataTable[[#This Row],[Order Date]])</f>
        <v>2026</v>
      </c>
      <c r="R1645" s="8" t="str">
        <f>"Q"&amp;ROUNDUP(MONTH(SalesDataTable[[#This Row],[Order Date]])/3,0)</f>
        <v>Q3</v>
      </c>
      <c r="S1645" s="5">
        <f>MONTH(SalesDataTable[[#This Row],[Order Date]])</f>
        <v>8</v>
      </c>
      <c r="T1645" s="8" t="str">
        <f>TEXT(SalesDataTable[[#This Row],[Order Date]],"mmm")</f>
        <v>sie</v>
      </c>
    </row>
    <row r="1646" spans="1:20" ht="16" x14ac:dyDescent="0.4">
      <c r="A1646" s="2" t="s">
        <v>1717</v>
      </c>
      <c r="B1646" s="3">
        <v>46249</v>
      </c>
      <c r="C1646" s="4" t="s">
        <v>47</v>
      </c>
      <c r="D1646" s="4" t="s">
        <v>65</v>
      </c>
      <c r="E1646" s="4" t="s">
        <v>23</v>
      </c>
      <c r="F1646" s="4" t="s">
        <v>36</v>
      </c>
      <c r="G1646" s="4" t="s">
        <v>69</v>
      </c>
      <c r="H1646" s="4" t="s">
        <v>87</v>
      </c>
      <c r="I1646" s="5">
        <v>2</v>
      </c>
      <c r="J1646" s="6">
        <v>35.97</v>
      </c>
      <c r="K1646" s="7">
        <v>0.05</v>
      </c>
      <c r="L1646" s="6">
        <v>14.28</v>
      </c>
      <c r="M1646" s="6">
        <f t="shared" si="100"/>
        <v>68.342999999999989</v>
      </c>
      <c r="N1646" s="6">
        <f t="shared" si="101"/>
        <v>28.56</v>
      </c>
      <c r="O1646" s="6">
        <f t="shared" si="102"/>
        <v>39.782999999999987</v>
      </c>
      <c r="P1646" s="8">
        <f t="shared" si="103"/>
        <v>0.58210789693165343</v>
      </c>
      <c r="Q1646" s="9">
        <f>YEAR(SalesDataTable[[#This Row],[Order Date]])</f>
        <v>2026</v>
      </c>
      <c r="R1646" s="8" t="str">
        <f>"Q"&amp;ROUNDUP(MONTH(SalesDataTable[[#This Row],[Order Date]])/3,0)</f>
        <v>Q3</v>
      </c>
      <c r="S1646" s="5">
        <f>MONTH(SalesDataTable[[#This Row],[Order Date]])</f>
        <v>8</v>
      </c>
      <c r="T1646" s="8" t="str">
        <f>TEXT(SalesDataTable[[#This Row],[Order Date]],"mmm")</f>
        <v>sie</v>
      </c>
    </row>
    <row r="1647" spans="1:20" ht="16" x14ac:dyDescent="0.4">
      <c r="A1647" s="2" t="s">
        <v>1718</v>
      </c>
      <c r="B1647" s="3">
        <v>46249</v>
      </c>
      <c r="C1647" s="4" t="s">
        <v>21</v>
      </c>
      <c r="D1647" s="4" t="s">
        <v>22</v>
      </c>
      <c r="E1647" s="4" t="s">
        <v>45</v>
      </c>
      <c r="F1647" s="4" t="s">
        <v>36</v>
      </c>
      <c r="G1647" s="4" t="s">
        <v>69</v>
      </c>
      <c r="H1647" s="4" t="s">
        <v>70</v>
      </c>
      <c r="I1647" s="5">
        <v>2</v>
      </c>
      <c r="J1647" s="6">
        <v>39.729999999999997</v>
      </c>
      <c r="K1647" s="7">
        <v>0</v>
      </c>
      <c r="L1647" s="6">
        <v>14.95</v>
      </c>
      <c r="M1647" s="6">
        <f t="shared" si="100"/>
        <v>79.459999999999994</v>
      </c>
      <c r="N1647" s="6">
        <f t="shared" si="101"/>
        <v>29.9</v>
      </c>
      <c r="O1647" s="6">
        <f t="shared" si="102"/>
        <v>49.559999999999995</v>
      </c>
      <c r="P1647" s="8">
        <f t="shared" si="103"/>
        <v>0.62371004278882458</v>
      </c>
      <c r="Q1647" s="9">
        <f>YEAR(SalesDataTable[[#This Row],[Order Date]])</f>
        <v>2026</v>
      </c>
      <c r="R1647" s="8" t="str">
        <f>"Q"&amp;ROUNDUP(MONTH(SalesDataTable[[#This Row],[Order Date]])/3,0)</f>
        <v>Q3</v>
      </c>
      <c r="S1647" s="5">
        <f>MONTH(SalesDataTable[[#This Row],[Order Date]])</f>
        <v>8</v>
      </c>
      <c r="T1647" s="8" t="str">
        <f>TEXT(SalesDataTable[[#This Row],[Order Date]],"mmm")</f>
        <v>sie</v>
      </c>
    </row>
    <row r="1648" spans="1:20" ht="16" x14ac:dyDescent="0.4">
      <c r="A1648" s="2" t="s">
        <v>1719</v>
      </c>
      <c r="B1648" s="3">
        <v>46249</v>
      </c>
      <c r="C1648" s="4" t="s">
        <v>28</v>
      </c>
      <c r="D1648" s="4" t="s">
        <v>89</v>
      </c>
      <c r="E1648" s="4" t="s">
        <v>23</v>
      </c>
      <c r="F1648" s="4" t="s">
        <v>40</v>
      </c>
      <c r="G1648" s="4" t="s">
        <v>37</v>
      </c>
      <c r="H1648" s="4" t="s">
        <v>38</v>
      </c>
      <c r="I1648" s="5">
        <v>2</v>
      </c>
      <c r="J1648" s="6">
        <v>36.049999999999997</v>
      </c>
      <c r="K1648" s="7">
        <v>0</v>
      </c>
      <c r="L1648" s="6">
        <v>13.8</v>
      </c>
      <c r="M1648" s="6">
        <f t="shared" si="100"/>
        <v>72.099999999999994</v>
      </c>
      <c r="N1648" s="6">
        <f t="shared" si="101"/>
        <v>27.6</v>
      </c>
      <c r="O1648" s="6">
        <f t="shared" si="102"/>
        <v>44.499999999999993</v>
      </c>
      <c r="P1648" s="8">
        <f t="shared" si="103"/>
        <v>0.61719833564493753</v>
      </c>
      <c r="Q1648" s="9">
        <f>YEAR(SalesDataTable[[#This Row],[Order Date]])</f>
        <v>2026</v>
      </c>
      <c r="R1648" s="8" t="str">
        <f>"Q"&amp;ROUNDUP(MONTH(SalesDataTable[[#This Row],[Order Date]])/3,0)</f>
        <v>Q3</v>
      </c>
      <c r="S1648" s="5">
        <f>MONTH(SalesDataTable[[#This Row],[Order Date]])</f>
        <v>8</v>
      </c>
      <c r="T1648" s="8" t="str">
        <f>TEXT(SalesDataTable[[#This Row],[Order Date]],"mmm")</f>
        <v>sie</v>
      </c>
    </row>
    <row r="1649" spans="1:20" ht="16" x14ac:dyDescent="0.4">
      <c r="A1649" s="2" t="s">
        <v>1720</v>
      </c>
      <c r="B1649" s="3">
        <v>46249</v>
      </c>
      <c r="C1649" s="4" t="s">
        <v>47</v>
      </c>
      <c r="D1649" s="4" t="s">
        <v>65</v>
      </c>
      <c r="E1649" s="4" t="s">
        <v>23</v>
      </c>
      <c r="F1649" s="4" t="s">
        <v>36</v>
      </c>
      <c r="G1649" s="4" t="s">
        <v>51</v>
      </c>
      <c r="H1649" s="4" t="s">
        <v>61</v>
      </c>
      <c r="I1649" s="5">
        <v>1</v>
      </c>
      <c r="J1649" s="6">
        <v>194.36</v>
      </c>
      <c r="K1649" s="7">
        <v>0</v>
      </c>
      <c r="L1649" s="6">
        <v>106.01</v>
      </c>
      <c r="M1649" s="6">
        <f t="shared" si="100"/>
        <v>194.36</v>
      </c>
      <c r="N1649" s="6">
        <f t="shared" si="101"/>
        <v>106.01</v>
      </c>
      <c r="O1649" s="6">
        <f t="shared" si="102"/>
        <v>88.350000000000009</v>
      </c>
      <c r="P1649" s="8">
        <f t="shared" si="103"/>
        <v>0.45456884132537562</v>
      </c>
      <c r="Q1649" s="9">
        <f>YEAR(SalesDataTable[[#This Row],[Order Date]])</f>
        <v>2026</v>
      </c>
      <c r="R1649" s="8" t="str">
        <f>"Q"&amp;ROUNDUP(MONTH(SalesDataTable[[#This Row],[Order Date]])/3,0)</f>
        <v>Q3</v>
      </c>
      <c r="S1649" s="5">
        <f>MONTH(SalesDataTable[[#This Row],[Order Date]])</f>
        <v>8</v>
      </c>
      <c r="T1649" s="8" t="str">
        <f>TEXT(SalesDataTable[[#This Row],[Order Date]],"mmm")</f>
        <v>sie</v>
      </c>
    </row>
    <row r="1650" spans="1:20" ht="16" x14ac:dyDescent="0.4">
      <c r="A1650" s="2" t="s">
        <v>1721</v>
      </c>
      <c r="B1650" s="3">
        <v>46249</v>
      </c>
      <c r="C1650" s="4" t="s">
        <v>47</v>
      </c>
      <c r="D1650" s="4" t="s">
        <v>48</v>
      </c>
      <c r="E1650" s="4" t="s">
        <v>45</v>
      </c>
      <c r="F1650" s="4" t="s">
        <v>24</v>
      </c>
      <c r="G1650" s="4" t="s">
        <v>51</v>
      </c>
      <c r="H1650" s="4" t="s">
        <v>61</v>
      </c>
      <c r="I1650" s="5">
        <v>1</v>
      </c>
      <c r="J1650" s="6">
        <v>192.67</v>
      </c>
      <c r="K1650" s="7">
        <v>0.05</v>
      </c>
      <c r="L1650" s="6">
        <v>103.37</v>
      </c>
      <c r="M1650" s="6">
        <f t="shared" si="100"/>
        <v>183.03649999999999</v>
      </c>
      <c r="N1650" s="6">
        <f t="shared" si="101"/>
        <v>103.37</v>
      </c>
      <c r="O1650" s="6">
        <f t="shared" si="102"/>
        <v>79.666499999999985</v>
      </c>
      <c r="P1650" s="8">
        <f t="shared" si="103"/>
        <v>0.43524925356417976</v>
      </c>
      <c r="Q1650" s="9">
        <f>YEAR(SalesDataTable[[#This Row],[Order Date]])</f>
        <v>2026</v>
      </c>
      <c r="R1650" s="8" t="str">
        <f>"Q"&amp;ROUNDUP(MONTH(SalesDataTable[[#This Row],[Order Date]])/3,0)</f>
        <v>Q3</v>
      </c>
      <c r="S1650" s="5">
        <f>MONTH(SalesDataTable[[#This Row],[Order Date]])</f>
        <v>8</v>
      </c>
      <c r="T1650" s="8" t="str">
        <f>TEXT(SalesDataTable[[#This Row],[Order Date]],"mmm")</f>
        <v>sie</v>
      </c>
    </row>
    <row r="1651" spans="1:20" ht="16" x14ac:dyDescent="0.4">
      <c r="A1651" s="2" t="s">
        <v>1722</v>
      </c>
      <c r="B1651" s="3">
        <v>46249</v>
      </c>
      <c r="C1651" s="4" t="s">
        <v>34</v>
      </c>
      <c r="D1651" s="4" t="s">
        <v>146</v>
      </c>
      <c r="E1651" s="4" t="s">
        <v>23</v>
      </c>
      <c r="F1651" s="4" t="s">
        <v>36</v>
      </c>
      <c r="G1651" s="4" t="s">
        <v>31</v>
      </c>
      <c r="H1651" s="4" t="s">
        <v>32</v>
      </c>
      <c r="I1651" s="5">
        <v>3</v>
      </c>
      <c r="J1651" s="6">
        <v>92.12</v>
      </c>
      <c r="K1651" s="7">
        <v>0.1</v>
      </c>
      <c r="L1651" s="6">
        <v>44.1</v>
      </c>
      <c r="M1651" s="6">
        <f t="shared" si="100"/>
        <v>248.72400000000002</v>
      </c>
      <c r="N1651" s="6">
        <f t="shared" si="101"/>
        <v>132.30000000000001</v>
      </c>
      <c r="O1651" s="6">
        <f t="shared" si="102"/>
        <v>116.42400000000001</v>
      </c>
      <c r="P1651" s="8">
        <f t="shared" si="103"/>
        <v>0.46808510638297873</v>
      </c>
      <c r="Q1651" s="9">
        <f>YEAR(SalesDataTable[[#This Row],[Order Date]])</f>
        <v>2026</v>
      </c>
      <c r="R1651" s="8" t="str">
        <f>"Q"&amp;ROUNDUP(MONTH(SalesDataTable[[#This Row],[Order Date]])/3,0)</f>
        <v>Q3</v>
      </c>
      <c r="S1651" s="5">
        <f>MONTH(SalesDataTable[[#This Row],[Order Date]])</f>
        <v>8</v>
      </c>
      <c r="T1651" s="8" t="str">
        <f>TEXT(SalesDataTable[[#This Row],[Order Date]],"mmm")</f>
        <v>sie</v>
      </c>
    </row>
    <row r="1652" spans="1:20" ht="16" x14ac:dyDescent="0.4">
      <c r="A1652" s="2" t="s">
        <v>1723</v>
      </c>
      <c r="B1652" s="3">
        <v>46249</v>
      </c>
      <c r="C1652" s="4" t="s">
        <v>28</v>
      </c>
      <c r="D1652" s="4" t="s">
        <v>29</v>
      </c>
      <c r="E1652" s="4" t="s">
        <v>45</v>
      </c>
      <c r="F1652" s="4" t="s">
        <v>40</v>
      </c>
      <c r="G1652" s="4" t="s">
        <v>51</v>
      </c>
      <c r="H1652" s="4" t="s">
        <v>61</v>
      </c>
      <c r="I1652" s="5">
        <v>1</v>
      </c>
      <c r="J1652" s="6">
        <v>192.82</v>
      </c>
      <c r="K1652" s="7">
        <v>0</v>
      </c>
      <c r="L1652" s="6">
        <v>104.98</v>
      </c>
      <c r="M1652" s="6">
        <f t="shared" si="100"/>
        <v>192.82</v>
      </c>
      <c r="N1652" s="6">
        <f t="shared" si="101"/>
        <v>104.98</v>
      </c>
      <c r="O1652" s="6">
        <f t="shared" si="102"/>
        <v>87.839999999999989</v>
      </c>
      <c r="P1652" s="8">
        <f t="shared" si="103"/>
        <v>0.45555440307022088</v>
      </c>
      <c r="Q1652" s="9">
        <f>YEAR(SalesDataTable[[#This Row],[Order Date]])</f>
        <v>2026</v>
      </c>
      <c r="R1652" s="8" t="str">
        <f>"Q"&amp;ROUNDUP(MONTH(SalesDataTable[[#This Row],[Order Date]])/3,0)</f>
        <v>Q3</v>
      </c>
      <c r="S1652" s="5">
        <f>MONTH(SalesDataTable[[#This Row],[Order Date]])</f>
        <v>8</v>
      </c>
      <c r="T1652" s="8" t="str">
        <f>TEXT(SalesDataTable[[#This Row],[Order Date]],"mmm")</f>
        <v>sie</v>
      </c>
    </row>
    <row r="1653" spans="1:20" ht="16" x14ac:dyDescent="0.4">
      <c r="A1653" s="2" t="s">
        <v>1724</v>
      </c>
      <c r="B1653" s="3">
        <v>46250</v>
      </c>
      <c r="C1653" s="4" t="s">
        <v>34</v>
      </c>
      <c r="D1653" s="4" t="s">
        <v>146</v>
      </c>
      <c r="E1653" s="4" t="s">
        <v>23</v>
      </c>
      <c r="F1653" s="4" t="s">
        <v>36</v>
      </c>
      <c r="G1653" s="4" t="s">
        <v>25</v>
      </c>
      <c r="H1653" s="4" t="s">
        <v>26</v>
      </c>
      <c r="I1653" s="5">
        <v>3</v>
      </c>
      <c r="J1653" s="6">
        <v>80.099999999999994</v>
      </c>
      <c r="K1653" s="7">
        <v>0</v>
      </c>
      <c r="L1653" s="6">
        <v>42.41</v>
      </c>
      <c r="M1653" s="6">
        <f t="shared" si="100"/>
        <v>240.29999999999998</v>
      </c>
      <c r="N1653" s="6">
        <f t="shared" si="101"/>
        <v>127.22999999999999</v>
      </c>
      <c r="O1653" s="6">
        <f t="shared" si="102"/>
        <v>113.07</v>
      </c>
      <c r="P1653" s="8">
        <f t="shared" si="103"/>
        <v>0.47053682896379528</v>
      </c>
      <c r="Q1653" s="9">
        <f>YEAR(SalesDataTable[[#This Row],[Order Date]])</f>
        <v>2026</v>
      </c>
      <c r="R1653" s="8" t="str">
        <f>"Q"&amp;ROUNDUP(MONTH(SalesDataTable[[#This Row],[Order Date]])/3,0)</f>
        <v>Q3</v>
      </c>
      <c r="S1653" s="5">
        <f>MONTH(SalesDataTable[[#This Row],[Order Date]])</f>
        <v>8</v>
      </c>
      <c r="T1653" s="8" t="str">
        <f>TEXT(SalesDataTable[[#This Row],[Order Date]],"mmm")</f>
        <v>sie</v>
      </c>
    </row>
    <row r="1654" spans="1:20" ht="16" x14ac:dyDescent="0.4">
      <c r="A1654" s="2" t="s">
        <v>1725</v>
      </c>
      <c r="B1654" s="3">
        <v>46250</v>
      </c>
      <c r="C1654" s="4" t="s">
        <v>47</v>
      </c>
      <c r="D1654" s="4" t="s">
        <v>65</v>
      </c>
      <c r="E1654" s="4" t="s">
        <v>59</v>
      </c>
      <c r="F1654" s="4" t="s">
        <v>36</v>
      </c>
      <c r="G1654" s="4" t="s">
        <v>25</v>
      </c>
      <c r="H1654" s="4" t="s">
        <v>26</v>
      </c>
      <c r="I1654" s="5">
        <v>6</v>
      </c>
      <c r="J1654" s="6">
        <v>83.26</v>
      </c>
      <c r="K1654" s="7">
        <v>0</v>
      </c>
      <c r="L1654" s="6">
        <v>43.8</v>
      </c>
      <c r="M1654" s="6">
        <f t="shared" si="100"/>
        <v>499.56000000000006</v>
      </c>
      <c r="N1654" s="6">
        <f t="shared" si="101"/>
        <v>262.79999999999995</v>
      </c>
      <c r="O1654" s="6">
        <f t="shared" si="102"/>
        <v>236.7600000000001</v>
      </c>
      <c r="P1654" s="8">
        <f t="shared" si="103"/>
        <v>0.47393706461686297</v>
      </c>
      <c r="Q1654" s="9">
        <f>YEAR(SalesDataTable[[#This Row],[Order Date]])</f>
        <v>2026</v>
      </c>
      <c r="R1654" s="8" t="str">
        <f>"Q"&amp;ROUNDUP(MONTH(SalesDataTable[[#This Row],[Order Date]])/3,0)</f>
        <v>Q3</v>
      </c>
      <c r="S1654" s="5">
        <f>MONTH(SalesDataTable[[#This Row],[Order Date]])</f>
        <v>8</v>
      </c>
      <c r="T1654" s="8" t="str">
        <f>TEXT(SalesDataTable[[#This Row],[Order Date]],"mmm")</f>
        <v>sie</v>
      </c>
    </row>
    <row r="1655" spans="1:20" ht="16" x14ac:dyDescent="0.4">
      <c r="A1655" s="2" t="s">
        <v>1726</v>
      </c>
      <c r="B1655" s="3">
        <v>46250</v>
      </c>
      <c r="C1655" s="4" t="s">
        <v>28</v>
      </c>
      <c r="D1655" s="4" t="s">
        <v>29</v>
      </c>
      <c r="E1655" s="4" t="s">
        <v>45</v>
      </c>
      <c r="F1655" s="4" t="s">
        <v>24</v>
      </c>
      <c r="G1655" s="4" t="s">
        <v>69</v>
      </c>
      <c r="H1655" s="4" t="s">
        <v>70</v>
      </c>
      <c r="I1655" s="5">
        <v>4</v>
      </c>
      <c r="J1655" s="6">
        <v>40.46</v>
      </c>
      <c r="K1655" s="7">
        <v>0</v>
      </c>
      <c r="L1655" s="6">
        <v>15.12</v>
      </c>
      <c r="M1655" s="6">
        <f t="shared" si="100"/>
        <v>161.84</v>
      </c>
      <c r="N1655" s="6">
        <f t="shared" si="101"/>
        <v>60.48</v>
      </c>
      <c r="O1655" s="6">
        <f t="shared" si="102"/>
        <v>101.36000000000001</v>
      </c>
      <c r="P1655" s="8">
        <f t="shared" si="103"/>
        <v>0.62629757785467133</v>
      </c>
      <c r="Q1655" s="9">
        <f>YEAR(SalesDataTable[[#This Row],[Order Date]])</f>
        <v>2026</v>
      </c>
      <c r="R1655" s="8" t="str">
        <f>"Q"&amp;ROUNDUP(MONTH(SalesDataTable[[#This Row],[Order Date]])/3,0)</f>
        <v>Q3</v>
      </c>
      <c r="S1655" s="5">
        <f>MONTH(SalesDataTable[[#This Row],[Order Date]])</f>
        <v>8</v>
      </c>
      <c r="T1655" s="8" t="str">
        <f>TEXT(SalesDataTable[[#This Row],[Order Date]],"mmm")</f>
        <v>sie</v>
      </c>
    </row>
    <row r="1656" spans="1:20" ht="16" x14ac:dyDescent="0.4">
      <c r="A1656" s="2" t="s">
        <v>1727</v>
      </c>
      <c r="B1656" s="3">
        <v>46250</v>
      </c>
      <c r="C1656" s="4" t="s">
        <v>34</v>
      </c>
      <c r="D1656" s="4" t="s">
        <v>146</v>
      </c>
      <c r="E1656" s="4" t="s">
        <v>30</v>
      </c>
      <c r="F1656" s="4" t="s">
        <v>24</v>
      </c>
      <c r="G1656" s="4" t="s">
        <v>25</v>
      </c>
      <c r="H1656" s="4" t="s">
        <v>26</v>
      </c>
      <c r="I1656" s="5">
        <v>5</v>
      </c>
      <c r="J1656" s="6">
        <v>81.55</v>
      </c>
      <c r="K1656" s="7">
        <v>0.2</v>
      </c>
      <c r="L1656" s="6">
        <v>42.09</v>
      </c>
      <c r="M1656" s="6">
        <f t="shared" si="100"/>
        <v>326.20000000000005</v>
      </c>
      <c r="N1656" s="6">
        <f t="shared" si="101"/>
        <v>210.45000000000002</v>
      </c>
      <c r="O1656" s="6">
        <f t="shared" si="102"/>
        <v>115.75000000000003</v>
      </c>
      <c r="P1656" s="8">
        <f t="shared" si="103"/>
        <v>0.3548436541998774</v>
      </c>
      <c r="Q1656" s="9">
        <f>YEAR(SalesDataTable[[#This Row],[Order Date]])</f>
        <v>2026</v>
      </c>
      <c r="R1656" s="8" t="str">
        <f>"Q"&amp;ROUNDUP(MONTH(SalesDataTable[[#This Row],[Order Date]])/3,0)</f>
        <v>Q3</v>
      </c>
      <c r="S1656" s="5">
        <f>MONTH(SalesDataTable[[#This Row],[Order Date]])</f>
        <v>8</v>
      </c>
      <c r="T1656" s="8" t="str">
        <f>TEXT(SalesDataTable[[#This Row],[Order Date]],"mmm")</f>
        <v>sie</v>
      </c>
    </row>
    <row r="1657" spans="1:20" ht="16" x14ac:dyDescent="0.4">
      <c r="A1657" s="2" t="s">
        <v>1728</v>
      </c>
      <c r="B1657" s="3">
        <v>46250</v>
      </c>
      <c r="C1657" s="4" t="s">
        <v>28</v>
      </c>
      <c r="D1657" s="4" t="s">
        <v>89</v>
      </c>
      <c r="E1657" s="4" t="s">
        <v>45</v>
      </c>
      <c r="F1657" s="4" t="s">
        <v>36</v>
      </c>
      <c r="G1657" s="4" t="s">
        <v>51</v>
      </c>
      <c r="H1657" s="4" t="s">
        <v>84</v>
      </c>
      <c r="I1657" s="5">
        <v>2</v>
      </c>
      <c r="J1657" s="6">
        <v>83.56</v>
      </c>
      <c r="K1657" s="7">
        <v>0</v>
      </c>
      <c r="L1657" s="6">
        <v>39.119999999999997</v>
      </c>
      <c r="M1657" s="6">
        <f t="shared" si="100"/>
        <v>167.12</v>
      </c>
      <c r="N1657" s="6">
        <f t="shared" si="101"/>
        <v>78.239999999999995</v>
      </c>
      <c r="O1657" s="6">
        <f t="shared" si="102"/>
        <v>88.88000000000001</v>
      </c>
      <c r="P1657" s="8">
        <f t="shared" si="103"/>
        <v>0.53183341311632359</v>
      </c>
      <c r="Q1657" s="9">
        <f>YEAR(SalesDataTable[[#This Row],[Order Date]])</f>
        <v>2026</v>
      </c>
      <c r="R1657" s="8" t="str">
        <f>"Q"&amp;ROUNDUP(MONTH(SalesDataTable[[#This Row],[Order Date]])/3,0)</f>
        <v>Q3</v>
      </c>
      <c r="S1657" s="5">
        <f>MONTH(SalesDataTable[[#This Row],[Order Date]])</f>
        <v>8</v>
      </c>
      <c r="T1657" s="8" t="str">
        <f>TEXT(SalesDataTable[[#This Row],[Order Date]],"mmm")</f>
        <v>sie</v>
      </c>
    </row>
    <row r="1658" spans="1:20" ht="16" x14ac:dyDescent="0.4">
      <c r="A1658" s="2" t="s">
        <v>1729</v>
      </c>
      <c r="B1658" s="3">
        <v>46250</v>
      </c>
      <c r="C1658" s="4" t="s">
        <v>34</v>
      </c>
      <c r="D1658" s="4" t="s">
        <v>81</v>
      </c>
      <c r="E1658" s="4" t="s">
        <v>23</v>
      </c>
      <c r="F1658" s="4" t="s">
        <v>24</v>
      </c>
      <c r="G1658" s="4" t="s">
        <v>51</v>
      </c>
      <c r="H1658" s="4" t="s">
        <v>110</v>
      </c>
      <c r="I1658" s="5">
        <v>3</v>
      </c>
      <c r="J1658" s="6">
        <v>125.75</v>
      </c>
      <c r="K1658" s="7">
        <v>0</v>
      </c>
      <c r="L1658" s="6">
        <v>62.05</v>
      </c>
      <c r="M1658" s="6">
        <f t="shared" si="100"/>
        <v>377.25</v>
      </c>
      <c r="N1658" s="6">
        <f t="shared" si="101"/>
        <v>186.14999999999998</v>
      </c>
      <c r="O1658" s="6">
        <f t="shared" si="102"/>
        <v>191.10000000000002</v>
      </c>
      <c r="P1658" s="8">
        <f t="shared" si="103"/>
        <v>0.50656063618290259</v>
      </c>
      <c r="Q1658" s="9">
        <f>YEAR(SalesDataTable[[#This Row],[Order Date]])</f>
        <v>2026</v>
      </c>
      <c r="R1658" s="8" t="str">
        <f>"Q"&amp;ROUNDUP(MONTH(SalesDataTable[[#This Row],[Order Date]])/3,0)</f>
        <v>Q3</v>
      </c>
      <c r="S1658" s="5">
        <f>MONTH(SalesDataTable[[#This Row],[Order Date]])</f>
        <v>8</v>
      </c>
      <c r="T1658" s="8" t="str">
        <f>TEXT(SalesDataTable[[#This Row],[Order Date]],"mmm")</f>
        <v>sie</v>
      </c>
    </row>
    <row r="1659" spans="1:20" ht="16" x14ac:dyDescent="0.4">
      <c r="A1659" s="2" t="s">
        <v>1730</v>
      </c>
      <c r="B1659" s="3">
        <v>46250</v>
      </c>
      <c r="C1659" s="4" t="s">
        <v>21</v>
      </c>
      <c r="D1659" s="4" t="s">
        <v>22</v>
      </c>
      <c r="E1659" s="4" t="s">
        <v>23</v>
      </c>
      <c r="F1659" s="4" t="s">
        <v>24</v>
      </c>
      <c r="G1659" s="4" t="s">
        <v>37</v>
      </c>
      <c r="H1659" s="4" t="s">
        <v>38</v>
      </c>
      <c r="I1659" s="5">
        <v>1</v>
      </c>
      <c r="J1659" s="6">
        <v>35.619999999999997</v>
      </c>
      <c r="K1659" s="7">
        <v>0.1</v>
      </c>
      <c r="L1659" s="6">
        <v>13.55</v>
      </c>
      <c r="M1659" s="6">
        <f t="shared" si="100"/>
        <v>32.058</v>
      </c>
      <c r="N1659" s="6">
        <f t="shared" si="101"/>
        <v>13.55</v>
      </c>
      <c r="O1659" s="6">
        <f t="shared" si="102"/>
        <v>18.507999999999999</v>
      </c>
      <c r="P1659" s="8">
        <f t="shared" si="103"/>
        <v>0.57732859192713204</v>
      </c>
      <c r="Q1659" s="9">
        <f>YEAR(SalesDataTable[[#This Row],[Order Date]])</f>
        <v>2026</v>
      </c>
      <c r="R1659" s="8" t="str">
        <f>"Q"&amp;ROUNDUP(MONTH(SalesDataTable[[#This Row],[Order Date]])/3,0)</f>
        <v>Q3</v>
      </c>
      <c r="S1659" s="5">
        <f>MONTH(SalesDataTable[[#This Row],[Order Date]])</f>
        <v>8</v>
      </c>
      <c r="T1659" s="8" t="str">
        <f>TEXT(SalesDataTable[[#This Row],[Order Date]],"mmm")</f>
        <v>sie</v>
      </c>
    </row>
    <row r="1660" spans="1:20" ht="16" x14ac:dyDescent="0.4">
      <c r="A1660" s="2" t="s">
        <v>1731</v>
      </c>
      <c r="B1660" s="3">
        <v>46250</v>
      </c>
      <c r="C1660" s="4" t="s">
        <v>28</v>
      </c>
      <c r="D1660" s="4" t="s">
        <v>106</v>
      </c>
      <c r="E1660" s="4" t="s">
        <v>23</v>
      </c>
      <c r="F1660" s="4" t="s">
        <v>40</v>
      </c>
      <c r="G1660" s="4" t="s">
        <v>25</v>
      </c>
      <c r="H1660" s="4" t="s">
        <v>63</v>
      </c>
      <c r="I1660" s="5">
        <v>2</v>
      </c>
      <c r="J1660" s="6">
        <v>104.02</v>
      </c>
      <c r="K1660" s="7">
        <v>0</v>
      </c>
      <c r="L1660" s="6">
        <v>50.26</v>
      </c>
      <c r="M1660" s="6">
        <f t="shared" si="100"/>
        <v>208.04</v>
      </c>
      <c r="N1660" s="6">
        <f t="shared" si="101"/>
        <v>100.52</v>
      </c>
      <c r="O1660" s="6">
        <f t="shared" si="102"/>
        <v>107.52</v>
      </c>
      <c r="P1660" s="8">
        <f t="shared" si="103"/>
        <v>0.51682368775235532</v>
      </c>
      <c r="Q1660" s="9">
        <f>YEAR(SalesDataTable[[#This Row],[Order Date]])</f>
        <v>2026</v>
      </c>
      <c r="R1660" s="8" t="str">
        <f>"Q"&amp;ROUNDUP(MONTH(SalesDataTable[[#This Row],[Order Date]])/3,0)</f>
        <v>Q3</v>
      </c>
      <c r="S1660" s="5">
        <f>MONTH(SalesDataTable[[#This Row],[Order Date]])</f>
        <v>8</v>
      </c>
      <c r="T1660" s="8" t="str">
        <f>TEXT(SalesDataTable[[#This Row],[Order Date]],"mmm")</f>
        <v>sie</v>
      </c>
    </row>
    <row r="1661" spans="1:20" ht="16" x14ac:dyDescent="0.4">
      <c r="A1661" s="2" t="s">
        <v>1732</v>
      </c>
      <c r="B1661" s="3">
        <v>46250</v>
      </c>
      <c r="C1661" s="4" t="s">
        <v>28</v>
      </c>
      <c r="D1661" s="4" t="s">
        <v>58</v>
      </c>
      <c r="E1661" s="4" t="s">
        <v>30</v>
      </c>
      <c r="F1661" s="4" t="s">
        <v>40</v>
      </c>
      <c r="G1661" s="4" t="s">
        <v>31</v>
      </c>
      <c r="H1661" s="4" t="s">
        <v>32</v>
      </c>
      <c r="I1661" s="5">
        <v>8</v>
      </c>
      <c r="J1661" s="6">
        <v>92.71</v>
      </c>
      <c r="K1661" s="7">
        <v>0.1</v>
      </c>
      <c r="L1661" s="6">
        <v>44.83</v>
      </c>
      <c r="M1661" s="6">
        <f t="shared" si="100"/>
        <v>667.51199999999994</v>
      </c>
      <c r="N1661" s="6">
        <f t="shared" si="101"/>
        <v>358.64</v>
      </c>
      <c r="O1661" s="6">
        <f t="shared" si="102"/>
        <v>308.87199999999996</v>
      </c>
      <c r="P1661" s="8">
        <f t="shared" si="103"/>
        <v>0.46272126943036229</v>
      </c>
      <c r="Q1661" s="9">
        <f>YEAR(SalesDataTable[[#This Row],[Order Date]])</f>
        <v>2026</v>
      </c>
      <c r="R1661" s="8" t="str">
        <f>"Q"&amp;ROUNDUP(MONTH(SalesDataTable[[#This Row],[Order Date]])/3,0)</f>
        <v>Q3</v>
      </c>
      <c r="S1661" s="5">
        <f>MONTH(SalesDataTable[[#This Row],[Order Date]])</f>
        <v>8</v>
      </c>
      <c r="T1661" s="8" t="str">
        <f>TEXT(SalesDataTable[[#This Row],[Order Date]],"mmm")</f>
        <v>sie</v>
      </c>
    </row>
    <row r="1662" spans="1:20" ht="16" x14ac:dyDescent="0.4">
      <c r="A1662" s="2" t="s">
        <v>1733</v>
      </c>
      <c r="B1662" s="3">
        <v>46250</v>
      </c>
      <c r="C1662" s="4" t="s">
        <v>28</v>
      </c>
      <c r="D1662" s="4" t="s">
        <v>89</v>
      </c>
      <c r="E1662" s="4" t="s">
        <v>23</v>
      </c>
      <c r="F1662" s="4" t="s">
        <v>36</v>
      </c>
      <c r="G1662" s="4" t="s">
        <v>31</v>
      </c>
      <c r="H1662" s="4" t="s">
        <v>32</v>
      </c>
      <c r="I1662" s="5">
        <v>1</v>
      </c>
      <c r="J1662" s="6">
        <v>90.58</v>
      </c>
      <c r="K1662" s="7">
        <v>0</v>
      </c>
      <c r="L1662" s="6">
        <v>44.53</v>
      </c>
      <c r="M1662" s="6">
        <f t="shared" si="100"/>
        <v>90.58</v>
      </c>
      <c r="N1662" s="6">
        <f t="shared" si="101"/>
        <v>44.53</v>
      </c>
      <c r="O1662" s="6">
        <f t="shared" si="102"/>
        <v>46.05</v>
      </c>
      <c r="P1662" s="8">
        <f t="shared" si="103"/>
        <v>0.50839037315080593</v>
      </c>
      <c r="Q1662" s="9">
        <f>YEAR(SalesDataTable[[#This Row],[Order Date]])</f>
        <v>2026</v>
      </c>
      <c r="R1662" s="8" t="str">
        <f>"Q"&amp;ROUNDUP(MONTH(SalesDataTable[[#This Row],[Order Date]])/3,0)</f>
        <v>Q3</v>
      </c>
      <c r="S1662" s="5">
        <f>MONTH(SalesDataTable[[#This Row],[Order Date]])</f>
        <v>8</v>
      </c>
      <c r="T1662" s="8" t="str">
        <f>TEXT(SalesDataTable[[#This Row],[Order Date]],"mmm")</f>
        <v>sie</v>
      </c>
    </row>
    <row r="1663" spans="1:20" ht="16" x14ac:dyDescent="0.4">
      <c r="A1663" s="2" t="s">
        <v>1734</v>
      </c>
      <c r="B1663" s="3">
        <v>46250</v>
      </c>
      <c r="C1663" s="4" t="s">
        <v>28</v>
      </c>
      <c r="D1663" s="4" t="s">
        <v>106</v>
      </c>
      <c r="E1663" s="4" t="s">
        <v>23</v>
      </c>
      <c r="F1663" s="4" t="s">
        <v>36</v>
      </c>
      <c r="G1663" s="4" t="s">
        <v>51</v>
      </c>
      <c r="H1663" s="4" t="s">
        <v>110</v>
      </c>
      <c r="I1663" s="5">
        <v>1</v>
      </c>
      <c r="J1663" s="6">
        <v>120.22</v>
      </c>
      <c r="K1663" s="7">
        <v>0</v>
      </c>
      <c r="L1663" s="6">
        <v>62.31</v>
      </c>
      <c r="M1663" s="6">
        <f t="shared" si="100"/>
        <v>120.22</v>
      </c>
      <c r="N1663" s="6">
        <f t="shared" si="101"/>
        <v>62.31</v>
      </c>
      <c r="O1663" s="6">
        <f t="shared" si="102"/>
        <v>57.91</v>
      </c>
      <c r="P1663" s="8">
        <f t="shared" si="103"/>
        <v>0.48170021627017134</v>
      </c>
      <c r="Q1663" s="9">
        <f>YEAR(SalesDataTable[[#This Row],[Order Date]])</f>
        <v>2026</v>
      </c>
      <c r="R1663" s="8" t="str">
        <f>"Q"&amp;ROUNDUP(MONTH(SalesDataTable[[#This Row],[Order Date]])/3,0)</f>
        <v>Q3</v>
      </c>
      <c r="S1663" s="5">
        <f>MONTH(SalesDataTable[[#This Row],[Order Date]])</f>
        <v>8</v>
      </c>
      <c r="T1663" s="8" t="str">
        <f>TEXT(SalesDataTable[[#This Row],[Order Date]],"mmm")</f>
        <v>sie</v>
      </c>
    </row>
    <row r="1664" spans="1:20" ht="16" x14ac:dyDescent="0.4">
      <c r="A1664" s="2" t="s">
        <v>1735</v>
      </c>
      <c r="B1664" s="3">
        <v>46250</v>
      </c>
      <c r="C1664" s="4" t="s">
        <v>34</v>
      </c>
      <c r="D1664" s="4" t="s">
        <v>35</v>
      </c>
      <c r="E1664" s="4" t="s">
        <v>45</v>
      </c>
      <c r="F1664" s="4" t="s">
        <v>36</v>
      </c>
      <c r="G1664" s="4" t="s">
        <v>37</v>
      </c>
      <c r="H1664" s="4" t="s">
        <v>38</v>
      </c>
      <c r="I1664" s="5">
        <v>3</v>
      </c>
      <c r="J1664" s="6">
        <v>36.35</v>
      </c>
      <c r="K1664" s="7">
        <v>0</v>
      </c>
      <c r="L1664" s="6">
        <v>13.42</v>
      </c>
      <c r="M1664" s="6">
        <f t="shared" si="100"/>
        <v>109.05000000000001</v>
      </c>
      <c r="N1664" s="6">
        <f t="shared" si="101"/>
        <v>40.26</v>
      </c>
      <c r="O1664" s="6">
        <f t="shared" si="102"/>
        <v>68.79000000000002</v>
      </c>
      <c r="P1664" s="8">
        <f t="shared" si="103"/>
        <v>0.63081155433287495</v>
      </c>
      <c r="Q1664" s="9">
        <f>YEAR(SalesDataTable[[#This Row],[Order Date]])</f>
        <v>2026</v>
      </c>
      <c r="R1664" s="8" t="str">
        <f>"Q"&amp;ROUNDUP(MONTH(SalesDataTable[[#This Row],[Order Date]])/3,0)</f>
        <v>Q3</v>
      </c>
      <c r="S1664" s="5">
        <f>MONTH(SalesDataTable[[#This Row],[Order Date]])</f>
        <v>8</v>
      </c>
      <c r="T1664" s="8" t="str">
        <f>TEXT(SalesDataTable[[#This Row],[Order Date]],"mmm")</f>
        <v>sie</v>
      </c>
    </row>
    <row r="1665" spans="1:20" ht="16" x14ac:dyDescent="0.4">
      <c r="A1665" s="2" t="s">
        <v>1736</v>
      </c>
      <c r="B1665" s="3">
        <v>46250</v>
      </c>
      <c r="C1665" s="4" t="s">
        <v>28</v>
      </c>
      <c r="D1665" s="4" t="s">
        <v>89</v>
      </c>
      <c r="E1665" s="4" t="s">
        <v>59</v>
      </c>
      <c r="F1665" s="4" t="s">
        <v>24</v>
      </c>
      <c r="G1665" s="4" t="s">
        <v>51</v>
      </c>
      <c r="H1665" s="4" t="s">
        <v>61</v>
      </c>
      <c r="I1665" s="5">
        <v>2</v>
      </c>
      <c r="J1665" s="6">
        <v>195.28</v>
      </c>
      <c r="K1665" s="7">
        <v>0</v>
      </c>
      <c r="L1665" s="6">
        <v>102.24</v>
      </c>
      <c r="M1665" s="6">
        <f t="shared" si="100"/>
        <v>390.56</v>
      </c>
      <c r="N1665" s="6">
        <f t="shared" si="101"/>
        <v>204.48</v>
      </c>
      <c r="O1665" s="6">
        <f t="shared" si="102"/>
        <v>186.08</v>
      </c>
      <c r="P1665" s="8">
        <f t="shared" si="103"/>
        <v>0.4764440802949611</v>
      </c>
      <c r="Q1665" s="9">
        <f>YEAR(SalesDataTable[[#This Row],[Order Date]])</f>
        <v>2026</v>
      </c>
      <c r="R1665" s="8" t="str">
        <f>"Q"&amp;ROUNDUP(MONTH(SalesDataTable[[#This Row],[Order Date]])/3,0)</f>
        <v>Q3</v>
      </c>
      <c r="S1665" s="5">
        <f>MONTH(SalesDataTable[[#This Row],[Order Date]])</f>
        <v>8</v>
      </c>
      <c r="T1665" s="8" t="str">
        <f>TEXT(SalesDataTable[[#This Row],[Order Date]],"mmm")</f>
        <v>sie</v>
      </c>
    </row>
    <row r="1666" spans="1:20" ht="16" x14ac:dyDescent="0.4">
      <c r="A1666" s="2" t="s">
        <v>1737</v>
      </c>
      <c r="B1666" s="3">
        <v>46250</v>
      </c>
      <c r="C1666" s="4" t="s">
        <v>34</v>
      </c>
      <c r="D1666" s="4" t="s">
        <v>146</v>
      </c>
      <c r="E1666" s="4" t="s">
        <v>59</v>
      </c>
      <c r="F1666" s="4" t="s">
        <v>24</v>
      </c>
      <c r="G1666" s="4" t="s">
        <v>37</v>
      </c>
      <c r="H1666" s="4" t="s">
        <v>66</v>
      </c>
      <c r="I1666" s="5">
        <v>4</v>
      </c>
      <c r="J1666" s="6">
        <v>46.05</v>
      </c>
      <c r="K1666" s="7">
        <v>0</v>
      </c>
      <c r="L1666" s="6">
        <v>18.75</v>
      </c>
      <c r="M1666" s="6">
        <f t="shared" ref="M1666:M1729" si="104">I1666*J1666*(1-K1666)</f>
        <v>184.2</v>
      </c>
      <c r="N1666" s="6">
        <f t="shared" ref="N1666:N1729" si="105">I1666*L1666</f>
        <v>75</v>
      </c>
      <c r="O1666" s="6">
        <f t="shared" ref="O1666:O1729" si="106">M1666-N1666</f>
        <v>109.19999999999999</v>
      </c>
      <c r="P1666" s="8">
        <f t="shared" ref="P1666:P1729" si="107">IFERROR(O1666/M1666,0)</f>
        <v>0.5928338762214983</v>
      </c>
      <c r="Q1666" s="9">
        <f>YEAR(SalesDataTable[[#This Row],[Order Date]])</f>
        <v>2026</v>
      </c>
      <c r="R1666" s="8" t="str">
        <f>"Q"&amp;ROUNDUP(MONTH(SalesDataTable[[#This Row],[Order Date]])/3,0)</f>
        <v>Q3</v>
      </c>
      <c r="S1666" s="5">
        <f>MONTH(SalesDataTable[[#This Row],[Order Date]])</f>
        <v>8</v>
      </c>
      <c r="T1666" s="8" t="str">
        <f>TEXT(SalesDataTable[[#This Row],[Order Date]],"mmm")</f>
        <v>sie</v>
      </c>
    </row>
    <row r="1667" spans="1:20" ht="16" x14ac:dyDescent="0.4">
      <c r="A1667" s="2" t="s">
        <v>1738</v>
      </c>
      <c r="B1667" s="3">
        <v>46250</v>
      </c>
      <c r="C1667" s="4" t="s">
        <v>21</v>
      </c>
      <c r="D1667" s="4" t="s">
        <v>22</v>
      </c>
      <c r="E1667" s="4" t="s">
        <v>45</v>
      </c>
      <c r="F1667" s="4" t="s">
        <v>24</v>
      </c>
      <c r="G1667" s="4" t="s">
        <v>51</v>
      </c>
      <c r="H1667" s="4" t="s">
        <v>84</v>
      </c>
      <c r="I1667" s="5">
        <v>1</v>
      </c>
      <c r="J1667" s="6">
        <v>81.040000000000006</v>
      </c>
      <c r="K1667" s="7">
        <v>0.1</v>
      </c>
      <c r="L1667" s="6">
        <v>39.29</v>
      </c>
      <c r="M1667" s="6">
        <f t="shared" si="104"/>
        <v>72.936000000000007</v>
      </c>
      <c r="N1667" s="6">
        <f t="shared" si="105"/>
        <v>39.29</v>
      </c>
      <c r="O1667" s="6">
        <f t="shared" si="106"/>
        <v>33.646000000000008</v>
      </c>
      <c r="P1667" s="8">
        <f t="shared" si="107"/>
        <v>0.46130854447735009</v>
      </c>
      <c r="Q1667" s="9">
        <f>YEAR(SalesDataTable[[#This Row],[Order Date]])</f>
        <v>2026</v>
      </c>
      <c r="R1667" s="8" t="str">
        <f>"Q"&amp;ROUNDUP(MONTH(SalesDataTable[[#This Row],[Order Date]])/3,0)</f>
        <v>Q3</v>
      </c>
      <c r="S1667" s="5">
        <f>MONTH(SalesDataTable[[#This Row],[Order Date]])</f>
        <v>8</v>
      </c>
      <c r="T1667" s="8" t="str">
        <f>TEXT(SalesDataTable[[#This Row],[Order Date]],"mmm")</f>
        <v>sie</v>
      </c>
    </row>
    <row r="1668" spans="1:20" ht="16" x14ac:dyDescent="0.4">
      <c r="A1668" s="2" t="s">
        <v>1739</v>
      </c>
      <c r="B1668" s="3">
        <v>46250</v>
      </c>
      <c r="C1668" s="4" t="s">
        <v>21</v>
      </c>
      <c r="D1668" s="4" t="s">
        <v>108</v>
      </c>
      <c r="E1668" s="4" t="s">
        <v>45</v>
      </c>
      <c r="F1668" s="4" t="s">
        <v>40</v>
      </c>
      <c r="G1668" s="4" t="s">
        <v>51</v>
      </c>
      <c r="H1668" s="4" t="s">
        <v>61</v>
      </c>
      <c r="I1668" s="5">
        <v>1</v>
      </c>
      <c r="J1668" s="6">
        <v>191.12</v>
      </c>
      <c r="K1668" s="7">
        <v>0.05</v>
      </c>
      <c r="L1668" s="6">
        <v>106.14</v>
      </c>
      <c r="M1668" s="6">
        <f t="shared" si="104"/>
        <v>181.56399999999999</v>
      </c>
      <c r="N1668" s="6">
        <f t="shared" si="105"/>
        <v>106.14</v>
      </c>
      <c r="O1668" s="6">
        <f t="shared" si="106"/>
        <v>75.423999999999992</v>
      </c>
      <c r="P1668" s="8">
        <f t="shared" si="107"/>
        <v>0.41541274702033443</v>
      </c>
      <c r="Q1668" s="9">
        <f>YEAR(SalesDataTable[[#This Row],[Order Date]])</f>
        <v>2026</v>
      </c>
      <c r="R1668" s="8" t="str">
        <f>"Q"&amp;ROUNDUP(MONTH(SalesDataTable[[#This Row],[Order Date]])/3,0)</f>
        <v>Q3</v>
      </c>
      <c r="S1668" s="5">
        <f>MONTH(SalesDataTable[[#This Row],[Order Date]])</f>
        <v>8</v>
      </c>
      <c r="T1668" s="8" t="str">
        <f>TEXT(SalesDataTable[[#This Row],[Order Date]],"mmm")</f>
        <v>sie</v>
      </c>
    </row>
    <row r="1669" spans="1:20" ht="16" x14ac:dyDescent="0.4">
      <c r="A1669" s="2" t="s">
        <v>1740</v>
      </c>
      <c r="B1669" s="3">
        <v>46250</v>
      </c>
      <c r="C1669" s="4" t="s">
        <v>21</v>
      </c>
      <c r="D1669" s="4" t="s">
        <v>108</v>
      </c>
      <c r="E1669" s="4" t="s">
        <v>23</v>
      </c>
      <c r="F1669" s="4" t="s">
        <v>36</v>
      </c>
      <c r="G1669" s="4" t="s">
        <v>31</v>
      </c>
      <c r="H1669" s="4" t="s">
        <v>73</v>
      </c>
      <c r="I1669" s="5">
        <v>1</v>
      </c>
      <c r="J1669" s="6">
        <v>156.19</v>
      </c>
      <c r="K1669" s="7">
        <v>0</v>
      </c>
      <c r="L1669" s="6">
        <v>79.239999999999995</v>
      </c>
      <c r="M1669" s="6">
        <f t="shared" si="104"/>
        <v>156.19</v>
      </c>
      <c r="N1669" s="6">
        <f t="shared" si="105"/>
        <v>79.239999999999995</v>
      </c>
      <c r="O1669" s="6">
        <f t="shared" si="106"/>
        <v>76.95</v>
      </c>
      <c r="P1669" s="8">
        <f t="shared" si="107"/>
        <v>0.49266918496702738</v>
      </c>
      <c r="Q1669" s="9">
        <f>YEAR(SalesDataTable[[#This Row],[Order Date]])</f>
        <v>2026</v>
      </c>
      <c r="R1669" s="8" t="str">
        <f>"Q"&amp;ROUNDUP(MONTH(SalesDataTable[[#This Row],[Order Date]])/3,0)</f>
        <v>Q3</v>
      </c>
      <c r="S1669" s="5">
        <f>MONTH(SalesDataTable[[#This Row],[Order Date]])</f>
        <v>8</v>
      </c>
      <c r="T1669" s="8" t="str">
        <f>TEXT(SalesDataTable[[#This Row],[Order Date]],"mmm")</f>
        <v>sie</v>
      </c>
    </row>
    <row r="1670" spans="1:20" ht="16" x14ac:dyDescent="0.4">
      <c r="A1670" s="2" t="s">
        <v>1741</v>
      </c>
      <c r="B1670" s="3">
        <v>46251</v>
      </c>
      <c r="C1670" s="4" t="s">
        <v>28</v>
      </c>
      <c r="D1670" s="4" t="s">
        <v>86</v>
      </c>
      <c r="E1670" s="4" t="s">
        <v>23</v>
      </c>
      <c r="F1670" s="4" t="s">
        <v>24</v>
      </c>
      <c r="G1670" s="4" t="s">
        <v>37</v>
      </c>
      <c r="H1670" s="4" t="s">
        <v>38</v>
      </c>
      <c r="I1670" s="5">
        <v>4</v>
      </c>
      <c r="J1670" s="6">
        <v>36.93</v>
      </c>
      <c r="K1670" s="7">
        <v>0</v>
      </c>
      <c r="L1670" s="6">
        <v>13.36</v>
      </c>
      <c r="M1670" s="6">
        <f t="shared" si="104"/>
        <v>147.72</v>
      </c>
      <c r="N1670" s="6">
        <f t="shared" si="105"/>
        <v>53.44</v>
      </c>
      <c r="O1670" s="6">
        <f t="shared" si="106"/>
        <v>94.28</v>
      </c>
      <c r="P1670" s="8">
        <f t="shared" si="107"/>
        <v>0.63823449769834828</v>
      </c>
      <c r="Q1670" s="9">
        <f>YEAR(SalesDataTable[[#This Row],[Order Date]])</f>
        <v>2026</v>
      </c>
      <c r="R1670" s="8" t="str">
        <f>"Q"&amp;ROUNDUP(MONTH(SalesDataTable[[#This Row],[Order Date]])/3,0)</f>
        <v>Q3</v>
      </c>
      <c r="S1670" s="5">
        <f>MONTH(SalesDataTable[[#This Row],[Order Date]])</f>
        <v>8</v>
      </c>
      <c r="T1670" s="8" t="str">
        <f>TEXT(SalesDataTable[[#This Row],[Order Date]],"mmm")</f>
        <v>sie</v>
      </c>
    </row>
    <row r="1671" spans="1:20" ht="16" x14ac:dyDescent="0.4">
      <c r="A1671" s="2" t="s">
        <v>1742</v>
      </c>
      <c r="B1671" s="3">
        <v>46251</v>
      </c>
      <c r="C1671" s="4" t="s">
        <v>28</v>
      </c>
      <c r="D1671" s="4" t="s">
        <v>89</v>
      </c>
      <c r="E1671" s="4" t="s">
        <v>45</v>
      </c>
      <c r="F1671" s="4" t="s">
        <v>24</v>
      </c>
      <c r="G1671" s="4" t="s">
        <v>25</v>
      </c>
      <c r="H1671" s="4" t="s">
        <v>63</v>
      </c>
      <c r="I1671" s="5">
        <v>3</v>
      </c>
      <c r="J1671" s="6">
        <v>104.96</v>
      </c>
      <c r="K1671" s="7">
        <v>0.05</v>
      </c>
      <c r="L1671" s="6">
        <v>51.66</v>
      </c>
      <c r="M1671" s="6">
        <f t="shared" si="104"/>
        <v>299.13599999999997</v>
      </c>
      <c r="N1671" s="6">
        <f t="shared" si="105"/>
        <v>154.97999999999999</v>
      </c>
      <c r="O1671" s="6">
        <f t="shared" si="106"/>
        <v>144.15599999999998</v>
      </c>
      <c r="P1671" s="8">
        <f t="shared" si="107"/>
        <v>0.48190789473684209</v>
      </c>
      <c r="Q1671" s="9">
        <f>YEAR(SalesDataTable[[#This Row],[Order Date]])</f>
        <v>2026</v>
      </c>
      <c r="R1671" s="8" t="str">
        <f>"Q"&amp;ROUNDUP(MONTH(SalesDataTable[[#This Row],[Order Date]])/3,0)</f>
        <v>Q3</v>
      </c>
      <c r="S1671" s="5">
        <f>MONTH(SalesDataTable[[#This Row],[Order Date]])</f>
        <v>8</v>
      </c>
      <c r="T1671" s="8" t="str">
        <f>TEXT(SalesDataTable[[#This Row],[Order Date]],"mmm")</f>
        <v>sie</v>
      </c>
    </row>
    <row r="1672" spans="1:20" ht="16" x14ac:dyDescent="0.4">
      <c r="A1672" s="2" t="s">
        <v>1743</v>
      </c>
      <c r="B1672" s="3">
        <v>46251</v>
      </c>
      <c r="C1672" s="4" t="s">
        <v>28</v>
      </c>
      <c r="D1672" s="4" t="s">
        <v>29</v>
      </c>
      <c r="E1672" s="4" t="s">
        <v>59</v>
      </c>
      <c r="F1672" s="4" t="s">
        <v>36</v>
      </c>
      <c r="G1672" s="4" t="s">
        <v>37</v>
      </c>
      <c r="H1672" s="4" t="s">
        <v>103</v>
      </c>
      <c r="I1672" s="5">
        <v>3</v>
      </c>
      <c r="J1672" s="6">
        <v>168.51</v>
      </c>
      <c r="K1672" s="7">
        <v>0</v>
      </c>
      <c r="L1672" s="6">
        <v>85.34</v>
      </c>
      <c r="M1672" s="6">
        <f t="shared" si="104"/>
        <v>505.53</v>
      </c>
      <c r="N1672" s="6">
        <f t="shared" si="105"/>
        <v>256.02</v>
      </c>
      <c r="O1672" s="6">
        <f t="shared" si="106"/>
        <v>249.51</v>
      </c>
      <c r="P1672" s="8">
        <f t="shared" si="107"/>
        <v>0.49356121298439265</v>
      </c>
      <c r="Q1672" s="9">
        <f>YEAR(SalesDataTable[[#This Row],[Order Date]])</f>
        <v>2026</v>
      </c>
      <c r="R1672" s="8" t="str">
        <f>"Q"&amp;ROUNDUP(MONTH(SalesDataTable[[#This Row],[Order Date]])/3,0)</f>
        <v>Q3</v>
      </c>
      <c r="S1672" s="5">
        <f>MONTH(SalesDataTable[[#This Row],[Order Date]])</f>
        <v>8</v>
      </c>
      <c r="T1672" s="8" t="str">
        <f>TEXT(SalesDataTable[[#This Row],[Order Date]],"mmm")</f>
        <v>sie</v>
      </c>
    </row>
    <row r="1673" spans="1:20" ht="16" x14ac:dyDescent="0.4">
      <c r="A1673" s="2" t="s">
        <v>1744</v>
      </c>
      <c r="B1673" s="3">
        <v>46251</v>
      </c>
      <c r="C1673" s="4" t="s">
        <v>28</v>
      </c>
      <c r="D1673" s="4" t="s">
        <v>89</v>
      </c>
      <c r="E1673" s="4" t="s">
        <v>45</v>
      </c>
      <c r="F1673" s="4" t="s">
        <v>36</v>
      </c>
      <c r="G1673" s="4" t="s">
        <v>37</v>
      </c>
      <c r="H1673" s="4" t="s">
        <v>66</v>
      </c>
      <c r="I1673" s="5">
        <v>1</v>
      </c>
      <c r="J1673" s="6">
        <v>46.44</v>
      </c>
      <c r="K1673" s="7">
        <v>0.05</v>
      </c>
      <c r="L1673" s="6">
        <v>18.59</v>
      </c>
      <c r="M1673" s="6">
        <f t="shared" si="104"/>
        <v>44.117999999999995</v>
      </c>
      <c r="N1673" s="6">
        <f t="shared" si="105"/>
        <v>18.59</v>
      </c>
      <c r="O1673" s="6">
        <f t="shared" si="106"/>
        <v>25.527999999999995</v>
      </c>
      <c r="P1673" s="8">
        <f t="shared" si="107"/>
        <v>0.57863003762636556</v>
      </c>
      <c r="Q1673" s="9">
        <f>YEAR(SalesDataTable[[#This Row],[Order Date]])</f>
        <v>2026</v>
      </c>
      <c r="R1673" s="8" t="str">
        <f>"Q"&amp;ROUNDUP(MONTH(SalesDataTable[[#This Row],[Order Date]])/3,0)</f>
        <v>Q3</v>
      </c>
      <c r="S1673" s="5">
        <f>MONTH(SalesDataTable[[#This Row],[Order Date]])</f>
        <v>8</v>
      </c>
      <c r="T1673" s="8" t="str">
        <f>TEXT(SalesDataTable[[#This Row],[Order Date]],"mmm")</f>
        <v>sie</v>
      </c>
    </row>
    <row r="1674" spans="1:20" ht="16" x14ac:dyDescent="0.4">
      <c r="A1674" s="2" t="s">
        <v>1745</v>
      </c>
      <c r="B1674" s="3">
        <v>46251</v>
      </c>
      <c r="C1674" s="4" t="s">
        <v>21</v>
      </c>
      <c r="D1674" s="4" t="s">
        <v>22</v>
      </c>
      <c r="E1674" s="4" t="s">
        <v>23</v>
      </c>
      <c r="F1674" s="4" t="s">
        <v>36</v>
      </c>
      <c r="G1674" s="4" t="s">
        <v>31</v>
      </c>
      <c r="H1674" s="4" t="s">
        <v>99</v>
      </c>
      <c r="I1674" s="5">
        <v>1</v>
      </c>
      <c r="J1674" s="6">
        <v>69.900000000000006</v>
      </c>
      <c r="K1674" s="7">
        <v>0.1</v>
      </c>
      <c r="L1674" s="6">
        <v>31.43</v>
      </c>
      <c r="M1674" s="6">
        <f t="shared" si="104"/>
        <v>62.910000000000004</v>
      </c>
      <c r="N1674" s="6">
        <f t="shared" si="105"/>
        <v>31.43</v>
      </c>
      <c r="O1674" s="6">
        <f t="shared" si="106"/>
        <v>31.480000000000004</v>
      </c>
      <c r="P1674" s="8">
        <f t="shared" si="107"/>
        <v>0.50039739310125575</v>
      </c>
      <c r="Q1674" s="9">
        <f>YEAR(SalesDataTable[[#This Row],[Order Date]])</f>
        <v>2026</v>
      </c>
      <c r="R1674" s="8" t="str">
        <f>"Q"&amp;ROUNDUP(MONTH(SalesDataTable[[#This Row],[Order Date]])/3,0)</f>
        <v>Q3</v>
      </c>
      <c r="S1674" s="5">
        <f>MONTH(SalesDataTable[[#This Row],[Order Date]])</f>
        <v>8</v>
      </c>
      <c r="T1674" s="8" t="str">
        <f>TEXT(SalesDataTable[[#This Row],[Order Date]],"mmm")</f>
        <v>sie</v>
      </c>
    </row>
    <row r="1675" spans="1:20" ht="16" x14ac:dyDescent="0.4">
      <c r="A1675" s="2" t="s">
        <v>1746</v>
      </c>
      <c r="B1675" s="3">
        <v>46252</v>
      </c>
      <c r="C1675" s="4" t="s">
        <v>47</v>
      </c>
      <c r="D1675" s="4" t="s">
        <v>102</v>
      </c>
      <c r="E1675" s="4" t="s">
        <v>23</v>
      </c>
      <c r="F1675" s="4" t="s">
        <v>36</v>
      </c>
      <c r="G1675" s="4" t="s">
        <v>25</v>
      </c>
      <c r="H1675" s="4" t="s">
        <v>55</v>
      </c>
      <c r="I1675" s="5">
        <v>2</v>
      </c>
      <c r="J1675" s="6">
        <v>39.83</v>
      </c>
      <c r="K1675" s="7">
        <v>0</v>
      </c>
      <c r="L1675" s="6">
        <v>17.18</v>
      </c>
      <c r="M1675" s="6">
        <f t="shared" si="104"/>
        <v>79.66</v>
      </c>
      <c r="N1675" s="6">
        <f t="shared" si="105"/>
        <v>34.36</v>
      </c>
      <c r="O1675" s="6">
        <f t="shared" si="106"/>
        <v>45.3</v>
      </c>
      <c r="P1675" s="8">
        <f t="shared" si="107"/>
        <v>0.56866683404468987</v>
      </c>
      <c r="Q1675" s="9">
        <f>YEAR(SalesDataTable[[#This Row],[Order Date]])</f>
        <v>2026</v>
      </c>
      <c r="R1675" s="8" t="str">
        <f>"Q"&amp;ROUNDUP(MONTH(SalesDataTable[[#This Row],[Order Date]])/3,0)</f>
        <v>Q3</v>
      </c>
      <c r="S1675" s="5">
        <f>MONTH(SalesDataTable[[#This Row],[Order Date]])</f>
        <v>8</v>
      </c>
      <c r="T1675" s="8" t="str">
        <f>TEXT(SalesDataTable[[#This Row],[Order Date]],"mmm")</f>
        <v>sie</v>
      </c>
    </row>
    <row r="1676" spans="1:20" ht="16" x14ac:dyDescent="0.4">
      <c r="A1676" s="2" t="s">
        <v>1747</v>
      </c>
      <c r="B1676" s="3">
        <v>46252</v>
      </c>
      <c r="C1676" s="4" t="s">
        <v>21</v>
      </c>
      <c r="D1676" s="4" t="s">
        <v>72</v>
      </c>
      <c r="E1676" s="4" t="s">
        <v>23</v>
      </c>
      <c r="F1676" s="4" t="s">
        <v>36</v>
      </c>
      <c r="G1676" s="4" t="s">
        <v>37</v>
      </c>
      <c r="H1676" s="4" t="s">
        <v>38</v>
      </c>
      <c r="I1676" s="5">
        <v>2</v>
      </c>
      <c r="J1676" s="6">
        <v>36.020000000000003</v>
      </c>
      <c r="K1676" s="7">
        <v>0</v>
      </c>
      <c r="L1676" s="6">
        <v>13.87</v>
      </c>
      <c r="M1676" s="6">
        <f t="shared" si="104"/>
        <v>72.040000000000006</v>
      </c>
      <c r="N1676" s="6">
        <f t="shared" si="105"/>
        <v>27.74</v>
      </c>
      <c r="O1676" s="6">
        <f t="shared" si="106"/>
        <v>44.300000000000011</v>
      </c>
      <c r="P1676" s="8">
        <f t="shared" si="107"/>
        <v>0.61493614658523055</v>
      </c>
      <c r="Q1676" s="9">
        <f>YEAR(SalesDataTable[[#This Row],[Order Date]])</f>
        <v>2026</v>
      </c>
      <c r="R1676" s="8" t="str">
        <f>"Q"&amp;ROUNDUP(MONTH(SalesDataTable[[#This Row],[Order Date]])/3,0)</f>
        <v>Q3</v>
      </c>
      <c r="S1676" s="5">
        <f>MONTH(SalesDataTable[[#This Row],[Order Date]])</f>
        <v>8</v>
      </c>
      <c r="T1676" s="8" t="str">
        <f>TEXT(SalesDataTable[[#This Row],[Order Date]],"mmm")</f>
        <v>sie</v>
      </c>
    </row>
    <row r="1677" spans="1:20" ht="16" x14ac:dyDescent="0.4">
      <c r="A1677" s="2" t="s">
        <v>1748</v>
      </c>
      <c r="B1677" s="3">
        <v>46252</v>
      </c>
      <c r="C1677" s="4" t="s">
        <v>21</v>
      </c>
      <c r="D1677" s="4" t="s">
        <v>108</v>
      </c>
      <c r="E1677" s="4" t="s">
        <v>59</v>
      </c>
      <c r="F1677" s="4" t="s">
        <v>40</v>
      </c>
      <c r="G1677" s="4" t="s">
        <v>69</v>
      </c>
      <c r="H1677" s="4" t="s">
        <v>75</v>
      </c>
      <c r="I1677" s="5">
        <v>3</v>
      </c>
      <c r="J1677" s="6">
        <v>125.31</v>
      </c>
      <c r="K1677" s="7">
        <v>0</v>
      </c>
      <c r="L1677" s="6">
        <v>67.64</v>
      </c>
      <c r="M1677" s="6">
        <f t="shared" si="104"/>
        <v>375.93</v>
      </c>
      <c r="N1677" s="6">
        <f t="shared" si="105"/>
        <v>202.92000000000002</v>
      </c>
      <c r="O1677" s="6">
        <f t="shared" si="106"/>
        <v>173.01</v>
      </c>
      <c r="P1677" s="8">
        <f t="shared" si="107"/>
        <v>0.46021865772883247</v>
      </c>
      <c r="Q1677" s="9">
        <f>YEAR(SalesDataTable[[#This Row],[Order Date]])</f>
        <v>2026</v>
      </c>
      <c r="R1677" s="8" t="str">
        <f>"Q"&amp;ROUNDUP(MONTH(SalesDataTable[[#This Row],[Order Date]])/3,0)</f>
        <v>Q3</v>
      </c>
      <c r="S1677" s="5">
        <f>MONTH(SalesDataTable[[#This Row],[Order Date]])</f>
        <v>8</v>
      </c>
      <c r="T1677" s="8" t="str">
        <f>TEXT(SalesDataTable[[#This Row],[Order Date]],"mmm")</f>
        <v>sie</v>
      </c>
    </row>
    <row r="1678" spans="1:20" ht="16" x14ac:dyDescent="0.4">
      <c r="A1678" s="2" t="s">
        <v>1749</v>
      </c>
      <c r="B1678" s="3">
        <v>46252</v>
      </c>
      <c r="C1678" s="4" t="s">
        <v>28</v>
      </c>
      <c r="D1678" s="4" t="s">
        <v>89</v>
      </c>
      <c r="E1678" s="4" t="s">
        <v>23</v>
      </c>
      <c r="F1678" s="4" t="s">
        <v>24</v>
      </c>
      <c r="G1678" s="4" t="s">
        <v>31</v>
      </c>
      <c r="H1678" s="4" t="s">
        <v>32</v>
      </c>
      <c r="I1678" s="5">
        <v>3</v>
      </c>
      <c r="J1678" s="6">
        <v>92.5</v>
      </c>
      <c r="K1678" s="7">
        <v>0.1</v>
      </c>
      <c r="L1678" s="6">
        <v>46.38</v>
      </c>
      <c r="M1678" s="6">
        <f t="shared" si="104"/>
        <v>249.75</v>
      </c>
      <c r="N1678" s="6">
        <f t="shared" si="105"/>
        <v>139.14000000000001</v>
      </c>
      <c r="O1678" s="6">
        <f t="shared" si="106"/>
        <v>110.60999999999999</v>
      </c>
      <c r="P1678" s="8">
        <f t="shared" si="107"/>
        <v>0.4428828828828828</v>
      </c>
      <c r="Q1678" s="9">
        <f>YEAR(SalesDataTable[[#This Row],[Order Date]])</f>
        <v>2026</v>
      </c>
      <c r="R1678" s="8" t="str">
        <f>"Q"&amp;ROUNDUP(MONTH(SalesDataTable[[#This Row],[Order Date]])/3,0)</f>
        <v>Q3</v>
      </c>
      <c r="S1678" s="5">
        <f>MONTH(SalesDataTable[[#This Row],[Order Date]])</f>
        <v>8</v>
      </c>
      <c r="T1678" s="8" t="str">
        <f>TEXT(SalesDataTable[[#This Row],[Order Date]],"mmm")</f>
        <v>sie</v>
      </c>
    </row>
    <row r="1679" spans="1:20" ht="16" x14ac:dyDescent="0.4">
      <c r="A1679" s="2" t="s">
        <v>1750</v>
      </c>
      <c r="B1679" s="3">
        <v>46252</v>
      </c>
      <c r="C1679" s="4" t="s">
        <v>28</v>
      </c>
      <c r="D1679" s="4" t="s">
        <v>29</v>
      </c>
      <c r="E1679" s="4" t="s">
        <v>30</v>
      </c>
      <c r="F1679" s="4" t="s">
        <v>40</v>
      </c>
      <c r="G1679" s="4" t="s">
        <v>25</v>
      </c>
      <c r="H1679" s="4" t="s">
        <v>63</v>
      </c>
      <c r="I1679" s="5">
        <v>5</v>
      </c>
      <c r="J1679" s="6">
        <v>100.48</v>
      </c>
      <c r="K1679" s="7">
        <v>0.1</v>
      </c>
      <c r="L1679" s="6">
        <v>49.67</v>
      </c>
      <c r="M1679" s="6">
        <f t="shared" si="104"/>
        <v>452.16</v>
      </c>
      <c r="N1679" s="6">
        <f t="shared" si="105"/>
        <v>248.35000000000002</v>
      </c>
      <c r="O1679" s="6">
        <f t="shared" si="106"/>
        <v>203.81</v>
      </c>
      <c r="P1679" s="8">
        <f t="shared" si="107"/>
        <v>0.45074752300070769</v>
      </c>
      <c r="Q1679" s="9">
        <f>YEAR(SalesDataTable[[#This Row],[Order Date]])</f>
        <v>2026</v>
      </c>
      <c r="R1679" s="8" t="str">
        <f>"Q"&amp;ROUNDUP(MONTH(SalesDataTable[[#This Row],[Order Date]])/3,0)</f>
        <v>Q3</v>
      </c>
      <c r="S1679" s="5">
        <f>MONTH(SalesDataTable[[#This Row],[Order Date]])</f>
        <v>8</v>
      </c>
      <c r="T1679" s="8" t="str">
        <f>TEXT(SalesDataTable[[#This Row],[Order Date]],"mmm")</f>
        <v>sie</v>
      </c>
    </row>
    <row r="1680" spans="1:20" ht="16" x14ac:dyDescent="0.4">
      <c r="A1680" s="2" t="s">
        <v>1751</v>
      </c>
      <c r="B1680" s="3">
        <v>46252</v>
      </c>
      <c r="C1680" s="4" t="s">
        <v>21</v>
      </c>
      <c r="D1680" s="4" t="s">
        <v>108</v>
      </c>
      <c r="E1680" s="4" t="s">
        <v>59</v>
      </c>
      <c r="F1680" s="4" t="s">
        <v>36</v>
      </c>
      <c r="G1680" s="4" t="s">
        <v>51</v>
      </c>
      <c r="H1680" s="4" t="s">
        <v>84</v>
      </c>
      <c r="I1680" s="5">
        <v>2</v>
      </c>
      <c r="J1680" s="6">
        <v>79.78</v>
      </c>
      <c r="K1680" s="7">
        <v>0</v>
      </c>
      <c r="L1680" s="6">
        <v>38.770000000000003</v>
      </c>
      <c r="M1680" s="6">
        <f t="shared" si="104"/>
        <v>159.56</v>
      </c>
      <c r="N1680" s="6">
        <f t="shared" si="105"/>
        <v>77.540000000000006</v>
      </c>
      <c r="O1680" s="6">
        <f t="shared" si="106"/>
        <v>82.02</v>
      </c>
      <c r="P1680" s="8">
        <f t="shared" si="107"/>
        <v>0.51403860616695907</v>
      </c>
      <c r="Q1680" s="9">
        <f>YEAR(SalesDataTable[[#This Row],[Order Date]])</f>
        <v>2026</v>
      </c>
      <c r="R1680" s="8" t="str">
        <f>"Q"&amp;ROUNDUP(MONTH(SalesDataTable[[#This Row],[Order Date]])/3,0)</f>
        <v>Q3</v>
      </c>
      <c r="S1680" s="5">
        <f>MONTH(SalesDataTable[[#This Row],[Order Date]])</f>
        <v>8</v>
      </c>
      <c r="T1680" s="8" t="str">
        <f>TEXT(SalesDataTable[[#This Row],[Order Date]],"mmm")</f>
        <v>sie</v>
      </c>
    </row>
    <row r="1681" spans="1:20" ht="16" x14ac:dyDescent="0.4">
      <c r="A1681" s="2" t="s">
        <v>1752</v>
      </c>
      <c r="B1681" s="3">
        <v>46252</v>
      </c>
      <c r="C1681" s="4" t="s">
        <v>34</v>
      </c>
      <c r="D1681" s="4" t="s">
        <v>81</v>
      </c>
      <c r="E1681" s="4" t="s">
        <v>30</v>
      </c>
      <c r="F1681" s="4" t="s">
        <v>40</v>
      </c>
      <c r="G1681" s="4" t="s">
        <v>31</v>
      </c>
      <c r="H1681" s="4" t="s">
        <v>41</v>
      </c>
      <c r="I1681" s="5">
        <v>4</v>
      </c>
      <c r="J1681" s="6">
        <v>144.44</v>
      </c>
      <c r="K1681" s="7">
        <v>0.1</v>
      </c>
      <c r="L1681" s="6">
        <v>77.66</v>
      </c>
      <c r="M1681" s="6">
        <f t="shared" si="104"/>
        <v>519.98400000000004</v>
      </c>
      <c r="N1681" s="6">
        <f t="shared" si="105"/>
        <v>310.64</v>
      </c>
      <c r="O1681" s="6">
        <f t="shared" si="106"/>
        <v>209.34400000000005</v>
      </c>
      <c r="P1681" s="8">
        <f t="shared" si="107"/>
        <v>0.4025970029847073</v>
      </c>
      <c r="Q1681" s="9">
        <f>YEAR(SalesDataTable[[#This Row],[Order Date]])</f>
        <v>2026</v>
      </c>
      <c r="R1681" s="8" t="str">
        <f>"Q"&amp;ROUNDUP(MONTH(SalesDataTable[[#This Row],[Order Date]])/3,0)</f>
        <v>Q3</v>
      </c>
      <c r="S1681" s="5">
        <f>MONTH(SalesDataTable[[#This Row],[Order Date]])</f>
        <v>8</v>
      </c>
      <c r="T1681" s="8" t="str">
        <f>TEXT(SalesDataTable[[#This Row],[Order Date]],"mmm")</f>
        <v>sie</v>
      </c>
    </row>
    <row r="1682" spans="1:20" ht="16" x14ac:dyDescent="0.4">
      <c r="A1682" s="2" t="s">
        <v>1753</v>
      </c>
      <c r="B1682" s="3">
        <v>46253</v>
      </c>
      <c r="C1682" s="4" t="s">
        <v>28</v>
      </c>
      <c r="D1682" s="4" t="s">
        <v>29</v>
      </c>
      <c r="E1682" s="4" t="s">
        <v>23</v>
      </c>
      <c r="F1682" s="4" t="s">
        <v>24</v>
      </c>
      <c r="G1682" s="4" t="s">
        <v>31</v>
      </c>
      <c r="H1682" s="4" t="s">
        <v>73</v>
      </c>
      <c r="I1682" s="5">
        <v>3</v>
      </c>
      <c r="J1682" s="6">
        <v>157.41999999999999</v>
      </c>
      <c r="K1682" s="7">
        <v>0</v>
      </c>
      <c r="L1682" s="6">
        <v>77.989999999999995</v>
      </c>
      <c r="M1682" s="6">
        <f t="shared" si="104"/>
        <v>472.26</v>
      </c>
      <c r="N1682" s="6">
        <f t="shared" si="105"/>
        <v>233.96999999999997</v>
      </c>
      <c r="O1682" s="6">
        <f t="shared" si="106"/>
        <v>238.29000000000002</v>
      </c>
      <c r="P1682" s="8">
        <f t="shared" si="107"/>
        <v>0.5045737517469191</v>
      </c>
      <c r="Q1682" s="9">
        <f>YEAR(SalesDataTable[[#This Row],[Order Date]])</f>
        <v>2026</v>
      </c>
      <c r="R1682" s="8" t="str">
        <f>"Q"&amp;ROUNDUP(MONTH(SalesDataTable[[#This Row],[Order Date]])/3,0)</f>
        <v>Q3</v>
      </c>
      <c r="S1682" s="5">
        <f>MONTH(SalesDataTable[[#This Row],[Order Date]])</f>
        <v>8</v>
      </c>
      <c r="T1682" s="8" t="str">
        <f>TEXT(SalesDataTable[[#This Row],[Order Date]],"mmm")</f>
        <v>sie</v>
      </c>
    </row>
    <row r="1683" spans="1:20" ht="16" x14ac:dyDescent="0.4">
      <c r="A1683" s="2" t="s">
        <v>1754</v>
      </c>
      <c r="B1683" s="3">
        <v>46253</v>
      </c>
      <c r="C1683" s="4" t="s">
        <v>28</v>
      </c>
      <c r="D1683" s="4" t="s">
        <v>106</v>
      </c>
      <c r="E1683" s="4" t="s">
        <v>59</v>
      </c>
      <c r="F1683" s="4" t="s">
        <v>40</v>
      </c>
      <c r="G1683" s="4" t="s">
        <v>31</v>
      </c>
      <c r="H1683" s="4" t="s">
        <v>32</v>
      </c>
      <c r="I1683" s="5">
        <v>1</v>
      </c>
      <c r="J1683" s="6">
        <v>90.37</v>
      </c>
      <c r="K1683" s="7">
        <v>0.05</v>
      </c>
      <c r="L1683" s="6">
        <v>45.89</v>
      </c>
      <c r="M1683" s="6">
        <f t="shared" si="104"/>
        <v>85.851500000000001</v>
      </c>
      <c r="N1683" s="6">
        <f t="shared" si="105"/>
        <v>45.89</v>
      </c>
      <c r="O1683" s="6">
        <f t="shared" si="106"/>
        <v>39.961500000000001</v>
      </c>
      <c r="P1683" s="8">
        <f t="shared" si="107"/>
        <v>0.46547235633623174</v>
      </c>
      <c r="Q1683" s="9">
        <f>YEAR(SalesDataTable[[#This Row],[Order Date]])</f>
        <v>2026</v>
      </c>
      <c r="R1683" s="8" t="str">
        <f>"Q"&amp;ROUNDUP(MONTH(SalesDataTable[[#This Row],[Order Date]])/3,0)</f>
        <v>Q3</v>
      </c>
      <c r="S1683" s="5">
        <f>MONTH(SalesDataTable[[#This Row],[Order Date]])</f>
        <v>8</v>
      </c>
      <c r="T1683" s="8" t="str">
        <f>TEXT(SalesDataTable[[#This Row],[Order Date]],"mmm")</f>
        <v>sie</v>
      </c>
    </row>
    <row r="1684" spans="1:20" ht="16" x14ac:dyDescent="0.4">
      <c r="A1684" s="2" t="s">
        <v>1755</v>
      </c>
      <c r="B1684" s="3">
        <v>46253</v>
      </c>
      <c r="C1684" s="4" t="s">
        <v>28</v>
      </c>
      <c r="D1684" s="4" t="s">
        <v>58</v>
      </c>
      <c r="E1684" s="4" t="s">
        <v>30</v>
      </c>
      <c r="F1684" s="4" t="s">
        <v>40</v>
      </c>
      <c r="G1684" s="4" t="s">
        <v>25</v>
      </c>
      <c r="H1684" s="4" t="s">
        <v>63</v>
      </c>
      <c r="I1684" s="5">
        <v>15</v>
      </c>
      <c r="J1684" s="6">
        <v>104.79</v>
      </c>
      <c r="K1684" s="7">
        <v>0.15</v>
      </c>
      <c r="L1684" s="6">
        <v>49.67</v>
      </c>
      <c r="M1684" s="6">
        <f t="shared" si="104"/>
        <v>1336.0725</v>
      </c>
      <c r="N1684" s="6">
        <f t="shared" si="105"/>
        <v>745.05000000000007</v>
      </c>
      <c r="O1684" s="6">
        <f t="shared" si="106"/>
        <v>591.02249999999992</v>
      </c>
      <c r="P1684" s="8">
        <f t="shared" si="107"/>
        <v>0.44235810556687599</v>
      </c>
      <c r="Q1684" s="9">
        <f>YEAR(SalesDataTable[[#This Row],[Order Date]])</f>
        <v>2026</v>
      </c>
      <c r="R1684" s="8" t="str">
        <f>"Q"&amp;ROUNDUP(MONTH(SalesDataTable[[#This Row],[Order Date]])/3,0)</f>
        <v>Q3</v>
      </c>
      <c r="S1684" s="5">
        <f>MONTH(SalesDataTable[[#This Row],[Order Date]])</f>
        <v>8</v>
      </c>
      <c r="T1684" s="8" t="str">
        <f>TEXT(SalesDataTable[[#This Row],[Order Date]],"mmm")</f>
        <v>sie</v>
      </c>
    </row>
    <row r="1685" spans="1:20" ht="16" x14ac:dyDescent="0.4">
      <c r="A1685" s="2" t="s">
        <v>1756</v>
      </c>
      <c r="B1685" s="3">
        <v>46253</v>
      </c>
      <c r="C1685" s="4" t="s">
        <v>34</v>
      </c>
      <c r="D1685" s="4" t="s">
        <v>35</v>
      </c>
      <c r="E1685" s="4" t="s">
        <v>23</v>
      </c>
      <c r="F1685" s="4" t="s">
        <v>24</v>
      </c>
      <c r="G1685" s="4" t="s">
        <v>37</v>
      </c>
      <c r="H1685" s="4" t="s">
        <v>91</v>
      </c>
      <c r="I1685" s="5">
        <v>1</v>
      </c>
      <c r="J1685" s="6">
        <v>130.94</v>
      </c>
      <c r="K1685" s="7">
        <v>0</v>
      </c>
      <c r="L1685" s="6">
        <v>66.06</v>
      </c>
      <c r="M1685" s="6">
        <f t="shared" si="104"/>
        <v>130.94</v>
      </c>
      <c r="N1685" s="6">
        <f t="shared" si="105"/>
        <v>66.06</v>
      </c>
      <c r="O1685" s="6">
        <f t="shared" si="106"/>
        <v>64.88</v>
      </c>
      <c r="P1685" s="8">
        <f t="shared" si="107"/>
        <v>0.49549411944402011</v>
      </c>
      <c r="Q1685" s="9">
        <f>YEAR(SalesDataTable[[#This Row],[Order Date]])</f>
        <v>2026</v>
      </c>
      <c r="R1685" s="8" t="str">
        <f>"Q"&amp;ROUNDUP(MONTH(SalesDataTable[[#This Row],[Order Date]])/3,0)</f>
        <v>Q3</v>
      </c>
      <c r="S1685" s="5">
        <f>MONTH(SalesDataTable[[#This Row],[Order Date]])</f>
        <v>8</v>
      </c>
      <c r="T1685" s="8" t="str">
        <f>TEXT(SalesDataTable[[#This Row],[Order Date]],"mmm")</f>
        <v>sie</v>
      </c>
    </row>
    <row r="1686" spans="1:20" ht="16" x14ac:dyDescent="0.4">
      <c r="A1686" s="2" t="s">
        <v>1757</v>
      </c>
      <c r="B1686" s="3">
        <v>46253</v>
      </c>
      <c r="C1686" s="4" t="s">
        <v>28</v>
      </c>
      <c r="D1686" s="4" t="s">
        <v>58</v>
      </c>
      <c r="E1686" s="4" t="s">
        <v>23</v>
      </c>
      <c r="F1686" s="4" t="s">
        <v>24</v>
      </c>
      <c r="G1686" s="4" t="s">
        <v>25</v>
      </c>
      <c r="H1686" s="4" t="s">
        <v>55</v>
      </c>
      <c r="I1686" s="5">
        <v>1</v>
      </c>
      <c r="J1686" s="6">
        <v>40.42</v>
      </c>
      <c r="K1686" s="7">
        <v>0.05</v>
      </c>
      <c r="L1686" s="6">
        <v>16.62</v>
      </c>
      <c r="M1686" s="6">
        <f t="shared" si="104"/>
        <v>38.399000000000001</v>
      </c>
      <c r="N1686" s="6">
        <f t="shared" si="105"/>
        <v>16.62</v>
      </c>
      <c r="O1686" s="6">
        <f t="shared" si="106"/>
        <v>21.779</v>
      </c>
      <c r="P1686" s="8">
        <f t="shared" si="107"/>
        <v>0.5671762285476184</v>
      </c>
      <c r="Q1686" s="9">
        <f>YEAR(SalesDataTable[[#This Row],[Order Date]])</f>
        <v>2026</v>
      </c>
      <c r="R1686" s="8" t="str">
        <f>"Q"&amp;ROUNDUP(MONTH(SalesDataTable[[#This Row],[Order Date]])/3,0)</f>
        <v>Q3</v>
      </c>
      <c r="S1686" s="5">
        <f>MONTH(SalesDataTable[[#This Row],[Order Date]])</f>
        <v>8</v>
      </c>
      <c r="T1686" s="8" t="str">
        <f>TEXT(SalesDataTable[[#This Row],[Order Date]],"mmm")</f>
        <v>sie</v>
      </c>
    </row>
    <row r="1687" spans="1:20" ht="16" x14ac:dyDescent="0.4">
      <c r="A1687" s="2" t="s">
        <v>1758</v>
      </c>
      <c r="B1687" s="3">
        <v>46253</v>
      </c>
      <c r="C1687" s="4" t="s">
        <v>28</v>
      </c>
      <c r="D1687" s="4" t="s">
        <v>86</v>
      </c>
      <c r="E1687" s="4" t="s">
        <v>59</v>
      </c>
      <c r="F1687" s="4" t="s">
        <v>24</v>
      </c>
      <c r="G1687" s="4" t="s">
        <v>51</v>
      </c>
      <c r="H1687" s="4" t="s">
        <v>52</v>
      </c>
      <c r="I1687" s="5">
        <v>1</v>
      </c>
      <c r="J1687" s="6">
        <v>338.45</v>
      </c>
      <c r="K1687" s="7">
        <v>0.15</v>
      </c>
      <c r="L1687" s="6">
        <v>197.2</v>
      </c>
      <c r="M1687" s="6">
        <f t="shared" si="104"/>
        <v>287.6825</v>
      </c>
      <c r="N1687" s="6">
        <f t="shared" si="105"/>
        <v>197.2</v>
      </c>
      <c r="O1687" s="6">
        <f t="shared" si="106"/>
        <v>90.482500000000016</v>
      </c>
      <c r="P1687" s="8">
        <f t="shared" si="107"/>
        <v>0.31452208598020392</v>
      </c>
      <c r="Q1687" s="9">
        <f>YEAR(SalesDataTable[[#This Row],[Order Date]])</f>
        <v>2026</v>
      </c>
      <c r="R1687" s="8" t="str">
        <f>"Q"&amp;ROUNDUP(MONTH(SalesDataTable[[#This Row],[Order Date]])/3,0)</f>
        <v>Q3</v>
      </c>
      <c r="S1687" s="5">
        <f>MONTH(SalesDataTable[[#This Row],[Order Date]])</f>
        <v>8</v>
      </c>
      <c r="T1687" s="8" t="str">
        <f>TEXT(SalesDataTable[[#This Row],[Order Date]],"mmm")</f>
        <v>sie</v>
      </c>
    </row>
    <row r="1688" spans="1:20" ht="16" x14ac:dyDescent="0.4">
      <c r="A1688" s="2" t="s">
        <v>1759</v>
      </c>
      <c r="B1688" s="3">
        <v>46253</v>
      </c>
      <c r="C1688" s="4" t="s">
        <v>34</v>
      </c>
      <c r="D1688" s="4" t="s">
        <v>81</v>
      </c>
      <c r="E1688" s="4" t="s">
        <v>59</v>
      </c>
      <c r="F1688" s="4" t="s">
        <v>24</v>
      </c>
      <c r="G1688" s="4" t="s">
        <v>25</v>
      </c>
      <c r="H1688" s="4" t="s">
        <v>63</v>
      </c>
      <c r="I1688" s="5">
        <v>1</v>
      </c>
      <c r="J1688" s="6">
        <v>103.92</v>
      </c>
      <c r="K1688" s="7">
        <v>0.05</v>
      </c>
      <c r="L1688" s="6">
        <v>50.71</v>
      </c>
      <c r="M1688" s="6">
        <f t="shared" si="104"/>
        <v>98.724000000000004</v>
      </c>
      <c r="N1688" s="6">
        <f t="shared" si="105"/>
        <v>50.71</v>
      </c>
      <c r="O1688" s="6">
        <f t="shared" si="106"/>
        <v>48.014000000000003</v>
      </c>
      <c r="P1688" s="8">
        <f t="shared" si="107"/>
        <v>0.48634577205137558</v>
      </c>
      <c r="Q1688" s="9">
        <f>YEAR(SalesDataTable[[#This Row],[Order Date]])</f>
        <v>2026</v>
      </c>
      <c r="R1688" s="8" t="str">
        <f>"Q"&amp;ROUNDUP(MONTH(SalesDataTable[[#This Row],[Order Date]])/3,0)</f>
        <v>Q3</v>
      </c>
      <c r="S1688" s="5">
        <f>MONTH(SalesDataTable[[#This Row],[Order Date]])</f>
        <v>8</v>
      </c>
      <c r="T1688" s="8" t="str">
        <f>TEXT(SalesDataTable[[#This Row],[Order Date]],"mmm")</f>
        <v>sie</v>
      </c>
    </row>
    <row r="1689" spans="1:20" ht="16" x14ac:dyDescent="0.4">
      <c r="A1689" s="2" t="s">
        <v>1760</v>
      </c>
      <c r="B1689" s="3">
        <v>46254</v>
      </c>
      <c r="C1689" s="4" t="s">
        <v>21</v>
      </c>
      <c r="D1689" s="4" t="s">
        <v>72</v>
      </c>
      <c r="E1689" s="4" t="s">
        <v>23</v>
      </c>
      <c r="F1689" s="4" t="s">
        <v>36</v>
      </c>
      <c r="G1689" s="4" t="s">
        <v>25</v>
      </c>
      <c r="H1689" s="4" t="s">
        <v>49</v>
      </c>
      <c r="I1689" s="5">
        <v>6</v>
      </c>
      <c r="J1689" s="6">
        <v>51.67</v>
      </c>
      <c r="K1689" s="7">
        <v>0.1</v>
      </c>
      <c r="L1689" s="6">
        <v>23.1</v>
      </c>
      <c r="M1689" s="6">
        <f t="shared" si="104"/>
        <v>279.01799999999997</v>
      </c>
      <c r="N1689" s="6">
        <f t="shared" si="105"/>
        <v>138.60000000000002</v>
      </c>
      <c r="O1689" s="6">
        <f t="shared" si="106"/>
        <v>140.41799999999995</v>
      </c>
      <c r="P1689" s="8">
        <f t="shared" si="107"/>
        <v>0.50325785433197845</v>
      </c>
      <c r="Q1689" s="9">
        <f>YEAR(SalesDataTable[[#This Row],[Order Date]])</f>
        <v>2026</v>
      </c>
      <c r="R1689" s="8" t="str">
        <f>"Q"&amp;ROUNDUP(MONTH(SalesDataTable[[#This Row],[Order Date]])/3,0)</f>
        <v>Q3</v>
      </c>
      <c r="S1689" s="5">
        <f>MONTH(SalesDataTable[[#This Row],[Order Date]])</f>
        <v>8</v>
      </c>
      <c r="T1689" s="8" t="str">
        <f>TEXT(SalesDataTable[[#This Row],[Order Date]],"mmm")</f>
        <v>sie</v>
      </c>
    </row>
    <row r="1690" spans="1:20" ht="16" x14ac:dyDescent="0.4">
      <c r="A1690" s="2" t="s">
        <v>1761</v>
      </c>
      <c r="B1690" s="3">
        <v>46254</v>
      </c>
      <c r="C1690" s="4" t="s">
        <v>28</v>
      </c>
      <c r="D1690" s="4" t="s">
        <v>89</v>
      </c>
      <c r="E1690" s="4" t="s">
        <v>30</v>
      </c>
      <c r="F1690" s="4" t="s">
        <v>24</v>
      </c>
      <c r="G1690" s="4" t="s">
        <v>37</v>
      </c>
      <c r="H1690" s="4" t="s">
        <v>103</v>
      </c>
      <c r="I1690" s="5">
        <v>4</v>
      </c>
      <c r="J1690" s="6">
        <v>166.02</v>
      </c>
      <c r="K1690" s="7">
        <v>0.1</v>
      </c>
      <c r="L1690" s="6">
        <v>87.99</v>
      </c>
      <c r="M1690" s="6">
        <f t="shared" si="104"/>
        <v>597.67200000000003</v>
      </c>
      <c r="N1690" s="6">
        <f t="shared" si="105"/>
        <v>351.96</v>
      </c>
      <c r="O1690" s="6">
        <f t="shared" si="106"/>
        <v>245.71200000000005</v>
      </c>
      <c r="P1690" s="8">
        <f t="shared" si="107"/>
        <v>0.4111151266915633</v>
      </c>
      <c r="Q1690" s="9">
        <f>YEAR(SalesDataTable[[#This Row],[Order Date]])</f>
        <v>2026</v>
      </c>
      <c r="R1690" s="8" t="str">
        <f>"Q"&amp;ROUNDUP(MONTH(SalesDataTable[[#This Row],[Order Date]])/3,0)</f>
        <v>Q3</v>
      </c>
      <c r="S1690" s="5">
        <f>MONTH(SalesDataTable[[#This Row],[Order Date]])</f>
        <v>8</v>
      </c>
      <c r="T1690" s="8" t="str">
        <f>TEXT(SalesDataTable[[#This Row],[Order Date]],"mmm")</f>
        <v>sie</v>
      </c>
    </row>
    <row r="1691" spans="1:20" ht="16" x14ac:dyDescent="0.4">
      <c r="A1691" s="2" t="s">
        <v>1762</v>
      </c>
      <c r="B1691" s="3">
        <v>46254</v>
      </c>
      <c r="C1691" s="4" t="s">
        <v>34</v>
      </c>
      <c r="D1691" s="4" t="s">
        <v>54</v>
      </c>
      <c r="E1691" s="4" t="s">
        <v>45</v>
      </c>
      <c r="F1691" s="4" t="s">
        <v>36</v>
      </c>
      <c r="G1691" s="4" t="s">
        <v>25</v>
      </c>
      <c r="H1691" s="4" t="s">
        <v>49</v>
      </c>
      <c r="I1691" s="5">
        <v>2</v>
      </c>
      <c r="J1691" s="6">
        <v>50.59</v>
      </c>
      <c r="K1691" s="7">
        <v>0.1</v>
      </c>
      <c r="L1691" s="6">
        <v>22.68</v>
      </c>
      <c r="M1691" s="6">
        <f t="shared" si="104"/>
        <v>91.062000000000012</v>
      </c>
      <c r="N1691" s="6">
        <f t="shared" si="105"/>
        <v>45.36</v>
      </c>
      <c r="O1691" s="6">
        <f t="shared" si="106"/>
        <v>45.702000000000012</v>
      </c>
      <c r="P1691" s="8">
        <f t="shared" si="107"/>
        <v>0.5018778414706464</v>
      </c>
      <c r="Q1691" s="9">
        <f>YEAR(SalesDataTable[[#This Row],[Order Date]])</f>
        <v>2026</v>
      </c>
      <c r="R1691" s="8" t="str">
        <f>"Q"&amp;ROUNDUP(MONTH(SalesDataTable[[#This Row],[Order Date]])/3,0)</f>
        <v>Q3</v>
      </c>
      <c r="S1691" s="5">
        <f>MONTH(SalesDataTable[[#This Row],[Order Date]])</f>
        <v>8</v>
      </c>
      <c r="T1691" s="8" t="str">
        <f>TEXT(SalesDataTable[[#This Row],[Order Date]],"mmm")</f>
        <v>sie</v>
      </c>
    </row>
    <row r="1692" spans="1:20" ht="16" x14ac:dyDescent="0.4">
      <c r="A1692" s="2" t="s">
        <v>1763</v>
      </c>
      <c r="B1692" s="3">
        <v>46254</v>
      </c>
      <c r="C1692" s="4" t="s">
        <v>47</v>
      </c>
      <c r="D1692" s="4" t="s">
        <v>65</v>
      </c>
      <c r="E1692" s="4" t="s">
        <v>45</v>
      </c>
      <c r="F1692" s="4" t="s">
        <v>24</v>
      </c>
      <c r="G1692" s="4" t="s">
        <v>31</v>
      </c>
      <c r="H1692" s="4" t="s">
        <v>73</v>
      </c>
      <c r="I1692" s="5">
        <v>1</v>
      </c>
      <c r="J1692" s="6">
        <v>155.83000000000001</v>
      </c>
      <c r="K1692" s="7">
        <v>0</v>
      </c>
      <c r="L1692" s="6">
        <v>77.260000000000005</v>
      </c>
      <c r="M1692" s="6">
        <f t="shared" si="104"/>
        <v>155.83000000000001</v>
      </c>
      <c r="N1692" s="6">
        <f t="shared" si="105"/>
        <v>77.260000000000005</v>
      </c>
      <c r="O1692" s="6">
        <f t="shared" si="106"/>
        <v>78.570000000000007</v>
      </c>
      <c r="P1692" s="8">
        <f t="shared" si="107"/>
        <v>0.50420329846627732</v>
      </c>
      <c r="Q1692" s="9">
        <f>YEAR(SalesDataTable[[#This Row],[Order Date]])</f>
        <v>2026</v>
      </c>
      <c r="R1692" s="8" t="str">
        <f>"Q"&amp;ROUNDUP(MONTH(SalesDataTable[[#This Row],[Order Date]])/3,0)</f>
        <v>Q3</v>
      </c>
      <c r="S1692" s="5">
        <f>MONTH(SalesDataTable[[#This Row],[Order Date]])</f>
        <v>8</v>
      </c>
      <c r="T1692" s="8" t="str">
        <f>TEXT(SalesDataTable[[#This Row],[Order Date]],"mmm")</f>
        <v>sie</v>
      </c>
    </row>
    <row r="1693" spans="1:20" ht="16" x14ac:dyDescent="0.4">
      <c r="A1693" s="2" t="s">
        <v>1764</v>
      </c>
      <c r="B1693" s="3">
        <v>46254</v>
      </c>
      <c r="C1693" s="4" t="s">
        <v>47</v>
      </c>
      <c r="D1693" s="4" t="s">
        <v>48</v>
      </c>
      <c r="E1693" s="4" t="s">
        <v>23</v>
      </c>
      <c r="F1693" s="4" t="s">
        <v>36</v>
      </c>
      <c r="G1693" s="4" t="s">
        <v>69</v>
      </c>
      <c r="H1693" s="4" t="s">
        <v>87</v>
      </c>
      <c r="I1693" s="5">
        <v>1</v>
      </c>
      <c r="J1693" s="6">
        <v>36.380000000000003</v>
      </c>
      <c r="K1693" s="7">
        <v>0.05</v>
      </c>
      <c r="L1693" s="6">
        <v>14.2</v>
      </c>
      <c r="M1693" s="6">
        <f t="shared" si="104"/>
        <v>34.561</v>
      </c>
      <c r="N1693" s="6">
        <f t="shared" si="105"/>
        <v>14.2</v>
      </c>
      <c r="O1693" s="6">
        <f t="shared" si="106"/>
        <v>20.361000000000001</v>
      </c>
      <c r="P1693" s="8">
        <f t="shared" si="107"/>
        <v>0.58913225890454557</v>
      </c>
      <c r="Q1693" s="9">
        <f>YEAR(SalesDataTable[[#This Row],[Order Date]])</f>
        <v>2026</v>
      </c>
      <c r="R1693" s="8" t="str">
        <f>"Q"&amp;ROUNDUP(MONTH(SalesDataTable[[#This Row],[Order Date]])/3,0)</f>
        <v>Q3</v>
      </c>
      <c r="S1693" s="5">
        <f>MONTH(SalesDataTable[[#This Row],[Order Date]])</f>
        <v>8</v>
      </c>
      <c r="T1693" s="8" t="str">
        <f>TEXT(SalesDataTable[[#This Row],[Order Date]],"mmm")</f>
        <v>sie</v>
      </c>
    </row>
    <row r="1694" spans="1:20" ht="16" x14ac:dyDescent="0.4">
      <c r="A1694" s="2" t="s">
        <v>1765</v>
      </c>
      <c r="B1694" s="3">
        <v>46254</v>
      </c>
      <c r="C1694" s="4" t="s">
        <v>28</v>
      </c>
      <c r="D1694" s="4" t="s">
        <v>89</v>
      </c>
      <c r="E1694" s="4" t="s">
        <v>45</v>
      </c>
      <c r="F1694" s="4" t="s">
        <v>36</v>
      </c>
      <c r="G1694" s="4" t="s">
        <v>51</v>
      </c>
      <c r="H1694" s="4" t="s">
        <v>110</v>
      </c>
      <c r="I1694" s="5">
        <v>2</v>
      </c>
      <c r="J1694" s="6">
        <v>124.09</v>
      </c>
      <c r="K1694" s="7">
        <v>0</v>
      </c>
      <c r="L1694" s="6">
        <v>60.39</v>
      </c>
      <c r="M1694" s="6">
        <f t="shared" si="104"/>
        <v>248.18</v>
      </c>
      <c r="N1694" s="6">
        <f t="shared" si="105"/>
        <v>120.78</v>
      </c>
      <c r="O1694" s="6">
        <f t="shared" si="106"/>
        <v>127.4</v>
      </c>
      <c r="P1694" s="8">
        <f t="shared" si="107"/>
        <v>0.513337094044645</v>
      </c>
      <c r="Q1694" s="9">
        <f>YEAR(SalesDataTable[[#This Row],[Order Date]])</f>
        <v>2026</v>
      </c>
      <c r="R1694" s="8" t="str">
        <f>"Q"&amp;ROUNDUP(MONTH(SalesDataTable[[#This Row],[Order Date]])/3,0)</f>
        <v>Q3</v>
      </c>
      <c r="S1694" s="5">
        <f>MONTH(SalesDataTable[[#This Row],[Order Date]])</f>
        <v>8</v>
      </c>
      <c r="T1694" s="8" t="str">
        <f>TEXT(SalesDataTable[[#This Row],[Order Date]],"mmm")</f>
        <v>sie</v>
      </c>
    </row>
    <row r="1695" spans="1:20" ht="16" x14ac:dyDescent="0.4">
      <c r="A1695" s="2" t="s">
        <v>1766</v>
      </c>
      <c r="B1695" s="3">
        <v>46254</v>
      </c>
      <c r="C1695" s="4" t="s">
        <v>47</v>
      </c>
      <c r="D1695" s="4" t="s">
        <v>68</v>
      </c>
      <c r="E1695" s="4" t="s">
        <v>23</v>
      </c>
      <c r="F1695" s="4" t="s">
        <v>36</v>
      </c>
      <c r="G1695" s="4" t="s">
        <v>31</v>
      </c>
      <c r="H1695" s="4" t="s">
        <v>41</v>
      </c>
      <c r="I1695" s="5">
        <v>1</v>
      </c>
      <c r="J1695" s="6">
        <v>141.97999999999999</v>
      </c>
      <c r="K1695" s="7">
        <v>0.05</v>
      </c>
      <c r="L1695" s="6">
        <v>79.510000000000005</v>
      </c>
      <c r="M1695" s="6">
        <f t="shared" si="104"/>
        <v>134.88099999999997</v>
      </c>
      <c r="N1695" s="6">
        <f t="shared" si="105"/>
        <v>79.510000000000005</v>
      </c>
      <c r="O1695" s="6">
        <f t="shared" si="106"/>
        <v>55.370999999999967</v>
      </c>
      <c r="P1695" s="8">
        <f t="shared" si="107"/>
        <v>0.41051741905828082</v>
      </c>
      <c r="Q1695" s="9">
        <f>YEAR(SalesDataTable[[#This Row],[Order Date]])</f>
        <v>2026</v>
      </c>
      <c r="R1695" s="8" t="str">
        <f>"Q"&amp;ROUNDUP(MONTH(SalesDataTable[[#This Row],[Order Date]])/3,0)</f>
        <v>Q3</v>
      </c>
      <c r="S1695" s="5">
        <f>MONTH(SalesDataTable[[#This Row],[Order Date]])</f>
        <v>8</v>
      </c>
      <c r="T1695" s="8" t="str">
        <f>TEXT(SalesDataTable[[#This Row],[Order Date]],"mmm")</f>
        <v>sie</v>
      </c>
    </row>
    <row r="1696" spans="1:20" ht="16" x14ac:dyDescent="0.4">
      <c r="A1696" s="2" t="s">
        <v>1767</v>
      </c>
      <c r="B1696" s="3">
        <v>46254</v>
      </c>
      <c r="C1696" s="4" t="s">
        <v>47</v>
      </c>
      <c r="D1696" s="4" t="s">
        <v>102</v>
      </c>
      <c r="E1696" s="4" t="s">
        <v>45</v>
      </c>
      <c r="F1696" s="4" t="s">
        <v>36</v>
      </c>
      <c r="G1696" s="4" t="s">
        <v>51</v>
      </c>
      <c r="H1696" s="4" t="s">
        <v>110</v>
      </c>
      <c r="I1696" s="5">
        <v>5</v>
      </c>
      <c r="J1696" s="6">
        <v>121.93</v>
      </c>
      <c r="K1696" s="7">
        <v>0.15</v>
      </c>
      <c r="L1696" s="6">
        <v>62.28</v>
      </c>
      <c r="M1696" s="6">
        <f t="shared" si="104"/>
        <v>518.2025000000001</v>
      </c>
      <c r="N1696" s="6">
        <f t="shared" si="105"/>
        <v>311.39999999999998</v>
      </c>
      <c r="O1696" s="6">
        <f t="shared" si="106"/>
        <v>206.80250000000012</v>
      </c>
      <c r="P1696" s="8">
        <f t="shared" si="107"/>
        <v>0.39907661580173792</v>
      </c>
      <c r="Q1696" s="9">
        <f>YEAR(SalesDataTable[[#This Row],[Order Date]])</f>
        <v>2026</v>
      </c>
      <c r="R1696" s="8" t="str">
        <f>"Q"&amp;ROUNDUP(MONTH(SalesDataTable[[#This Row],[Order Date]])/3,0)</f>
        <v>Q3</v>
      </c>
      <c r="S1696" s="5">
        <f>MONTH(SalesDataTable[[#This Row],[Order Date]])</f>
        <v>8</v>
      </c>
      <c r="T1696" s="8" t="str">
        <f>TEXT(SalesDataTable[[#This Row],[Order Date]],"mmm")</f>
        <v>sie</v>
      </c>
    </row>
    <row r="1697" spans="1:20" ht="16" x14ac:dyDescent="0.4">
      <c r="A1697" s="2" t="s">
        <v>1768</v>
      </c>
      <c r="B1697" s="3">
        <v>46254</v>
      </c>
      <c r="C1697" s="4" t="s">
        <v>47</v>
      </c>
      <c r="D1697" s="4" t="s">
        <v>48</v>
      </c>
      <c r="E1697" s="4" t="s">
        <v>23</v>
      </c>
      <c r="F1697" s="4" t="s">
        <v>36</v>
      </c>
      <c r="G1697" s="4" t="s">
        <v>37</v>
      </c>
      <c r="H1697" s="4" t="s">
        <v>38</v>
      </c>
      <c r="I1697" s="5">
        <v>1</v>
      </c>
      <c r="J1697" s="6">
        <v>35.58</v>
      </c>
      <c r="K1697" s="7">
        <v>0.15</v>
      </c>
      <c r="L1697" s="6">
        <v>13.94</v>
      </c>
      <c r="M1697" s="6">
        <f t="shared" si="104"/>
        <v>30.242999999999999</v>
      </c>
      <c r="N1697" s="6">
        <f t="shared" si="105"/>
        <v>13.94</v>
      </c>
      <c r="O1697" s="6">
        <f t="shared" si="106"/>
        <v>16.302999999999997</v>
      </c>
      <c r="P1697" s="8">
        <f t="shared" si="107"/>
        <v>0.53906689151208542</v>
      </c>
      <c r="Q1697" s="9">
        <f>YEAR(SalesDataTable[[#This Row],[Order Date]])</f>
        <v>2026</v>
      </c>
      <c r="R1697" s="8" t="str">
        <f>"Q"&amp;ROUNDUP(MONTH(SalesDataTable[[#This Row],[Order Date]])/3,0)</f>
        <v>Q3</v>
      </c>
      <c r="S1697" s="5">
        <f>MONTH(SalesDataTable[[#This Row],[Order Date]])</f>
        <v>8</v>
      </c>
      <c r="T1697" s="8" t="str">
        <f>TEXT(SalesDataTable[[#This Row],[Order Date]],"mmm")</f>
        <v>sie</v>
      </c>
    </row>
    <row r="1698" spans="1:20" ht="16" x14ac:dyDescent="0.4">
      <c r="A1698" s="2" t="s">
        <v>1769</v>
      </c>
      <c r="B1698" s="3">
        <v>46254</v>
      </c>
      <c r="C1698" s="4" t="s">
        <v>34</v>
      </c>
      <c r="D1698" s="4" t="s">
        <v>54</v>
      </c>
      <c r="E1698" s="4" t="s">
        <v>59</v>
      </c>
      <c r="F1698" s="4" t="s">
        <v>24</v>
      </c>
      <c r="G1698" s="4" t="s">
        <v>31</v>
      </c>
      <c r="H1698" s="4" t="s">
        <v>73</v>
      </c>
      <c r="I1698" s="5">
        <v>1</v>
      </c>
      <c r="J1698" s="6">
        <v>157.84</v>
      </c>
      <c r="K1698" s="7">
        <v>0</v>
      </c>
      <c r="L1698" s="6">
        <v>77.87</v>
      </c>
      <c r="M1698" s="6">
        <f t="shared" si="104"/>
        <v>157.84</v>
      </c>
      <c r="N1698" s="6">
        <f t="shared" si="105"/>
        <v>77.87</v>
      </c>
      <c r="O1698" s="6">
        <f t="shared" si="106"/>
        <v>79.97</v>
      </c>
      <c r="P1698" s="8">
        <f t="shared" si="107"/>
        <v>0.50665230613279266</v>
      </c>
      <c r="Q1698" s="9">
        <f>YEAR(SalesDataTable[[#This Row],[Order Date]])</f>
        <v>2026</v>
      </c>
      <c r="R1698" s="8" t="str">
        <f>"Q"&amp;ROUNDUP(MONTH(SalesDataTable[[#This Row],[Order Date]])/3,0)</f>
        <v>Q3</v>
      </c>
      <c r="S1698" s="5">
        <f>MONTH(SalesDataTable[[#This Row],[Order Date]])</f>
        <v>8</v>
      </c>
      <c r="T1698" s="8" t="str">
        <f>TEXT(SalesDataTable[[#This Row],[Order Date]],"mmm")</f>
        <v>sie</v>
      </c>
    </row>
    <row r="1699" spans="1:20" ht="16" x14ac:dyDescent="0.4">
      <c r="A1699" s="2" t="s">
        <v>1770</v>
      </c>
      <c r="B1699" s="3">
        <v>46254</v>
      </c>
      <c r="C1699" s="4" t="s">
        <v>28</v>
      </c>
      <c r="D1699" s="4" t="s">
        <v>89</v>
      </c>
      <c r="E1699" s="4" t="s">
        <v>23</v>
      </c>
      <c r="F1699" s="4" t="s">
        <v>36</v>
      </c>
      <c r="G1699" s="4" t="s">
        <v>51</v>
      </c>
      <c r="H1699" s="4" t="s">
        <v>52</v>
      </c>
      <c r="I1699" s="5">
        <v>1</v>
      </c>
      <c r="J1699" s="6">
        <v>336.35</v>
      </c>
      <c r="K1699" s="7">
        <v>0</v>
      </c>
      <c r="L1699" s="6">
        <v>195.07</v>
      </c>
      <c r="M1699" s="6">
        <f t="shared" si="104"/>
        <v>336.35</v>
      </c>
      <c r="N1699" s="6">
        <f t="shared" si="105"/>
        <v>195.07</v>
      </c>
      <c r="O1699" s="6">
        <f t="shared" si="106"/>
        <v>141.28000000000003</v>
      </c>
      <c r="P1699" s="8">
        <f t="shared" si="107"/>
        <v>0.42003865021554931</v>
      </c>
      <c r="Q1699" s="9">
        <f>YEAR(SalesDataTable[[#This Row],[Order Date]])</f>
        <v>2026</v>
      </c>
      <c r="R1699" s="8" t="str">
        <f>"Q"&amp;ROUNDUP(MONTH(SalesDataTable[[#This Row],[Order Date]])/3,0)</f>
        <v>Q3</v>
      </c>
      <c r="S1699" s="5">
        <f>MONTH(SalesDataTable[[#This Row],[Order Date]])</f>
        <v>8</v>
      </c>
      <c r="T1699" s="8" t="str">
        <f>TEXT(SalesDataTable[[#This Row],[Order Date]],"mmm")</f>
        <v>sie</v>
      </c>
    </row>
    <row r="1700" spans="1:20" ht="16" x14ac:dyDescent="0.4">
      <c r="A1700" s="2" t="s">
        <v>1771</v>
      </c>
      <c r="B1700" s="3">
        <v>46254</v>
      </c>
      <c r="C1700" s="4" t="s">
        <v>47</v>
      </c>
      <c r="D1700" s="4" t="s">
        <v>102</v>
      </c>
      <c r="E1700" s="4" t="s">
        <v>30</v>
      </c>
      <c r="F1700" s="4" t="s">
        <v>24</v>
      </c>
      <c r="G1700" s="4" t="s">
        <v>31</v>
      </c>
      <c r="H1700" s="4" t="s">
        <v>73</v>
      </c>
      <c r="I1700" s="5">
        <v>3</v>
      </c>
      <c r="J1700" s="6">
        <v>153.03</v>
      </c>
      <c r="K1700" s="7">
        <v>0.15</v>
      </c>
      <c r="L1700" s="6">
        <v>78.239999999999995</v>
      </c>
      <c r="M1700" s="6">
        <f t="shared" si="104"/>
        <v>390.22650000000004</v>
      </c>
      <c r="N1700" s="6">
        <f t="shared" si="105"/>
        <v>234.71999999999997</v>
      </c>
      <c r="O1700" s="6">
        <f t="shared" si="106"/>
        <v>155.50650000000007</v>
      </c>
      <c r="P1700" s="8">
        <f t="shared" si="107"/>
        <v>0.39850317700104954</v>
      </c>
      <c r="Q1700" s="9">
        <f>YEAR(SalesDataTable[[#This Row],[Order Date]])</f>
        <v>2026</v>
      </c>
      <c r="R1700" s="8" t="str">
        <f>"Q"&amp;ROUNDUP(MONTH(SalesDataTable[[#This Row],[Order Date]])/3,0)</f>
        <v>Q3</v>
      </c>
      <c r="S1700" s="5">
        <f>MONTH(SalesDataTable[[#This Row],[Order Date]])</f>
        <v>8</v>
      </c>
      <c r="T1700" s="8" t="str">
        <f>TEXT(SalesDataTable[[#This Row],[Order Date]],"mmm")</f>
        <v>sie</v>
      </c>
    </row>
    <row r="1701" spans="1:20" ht="16" x14ac:dyDescent="0.4">
      <c r="A1701" s="2" t="s">
        <v>1772</v>
      </c>
      <c r="B1701" s="3">
        <v>46254</v>
      </c>
      <c r="C1701" s="4" t="s">
        <v>28</v>
      </c>
      <c r="D1701" s="4" t="s">
        <v>106</v>
      </c>
      <c r="E1701" s="4" t="s">
        <v>23</v>
      </c>
      <c r="F1701" s="4" t="s">
        <v>24</v>
      </c>
      <c r="G1701" s="4" t="s">
        <v>25</v>
      </c>
      <c r="H1701" s="4" t="s">
        <v>63</v>
      </c>
      <c r="I1701" s="5">
        <v>2</v>
      </c>
      <c r="J1701" s="6">
        <v>105.01</v>
      </c>
      <c r="K1701" s="7">
        <v>0.15</v>
      </c>
      <c r="L1701" s="6">
        <v>50.56</v>
      </c>
      <c r="M1701" s="6">
        <f t="shared" si="104"/>
        <v>178.517</v>
      </c>
      <c r="N1701" s="6">
        <f t="shared" si="105"/>
        <v>101.12</v>
      </c>
      <c r="O1701" s="6">
        <f t="shared" si="106"/>
        <v>77.396999999999991</v>
      </c>
      <c r="P1701" s="8">
        <f t="shared" si="107"/>
        <v>0.43355534766996978</v>
      </c>
      <c r="Q1701" s="9">
        <f>YEAR(SalesDataTable[[#This Row],[Order Date]])</f>
        <v>2026</v>
      </c>
      <c r="R1701" s="8" t="str">
        <f>"Q"&amp;ROUNDUP(MONTH(SalesDataTable[[#This Row],[Order Date]])/3,0)</f>
        <v>Q3</v>
      </c>
      <c r="S1701" s="5">
        <f>MONTH(SalesDataTable[[#This Row],[Order Date]])</f>
        <v>8</v>
      </c>
      <c r="T1701" s="8" t="str">
        <f>TEXT(SalesDataTable[[#This Row],[Order Date]],"mmm")</f>
        <v>sie</v>
      </c>
    </row>
    <row r="1702" spans="1:20" ht="16" x14ac:dyDescent="0.4">
      <c r="A1702" s="2" t="s">
        <v>1773</v>
      </c>
      <c r="B1702" s="3">
        <v>46255</v>
      </c>
      <c r="C1702" s="4" t="s">
        <v>21</v>
      </c>
      <c r="D1702" s="4" t="s">
        <v>22</v>
      </c>
      <c r="E1702" s="4" t="s">
        <v>45</v>
      </c>
      <c r="F1702" s="4" t="s">
        <v>24</v>
      </c>
      <c r="G1702" s="4" t="s">
        <v>37</v>
      </c>
      <c r="H1702" s="4" t="s">
        <v>66</v>
      </c>
      <c r="I1702" s="5">
        <v>2</v>
      </c>
      <c r="J1702" s="6">
        <v>45.47</v>
      </c>
      <c r="K1702" s="7">
        <v>0</v>
      </c>
      <c r="L1702" s="6">
        <v>18.27</v>
      </c>
      <c r="M1702" s="6">
        <f t="shared" si="104"/>
        <v>90.94</v>
      </c>
      <c r="N1702" s="6">
        <f t="shared" si="105"/>
        <v>36.54</v>
      </c>
      <c r="O1702" s="6">
        <f t="shared" si="106"/>
        <v>54.4</v>
      </c>
      <c r="P1702" s="8">
        <f t="shared" si="107"/>
        <v>0.5981966131515285</v>
      </c>
      <c r="Q1702" s="9">
        <f>YEAR(SalesDataTable[[#This Row],[Order Date]])</f>
        <v>2026</v>
      </c>
      <c r="R1702" s="8" t="str">
        <f>"Q"&amp;ROUNDUP(MONTH(SalesDataTable[[#This Row],[Order Date]])/3,0)</f>
        <v>Q3</v>
      </c>
      <c r="S1702" s="5">
        <f>MONTH(SalesDataTable[[#This Row],[Order Date]])</f>
        <v>8</v>
      </c>
      <c r="T1702" s="8" t="str">
        <f>TEXT(SalesDataTable[[#This Row],[Order Date]],"mmm")</f>
        <v>sie</v>
      </c>
    </row>
    <row r="1703" spans="1:20" ht="16" x14ac:dyDescent="0.4">
      <c r="A1703" s="2" t="s">
        <v>1774</v>
      </c>
      <c r="B1703" s="3">
        <v>46255</v>
      </c>
      <c r="C1703" s="4" t="s">
        <v>21</v>
      </c>
      <c r="D1703" s="4" t="s">
        <v>108</v>
      </c>
      <c r="E1703" s="4" t="s">
        <v>45</v>
      </c>
      <c r="F1703" s="4" t="s">
        <v>36</v>
      </c>
      <c r="G1703" s="4" t="s">
        <v>37</v>
      </c>
      <c r="H1703" s="4" t="s">
        <v>66</v>
      </c>
      <c r="I1703" s="5">
        <v>2</v>
      </c>
      <c r="J1703" s="6">
        <v>47.58</v>
      </c>
      <c r="K1703" s="7">
        <v>0.1</v>
      </c>
      <c r="L1703" s="6">
        <v>18.47</v>
      </c>
      <c r="M1703" s="6">
        <f t="shared" si="104"/>
        <v>85.644000000000005</v>
      </c>
      <c r="N1703" s="6">
        <f t="shared" si="105"/>
        <v>36.94</v>
      </c>
      <c r="O1703" s="6">
        <f t="shared" si="106"/>
        <v>48.704000000000008</v>
      </c>
      <c r="P1703" s="8">
        <f t="shared" si="107"/>
        <v>0.56867965064686377</v>
      </c>
      <c r="Q1703" s="9">
        <f>YEAR(SalesDataTable[[#This Row],[Order Date]])</f>
        <v>2026</v>
      </c>
      <c r="R1703" s="8" t="str">
        <f>"Q"&amp;ROUNDUP(MONTH(SalesDataTable[[#This Row],[Order Date]])/3,0)</f>
        <v>Q3</v>
      </c>
      <c r="S1703" s="5">
        <f>MONTH(SalesDataTable[[#This Row],[Order Date]])</f>
        <v>8</v>
      </c>
      <c r="T1703" s="8" t="str">
        <f>TEXT(SalesDataTable[[#This Row],[Order Date]],"mmm")</f>
        <v>sie</v>
      </c>
    </row>
    <row r="1704" spans="1:20" ht="16" x14ac:dyDescent="0.4">
      <c r="A1704" s="2" t="s">
        <v>1775</v>
      </c>
      <c r="B1704" s="3">
        <v>46255</v>
      </c>
      <c r="C1704" s="4" t="s">
        <v>47</v>
      </c>
      <c r="D1704" s="4" t="s">
        <v>48</v>
      </c>
      <c r="E1704" s="4" t="s">
        <v>23</v>
      </c>
      <c r="F1704" s="4" t="s">
        <v>36</v>
      </c>
      <c r="G1704" s="4" t="s">
        <v>31</v>
      </c>
      <c r="H1704" s="4" t="s">
        <v>73</v>
      </c>
      <c r="I1704" s="5">
        <v>5</v>
      </c>
      <c r="J1704" s="6">
        <v>155.65</v>
      </c>
      <c r="K1704" s="7">
        <v>0</v>
      </c>
      <c r="L1704" s="6">
        <v>79.13</v>
      </c>
      <c r="M1704" s="6">
        <f t="shared" si="104"/>
        <v>778.25</v>
      </c>
      <c r="N1704" s="6">
        <f t="shared" si="105"/>
        <v>395.65</v>
      </c>
      <c r="O1704" s="6">
        <f t="shared" si="106"/>
        <v>382.6</v>
      </c>
      <c r="P1704" s="8">
        <f t="shared" si="107"/>
        <v>0.49161580469000965</v>
      </c>
      <c r="Q1704" s="9">
        <f>YEAR(SalesDataTable[[#This Row],[Order Date]])</f>
        <v>2026</v>
      </c>
      <c r="R1704" s="8" t="str">
        <f>"Q"&amp;ROUNDUP(MONTH(SalesDataTable[[#This Row],[Order Date]])/3,0)</f>
        <v>Q3</v>
      </c>
      <c r="S1704" s="5">
        <f>MONTH(SalesDataTable[[#This Row],[Order Date]])</f>
        <v>8</v>
      </c>
      <c r="T1704" s="8" t="str">
        <f>TEXT(SalesDataTable[[#This Row],[Order Date]],"mmm")</f>
        <v>sie</v>
      </c>
    </row>
    <row r="1705" spans="1:20" ht="16" x14ac:dyDescent="0.4">
      <c r="A1705" s="2" t="s">
        <v>1776</v>
      </c>
      <c r="B1705" s="3">
        <v>46255</v>
      </c>
      <c r="C1705" s="4" t="s">
        <v>47</v>
      </c>
      <c r="D1705" s="4" t="s">
        <v>102</v>
      </c>
      <c r="E1705" s="4" t="s">
        <v>45</v>
      </c>
      <c r="F1705" s="4" t="s">
        <v>24</v>
      </c>
      <c r="G1705" s="4" t="s">
        <v>51</v>
      </c>
      <c r="H1705" s="4" t="s">
        <v>61</v>
      </c>
      <c r="I1705" s="5">
        <v>1</v>
      </c>
      <c r="J1705" s="6">
        <v>195.15</v>
      </c>
      <c r="K1705" s="7">
        <v>0</v>
      </c>
      <c r="L1705" s="6">
        <v>101.99</v>
      </c>
      <c r="M1705" s="6">
        <f t="shared" si="104"/>
        <v>195.15</v>
      </c>
      <c r="N1705" s="6">
        <f t="shared" si="105"/>
        <v>101.99</v>
      </c>
      <c r="O1705" s="6">
        <f t="shared" si="106"/>
        <v>93.160000000000011</v>
      </c>
      <c r="P1705" s="8">
        <f t="shared" si="107"/>
        <v>0.47737637714578535</v>
      </c>
      <c r="Q1705" s="9">
        <f>YEAR(SalesDataTable[[#This Row],[Order Date]])</f>
        <v>2026</v>
      </c>
      <c r="R1705" s="8" t="str">
        <f>"Q"&amp;ROUNDUP(MONTH(SalesDataTable[[#This Row],[Order Date]])/3,0)</f>
        <v>Q3</v>
      </c>
      <c r="S1705" s="5">
        <f>MONTH(SalesDataTable[[#This Row],[Order Date]])</f>
        <v>8</v>
      </c>
      <c r="T1705" s="8" t="str">
        <f>TEXT(SalesDataTable[[#This Row],[Order Date]],"mmm")</f>
        <v>sie</v>
      </c>
    </row>
    <row r="1706" spans="1:20" ht="16" x14ac:dyDescent="0.4">
      <c r="A1706" s="2" t="s">
        <v>1777</v>
      </c>
      <c r="B1706" s="3">
        <v>46255</v>
      </c>
      <c r="C1706" s="4" t="s">
        <v>28</v>
      </c>
      <c r="D1706" s="4" t="s">
        <v>58</v>
      </c>
      <c r="E1706" s="4" t="s">
        <v>59</v>
      </c>
      <c r="F1706" s="4" t="s">
        <v>36</v>
      </c>
      <c r="G1706" s="4" t="s">
        <v>25</v>
      </c>
      <c r="H1706" s="4" t="s">
        <v>26</v>
      </c>
      <c r="I1706" s="5">
        <v>1</v>
      </c>
      <c r="J1706" s="6">
        <v>81.569999999999993</v>
      </c>
      <c r="K1706" s="7">
        <v>0</v>
      </c>
      <c r="L1706" s="6">
        <v>43.79</v>
      </c>
      <c r="M1706" s="6">
        <f t="shared" si="104"/>
        <v>81.569999999999993</v>
      </c>
      <c r="N1706" s="6">
        <f t="shared" si="105"/>
        <v>43.79</v>
      </c>
      <c r="O1706" s="6">
        <f t="shared" si="106"/>
        <v>37.779999999999994</v>
      </c>
      <c r="P1706" s="8">
        <f t="shared" si="107"/>
        <v>0.4631604756650729</v>
      </c>
      <c r="Q1706" s="9">
        <f>YEAR(SalesDataTable[[#This Row],[Order Date]])</f>
        <v>2026</v>
      </c>
      <c r="R1706" s="8" t="str">
        <f>"Q"&amp;ROUNDUP(MONTH(SalesDataTable[[#This Row],[Order Date]])/3,0)</f>
        <v>Q3</v>
      </c>
      <c r="S1706" s="5">
        <f>MONTH(SalesDataTable[[#This Row],[Order Date]])</f>
        <v>8</v>
      </c>
      <c r="T1706" s="8" t="str">
        <f>TEXT(SalesDataTable[[#This Row],[Order Date]],"mmm")</f>
        <v>sie</v>
      </c>
    </row>
    <row r="1707" spans="1:20" ht="16" x14ac:dyDescent="0.4">
      <c r="A1707" s="2" t="s">
        <v>1778</v>
      </c>
      <c r="B1707" s="3">
        <v>46255</v>
      </c>
      <c r="C1707" s="4" t="s">
        <v>21</v>
      </c>
      <c r="D1707" s="4" t="s">
        <v>108</v>
      </c>
      <c r="E1707" s="4" t="s">
        <v>45</v>
      </c>
      <c r="F1707" s="4" t="s">
        <v>36</v>
      </c>
      <c r="G1707" s="4" t="s">
        <v>51</v>
      </c>
      <c r="H1707" s="4" t="s">
        <v>110</v>
      </c>
      <c r="I1707" s="5">
        <v>5</v>
      </c>
      <c r="J1707" s="6">
        <v>125.44</v>
      </c>
      <c r="K1707" s="7">
        <v>0</v>
      </c>
      <c r="L1707" s="6">
        <v>59.58</v>
      </c>
      <c r="M1707" s="6">
        <f t="shared" si="104"/>
        <v>627.20000000000005</v>
      </c>
      <c r="N1707" s="6">
        <f t="shared" si="105"/>
        <v>297.89999999999998</v>
      </c>
      <c r="O1707" s="6">
        <f t="shared" si="106"/>
        <v>329.30000000000007</v>
      </c>
      <c r="P1707" s="8">
        <f t="shared" si="107"/>
        <v>0.52503188775510212</v>
      </c>
      <c r="Q1707" s="9">
        <f>YEAR(SalesDataTable[[#This Row],[Order Date]])</f>
        <v>2026</v>
      </c>
      <c r="R1707" s="8" t="str">
        <f>"Q"&amp;ROUNDUP(MONTH(SalesDataTable[[#This Row],[Order Date]])/3,0)</f>
        <v>Q3</v>
      </c>
      <c r="S1707" s="5">
        <f>MONTH(SalesDataTable[[#This Row],[Order Date]])</f>
        <v>8</v>
      </c>
      <c r="T1707" s="8" t="str">
        <f>TEXT(SalesDataTable[[#This Row],[Order Date]],"mmm")</f>
        <v>sie</v>
      </c>
    </row>
    <row r="1708" spans="1:20" ht="16" x14ac:dyDescent="0.4">
      <c r="A1708" s="2" t="s">
        <v>1779</v>
      </c>
      <c r="B1708" s="3">
        <v>46255</v>
      </c>
      <c r="C1708" s="4" t="s">
        <v>28</v>
      </c>
      <c r="D1708" s="4" t="s">
        <v>86</v>
      </c>
      <c r="E1708" s="4" t="s">
        <v>23</v>
      </c>
      <c r="F1708" s="4" t="s">
        <v>40</v>
      </c>
      <c r="G1708" s="4" t="s">
        <v>31</v>
      </c>
      <c r="H1708" s="4" t="s">
        <v>73</v>
      </c>
      <c r="I1708" s="5">
        <v>2</v>
      </c>
      <c r="J1708" s="6">
        <v>155.11000000000001</v>
      </c>
      <c r="K1708" s="7">
        <v>0.05</v>
      </c>
      <c r="L1708" s="6">
        <v>80.13</v>
      </c>
      <c r="M1708" s="6">
        <f t="shared" si="104"/>
        <v>294.709</v>
      </c>
      <c r="N1708" s="6">
        <f t="shared" si="105"/>
        <v>160.26</v>
      </c>
      <c r="O1708" s="6">
        <f t="shared" si="106"/>
        <v>134.44900000000001</v>
      </c>
      <c r="P1708" s="8">
        <f t="shared" si="107"/>
        <v>0.45620934548995795</v>
      </c>
      <c r="Q1708" s="9">
        <f>YEAR(SalesDataTable[[#This Row],[Order Date]])</f>
        <v>2026</v>
      </c>
      <c r="R1708" s="8" t="str">
        <f>"Q"&amp;ROUNDUP(MONTH(SalesDataTable[[#This Row],[Order Date]])/3,0)</f>
        <v>Q3</v>
      </c>
      <c r="S1708" s="5">
        <f>MONTH(SalesDataTable[[#This Row],[Order Date]])</f>
        <v>8</v>
      </c>
      <c r="T1708" s="8" t="str">
        <f>TEXT(SalesDataTable[[#This Row],[Order Date]],"mmm")</f>
        <v>sie</v>
      </c>
    </row>
    <row r="1709" spans="1:20" ht="16" x14ac:dyDescent="0.4">
      <c r="A1709" s="2" t="s">
        <v>1780</v>
      </c>
      <c r="B1709" s="3">
        <v>46255</v>
      </c>
      <c r="C1709" s="4" t="s">
        <v>34</v>
      </c>
      <c r="D1709" s="4" t="s">
        <v>81</v>
      </c>
      <c r="E1709" s="4" t="s">
        <v>45</v>
      </c>
      <c r="F1709" s="4" t="s">
        <v>36</v>
      </c>
      <c r="G1709" s="4" t="s">
        <v>25</v>
      </c>
      <c r="H1709" s="4" t="s">
        <v>26</v>
      </c>
      <c r="I1709" s="5">
        <v>1</v>
      </c>
      <c r="J1709" s="6">
        <v>80.7</v>
      </c>
      <c r="K1709" s="7">
        <v>0</v>
      </c>
      <c r="L1709" s="6">
        <v>41.98</v>
      </c>
      <c r="M1709" s="6">
        <f t="shared" si="104"/>
        <v>80.7</v>
      </c>
      <c r="N1709" s="6">
        <f t="shared" si="105"/>
        <v>41.98</v>
      </c>
      <c r="O1709" s="6">
        <f t="shared" si="106"/>
        <v>38.720000000000006</v>
      </c>
      <c r="P1709" s="8">
        <f t="shared" si="107"/>
        <v>0.47980173482032223</v>
      </c>
      <c r="Q1709" s="9">
        <f>YEAR(SalesDataTable[[#This Row],[Order Date]])</f>
        <v>2026</v>
      </c>
      <c r="R1709" s="8" t="str">
        <f>"Q"&amp;ROUNDUP(MONTH(SalesDataTable[[#This Row],[Order Date]])/3,0)</f>
        <v>Q3</v>
      </c>
      <c r="S1709" s="5">
        <f>MONTH(SalesDataTable[[#This Row],[Order Date]])</f>
        <v>8</v>
      </c>
      <c r="T1709" s="8" t="str">
        <f>TEXT(SalesDataTable[[#This Row],[Order Date]],"mmm")</f>
        <v>sie</v>
      </c>
    </row>
    <row r="1710" spans="1:20" ht="16" x14ac:dyDescent="0.4">
      <c r="A1710" s="2" t="s">
        <v>1781</v>
      </c>
      <c r="B1710" s="3">
        <v>46255</v>
      </c>
      <c r="C1710" s="4" t="s">
        <v>47</v>
      </c>
      <c r="D1710" s="4" t="s">
        <v>68</v>
      </c>
      <c r="E1710" s="4" t="s">
        <v>30</v>
      </c>
      <c r="F1710" s="4" t="s">
        <v>24</v>
      </c>
      <c r="G1710" s="4" t="s">
        <v>31</v>
      </c>
      <c r="H1710" s="4" t="s">
        <v>73</v>
      </c>
      <c r="I1710" s="5">
        <v>10</v>
      </c>
      <c r="J1710" s="6">
        <v>156.72</v>
      </c>
      <c r="K1710" s="7">
        <v>0.15</v>
      </c>
      <c r="L1710" s="6">
        <v>78.12</v>
      </c>
      <c r="M1710" s="6">
        <f t="shared" si="104"/>
        <v>1332.12</v>
      </c>
      <c r="N1710" s="6">
        <f t="shared" si="105"/>
        <v>781.2</v>
      </c>
      <c r="O1710" s="6">
        <f t="shared" si="106"/>
        <v>550.91999999999985</v>
      </c>
      <c r="P1710" s="8">
        <f t="shared" si="107"/>
        <v>0.41356634537429054</v>
      </c>
      <c r="Q1710" s="9">
        <f>YEAR(SalesDataTable[[#This Row],[Order Date]])</f>
        <v>2026</v>
      </c>
      <c r="R1710" s="8" t="str">
        <f>"Q"&amp;ROUNDUP(MONTH(SalesDataTable[[#This Row],[Order Date]])/3,0)</f>
        <v>Q3</v>
      </c>
      <c r="S1710" s="5">
        <f>MONTH(SalesDataTable[[#This Row],[Order Date]])</f>
        <v>8</v>
      </c>
      <c r="T1710" s="8" t="str">
        <f>TEXT(SalesDataTable[[#This Row],[Order Date]],"mmm")</f>
        <v>sie</v>
      </c>
    </row>
    <row r="1711" spans="1:20" ht="16" x14ac:dyDescent="0.4">
      <c r="A1711" s="2" t="s">
        <v>1782</v>
      </c>
      <c r="B1711" s="3">
        <v>46255</v>
      </c>
      <c r="C1711" s="4" t="s">
        <v>28</v>
      </c>
      <c r="D1711" s="4" t="s">
        <v>106</v>
      </c>
      <c r="E1711" s="4" t="s">
        <v>30</v>
      </c>
      <c r="F1711" s="4" t="s">
        <v>40</v>
      </c>
      <c r="G1711" s="4" t="s">
        <v>37</v>
      </c>
      <c r="H1711" s="4" t="s">
        <v>103</v>
      </c>
      <c r="I1711" s="5">
        <v>5</v>
      </c>
      <c r="J1711" s="6">
        <v>162.76</v>
      </c>
      <c r="K1711" s="7">
        <v>0.15</v>
      </c>
      <c r="L1711" s="6">
        <v>85.32</v>
      </c>
      <c r="M1711" s="6">
        <f t="shared" si="104"/>
        <v>691.7299999999999</v>
      </c>
      <c r="N1711" s="6">
        <f t="shared" si="105"/>
        <v>426.59999999999997</v>
      </c>
      <c r="O1711" s="6">
        <f t="shared" si="106"/>
        <v>265.12999999999994</v>
      </c>
      <c r="P1711" s="8">
        <f t="shared" si="107"/>
        <v>0.38328538591647027</v>
      </c>
      <c r="Q1711" s="9">
        <f>YEAR(SalesDataTable[[#This Row],[Order Date]])</f>
        <v>2026</v>
      </c>
      <c r="R1711" s="8" t="str">
        <f>"Q"&amp;ROUNDUP(MONTH(SalesDataTable[[#This Row],[Order Date]])/3,0)</f>
        <v>Q3</v>
      </c>
      <c r="S1711" s="5">
        <f>MONTH(SalesDataTable[[#This Row],[Order Date]])</f>
        <v>8</v>
      </c>
      <c r="T1711" s="8" t="str">
        <f>TEXT(SalesDataTable[[#This Row],[Order Date]],"mmm")</f>
        <v>sie</v>
      </c>
    </row>
    <row r="1712" spans="1:20" ht="16" x14ac:dyDescent="0.4">
      <c r="A1712" s="2" t="s">
        <v>1783</v>
      </c>
      <c r="B1712" s="3">
        <v>46256</v>
      </c>
      <c r="C1712" s="4" t="s">
        <v>47</v>
      </c>
      <c r="D1712" s="4" t="s">
        <v>68</v>
      </c>
      <c r="E1712" s="4" t="s">
        <v>45</v>
      </c>
      <c r="F1712" s="4" t="s">
        <v>40</v>
      </c>
      <c r="G1712" s="4" t="s">
        <v>69</v>
      </c>
      <c r="H1712" s="4" t="s">
        <v>70</v>
      </c>
      <c r="I1712" s="5">
        <v>2</v>
      </c>
      <c r="J1712" s="6">
        <v>40.22</v>
      </c>
      <c r="K1712" s="7">
        <v>0</v>
      </c>
      <c r="L1712" s="6">
        <v>14.45</v>
      </c>
      <c r="M1712" s="6">
        <f t="shared" si="104"/>
        <v>80.44</v>
      </c>
      <c r="N1712" s="6">
        <f t="shared" si="105"/>
        <v>28.9</v>
      </c>
      <c r="O1712" s="6">
        <f t="shared" si="106"/>
        <v>51.54</v>
      </c>
      <c r="P1712" s="8">
        <f t="shared" si="107"/>
        <v>0.64072600696171056</v>
      </c>
      <c r="Q1712" s="9">
        <f>YEAR(SalesDataTable[[#This Row],[Order Date]])</f>
        <v>2026</v>
      </c>
      <c r="R1712" s="8" t="str">
        <f>"Q"&amp;ROUNDUP(MONTH(SalesDataTable[[#This Row],[Order Date]])/3,0)</f>
        <v>Q3</v>
      </c>
      <c r="S1712" s="5">
        <f>MONTH(SalesDataTable[[#This Row],[Order Date]])</f>
        <v>8</v>
      </c>
      <c r="T1712" s="8" t="str">
        <f>TEXT(SalesDataTable[[#This Row],[Order Date]],"mmm")</f>
        <v>sie</v>
      </c>
    </row>
    <row r="1713" spans="1:20" ht="16" x14ac:dyDescent="0.4">
      <c r="A1713" s="2" t="s">
        <v>1784</v>
      </c>
      <c r="B1713" s="3">
        <v>46256</v>
      </c>
      <c r="C1713" s="4" t="s">
        <v>21</v>
      </c>
      <c r="D1713" s="4" t="s">
        <v>72</v>
      </c>
      <c r="E1713" s="4" t="s">
        <v>59</v>
      </c>
      <c r="F1713" s="4" t="s">
        <v>36</v>
      </c>
      <c r="G1713" s="4" t="s">
        <v>37</v>
      </c>
      <c r="H1713" s="4" t="s">
        <v>66</v>
      </c>
      <c r="I1713" s="5">
        <v>1</v>
      </c>
      <c r="J1713" s="6">
        <v>45.42</v>
      </c>
      <c r="K1713" s="7">
        <v>0.15</v>
      </c>
      <c r="L1713" s="6">
        <v>18.079999999999998</v>
      </c>
      <c r="M1713" s="6">
        <f t="shared" si="104"/>
        <v>38.606999999999999</v>
      </c>
      <c r="N1713" s="6">
        <f t="shared" si="105"/>
        <v>18.079999999999998</v>
      </c>
      <c r="O1713" s="6">
        <f t="shared" si="106"/>
        <v>20.527000000000001</v>
      </c>
      <c r="P1713" s="8">
        <f t="shared" si="107"/>
        <v>0.53169114409304019</v>
      </c>
      <c r="Q1713" s="9">
        <f>YEAR(SalesDataTable[[#This Row],[Order Date]])</f>
        <v>2026</v>
      </c>
      <c r="R1713" s="8" t="str">
        <f>"Q"&amp;ROUNDUP(MONTH(SalesDataTable[[#This Row],[Order Date]])/3,0)</f>
        <v>Q3</v>
      </c>
      <c r="S1713" s="5">
        <f>MONTH(SalesDataTable[[#This Row],[Order Date]])</f>
        <v>8</v>
      </c>
      <c r="T1713" s="8" t="str">
        <f>TEXT(SalesDataTable[[#This Row],[Order Date]],"mmm")</f>
        <v>sie</v>
      </c>
    </row>
    <row r="1714" spans="1:20" ht="16" x14ac:dyDescent="0.4">
      <c r="A1714" s="2" t="s">
        <v>1785</v>
      </c>
      <c r="B1714" s="3">
        <v>46256</v>
      </c>
      <c r="C1714" s="4" t="s">
        <v>21</v>
      </c>
      <c r="D1714" s="4" t="s">
        <v>72</v>
      </c>
      <c r="E1714" s="4" t="s">
        <v>23</v>
      </c>
      <c r="F1714" s="4" t="s">
        <v>24</v>
      </c>
      <c r="G1714" s="4" t="s">
        <v>31</v>
      </c>
      <c r="H1714" s="4" t="s">
        <v>32</v>
      </c>
      <c r="I1714" s="5">
        <v>1</v>
      </c>
      <c r="J1714" s="6">
        <v>93.55</v>
      </c>
      <c r="K1714" s="7">
        <v>0</v>
      </c>
      <c r="L1714" s="6">
        <v>44.89</v>
      </c>
      <c r="M1714" s="6">
        <f t="shared" si="104"/>
        <v>93.55</v>
      </c>
      <c r="N1714" s="6">
        <f t="shared" si="105"/>
        <v>44.89</v>
      </c>
      <c r="O1714" s="6">
        <f t="shared" si="106"/>
        <v>48.66</v>
      </c>
      <c r="P1714" s="8">
        <f t="shared" si="107"/>
        <v>0.5201496525921967</v>
      </c>
      <c r="Q1714" s="9">
        <f>YEAR(SalesDataTable[[#This Row],[Order Date]])</f>
        <v>2026</v>
      </c>
      <c r="R1714" s="8" t="str">
        <f>"Q"&amp;ROUNDUP(MONTH(SalesDataTable[[#This Row],[Order Date]])/3,0)</f>
        <v>Q3</v>
      </c>
      <c r="S1714" s="5">
        <f>MONTH(SalesDataTable[[#This Row],[Order Date]])</f>
        <v>8</v>
      </c>
      <c r="T1714" s="8" t="str">
        <f>TEXT(SalesDataTable[[#This Row],[Order Date]],"mmm")</f>
        <v>sie</v>
      </c>
    </row>
    <row r="1715" spans="1:20" ht="16" x14ac:dyDescent="0.4">
      <c r="A1715" s="2" t="s">
        <v>1786</v>
      </c>
      <c r="B1715" s="3">
        <v>46256</v>
      </c>
      <c r="C1715" s="4" t="s">
        <v>34</v>
      </c>
      <c r="D1715" s="4" t="s">
        <v>35</v>
      </c>
      <c r="E1715" s="4" t="s">
        <v>23</v>
      </c>
      <c r="F1715" s="4" t="s">
        <v>24</v>
      </c>
      <c r="G1715" s="4" t="s">
        <v>31</v>
      </c>
      <c r="H1715" s="4" t="s">
        <v>41</v>
      </c>
      <c r="I1715" s="5">
        <v>2</v>
      </c>
      <c r="J1715" s="6">
        <v>146.85</v>
      </c>
      <c r="K1715" s="7">
        <v>0</v>
      </c>
      <c r="L1715" s="6">
        <v>81.010000000000005</v>
      </c>
      <c r="M1715" s="6">
        <f t="shared" si="104"/>
        <v>293.7</v>
      </c>
      <c r="N1715" s="6">
        <f t="shared" si="105"/>
        <v>162.02000000000001</v>
      </c>
      <c r="O1715" s="6">
        <f t="shared" si="106"/>
        <v>131.67999999999998</v>
      </c>
      <c r="P1715" s="8">
        <f t="shared" si="107"/>
        <v>0.44834865509022809</v>
      </c>
      <c r="Q1715" s="9">
        <f>YEAR(SalesDataTable[[#This Row],[Order Date]])</f>
        <v>2026</v>
      </c>
      <c r="R1715" s="8" t="str">
        <f>"Q"&amp;ROUNDUP(MONTH(SalesDataTable[[#This Row],[Order Date]])/3,0)</f>
        <v>Q3</v>
      </c>
      <c r="S1715" s="5">
        <f>MONTH(SalesDataTable[[#This Row],[Order Date]])</f>
        <v>8</v>
      </c>
      <c r="T1715" s="8" t="str">
        <f>TEXT(SalesDataTable[[#This Row],[Order Date]],"mmm")</f>
        <v>sie</v>
      </c>
    </row>
    <row r="1716" spans="1:20" ht="16" x14ac:dyDescent="0.4">
      <c r="A1716" s="2" t="s">
        <v>1787</v>
      </c>
      <c r="B1716" s="3">
        <v>46256</v>
      </c>
      <c r="C1716" s="4" t="s">
        <v>21</v>
      </c>
      <c r="D1716" s="4" t="s">
        <v>72</v>
      </c>
      <c r="E1716" s="4" t="s">
        <v>30</v>
      </c>
      <c r="F1716" s="4" t="s">
        <v>40</v>
      </c>
      <c r="G1716" s="4" t="s">
        <v>25</v>
      </c>
      <c r="H1716" s="4" t="s">
        <v>63</v>
      </c>
      <c r="I1716" s="5">
        <v>6</v>
      </c>
      <c r="J1716" s="6">
        <v>101.54</v>
      </c>
      <c r="K1716" s="7">
        <v>0.1</v>
      </c>
      <c r="L1716" s="6">
        <v>50</v>
      </c>
      <c r="M1716" s="6">
        <f t="shared" si="104"/>
        <v>548.31600000000003</v>
      </c>
      <c r="N1716" s="6">
        <f t="shared" si="105"/>
        <v>300</v>
      </c>
      <c r="O1716" s="6">
        <f t="shared" si="106"/>
        <v>248.31600000000003</v>
      </c>
      <c r="P1716" s="8">
        <f t="shared" si="107"/>
        <v>0.45287024270676035</v>
      </c>
      <c r="Q1716" s="9">
        <f>YEAR(SalesDataTable[[#This Row],[Order Date]])</f>
        <v>2026</v>
      </c>
      <c r="R1716" s="8" t="str">
        <f>"Q"&amp;ROUNDUP(MONTH(SalesDataTable[[#This Row],[Order Date]])/3,0)</f>
        <v>Q3</v>
      </c>
      <c r="S1716" s="5">
        <f>MONTH(SalesDataTable[[#This Row],[Order Date]])</f>
        <v>8</v>
      </c>
      <c r="T1716" s="8" t="str">
        <f>TEXT(SalesDataTable[[#This Row],[Order Date]],"mmm")</f>
        <v>sie</v>
      </c>
    </row>
    <row r="1717" spans="1:20" ht="16" x14ac:dyDescent="0.4">
      <c r="A1717" s="2" t="s">
        <v>1788</v>
      </c>
      <c r="B1717" s="3">
        <v>46256</v>
      </c>
      <c r="C1717" s="4" t="s">
        <v>47</v>
      </c>
      <c r="D1717" s="4" t="s">
        <v>65</v>
      </c>
      <c r="E1717" s="4" t="s">
        <v>23</v>
      </c>
      <c r="F1717" s="4" t="s">
        <v>40</v>
      </c>
      <c r="G1717" s="4" t="s">
        <v>69</v>
      </c>
      <c r="H1717" s="4" t="s">
        <v>75</v>
      </c>
      <c r="I1717" s="5">
        <v>1</v>
      </c>
      <c r="J1717" s="6">
        <v>125.14</v>
      </c>
      <c r="K1717" s="7">
        <v>0</v>
      </c>
      <c r="L1717" s="6">
        <v>69.44</v>
      </c>
      <c r="M1717" s="6">
        <f t="shared" si="104"/>
        <v>125.14</v>
      </c>
      <c r="N1717" s="6">
        <f t="shared" si="105"/>
        <v>69.44</v>
      </c>
      <c r="O1717" s="6">
        <f t="shared" si="106"/>
        <v>55.7</v>
      </c>
      <c r="P1717" s="8">
        <f t="shared" si="107"/>
        <v>0.4451014863353045</v>
      </c>
      <c r="Q1717" s="9">
        <f>YEAR(SalesDataTable[[#This Row],[Order Date]])</f>
        <v>2026</v>
      </c>
      <c r="R1717" s="8" t="str">
        <f>"Q"&amp;ROUNDUP(MONTH(SalesDataTable[[#This Row],[Order Date]])/3,0)</f>
        <v>Q3</v>
      </c>
      <c r="S1717" s="5">
        <f>MONTH(SalesDataTable[[#This Row],[Order Date]])</f>
        <v>8</v>
      </c>
      <c r="T1717" s="8" t="str">
        <f>TEXT(SalesDataTable[[#This Row],[Order Date]],"mmm")</f>
        <v>sie</v>
      </c>
    </row>
    <row r="1718" spans="1:20" ht="16" x14ac:dyDescent="0.4">
      <c r="A1718" s="2" t="s">
        <v>1789</v>
      </c>
      <c r="B1718" s="3">
        <v>46256</v>
      </c>
      <c r="C1718" s="4" t="s">
        <v>28</v>
      </c>
      <c r="D1718" s="4" t="s">
        <v>58</v>
      </c>
      <c r="E1718" s="4" t="s">
        <v>23</v>
      </c>
      <c r="F1718" s="4" t="s">
        <v>36</v>
      </c>
      <c r="G1718" s="4" t="s">
        <v>25</v>
      </c>
      <c r="H1718" s="4" t="s">
        <v>26</v>
      </c>
      <c r="I1718" s="5">
        <v>2</v>
      </c>
      <c r="J1718" s="6">
        <v>80.239999999999995</v>
      </c>
      <c r="K1718" s="7">
        <v>0.1</v>
      </c>
      <c r="L1718" s="6">
        <v>42.09</v>
      </c>
      <c r="M1718" s="6">
        <f t="shared" si="104"/>
        <v>144.43199999999999</v>
      </c>
      <c r="N1718" s="6">
        <f t="shared" si="105"/>
        <v>84.18</v>
      </c>
      <c r="O1718" s="6">
        <f t="shared" si="106"/>
        <v>60.251999999999981</v>
      </c>
      <c r="P1718" s="8">
        <f t="shared" si="107"/>
        <v>0.41716517115320695</v>
      </c>
      <c r="Q1718" s="9">
        <f>YEAR(SalesDataTable[[#This Row],[Order Date]])</f>
        <v>2026</v>
      </c>
      <c r="R1718" s="8" t="str">
        <f>"Q"&amp;ROUNDUP(MONTH(SalesDataTable[[#This Row],[Order Date]])/3,0)</f>
        <v>Q3</v>
      </c>
      <c r="S1718" s="5">
        <f>MONTH(SalesDataTable[[#This Row],[Order Date]])</f>
        <v>8</v>
      </c>
      <c r="T1718" s="8" t="str">
        <f>TEXT(SalesDataTable[[#This Row],[Order Date]],"mmm")</f>
        <v>sie</v>
      </c>
    </row>
    <row r="1719" spans="1:20" ht="16" x14ac:dyDescent="0.4">
      <c r="A1719" s="2" t="s">
        <v>1790</v>
      </c>
      <c r="B1719" s="3">
        <v>46256</v>
      </c>
      <c r="C1719" s="4" t="s">
        <v>47</v>
      </c>
      <c r="D1719" s="4" t="s">
        <v>48</v>
      </c>
      <c r="E1719" s="4" t="s">
        <v>23</v>
      </c>
      <c r="F1719" s="4" t="s">
        <v>40</v>
      </c>
      <c r="G1719" s="4" t="s">
        <v>31</v>
      </c>
      <c r="H1719" s="4" t="s">
        <v>41</v>
      </c>
      <c r="I1719" s="5">
        <v>1</v>
      </c>
      <c r="J1719" s="6">
        <v>147.24</v>
      </c>
      <c r="K1719" s="7">
        <v>0</v>
      </c>
      <c r="L1719" s="6">
        <v>79.11</v>
      </c>
      <c r="M1719" s="6">
        <f t="shared" si="104"/>
        <v>147.24</v>
      </c>
      <c r="N1719" s="6">
        <f t="shared" si="105"/>
        <v>79.11</v>
      </c>
      <c r="O1719" s="6">
        <f t="shared" si="106"/>
        <v>68.13000000000001</v>
      </c>
      <c r="P1719" s="8">
        <f t="shared" si="107"/>
        <v>0.46271393643031788</v>
      </c>
      <c r="Q1719" s="9">
        <f>YEAR(SalesDataTable[[#This Row],[Order Date]])</f>
        <v>2026</v>
      </c>
      <c r="R1719" s="8" t="str">
        <f>"Q"&amp;ROUNDUP(MONTH(SalesDataTable[[#This Row],[Order Date]])/3,0)</f>
        <v>Q3</v>
      </c>
      <c r="S1719" s="5">
        <f>MONTH(SalesDataTable[[#This Row],[Order Date]])</f>
        <v>8</v>
      </c>
      <c r="T1719" s="8" t="str">
        <f>TEXT(SalesDataTable[[#This Row],[Order Date]],"mmm")</f>
        <v>sie</v>
      </c>
    </row>
    <row r="1720" spans="1:20" ht="16" x14ac:dyDescent="0.4">
      <c r="A1720" s="2" t="s">
        <v>1791</v>
      </c>
      <c r="B1720" s="3">
        <v>46256</v>
      </c>
      <c r="C1720" s="4" t="s">
        <v>34</v>
      </c>
      <c r="D1720" s="4" t="s">
        <v>35</v>
      </c>
      <c r="E1720" s="4" t="s">
        <v>23</v>
      </c>
      <c r="F1720" s="4" t="s">
        <v>24</v>
      </c>
      <c r="G1720" s="4" t="s">
        <v>51</v>
      </c>
      <c r="H1720" s="4" t="s">
        <v>61</v>
      </c>
      <c r="I1720" s="5">
        <v>2</v>
      </c>
      <c r="J1720" s="6">
        <v>199.53</v>
      </c>
      <c r="K1720" s="7">
        <v>0.05</v>
      </c>
      <c r="L1720" s="6">
        <v>105.87</v>
      </c>
      <c r="M1720" s="6">
        <f t="shared" si="104"/>
        <v>379.10699999999997</v>
      </c>
      <c r="N1720" s="6">
        <f t="shared" si="105"/>
        <v>211.74</v>
      </c>
      <c r="O1720" s="6">
        <f t="shared" si="106"/>
        <v>167.36699999999996</v>
      </c>
      <c r="P1720" s="8">
        <f t="shared" si="107"/>
        <v>0.44147694450379438</v>
      </c>
      <c r="Q1720" s="9">
        <f>YEAR(SalesDataTable[[#This Row],[Order Date]])</f>
        <v>2026</v>
      </c>
      <c r="R1720" s="8" t="str">
        <f>"Q"&amp;ROUNDUP(MONTH(SalesDataTable[[#This Row],[Order Date]])/3,0)</f>
        <v>Q3</v>
      </c>
      <c r="S1720" s="5">
        <f>MONTH(SalesDataTable[[#This Row],[Order Date]])</f>
        <v>8</v>
      </c>
      <c r="T1720" s="8" t="str">
        <f>TEXT(SalesDataTable[[#This Row],[Order Date]],"mmm")</f>
        <v>sie</v>
      </c>
    </row>
    <row r="1721" spans="1:20" ht="16" x14ac:dyDescent="0.4">
      <c r="A1721" s="2" t="s">
        <v>1792</v>
      </c>
      <c r="B1721" s="3">
        <v>46256</v>
      </c>
      <c r="C1721" s="4" t="s">
        <v>34</v>
      </c>
      <c r="D1721" s="4" t="s">
        <v>54</v>
      </c>
      <c r="E1721" s="4" t="s">
        <v>23</v>
      </c>
      <c r="F1721" s="4" t="s">
        <v>40</v>
      </c>
      <c r="G1721" s="4" t="s">
        <v>69</v>
      </c>
      <c r="H1721" s="4" t="s">
        <v>70</v>
      </c>
      <c r="I1721" s="5">
        <v>1</v>
      </c>
      <c r="J1721" s="6">
        <v>40.19</v>
      </c>
      <c r="K1721" s="7">
        <v>0.05</v>
      </c>
      <c r="L1721" s="6">
        <v>14.73</v>
      </c>
      <c r="M1721" s="6">
        <f t="shared" si="104"/>
        <v>38.180499999999995</v>
      </c>
      <c r="N1721" s="6">
        <f t="shared" si="105"/>
        <v>14.73</v>
      </c>
      <c r="O1721" s="6">
        <f t="shared" si="106"/>
        <v>23.450499999999995</v>
      </c>
      <c r="P1721" s="8">
        <f t="shared" si="107"/>
        <v>0.61420096646193734</v>
      </c>
      <c r="Q1721" s="9">
        <f>YEAR(SalesDataTable[[#This Row],[Order Date]])</f>
        <v>2026</v>
      </c>
      <c r="R1721" s="8" t="str">
        <f>"Q"&amp;ROUNDUP(MONTH(SalesDataTable[[#This Row],[Order Date]])/3,0)</f>
        <v>Q3</v>
      </c>
      <c r="S1721" s="5">
        <f>MONTH(SalesDataTable[[#This Row],[Order Date]])</f>
        <v>8</v>
      </c>
      <c r="T1721" s="8" t="str">
        <f>TEXT(SalesDataTable[[#This Row],[Order Date]],"mmm")</f>
        <v>sie</v>
      </c>
    </row>
    <row r="1722" spans="1:20" ht="16" x14ac:dyDescent="0.4">
      <c r="A1722" s="2" t="s">
        <v>1793</v>
      </c>
      <c r="B1722" s="3">
        <v>46256</v>
      </c>
      <c r="C1722" s="4" t="s">
        <v>47</v>
      </c>
      <c r="D1722" s="4" t="s">
        <v>65</v>
      </c>
      <c r="E1722" s="4" t="s">
        <v>59</v>
      </c>
      <c r="F1722" s="4" t="s">
        <v>40</v>
      </c>
      <c r="G1722" s="4" t="s">
        <v>69</v>
      </c>
      <c r="H1722" s="4" t="s">
        <v>75</v>
      </c>
      <c r="I1722" s="5">
        <v>4</v>
      </c>
      <c r="J1722" s="6">
        <v>123.31</v>
      </c>
      <c r="K1722" s="7">
        <v>0</v>
      </c>
      <c r="L1722" s="6">
        <v>69.02</v>
      </c>
      <c r="M1722" s="6">
        <f t="shared" si="104"/>
        <v>493.24</v>
      </c>
      <c r="N1722" s="6">
        <f t="shared" si="105"/>
        <v>276.08</v>
      </c>
      <c r="O1722" s="6">
        <f t="shared" si="106"/>
        <v>217.16000000000003</v>
      </c>
      <c r="P1722" s="8">
        <f t="shared" si="107"/>
        <v>0.44027248398345636</v>
      </c>
      <c r="Q1722" s="9">
        <f>YEAR(SalesDataTable[[#This Row],[Order Date]])</f>
        <v>2026</v>
      </c>
      <c r="R1722" s="8" t="str">
        <f>"Q"&amp;ROUNDUP(MONTH(SalesDataTable[[#This Row],[Order Date]])/3,0)</f>
        <v>Q3</v>
      </c>
      <c r="S1722" s="5">
        <f>MONTH(SalesDataTable[[#This Row],[Order Date]])</f>
        <v>8</v>
      </c>
      <c r="T1722" s="8" t="str">
        <f>TEXT(SalesDataTable[[#This Row],[Order Date]],"mmm")</f>
        <v>sie</v>
      </c>
    </row>
    <row r="1723" spans="1:20" ht="16" x14ac:dyDescent="0.4">
      <c r="A1723" s="2" t="s">
        <v>1794</v>
      </c>
      <c r="B1723" s="3">
        <v>46256</v>
      </c>
      <c r="C1723" s="4" t="s">
        <v>47</v>
      </c>
      <c r="D1723" s="4" t="s">
        <v>68</v>
      </c>
      <c r="E1723" s="4" t="s">
        <v>59</v>
      </c>
      <c r="F1723" s="4" t="s">
        <v>36</v>
      </c>
      <c r="G1723" s="4" t="s">
        <v>25</v>
      </c>
      <c r="H1723" s="4" t="s">
        <v>55</v>
      </c>
      <c r="I1723" s="5">
        <v>1</v>
      </c>
      <c r="J1723" s="6">
        <v>40.19</v>
      </c>
      <c r="K1723" s="7">
        <v>0.05</v>
      </c>
      <c r="L1723" s="6">
        <v>16.78</v>
      </c>
      <c r="M1723" s="6">
        <f t="shared" si="104"/>
        <v>38.180499999999995</v>
      </c>
      <c r="N1723" s="6">
        <f t="shared" si="105"/>
        <v>16.78</v>
      </c>
      <c r="O1723" s="6">
        <f t="shared" si="106"/>
        <v>21.400499999999994</v>
      </c>
      <c r="P1723" s="8">
        <f t="shared" si="107"/>
        <v>0.56050863660769235</v>
      </c>
      <c r="Q1723" s="9">
        <f>YEAR(SalesDataTable[[#This Row],[Order Date]])</f>
        <v>2026</v>
      </c>
      <c r="R1723" s="8" t="str">
        <f>"Q"&amp;ROUNDUP(MONTH(SalesDataTable[[#This Row],[Order Date]])/3,0)</f>
        <v>Q3</v>
      </c>
      <c r="S1723" s="5">
        <f>MONTH(SalesDataTable[[#This Row],[Order Date]])</f>
        <v>8</v>
      </c>
      <c r="T1723" s="8" t="str">
        <f>TEXT(SalesDataTable[[#This Row],[Order Date]],"mmm")</f>
        <v>sie</v>
      </c>
    </row>
    <row r="1724" spans="1:20" ht="16" x14ac:dyDescent="0.4">
      <c r="A1724" s="2" t="s">
        <v>1795</v>
      </c>
      <c r="B1724" s="3">
        <v>46256</v>
      </c>
      <c r="C1724" s="4" t="s">
        <v>34</v>
      </c>
      <c r="D1724" s="4" t="s">
        <v>146</v>
      </c>
      <c r="E1724" s="4" t="s">
        <v>23</v>
      </c>
      <c r="F1724" s="4" t="s">
        <v>24</v>
      </c>
      <c r="G1724" s="4" t="s">
        <v>25</v>
      </c>
      <c r="H1724" s="4" t="s">
        <v>55</v>
      </c>
      <c r="I1724" s="5">
        <v>1</v>
      </c>
      <c r="J1724" s="6">
        <v>40.98</v>
      </c>
      <c r="K1724" s="7">
        <v>0.05</v>
      </c>
      <c r="L1724" s="6">
        <v>16.600000000000001</v>
      </c>
      <c r="M1724" s="6">
        <f t="shared" si="104"/>
        <v>38.930999999999997</v>
      </c>
      <c r="N1724" s="6">
        <f t="shared" si="105"/>
        <v>16.600000000000001</v>
      </c>
      <c r="O1724" s="6">
        <f t="shared" si="106"/>
        <v>22.330999999999996</v>
      </c>
      <c r="P1724" s="8">
        <f t="shared" si="107"/>
        <v>0.57360458246641488</v>
      </c>
      <c r="Q1724" s="9">
        <f>YEAR(SalesDataTable[[#This Row],[Order Date]])</f>
        <v>2026</v>
      </c>
      <c r="R1724" s="8" t="str">
        <f>"Q"&amp;ROUNDUP(MONTH(SalesDataTable[[#This Row],[Order Date]])/3,0)</f>
        <v>Q3</v>
      </c>
      <c r="S1724" s="5">
        <f>MONTH(SalesDataTable[[#This Row],[Order Date]])</f>
        <v>8</v>
      </c>
      <c r="T1724" s="8" t="str">
        <f>TEXT(SalesDataTable[[#This Row],[Order Date]],"mmm")</f>
        <v>sie</v>
      </c>
    </row>
    <row r="1725" spans="1:20" ht="16" x14ac:dyDescent="0.4">
      <c r="A1725" s="2" t="s">
        <v>1796</v>
      </c>
      <c r="B1725" s="3">
        <v>46256</v>
      </c>
      <c r="C1725" s="4" t="s">
        <v>47</v>
      </c>
      <c r="D1725" s="4" t="s">
        <v>102</v>
      </c>
      <c r="E1725" s="4" t="s">
        <v>23</v>
      </c>
      <c r="F1725" s="4" t="s">
        <v>36</v>
      </c>
      <c r="G1725" s="4" t="s">
        <v>37</v>
      </c>
      <c r="H1725" s="4" t="s">
        <v>38</v>
      </c>
      <c r="I1725" s="5">
        <v>3</v>
      </c>
      <c r="J1725" s="6">
        <v>35.380000000000003</v>
      </c>
      <c r="K1725" s="7">
        <v>0</v>
      </c>
      <c r="L1725" s="6">
        <v>13.91</v>
      </c>
      <c r="M1725" s="6">
        <f t="shared" si="104"/>
        <v>106.14000000000001</v>
      </c>
      <c r="N1725" s="6">
        <f t="shared" si="105"/>
        <v>41.730000000000004</v>
      </c>
      <c r="O1725" s="6">
        <f t="shared" si="106"/>
        <v>64.410000000000011</v>
      </c>
      <c r="P1725" s="8">
        <f t="shared" si="107"/>
        <v>0.60684002261164505</v>
      </c>
      <c r="Q1725" s="9">
        <f>YEAR(SalesDataTable[[#This Row],[Order Date]])</f>
        <v>2026</v>
      </c>
      <c r="R1725" s="8" t="str">
        <f>"Q"&amp;ROUNDUP(MONTH(SalesDataTable[[#This Row],[Order Date]])/3,0)</f>
        <v>Q3</v>
      </c>
      <c r="S1725" s="5">
        <f>MONTH(SalesDataTable[[#This Row],[Order Date]])</f>
        <v>8</v>
      </c>
      <c r="T1725" s="8" t="str">
        <f>TEXT(SalesDataTable[[#This Row],[Order Date]],"mmm")</f>
        <v>sie</v>
      </c>
    </row>
    <row r="1726" spans="1:20" ht="16" x14ac:dyDescent="0.4">
      <c r="A1726" s="2" t="s">
        <v>1797</v>
      </c>
      <c r="B1726" s="3">
        <v>46256</v>
      </c>
      <c r="C1726" s="4" t="s">
        <v>34</v>
      </c>
      <c r="D1726" s="4" t="s">
        <v>81</v>
      </c>
      <c r="E1726" s="4" t="s">
        <v>45</v>
      </c>
      <c r="F1726" s="4" t="s">
        <v>36</v>
      </c>
      <c r="G1726" s="4" t="s">
        <v>37</v>
      </c>
      <c r="H1726" s="4" t="s">
        <v>91</v>
      </c>
      <c r="I1726" s="5">
        <v>4</v>
      </c>
      <c r="J1726" s="6">
        <v>134.49</v>
      </c>
      <c r="K1726" s="7">
        <v>0</v>
      </c>
      <c r="L1726" s="6">
        <v>68.17</v>
      </c>
      <c r="M1726" s="6">
        <f t="shared" si="104"/>
        <v>537.96</v>
      </c>
      <c r="N1726" s="6">
        <f t="shared" si="105"/>
        <v>272.68</v>
      </c>
      <c r="O1726" s="6">
        <f t="shared" si="106"/>
        <v>265.28000000000003</v>
      </c>
      <c r="P1726" s="8">
        <f t="shared" si="107"/>
        <v>0.49312216521674473</v>
      </c>
      <c r="Q1726" s="9">
        <f>YEAR(SalesDataTable[[#This Row],[Order Date]])</f>
        <v>2026</v>
      </c>
      <c r="R1726" s="8" t="str">
        <f>"Q"&amp;ROUNDUP(MONTH(SalesDataTable[[#This Row],[Order Date]])/3,0)</f>
        <v>Q3</v>
      </c>
      <c r="S1726" s="5">
        <f>MONTH(SalesDataTable[[#This Row],[Order Date]])</f>
        <v>8</v>
      </c>
      <c r="T1726" s="8" t="str">
        <f>TEXT(SalesDataTable[[#This Row],[Order Date]],"mmm")</f>
        <v>sie</v>
      </c>
    </row>
    <row r="1727" spans="1:20" ht="16" x14ac:dyDescent="0.4">
      <c r="A1727" s="2" t="s">
        <v>1798</v>
      </c>
      <c r="B1727" s="3">
        <v>46257</v>
      </c>
      <c r="C1727" s="4" t="s">
        <v>34</v>
      </c>
      <c r="D1727" s="4" t="s">
        <v>44</v>
      </c>
      <c r="E1727" s="4" t="s">
        <v>30</v>
      </c>
      <c r="F1727" s="4" t="s">
        <v>40</v>
      </c>
      <c r="G1727" s="4" t="s">
        <v>31</v>
      </c>
      <c r="H1727" s="4" t="s">
        <v>41</v>
      </c>
      <c r="I1727" s="5">
        <v>4</v>
      </c>
      <c r="J1727" s="6">
        <v>145.30000000000001</v>
      </c>
      <c r="K1727" s="7">
        <v>0.15</v>
      </c>
      <c r="L1727" s="6">
        <v>77.040000000000006</v>
      </c>
      <c r="M1727" s="6">
        <f t="shared" si="104"/>
        <v>494.02000000000004</v>
      </c>
      <c r="N1727" s="6">
        <f t="shared" si="105"/>
        <v>308.16000000000003</v>
      </c>
      <c r="O1727" s="6">
        <f t="shared" si="106"/>
        <v>185.86</v>
      </c>
      <c r="P1727" s="8">
        <f t="shared" si="107"/>
        <v>0.37621958625156876</v>
      </c>
      <c r="Q1727" s="9">
        <f>YEAR(SalesDataTable[[#This Row],[Order Date]])</f>
        <v>2026</v>
      </c>
      <c r="R1727" s="8" t="str">
        <f>"Q"&amp;ROUNDUP(MONTH(SalesDataTable[[#This Row],[Order Date]])/3,0)</f>
        <v>Q3</v>
      </c>
      <c r="S1727" s="5">
        <f>MONTH(SalesDataTable[[#This Row],[Order Date]])</f>
        <v>8</v>
      </c>
      <c r="T1727" s="8" t="str">
        <f>TEXT(SalesDataTable[[#This Row],[Order Date]],"mmm")</f>
        <v>sie</v>
      </c>
    </row>
    <row r="1728" spans="1:20" ht="16" x14ac:dyDescent="0.4">
      <c r="A1728" s="2" t="s">
        <v>1799</v>
      </c>
      <c r="B1728" s="3">
        <v>46257</v>
      </c>
      <c r="C1728" s="4" t="s">
        <v>47</v>
      </c>
      <c r="D1728" s="4" t="s">
        <v>48</v>
      </c>
      <c r="E1728" s="4" t="s">
        <v>30</v>
      </c>
      <c r="F1728" s="4" t="s">
        <v>40</v>
      </c>
      <c r="G1728" s="4" t="s">
        <v>37</v>
      </c>
      <c r="H1728" s="4" t="s">
        <v>103</v>
      </c>
      <c r="I1728" s="5">
        <v>10</v>
      </c>
      <c r="J1728" s="6">
        <v>164.55</v>
      </c>
      <c r="K1728" s="7">
        <v>0.1</v>
      </c>
      <c r="L1728" s="6">
        <v>88.23</v>
      </c>
      <c r="M1728" s="6">
        <f t="shared" si="104"/>
        <v>1480.95</v>
      </c>
      <c r="N1728" s="6">
        <f t="shared" si="105"/>
        <v>882.30000000000007</v>
      </c>
      <c r="O1728" s="6">
        <f t="shared" si="106"/>
        <v>598.65</v>
      </c>
      <c r="P1728" s="8">
        <f t="shared" si="107"/>
        <v>0.40423376886458012</v>
      </c>
      <c r="Q1728" s="9">
        <f>YEAR(SalesDataTable[[#This Row],[Order Date]])</f>
        <v>2026</v>
      </c>
      <c r="R1728" s="8" t="str">
        <f>"Q"&amp;ROUNDUP(MONTH(SalesDataTable[[#This Row],[Order Date]])/3,0)</f>
        <v>Q3</v>
      </c>
      <c r="S1728" s="5">
        <f>MONTH(SalesDataTable[[#This Row],[Order Date]])</f>
        <v>8</v>
      </c>
      <c r="T1728" s="8" t="str">
        <f>TEXT(SalesDataTable[[#This Row],[Order Date]],"mmm")</f>
        <v>sie</v>
      </c>
    </row>
    <row r="1729" spans="1:20" ht="16" x14ac:dyDescent="0.4">
      <c r="A1729" s="2" t="s">
        <v>1800</v>
      </c>
      <c r="B1729" s="3">
        <v>46257</v>
      </c>
      <c r="C1729" s="4" t="s">
        <v>21</v>
      </c>
      <c r="D1729" s="4" t="s">
        <v>108</v>
      </c>
      <c r="E1729" s="4" t="s">
        <v>45</v>
      </c>
      <c r="F1729" s="4" t="s">
        <v>36</v>
      </c>
      <c r="G1729" s="4" t="s">
        <v>25</v>
      </c>
      <c r="H1729" s="4" t="s">
        <v>55</v>
      </c>
      <c r="I1729" s="5">
        <v>1</v>
      </c>
      <c r="J1729" s="6">
        <v>39.590000000000003</v>
      </c>
      <c r="K1729" s="7">
        <v>0</v>
      </c>
      <c r="L1729" s="6">
        <v>16.899999999999999</v>
      </c>
      <c r="M1729" s="6">
        <f t="shared" si="104"/>
        <v>39.590000000000003</v>
      </c>
      <c r="N1729" s="6">
        <f t="shared" si="105"/>
        <v>16.899999999999999</v>
      </c>
      <c r="O1729" s="6">
        <f t="shared" si="106"/>
        <v>22.690000000000005</v>
      </c>
      <c r="P1729" s="8">
        <f t="shared" si="107"/>
        <v>0.57312452639555456</v>
      </c>
      <c r="Q1729" s="9">
        <f>YEAR(SalesDataTable[[#This Row],[Order Date]])</f>
        <v>2026</v>
      </c>
      <c r="R1729" s="8" t="str">
        <f>"Q"&amp;ROUNDUP(MONTH(SalesDataTable[[#This Row],[Order Date]])/3,0)</f>
        <v>Q3</v>
      </c>
      <c r="S1729" s="5">
        <f>MONTH(SalesDataTable[[#This Row],[Order Date]])</f>
        <v>8</v>
      </c>
      <c r="T1729" s="8" t="str">
        <f>TEXT(SalesDataTable[[#This Row],[Order Date]],"mmm")</f>
        <v>sie</v>
      </c>
    </row>
    <row r="1730" spans="1:20" ht="16" x14ac:dyDescent="0.4">
      <c r="A1730" s="2" t="s">
        <v>1801</v>
      </c>
      <c r="B1730" s="3">
        <v>46257</v>
      </c>
      <c r="C1730" s="4" t="s">
        <v>34</v>
      </c>
      <c r="D1730" s="4" t="s">
        <v>35</v>
      </c>
      <c r="E1730" s="4" t="s">
        <v>30</v>
      </c>
      <c r="F1730" s="4" t="s">
        <v>40</v>
      </c>
      <c r="G1730" s="4" t="s">
        <v>69</v>
      </c>
      <c r="H1730" s="4" t="s">
        <v>94</v>
      </c>
      <c r="I1730" s="5">
        <v>5</v>
      </c>
      <c r="J1730" s="6">
        <v>51.62</v>
      </c>
      <c r="K1730" s="7">
        <v>0.15</v>
      </c>
      <c r="L1730" s="6">
        <v>22.6</v>
      </c>
      <c r="M1730" s="6">
        <f t="shared" ref="M1730:M1793" si="108">I1730*J1730*(1-K1730)</f>
        <v>219.38499999999996</v>
      </c>
      <c r="N1730" s="6">
        <f t="shared" ref="N1730:N1793" si="109">I1730*L1730</f>
        <v>113</v>
      </c>
      <c r="O1730" s="6">
        <f t="shared" ref="O1730:O1793" si="110">M1730-N1730</f>
        <v>106.38499999999996</v>
      </c>
      <c r="P1730" s="8">
        <f t="shared" ref="P1730:P1793" si="111">IFERROR(O1730/M1730,0)</f>
        <v>0.48492376415889865</v>
      </c>
      <c r="Q1730" s="9">
        <f>YEAR(SalesDataTable[[#This Row],[Order Date]])</f>
        <v>2026</v>
      </c>
      <c r="R1730" s="8" t="str">
        <f>"Q"&amp;ROUNDUP(MONTH(SalesDataTable[[#This Row],[Order Date]])/3,0)</f>
        <v>Q3</v>
      </c>
      <c r="S1730" s="5">
        <f>MONTH(SalesDataTable[[#This Row],[Order Date]])</f>
        <v>8</v>
      </c>
      <c r="T1730" s="8" t="str">
        <f>TEXT(SalesDataTable[[#This Row],[Order Date]],"mmm")</f>
        <v>sie</v>
      </c>
    </row>
    <row r="1731" spans="1:20" ht="16" x14ac:dyDescent="0.4">
      <c r="A1731" s="2" t="s">
        <v>1802</v>
      </c>
      <c r="B1731" s="3">
        <v>46257</v>
      </c>
      <c r="C1731" s="4" t="s">
        <v>47</v>
      </c>
      <c r="D1731" s="4" t="s">
        <v>65</v>
      </c>
      <c r="E1731" s="4" t="s">
        <v>45</v>
      </c>
      <c r="F1731" s="4" t="s">
        <v>24</v>
      </c>
      <c r="G1731" s="4" t="s">
        <v>31</v>
      </c>
      <c r="H1731" s="4" t="s">
        <v>32</v>
      </c>
      <c r="I1731" s="5">
        <v>3</v>
      </c>
      <c r="J1731" s="6">
        <v>90.71</v>
      </c>
      <c r="K1731" s="7">
        <v>0</v>
      </c>
      <c r="L1731" s="6">
        <v>45.57</v>
      </c>
      <c r="M1731" s="6">
        <f t="shared" si="108"/>
        <v>272.13</v>
      </c>
      <c r="N1731" s="6">
        <f t="shared" si="109"/>
        <v>136.71</v>
      </c>
      <c r="O1731" s="6">
        <f t="shared" si="110"/>
        <v>135.41999999999999</v>
      </c>
      <c r="P1731" s="8">
        <f t="shared" si="111"/>
        <v>0.49762980928232825</v>
      </c>
      <c r="Q1731" s="9">
        <f>YEAR(SalesDataTable[[#This Row],[Order Date]])</f>
        <v>2026</v>
      </c>
      <c r="R1731" s="8" t="str">
        <f>"Q"&amp;ROUNDUP(MONTH(SalesDataTable[[#This Row],[Order Date]])/3,0)</f>
        <v>Q3</v>
      </c>
      <c r="S1731" s="5">
        <f>MONTH(SalesDataTable[[#This Row],[Order Date]])</f>
        <v>8</v>
      </c>
      <c r="T1731" s="8" t="str">
        <f>TEXT(SalesDataTable[[#This Row],[Order Date]],"mmm")</f>
        <v>sie</v>
      </c>
    </row>
    <row r="1732" spans="1:20" ht="16" x14ac:dyDescent="0.4">
      <c r="A1732" s="2" t="s">
        <v>1803</v>
      </c>
      <c r="B1732" s="3">
        <v>46257</v>
      </c>
      <c r="C1732" s="4" t="s">
        <v>28</v>
      </c>
      <c r="D1732" s="4" t="s">
        <v>29</v>
      </c>
      <c r="E1732" s="4" t="s">
        <v>45</v>
      </c>
      <c r="F1732" s="4" t="s">
        <v>36</v>
      </c>
      <c r="G1732" s="4" t="s">
        <v>25</v>
      </c>
      <c r="H1732" s="4" t="s">
        <v>55</v>
      </c>
      <c r="I1732" s="5">
        <v>4</v>
      </c>
      <c r="J1732" s="6">
        <v>41.09</v>
      </c>
      <c r="K1732" s="7">
        <v>0</v>
      </c>
      <c r="L1732" s="6">
        <v>17</v>
      </c>
      <c r="M1732" s="6">
        <f t="shared" si="108"/>
        <v>164.36</v>
      </c>
      <c r="N1732" s="6">
        <f t="shared" si="109"/>
        <v>68</v>
      </c>
      <c r="O1732" s="6">
        <f t="shared" si="110"/>
        <v>96.360000000000014</v>
      </c>
      <c r="P1732" s="8">
        <f t="shared" si="111"/>
        <v>0.58627403261134103</v>
      </c>
      <c r="Q1732" s="9">
        <f>YEAR(SalesDataTable[[#This Row],[Order Date]])</f>
        <v>2026</v>
      </c>
      <c r="R1732" s="8" t="str">
        <f>"Q"&amp;ROUNDUP(MONTH(SalesDataTable[[#This Row],[Order Date]])/3,0)</f>
        <v>Q3</v>
      </c>
      <c r="S1732" s="5">
        <f>MONTH(SalesDataTable[[#This Row],[Order Date]])</f>
        <v>8</v>
      </c>
      <c r="T1732" s="8" t="str">
        <f>TEXT(SalesDataTable[[#This Row],[Order Date]],"mmm")</f>
        <v>sie</v>
      </c>
    </row>
    <row r="1733" spans="1:20" ht="16" x14ac:dyDescent="0.4">
      <c r="A1733" s="2" t="s">
        <v>1804</v>
      </c>
      <c r="B1733" s="3">
        <v>46257</v>
      </c>
      <c r="C1733" s="4" t="s">
        <v>28</v>
      </c>
      <c r="D1733" s="4" t="s">
        <v>106</v>
      </c>
      <c r="E1733" s="4" t="s">
        <v>23</v>
      </c>
      <c r="F1733" s="4" t="s">
        <v>36</v>
      </c>
      <c r="G1733" s="4" t="s">
        <v>31</v>
      </c>
      <c r="H1733" s="4" t="s">
        <v>32</v>
      </c>
      <c r="I1733" s="5">
        <v>1</v>
      </c>
      <c r="J1733" s="6">
        <v>91.37</v>
      </c>
      <c r="K1733" s="7">
        <v>0</v>
      </c>
      <c r="L1733" s="6">
        <v>46.73</v>
      </c>
      <c r="M1733" s="6">
        <f t="shared" si="108"/>
        <v>91.37</v>
      </c>
      <c r="N1733" s="6">
        <f t="shared" si="109"/>
        <v>46.73</v>
      </c>
      <c r="O1733" s="6">
        <f t="shared" si="110"/>
        <v>44.640000000000008</v>
      </c>
      <c r="P1733" s="8">
        <f t="shared" si="111"/>
        <v>0.48856298566269024</v>
      </c>
      <c r="Q1733" s="9">
        <f>YEAR(SalesDataTable[[#This Row],[Order Date]])</f>
        <v>2026</v>
      </c>
      <c r="R1733" s="8" t="str">
        <f>"Q"&amp;ROUNDUP(MONTH(SalesDataTable[[#This Row],[Order Date]])/3,0)</f>
        <v>Q3</v>
      </c>
      <c r="S1733" s="5">
        <f>MONTH(SalesDataTable[[#This Row],[Order Date]])</f>
        <v>8</v>
      </c>
      <c r="T1733" s="8" t="str">
        <f>TEXT(SalesDataTable[[#This Row],[Order Date]],"mmm")</f>
        <v>sie</v>
      </c>
    </row>
    <row r="1734" spans="1:20" ht="16" x14ac:dyDescent="0.4">
      <c r="A1734" s="2" t="s">
        <v>1805</v>
      </c>
      <c r="B1734" s="3">
        <v>46257</v>
      </c>
      <c r="C1734" s="4" t="s">
        <v>28</v>
      </c>
      <c r="D1734" s="4" t="s">
        <v>86</v>
      </c>
      <c r="E1734" s="4" t="s">
        <v>23</v>
      </c>
      <c r="F1734" s="4" t="s">
        <v>36</v>
      </c>
      <c r="G1734" s="4" t="s">
        <v>37</v>
      </c>
      <c r="H1734" s="4" t="s">
        <v>66</v>
      </c>
      <c r="I1734" s="5">
        <v>1</v>
      </c>
      <c r="J1734" s="6">
        <v>46.92</v>
      </c>
      <c r="K1734" s="7">
        <v>0</v>
      </c>
      <c r="L1734" s="6">
        <v>18.3</v>
      </c>
      <c r="M1734" s="6">
        <f t="shared" si="108"/>
        <v>46.92</v>
      </c>
      <c r="N1734" s="6">
        <f t="shared" si="109"/>
        <v>18.3</v>
      </c>
      <c r="O1734" s="6">
        <f t="shared" si="110"/>
        <v>28.62</v>
      </c>
      <c r="P1734" s="8">
        <f t="shared" si="111"/>
        <v>0.60997442455242967</v>
      </c>
      <c r="Q1734" s="9">
        <f>YEAR(SalesDataTable[[#This Row],[Order Date]])</f>
        <v>2026</v>
      </c>
      <c r="R1734" s="8" t="str">
        <f>"Q"&amp;ROUNDUP(MONTH(SalesDataTable[[#This Row],[Order Date]])/3,0)</f>
        <v>Q3</v>
      </c>
      <c r="S1734" s="5">
        <f>MONTH(SalesDataTable[[#This Row],[Order Date]])</f>
        <v>8</v>
      </c>
      <c r="T1734" s="8" t="str">
        <f>TEXT(SalesDataTable[[#This Row],[Order Date]],"mmm")</f>
        <v>sie</v>
      </c>
    </row>
    <row r="1735" spans="1:20" ht="16" x14ac:dyDescent="0.4">
      <c r="A1735" s="2" t="s">
        <v>1806</v>
      </c>
      <c r="B1735" s="3">
        <v>46257</v>
      </c>
      <c r="C1735" s="4" t="s">
        <v>21</v>
      </c>
      <c r="D1735" s="4" t="s">
        <v>22</v>
      </c>
      <c r="E1735" s="4" t="s">
        <v>23</v>
      </c>
      <c r="F1735" s="4" t="s">
        <v>36</v>
      </c>
      <c r="G1735" s="4" t="s">
        <v>25</v>
      </c>
      <c r="H1735" s="4" t="s">
        <v>63</v>
      </c>
      <c r="I1735" s="5">
        <v>1</v>
      </c>
      <c r="J1735" s="6">
        <v>100.29</v>
      </c>
      <c r="K1735" s="7">
        <v>0.05</v>
      </c>
      <c r="L1735" s="6">
        <v>49.82</v>
      </c>
      <c r="M1735" s="6">
        <f t="shared" si="108"/>
        <v>95.275500000000008</v>
      </c>
      <c r="N1735" s="6">
        <f t="shared" si="109"/>
        <v>49.82</v>
      </c>
      <c r="O1735" s="6">
        <f t="shared" si="110"/>
        <v>45.455500000000008</v>
      </c>
      <c r="P1735" s="8">
        <f t="shared" si="111"/>
        <v>0.47709537079312103</v>
      </c>
      <c r="Q1735" s="9">
        <f>YEAR(SalesDataTable[[#This Row],[Order Date]])</f>
        <v>2026</v>
      </c>
      <c r="R1735" s="8" t="str">
        <f>"Q"&amp;ROUNDUP(MONTH(SalesDataTable[[#This Row],[Order Date]])/3,0)</f>
        <v>Q3</v>
      </c>
      <c r="S1735" s="5">
        <f>MONTH(SalesDataTable[[#This Row],[Order Date]])</f>
        <v>8</v>
      </c>
      <c r="T1735" s="8" t="str">
        <f>TEXT(SalesDataTable[[#This Row],[Order Date]],"mmm")</f>
        <v>sie</v>
      </c>
    </row>
    <row r="1736" spans="1:20" ht="16" x14ac:dyDescent="0.4">
      <c r="A1736" s="2" t="s">
        <v>1807</v>
      </c>
      <c r="B1736" s="3">
        <v>46257</v>
      </c>
      <c r="C1736" s="4" t="s">
        <v>21</v>
      </c>
      <c r="D1736" s="4" t="s">
        <v>72</v>
      </c>
      <c r="E1736" s="4" t="s">
        <v>23</v>
      </c>
      <c r="F1736" s="4" t="s">
        <v>36</v>
      </c>
      <c r="G1736" s="4" t="s">
        <v>31</v>
      </c>
      <c r="H1736" s="4" t="s">
        <v>41</v>
      </c>
      <c r="I1736" s="5">
        <v>1</v>
      </c>
      <c r="J1736" s="6">
        <v>147.11000000000001</v>
      </c>
      <c r="K1736" s="7">
        <v>0.15</v>
      </c>
      <c r="L1736" s="6">
        <v>79.599999999999994</v>
      </c>
      <c r="M1736" s="6">
        <f t="shared" si="108"/>
        <v>125.04350000000001</v>
      </c>
      <c r="N1736" s="6">
        <f t="shared" si="109"/>
        <v>79.599999999999994</v>
      </c>
      <c r="O1736" s="6">
        <f t="shared" si="110"/>
        <v>45.443500000000014</v>
      </c>
      <c r="P1736" s="8">
        <f t="shared" si="111"/>
        <v>0.36342152930780097</v>
      </c>
      <c r="Q1736" s="9">
        <f>YEAR(SalesDataTable[[#This Row],[Order Date]])</f>
        <v>2026</v>
      </c>
      <c r="R1736" s="8" t="str">
        <f>"Q"&amp;ROUNDUP(MONTH(SalesDataTable[[#This Row],[Order Date]])/3,0)</f>
        <v>Q3</v>
      </c>
      <c r="S1736" s="5">
        <f>MONTH(SalesDataTable[[#This Row],[Order Date]])</f>
        <v>8</v>
      </c>
      <c r="T1736" s="8" t="str">
        <f>TEXT(SalesDataTable[[#This Row],[Order Date]],"mmm")</f>
        <v>sie</v>
      </c>
    </row>
    <row r="1737" spans="1:20" ht="16" x14ac:dyDescent="0.4">
      <c r="A1737" s="2" t="s">
        <v>1808</v>
      </c>
      <c r="B1737" s="3">
        <v>46257</v>
      </c>
      <c r="C1737" s="4" t="s">
        <v>28</v>
      </c>
      <c r="D1737" s="4" t="s">
        <v>89</v>
      </c>
      <c r="E1737" s="4" t="s">
        <v>23</v>
      </c>
      <c r="F1737" s="4" t="s">
        <v>36</v>
      </c>
      <c r="G1737" s="4" t="s">
        <v>31</v>
      </c>
      <c r="H1737" s="4" t="s">
        <v>73</v>
      </c>
      <c r="I1737" s="5">
        <v>2</v>
      </c>
      <c r="J1737" s="6">
        <v>156.44999999999999</v>
      </c>
      <c r="K1737" s="7">
        <v>0</v>
      </c>
      <c r="L1737" s="6">
        <v>80.13</v>
      </c>
      <c r="M1737" s="6">
        <f t="shared" si="108"/>
        <v>312.89999999999998</v>
      </c>
      <c r="N1737" s="6">
        <f t="shared" si="109"/>
        <v>160.26</v>
      </c>
      <c r="O1737" s="6">
        <f t="shared" si="110"/>
        <v>152.63999999999999</v>
      </c>
      <c r="P1737" s="8">
        <f t="shared" si="111"/>
        <v>0.487823585810163</v>
      </c>
      <c r="Q1737" s="9">
        <f>YEAR(SalesDataTable[[#This Row],[Order Date]])</f>
        <v>2026</v>
      </c>
      <c r="R1737" s="8" t="str">
        <f>"Q"&amp;ROUNDUP(MONTH(SalesDataTable[[#This Row],[Order Date]])/3,0)</f>
        <v>Q3</v>
      </c>
      <c r="S1737" s="5">
        <f>MONTH(SalesDataTable[[#This Row],[Order Date]])</f>
        <v>8</v>
      </c>
      <c r="T1737" s="8" t="str">
        <f>TEXT(SalesDataTable[[#This Row],[Order Date]],"mmm")</f>
        <v>sie</v>
      </c>
    </row>
    <row r="1738" spans="1:20" ht="16" x14ac:dyDescent="0.4">
      <c r="A1738" s="2" t="s">
        <v>1809</v>
      </c>
      <c r="B1738" s="3">
        <v>46257</v>
      </c>
      <c r="C1738" s="4" t="s">
        <v>28</v>
      </c>
      <c r="D1738" s="4" t="s">
        <v>106</v>
      </c>
      <c r="E1738" s="4" t="s">
        <v>23</v>
      </c>
      <c r="F1738" s="4" t="s">
        <v>36</v>
      </c>
      <c r="G1738" s="4" t="s">
        <v>31</v>
      </c>
      <c r="H1738" s="4" t="s">
        <v>99</v>
      </c>
      <c r="I1738" s="5">
        <v>2</v>
      </c>
      <c r="J1738" s="6">
        <v>72.97</v>
      </c>
      <c r="K1738" s="7">
        <v>0</v>
      </c>
      <c r="L1738" s="6">
        <v>33.25</v>
      </c>
      <c r="M1738" s="6">
        <f t="shared" si="108"/>
        <v>145.94</v>
      </c>
      <c r="N1738" s="6">
        <f t="shared" si="109"/>
        <v>66.5</v>
      </c>
      <c r="O1738" s="6">
        <f t="shared" si="110"/>
        <v>79.44</v>
      </c>
      <c r="P1738" s="8">
        <f t="shared" si="111"/>
        <v>0.54433328765245992</v>
      </c>
      <c r="Q1738" s="9">
        <f>YEAR(SalesDataTable[[#This Row],[Order Date]])</f>
        <v>2026</v>
      </c>
      <c r="R1738" s="8" t="str">
        <f>"Q"&amp;ROUNDUP(MONTH(SalesDataTable[[#This Row],[Order Date]])/3,0)</f>
        <v>Q3</v>
      </c>
      <c r="S1738" s="5">
        <f>MONTH(SalesDataTable[[#This Row],[Order Date]])</f>
        <v>8</v>
      </c>
      <c r="T1738" s="8" t="str">
        <f>TEXT(SalesDataTable[[#This Row],[Order Date]],"mmm")</f>
        <v>sie</v>
      </c>
    </row>
    <row r="1739" spans="1:20" ht="16" x14ac:dyDescent="0.4">
      <c r="A1739" s="2" t="s">
        <v>1810</v>
      </c>
      <c r="B1739" s="3">
        <v>46257</v>
      </c>
      <c r="C1739" s="4" t="s">
        <v>47</v>
      </c>
      <c r="D1739" s="4" t="s">
        <v>65</v>
      </c>
      <c r="E1739" s="4" t="s">
        <v>59</v>
      </c>
      <c r="F1739" s="4" t="s">
        <v>24</v>
      </c>
      <c r="G1739" s="4" t="s">
        <v>69</v>
      </c>
      <c r="H1739" s="4" t="s">
        <v>94</v>
      </c>
      <c r="I1739" s="5">
        <v>2</v>
      </c>
      <c r="J1739" s="6">
        <v>51.63</v>
      </c>
      <c r="K1739" s="7">
        <v>0</v>
      </c>
      <c r="L1739" s="6">
        <v>21.39</v>
      </c>
      <c r="M1739" s="6">
        <f t="shared" si="108"/>
        <v>103.26</v>
      </c>
      <c r="N1739" s="6">
        <f t="shared" si="109"/>
        <v>42.78</v>
      </c>
      <c r="O1739" s="6">
        <f t="shared" si="110"/>
        <v>60.480000000000004</v>
      </c>
      <c r="P1739" s="8">
        <f t="shared" si="111"/>
        <v>0.58570598489250436</v>
      </c>
      <c r="Q1739" s="9">
        <f>YEAR(SalesDataTable[[#This Row],[Order Date]])</f>
        <v>2026</v>
      </c>
      <c r="R1739" s="8" t="str">
        <f>"Q"&amp;ROUNDUP(MONTH(SalesDataTable[[#This Row],[Order Date]])/3,0)</f>
        <v>Q3</v>
      </c>
      <c r="S1739" s="5">
        <f>MONTH(SalesDataTable[[#This Row],[Order Date]])</f>
        <v>8</v>
      </c>
      <c r="T1739" s="8" t="str">
        <f>TEXT(SalesDataTable[[#This Row],[Order Date]],"mmm")</f>
        <v>sie</v>
      </c>
    </row>
    <row r="1740" spans="1:20" ht="16" x14ac:dyDescent="0.4">
      <c r="A1740" s="2" t="s">
        <v>1811</v>
      </c>
      <c r="B1740" s="3">
        <v>46257</v>
      </c>
      <c r="C1740" s="4" t="s">
        <v>28</v>
      </c>
      <c r="D1740" s="4" t="s">
        <v>89</v>
      </c>
      <c r="E1740" s="4" t="s">
        <v>30</v>
      </c>
      <c r="F1740" s="4" t="s">
        <v>24</v>
      </c>
      <c r="G1740" s="4" t="s">
        <v>25</v>
      </c>
      <c r="H1740" s="4" t="s">
        <v>63</v>
      </c>
      <c r="I1740" s="5">
        <v>8</v>
      </c>
      <c r="J1740" s="6">
        <v>100.06</v>
      </c>
      <c r="K1740" s="7">
        <v>0.05</v>
      </c>
      <c r="L1740" s="6">
        <v>49.39</v>
      </c>
      <c r="M1740" s="6">
        <f t="shared" si="108"/>
        <v>760.45600000000002</v>
      </c>
      <c r="N1740" s="6">
        <f t="shared" si="109"/>
        <v>395.12</v>
      </c>
      <c r="O1740" s="6">
        <f t="shared" si="110"/>
        <v>365.33600000000001</v>
      </c>
      <c r="P1740" s="8">
        <f t="shared" si="111"/>
        <v>0.48041701295012468</v>
      </c>
      <c r="Q1740" s="9">
        <f>YEAR(SalesDataTable[[#This Row],[Order Date]])</f>
        <v>2026</v>
      </c>
      <c r="R1740" s="8" t="str">
        <f>"Q"&amp;ROUNDUP(MONTH(SalesDataTable[[#This Row],[Order Date]])/3,0)</f>
        <v>Q3</v>
      </c>
      <c r="S1740" s="5">
        <f>MONTH(SalesDataTable[[#This Row],[Order Date]])</f>
        <v>8</v>
      </c>
      <c r="T1740" s="8" t="str">
        <f>TEXT(SalesDataTable[[#This Row],[Order Date]],"mmm")</f>
        <v>sie</v>
      </c>
    </row>
    <row r="1741" spans="1:20" ht="16" x14ac:dyDescent="0.4">
      <c r="A1741" s="2" t="s">
        <v>1812</v>
      </c>
      <c r="B1741" s="3">
        <v>46258</v>
      </c>
      <c r="C1741" s="4" t="s">
        <v>47</v>
      </c>
      <c r="D1741" s="4" t="s">
        <v>68</v>
      </c>
      <c r="E1741" s="4" t="s">
        <v>45</v>
      </c>
      <c r="F1741" s="4" t="s">
        <v>24</v>
      </c>
      <c r="G1741" s="4" t="s">
        <v>51</v>
      </c>
      <c r="H1741" s="4" t="s">
        <v>84</v>
      </c>
      <c r="I1741" s="5">
        <v>4</v>
      </c>
      <c r="J1741" s="6">
        <v>83.2</v>
      </c>
      <c r="K1741" s="7">
        <v>0</v>
      </c>
      <c r="L1741" s="6">
        <v>39.99</v>
      </c>
      <c r="M1741" s="6">
        <f t="shared" si="108"/>
        <v>332.8</v>
      </c>
      <c r="N1741" s="6">
        <f t="shared" si="109"/>
        <v>159.96</v>
      </c>
      <c r="O1741" s="6">
        <f t="shared" si="110"/>
        <v>172.84</v>
      </c>
      <c r="P1741" s="8">
        <f t="shared" si="111"/>
        <v>0.5193509615384615</v>
      </c>
      <c r="Q1741" s="9">
        <f>YEAR(SalesDataTable[[#This Row],[Order Date]])</f>
        <v>2026</v>
      </c>
      <c r="R1741" s="8" t="str">
        <f>"Q"&amp;ROUNDUP(MONTH(SalesDataTable[[#This Row],[Order Date]])/3,0)</f>
        <v>Q3</v>
      </c>
      <c r="S1741" s="5">
        <f>MONTH(SalesDataTable[[#This Row],[Order Date]])</f>
        <v>8</v>
      </c>
      <c r="T1741" s="8" t="str">
        <f>TEXT(SalesDataTable[[#This Row],[Order Date]],"mmm")</f>
        <v>sie</v>
      </c>
    </row>
    <row r="1742" spans="1:20" ht="16" x14ac:dyDescent="0.4">
      <c r="A1742" s="2" t="s">
        <v>1813</v>
      </c>
      <c r="B1742" s="3">
        <v>46258</v>
      </c>
      <c r="C1742" s="4" t="s">
        <v>21</v>
      </c>
      <c r="D1742" s="4" t="s">
        <v>22</v>
      </c>
      <c r="E1742" s="4" t="s">
        <v>23</v>
      </c>
      <c r="F1742" s="4" t="s">
        <v>36</v>
      </c>
      <c r="G1742" s="4" t="s">
        <v>69</v>
      </c>
      <c r="H1742" s="4" t="s">
        <v>94</v>
      </c>
      <c r="I1742" s="5">
        <v>3</v>
      </c>
      <c r="J1742" s="6">
        <v>51.29</v>
      </c>
      <c r="K1742" s="7">
        <v>0</v>
      </c>
      <c r="L1742" s="6">
        <v>22.08</v>
      </c>
      <c r="M1742" s="6">
        <f t="shared" si="108"/>
        <v>153.87</v>
      </c>
      <c r="N1742" s="6">
        <f t="shared" si="109"/>
        <v>66.239999999999995</v>
      </c>
      <c r="O1742" s="6">
        <f t="shared" si="110"/>
        <v>87.63000000000001</v>
      </c>
      <c r="P1742" s="8">
        <f t="shared" si="111"/>
        <v>0.56950672645739919</v>
      </c>
      <c r="Q1742" s="9">
        <f>YEAR(SalesDataTable[[#This Row],[Order Date]])</f>
        <v>2026</v>
      </c>
      <c r="R1742" s="8" t="str">
        <f>"Q"&amp;ROUNDUP(MONTH(SalesDataTable[[#This Row],[Order Date]])/3,0)</f>
        <v>Q3</v>
      </c>
      <c r="S1742" s="5">
        <f>MONTH(SalesDataTable[[#This Row],[Order Date]])</f>
        <v>8</v>
      </c>
      <c r="T1742" s="8" t="str">
        <f>TEXT(SalesDataTable[[#This Row],[Order Date]],"mmm")</f>
        <v>sie</v>
      </c>
    </row>
    <row r="1743" spans="1:20" ht="16" x14ac:dyDescent="0.4">
      <c r="A1743" s="2" t="s">
        <v>1814</v>
      </c>
      <c r="B1743" s="3">
        <v>46258</v>
      </c>
      <c r="C1743" s="4" t="s">
        <v>34</v>
      </c>
      <c r="D1743" s="4" t="s">
        <v>44</v>
      </c>
      <c r="E1743" s="4" t="s">
        <v>23</v>
      </c>
      <c r="F1743" s="4" t="s">
        <v>24</v>
      </c>
      <c r="G1743" s="4" t="s">
        <v>51</v>
      </c>
      <c r="H1743" s="4" t="s">
        <v>61</v>
      </c>
      <c r="I1743" s="5">
        <v>1</v>
      </c>
      <c r="J1743" s="6">
        <v>200.2</v>
      </c>
      <c r="K1743" s="7">
        <v>0</v>
      </c>
      <c r="L1743" s="6">
        <v>103.38</v>
      </c>
      <c r="M1743" s="6">
        <f t="shared" si="108"/>
        <v>200.2</v>
      </c>
      <c r="N1743" s="6">
        <f t="shared" si="109"/>
        <v>103.38</v>
      </c>
      <c r="O1743" s="6">
        <f t="shared" si="110"/>
        <v>96.82</v>
      </c>
      <c r="P1743" s="8">
        <f t="shared" si="111"/>
        <v>0.48361638361638359</v>
      </c>
      <c r="Q1743" s="9">
        <f>YEAR(SalesDataTable[[#This Row],[Order Date]])</f>
        <v>2026</v>
      </c>
      <c r="R1743" s="8" t="str">
        <f>"Q"&amp;ROUNDUP(MONTH(SalesDataTable[[#This Row],[Order Date]])/3,0)</f>
        <v>Q3</v>
      </c>
      <c r="S1743" s="5">
        <f>MONTH(SalesDataTable[[#This Row],[Order Date]])</f>
        <v>8</v>
      </c>
      <c r="T1743" s="8" t="str">
        <f>TEXT(SalesDataTable[[#This Row],[Order Date]],"mmm")</f>
        <v>sie</v>
      </c>
    </row>
    <row r="1744" spans="1:20" ht="16" x14ac:dyDescent="0.4">
      <c r="A1744" s="2" t="s">
        <v>1815</v>
      </c>
      <c r="B1744" s="3">
        <v>46258</v>
      </c>
      <c r="C1744" s="4" t="s">
        <v>21</v>
      </c>
      <c r="D1744" s="4" t="s">
        <v>108</v>
      </c>
      <c r="E1744" s="4" t="s">
        <v>45</v>
      </c>
      <c r="F1744" s="4" t="s">
        <v>40</v>
      </c>
      <c r="G1744" s="4" t="s">
        <v>69</v>
      </c>
      <c r="H1744" s="4" t="s">
        <v>87</v>
      </c>
      <c r="I1744" s="5">
        <v>2</v>
      </c>
      <c r="J1744" s="6">
        <v>36.869999999999997</v>
      </c>
      <c r="K1744" s="7">
        <v>0</v>
      </c>
      <c r="L1744" s="6">
        <v>13.71</v>
      </c>
      <c r="M1744" s="6">
        <f t="shared" si="108"/>
        <v>73.739999999999995</v>
      </c>
      <c r="N1744" s="6">
        <f t="shared" si="109"/>
        <v>27.42</v>
      </c>
      <c r="O1744" s="6">
        <f t="shared" si="110"/>
        <v>46.319999999999993</v>
      </c>
      <c r="P1744" s="8">
        <f t="shared" si="111"/>
        <v>0.62815296989422287</v>
      </c>
      <c r="Q1744" s="9">
        <f>YEAR(SalesDataTable[[#This Row],[Order Date]])</f>
        <v>2026</v>
      </c>
      <c r="R1744" s="8" t="str">
        <f>"Q"&amp;ROUNDUP(MONTH(SalesDataTable[[#This Row],[Order Date]])/3,0)</f>
        <v>Q3</v>
      </c>
      <c r="S1744" s="5">
        <f>MONTH(SalesDataTable[[#This Row],[Order Date]])</f>
        <v>8</v>
      </c>
      <c r="T1744" s="8" t="str">
        <f>TEXT(SalesDataTable[[#This Row],[Order Date]],"mmm")</f>
        <v>sie</v>
      </c>
    </row>
    <row r="1745" spans="1:20" ht="16" x14ac:dyDescent="0.4">
      <c r="A1745" s="2" t="s">
        <v>1816</v>
      </c>
      <c r="B1745" s="3">
        <v>46258</v>
      </c>
      <c r="C1745" s="4" t="s">
        <v>47</v>
      </c>
      <c r="D1745" s="4" t="s">
        <v>68</v>
      </c>
      <c r="E1745" s="4" t="s">
        <v>23</v>
      </c>
      <c r="F1745" s="4" t="s">
        <v>24</v>
      </c>
      <c r="G1745" s="4" t="s">
        <v>69</v>
      </c>
      <c r="H1745" s="4" t="s">
        <v>87</v>
      </c>
      <c r="I1745" s="5">
        <v>1</v>
      </c>
      <c r="J1745" s="6">
        <v>36.28</v>
      </c>
      <c r="K1745" s="7">
        <v>0.1</v>
      </c>
      <c r="L1745" s="6">
        <v>14.16</v>
      </c>
      <c r="M1745" s="6">
        <f t="shared" si="108"/>
        <v>32.652000000000001</v>
      </c>
      <c r="N1745" s="6">
        <f t="shared" si="109"/>
        <v>14.16</v>
      </c>
      <c r="O1745" s="6">
        <f t="shared" si="110"/>
        <v>18.492000000000001</v>
      </c>
      <c r="P1745" s="8">
        <f t="shared" si="111"/>
        <v>0.56633590591694227</v>
      </c>
      <c r="Q1745" s="9">
        <f>YEAR(SalesDataTable[[#This Row],[Order Date]])</f>
        <v>2026</v>
      </c>
      <c r="R1745" s="8" t="str">
        <f>"Q"&amp;ROUNDUP(MONTH(SalesDataTable[[#This Row],[Order Date]])/3,0)</f>
        <v>Q3</v>
      </c>
      <c r="S1745" s="5">
        <f>MONTH(SalesDataTable[[#This Row],[Order Date]])</f>
        <v>8</v>
      </c>
      <c r="T1745" s="8" t="str">
        <f>TEXT(SalesDataTable[[#This Row],[Order Date]],"mmm")</f>
        <v>sie</v>
      </c>
    </row>
    <row r="1746" spans="1:20" ht="16" x14ac:dyDescent="0.4">
      <c r="A1746" s="2" t="s">
        <v>1817</v>
      </c>
      <c r="B1746" s="3">
        <v>46258</v>
      </c>
      <c r="C1746" s="4" t="s">
        <v>21</v>
      </c>
      <c r="D1746" s="4" t="s">
        <v>108</v>
      </c>
      <c r="E1746" s="4" t="s">
        <v>59</v>
      </c>
      <c r="F1746" s="4" t="s">
        <v>24</v>
      </c>
      <c r="G1746" s="4" t="s">
        <v>31</v>
      </c>
      <c r="H1746" s="4" t="s">
        <v>32</v>
      </c>
      <c r="I1746" s="5">
        <v>2</v>
      </c>
      <c r="J1746" s="6">
        <v>93.88</v>
      </c>
      <c r="K1746" s="7">
        <v>0.05</v>
      </c>
      <c r="L1746" s="6">
        <v>46.57</v>
      </c>
      <c r="M1746" s="6">
        <f t="shared" si="108"/>
        <v>178.37199999999999</v>
      </c>
      <c r="N1746" s="6">
        <f t="shared" si="109"/>
        <v>93.14</v>
      </c>
      <c r="O1746" s="6">
        <f t="shared" si="110"/>
        <v>85.231999999999985</v>
      </c>
      <c r="P1746" s="8">
        <f t="shared" si="111"/>
        <v>0.47783284371986628</v>
      </c>
      <c r="Q1746" s="9">
        <f>YEAR(SalesDataTable[[#This Row],[Order Date]])</f>
        <v>2026</v>
      </c>
      <c r="R1746" s="8" t="str">
        <f>"Q"&amp;ROUNDUP(MONTH(SalesDataTable[[#This Row],[Order Date]])/3,0)</f>
        <v>Q3</v>
      </c>
      <c r="S1746" s="5">
        <f>MONTH(SalesDataTable[[#This Row],[Order Date]])</f>
        <v>8</v>
      </c>
      <c r="T1746" s="8" t="str">
        <f>TEXT(SalesDataTable[[#This Row],[Order Date]],"mmm")</f>
        <v>sie</v>
      </c>
    </row>
    <row r="1747" spans="1:20" ht="16" x14ac:dyDescent="0.4">
      <c r="A1747" s="2" t="s">
        <v>1818</v>
      </c>
      <c r="B1747" s="3">
        <v>46258</v>
      </c>
      <c r="C1747" s="4" t="s">
        <v>47</v>
      </c>
      <c r="D1747" s="4" t="s">
        <v>48</v>
      </c>
      <c r="E1747" s="4" t="s">
        <v>23</v>
      </c>
      <c r="F1747" s="4" t="s">
        <v>36</v>
      </c>
      <c r="G1747" s="4" t="s">
        <v>51</v>
      </c>
      <c r="H1747" s="4" t="s">
        <v>61</v>
      </c>
      <c r="I1747" s="5">
        <v>1</v>
      </c>
      <c r="J1747" s="6">
        <v>192.67</v>
      </c>
      <c r="K1747" s="7">
        <v>0.05</v>
      </c>
      <c r="L1747" s="6">
        <v>101.04</v>
      </c>
      <c r="M1747" s="6">
        <f t="shared" si="108"/>
        <v>183.03649999999999</v>
      </c>
      <c r="N1747" s="6">
        <f t="shared" si="109"/>
        <v>101.04</v>
      </c>
      <c r="O1747" s="6">
        <f t="shared" si="110"/>
        <v>81.996499999999983</v>
      </c>
      <c r="P1747" s="8">
        <f t="shared" si="111"/>
        <v>0.44797895501716867</v>
      </c>
      <c r="Q1747" s="9">
        <f>YEAR(SalesDataTable[[#This Row],[Order Date]])</f>
        <v>2026</v>
      </c>
      <c r="R1747" s="8" t="str">
        <f>"Q"&amp;ROUNDUP(MONTH(SalesDataTable[[#This Row],[Order Date]])/3,0)</f>
        <v>Q3</v>
      </c>
      <c r="S1747" s="5">
        <f>MONTH(SalesDataTable[[#This Row],[Order Date]])</f>
        <v>8</v>
      </c>
      <c r="T1747" s="8" t="str">
        <f>TEXT(SalesDataTable[[#This Row],[Order Date]],"mmm")</f>
        <v>sie</v>
      </c>
    </row>
    <row r="1748" spans="1:20" ht="16" x14ac:dyDescent="0.4">
      <c r="A1748" s="2" t="s">
        <v>1819</v>
      </c>
      <c r="B1748" s="3">
        <v>46258</v>
      </c>
      <c r="C1748" s="4" t="s">
        <v>21</v>
      </c>
      <c r="D1748" s="4" t="s">
        <v>108</v>
      </c>
      <c r="E1748" s="4" t="s">
        <v>23</v>
      </c>
      <c r="F1748" s="4" t="s">
        <v>36</v>
      </c>
      <c r="G1748" s="4" t="s">
        <v>25</v>
      </c>
      <c r="H1748" s="4" t="s">
        <v>26</v>
      </c>
      <c r="I1748" s="5">
        <v>1</v>
      </c>
      <c r="J1748" s="6">
        <v>80.099999999999994</v>
      </c>
      <c r="K1748" s="7">
        <v>0.05</v>
      </c>
      <c r="L1748" s="6">
        <v>43.49</v>
      </c>
      <c r="M1748" s="6">
        <f t="shared" si="108"/>
        <v>76.094999999999985</v>
      </c>
      <c r="N1748" s="6">
        <f t="shared" si="109"/>
        <v>43.49</v>
      </c>
      <c r="O1748" s="6">
        <f t="shared" si="110"/>
        <v>32.604999999999983</v>
      </c>
      <c r="P1748" s="8">
        <f t="shared" si="111"/>
        <v>0.42847756094355727</v>
      </c>
      <c r="Q1748" s="9">
        <f>YEAR(SalesDataTable[[#This Row],[Order Date]])</f>
        <v>2026</v>
      </c>
      <c r="R1748" s="8" t="str">
        <f>"Q"&amp;ROUNDUP(MONTH(SalesDataTable[[#This Row],[Order Date]])/3,0)</f>
        <v>Q3</v>
      </c>
      <c r="S1748" s="5">
        <f>MONTH(SalesDataTable[[#This Row],[Order Date]])</f>
        <v>8</v>
      </c>
      <c r="T1748" s="8" t="str">
        <f>TEXT(SalesDataTable[[#This Row],[Order Date]],"mmm")</f>
        <v>sie</v>
      </c>
    </row>
    <row r="1749" spans="1:20" ht="16" x14ac:dyDescent="0.4">
      <c r="A1749" s="2" t="s">
        <v>1820</v>
      </c>
      <c r="B1749" s="3">
        <v>46259</v>
      </c>
      <c r="C1749" s="4" t="s">
        <v>47</v>
      </c>
      <c r="D1749" s="4" t="s">
        <v>68</v>
      </c>
      <c r="E1749" s="4" t="s">
        <v>59</v>
      </c>
      <c r="F1749" s="4" t="s">
        <v>24</v>
      </c>
      <c r="G1749" s="4" t="s">
        <v>31</v>
      </c>
      <c r="H1749" s="4" t="s">
        <v>41</v>
      </c>
      <c r="I1749" s="5">
        <v>1</v>
      </c>
      <c r="J1749" s="6">
        <v>145.02000000000001</v>
      </c>
      <c r="K1749" s="7">
        <v>0</v>
      </c>
      <c r="L1749" s="6">
        <v>78.959999999999994</v>
      </c>
      <c r="M1749" s="6">
        <f t="shared" si="108"/>
        <v>145.02000000000001</v>
      </c>
      <c r="N1749" s="6">
        <f t="shared" si="109"/>
        <v>78.959999999999994</v>
      </c>
      <c r="O1749" s="6">
        <f t="shared" si="110"/>
        <v>66.060000000000016</v>
      </c>
      <c r="P1749" s="8">
        <f t="shared" si="111"/>
        <v>0.4555233760860572</v>
      </c>
      <c r="Q1749" s="9">
        <f>YEAR(SalesDataTable[[#This Row],[Order Date]])</f>
        <v>2026</v>
      </c>
      <c r="R1749" s="8" t="str">
        <f>"Q"&amp;ROUNDUP(MONTH(SalesDataTable[[#This Row],[Order Date]])/3,0)</f>
        <v>Q3</v>
      </c>
      <c r="S1749" s="5">
        <f>MONTH(SalesDataTable[[#This Row],[Order Date]])</f>
        <v>8</v>
      </c>
      <c r="T1749" s="8" t="str">
        <f>TEXT(SalesDataTable[[#This Row],[Order Date]],"mmm")</f>
        <v>sie</v>
      </c>
    </row>
    <row r="1750" spans="1:20" ht="16" x14ac:dyDescent="0.4">
      <c r="A1750" s="2" t="s">
        <v>1821</v>
      </c>
      <c r="B1750" s="3">
        <v>46260</v>
      </c>
      <c r="C1750" s="4" t="s">
        <v>28</v>
      </c>
      <c r="D1750" s="4" t="s">
        <v>86</v>
      </c>
      <c r="E1750" s="4" t="s">
        <v>59</v>
      </c>
      <c r="F1750" s="4" t="s">
        <v>24</v>
      </c>
      <c r="G1750" s="4" t="s">
        <v>37</v>
      </c>
      <c r="H1750" s="4" t="s">
        <v>38</v>
      </c>
      <c r="I1750" s="5">
        <v>1</v>
      </c>
      <c r="J1750" s="6">
        <v>37</v>
      </c>
      <c r="K1750" s="7">
        <v>0.15</v>
      </c>
      <c r="L1750" s="6">
        <v>13.68</v>
      </c>
      <c r="M1750" s="6">
        <f t="shared" si="108"/>
        <v>31.45</v>
      </c>
      <c r="N1750" s="6">
        <f t="shared" si="109"/>
        <v>13.68</v>
      </c>
      <c r="O1750" s="6">
        <f t="shared" si="110"/>
        <v>17.77</v>
      </c>
      <c r="P1750" s="8">
        <f t="shared" si="111"/>
        <v>0.56502384737678857</v>
      </c>
      <c r="Q1750" s="9">
        <f>YEAR(SalesDataTable[[#This Row],[Order Date]])</f>
        <v>2026</v>
      </c>
      <c r="R1750" s="8" t="str">
        <f>"Q"&amp;ROUNDUP(MONTH(SalesDataTable[[#This Row],[Order Date]])/3,0)</f>
        <v>Q3</v>
      </c>
      <c r="S1750" s="5">
        <f>MONTH(SalesDataTable[[#This Row],[Order Date]])</f>
        <v>8</v>
      </c>
      <c r="T1750" s="8" t="str">
        <f>TEXT(SalesDataTable[[#This Row],[Order Date]],"mmm")</f>
        <v>sie</v>
      </c>
    </row>
    <row r="1751" spans="1:20" ht="16" x14ac:dyDescent="0.4">
      <c r="A1751" s="2" t="s">
        <v>1822</v>
      </c>
      <c r="B1751" s="3">
        <v>46260</v>
      </c>
      <c r="C1751" s="4" t="s">
        <v>28</v>
      </c>
      <c r="D1751" s="4" t="s">
        <v>58</v>
      </c>
      <c r="E1751" s="4" t="s">
        <v>23</v>
      </c>
      <c r="F1751" s="4" t="s">
        <v>24</v>
      </c>
      <c r="G1751" s="4" t="s">
        <v>25</v>
      </c>
      <c r="H1751" s="4" t="s">
        <v>49</v>
      </c>
      <c r="I1751" s="5">
        <v>2</v>
      </c>
      <c r="J1751" s="6">
        <v>50.02</v>
      </c>
      <c r="K1751" s="7">
        <v>0</v>
      </c>
      <c r="L1751" s="6">
        <v>21.99</v>
      </c>
      <c r="M1751" s="6">
        <f t="shared" si="108"/>
        <v>100.04</v>
      </c>
      <c r="N1751" s="6">
        <f t="shared" si="109"/>
        <v>43.98</v>
      </c>
      <c r="O1751" s="6">
        <f t="shared" si="110"/>
        <v>56.060000000000009</v>
      </c>
      <c r="P1751" s="8">
        <f t="shared" si="111"/>
        <v>0.56037584966013598</v>
      </c>
      <c r="Q1751" s="9">
        <f>YEAR(SalesDataTable[[#This Row],[Order Date]])</f>
        <v>2026</v>
      </c>
      <c r="R1751" s="8" t="str">
        <f>"Q"&amp;ROUNDUP(MONTH(SalesDataTable[[#This Row],[Order Date]])/3,0)</f>
        <v>Q3</v>
      </c>
      <c r="S1751" s="5">
        <f>MONTH(SalesDataTable[[#This Row],[Order Date]])</f>
        <v>8</v>
      </c>
      <c r="T1751" s="8" t="str">
        <f>TEXT(SalesDataTable[[#This Row],[Order Date]],"mmm")</f>
        <v>sie</v>
      </c>
    </row>
    <row r="1752" spans="1:20" ht="16" x14ac:dyDescent="0.4">
      <c r="A1752" s="2" t="s">
        <v>1823</v>
      </c>
      <c r="B1752" s="3">
        <v>46260</v>
      </c>
      <c r="C1752" s="4" t="s">
        <v>28</v>
      </c>
      <c r="D1752" s="4" t="s">
        <v>86</v>
      </c>
      <c r="E1752" s="4" t="s">
        <v>45</v>
      </c>
      <c r="F1752" s="4" t="s">
        <v>24</v>
      </c>
      <c r="G1752" s="4" t="s">
        <v>69</v>
      </c>
      <c r="H1752" s="4" t="s">
        <v>87</v>
      </c>
      <c r="I1752" s="5">
        <v>2</v>
      </c>
      <c r="J1752" s="6">
        <v>35.950000000000003</v>
      </c>
      <c r="K1752" s="7">
        <v>0.05</v>
      </c>
      <c r="L1752" s="6">
        <v>13.93</v>
      </c>
      <c r="M1752" s="6">
        <f t="shared" si="108"/>
        <v>68.305000000000007</v>
      </c>
      <c r="N1752" s="6">
        <f t="shared" si="109"/>
        <v>27.86</v>
      </c>
      <c r="O1752" s="6">
        <f t="shared" si="110"/>
        <v>40.445000000000007</v>
      </c>
      <c r="P1752" s="8">
        <f t="shared" si="111"/>
        <v>0.59212356342873884</v>
      </c>
      <c r="Q1752" s="9">
        <f>YEAR(SalesDataTable[[#This Row],[Order Date]])</f>
        <v>2026</v>
      </c>
      <c r="R1752" s="8" t="str">
        <f>"Q"&amp;ROUNDUP(MONTH(SalesDataTable[[#This Row],[Order Date]])/3,0)</f>
        <v>Q3</v>
      </c>
      <c r="S1752" s="5">
        <f>MONTH(SalesDataTable[[#This Row],[Order Date]])</f>
        <v>8</v>
      </c>
      <c r="T1752" s="8" t="str">
        <f>TEXT(SalesDataTable[[#This Row],[Order Date]],"mmm")</f>
        <v>sie</v>
      </c>
    </row>
    <row r="1753" spans="1:20" ht="16" x14ac:dyDescent="0.4">
      <c r="A1753" s="2" t="s">
        <v>1824</v>
      </c>
      <c r="B1753" s="3">
        <v>46261</v>
      </c>
      <c r="C1753" s="4" t="s">
        <v>21</v>
      </c>
      <c r="D1753" s="4" t="s">
        <v>72</v>
      </c>
      <c r="E1753" s="4" t="s">
        <v>23</v>
      </c>
      <c r="F1753" s="4" t="s">
        <v>36</v>
      </c>
      <c r="G1753" s="4" t="s">
        <v>37</v>
      </c>
      <c r="H1753" s="4" t="s">
        <v>66</v>
      </c>
      <c r="I1753" s="5">
        <v>3</v>
      </c>
      <c r="J1753" s="6">
        <v>45.84</v>
      </c>
      <c r="K1753" s="7">
        <v>0.15</v>
      </c>
      <c r="L1753" s="6">
        <v>17.899999999999999</v>
      </c>
      <c r="M1753" s="6">
        <f t="shared" si="108"/>
        <v>116.89200000000001</v>
      </c>
      <c r="N1753" s="6">
        <f t="shared" si="109"/>
        <v>53.699999999999996</v>
      </c>
      <c r="O1753" s="6">
        <f t="shared" si="110"/>
        <v>63.192000000000014</v>
      </c>
      <c r="P1753" s="8">
        <f t="shared" si="111"/>
        <v>0.54060158094651478</v>
      </c>
      <c r="Q1753" s="9">
        <f>YEAR(SalesDataTable[[#This Row],[Order Date]])</f>
        <v>2026</v>
      </c>
      <c r="R1753" s="8" t="str">
        <f>"Q"&amp;ROUNDUP(MONTH(SalesDataTable[[#This Row],[Order Date]])/3,0)</f>
        <v>Q3</v>
      </c>
      <c r="S1753" s="5">
        <f>MONTH(SalesDataTable[[#This Row],[Order Date]])</f>
        <v>8</v>
      </c>
      <c r="T1753" s="8" t="str">
        <f>TEXT(SalesDataTable[[#This Row],[Order Date]],"mmm")</f>
        <v>sie</v>
      </c>
    </row>
    <row r="1754" spans="1:20" ht="16" x14ac:dyDescent="0.4">
      <c r="A1754" s="2" t="s">
        <v>1825</v>
      </c>
      <c r="B1754" s="3">
        <v>46261</v>
      </c>
      <c r="C1754" s="4" t="s">
        <v>28</v>
      </c>
      <c r="D1754" s="4" t="s">
        <v>58</v>
      </c>
      <c r="E1754" s="4" t="s">
        <v>23</v>
      </c>
      <c r="F1754" s="4" t="s">
        <v>36</v>
      </c>
      <c r="G1754" s="4" t="s">
        <v>51</v>
      </c>
      <c r="H1754" s="4" t="s">
        <v>84</v>
      </c>
      <c r="I1754" s="5">
        <v>1</v>
      </c>
      <c r="J1754" s="6">
        <v>83.23</v>
      </c>
      <c r="K1754" s="7">
        <v>0.1</v>
      </c>
      <c r="L1754" s="6">
        <v>40.229999999999997</v>
      </c>
      <c r="M1754" s="6">
        <f t="shared" si="108"/>
        <v>74.907000000000011</v>
      </c>
      <c r="N1754" s="6">
        <f t="shared" si="109"/>
        <v>40.229999999999997</v>
      </c>
      <c r="O1754" s="6">
        <f t="shared" si="110"/>
        <v>34.677000000000014</v>
      </c>
      <c r="P1754" s="8">
        <f t="shared" si="111"/>
        <v>0.46293403820737727</v>
      </c>
      <c r="Q1754" s="9">
        <f>YEAR(SalesDataTable[[#This Row],[Order Date]])</f>
        <v>2026</v>
      </c>
      <c r="R1754" s="8" t="str">
        <f>"Q"&amp;ROUNDUP(MONTH(SalesDataTable[[#This Row],[Order Date]])/3,0)</f>
        <v>Q3</v>
      </c>
      <c r="S1754" s="5">
        <f>MONTH(SalesDataTable[[#This Row],[Order Date]])</f>
        <v>8</v>
      </c>
      <c r="T1754" s="8" t="str">
        <f>TEXT(SalesDataTable[[#This Row],[Order Date]],"mmm")</f>
        <v>sie</v>
      </c>
    </row>
    <row r="1755" spans="1:20" ht="16" x14ac:dyDescent="0.4">
      <c r="A1755" s="2" t="s">
        <v>1826</v>
      </c>
      <c r="B1755" s="3">
        <v>46261</v>
      </c>
      <c r="C1755" s="4" t="s">
        <v>21</v>
      </c>
      <c r="D1755" s="4" t="s">
        <v>72</v>
      </c>
      <c r="E1755" s="4" t="s">
        <v>45</v>
      </c>
      <c r="F1755" s="4" t="s">
        <v>36</v>
      </c>
      <c r="G1755" s="4" t="s">
        <v>25</v>
      </c>
      <c r="H1755" s="4" t="s">
        <v>63</v>
      </c>
      <c r="I1755" s="5">
        <v>1</v>
      </c>
      <c r="J1755" s="6">
        <v>104.33</v>
      </c>
      <c r="K1755" s="7">
        <v>0.1</v>
      </c>
      <c r="L1755" s="6">
        <v>49.86</v>
      </c>
      <c r="M1755" s="6">
        <f t="shared" si="108"/>
        <v>93.897000000000006</v>
      </c>
      <c r="N1755" s="6">
        <f t="shared" si="109"/>
        <v>49.86</v>
      </c>
      <c r="O1755" s="6">
        <f t="shared" si="110"/>
        <v>44.037000000000006</v>
      </c>
      <c r="P1755" s="8">
        <f t="shared" si="111"/>
        <v>0.46899261957251032</v>
      </c>
      <c r="Q1755" s="9">
        <f>YEAR(SalesDataTable[[#This Row],[Order Date]])</f>
        <v>2026</v>
      </c>
      <c r="R1755" s="8" t="str">
        <f>"Q"&amp;ROUNDUP(MONTH(SalesDataTable[[#This Row],[Order Date]])/3,0)</f>
        <v>Q3</v>
      </c>
      <c r="S1755" s="5">
        <f>MONTH(SalesDataTable[[#This Row],[Order Date]])</f>
        <v>8</v>
      </c>
      <c r="T1755" s="8" t="str">
        <f>TEXT(SalesDataTable[[#This Row],[Order Date]],"mmm")</f>
        <v>sie</v>
      </c>
    </row>
    <row r="1756" spans="1:20" ht="16" x14ac:dyDescent="0.4">
      <c r="A1756" s="2" t="s">
        <v>1827</v>
      </c>
      <c r="B1756" s="3">
        <v>46261</v>
      </c>
      <c r="C1756" s="4" t="s">
        <v>28</v>
      </c>
      <c r="D1756" s="4" t="s">
        <v>58</v>
      </c>
      <c r="E1756" s="4" t="s">
        <v>23</v>
      </c>
      <c r="F1756" s="4" t="s">
        <v>36</v>
      </c>
      <c r="G1756" s="4" t="s">
        <v>31</v>
      </c>
      <c r="H1756" s="4" t="s">
        <v>73</v>
      </c>
      <c r="I1756" s="5">
        <v>1</v>
      </c>
      <c r="J1756" s="6">
        <v>156.94999999999999</v>
      </c>
      <c r="K1756" s="7">
        <v>0</v>
      </c>
      <c r="L1756" s="6">
        <v>80.41</v>
      </c>
      <c r="M1756" s="6">
        <f t="shared" si="108"/>
        <v>156.94999999999999</v>
      </c>
      <c r="N1756" s="6">
        <f t="shared" si="109"/>
        <v>80.41</v>
      </c>
      <c r="O1756" s="6">
        <f t="shared" si="110"/>
        <v>76.539999999999992</v>
      </c>
      <c r="P1756" s="8">
        <f t="shared" si="111"/>
        <v>0.48767123287671232</v>
      </c>
      <c r="Q1756" s="9">
        <f>YEAR(SalesDataTable[[#This Row],[Order Date]])</f>
        <v>2026</v>
      </c>
      <c r="R1756" s="8" t="str">
        <f>"Q"&amp;ROUNDUP(MONTH(SalesDataTable[[#This Row],[Order Date]])/3,0)</f>
        <v>Q3</v>
      </c>
      <c r="S1756" s="5">
        <f>MONTH(SalesDataTable[[#This Row],[Order Date]])</f>
        <v>8</v>
      </c>
      <c r="T1756" s="8" t="str">
        <f>TEXT(SalesDataTable[[#This Row],[Order Date]],"mmm")</f>
        <v>sie</v>
      </c>
    </row>
    <row r="1757" spans="1:20" ht="16" x14ac:dyDescent="0.4">
      <c r="A1757" s="2" t="s">
        <v>1828</v>
      </c>
      <c r="B1757" s="3">
        <v>46261</v>
      </c>
      <c r="C1757" s="4" t="s">
        <v>28</v>
      </c>
      <c r="D1757" s="4" t="s">
        <v>106</v>
      </c>
      <c r="E1757" s="4" t="s">
        <v>45</v>
      </c>
      <c r="F1757" s="4" t="s">
        <v>40</v>
      </c>
      <c r="G1757" s="4" t="s">
        <v>25</v>
      </c>
      <c r="H1757" s="4" t="s">
        <v>55</v>
      </c>
      <c r="I1757" s="5">
        <v>3</v>
      </c>
      <c r="J1757" s="6">
        <v>41.33</v>
      </c>
      <c r="K1757" s="7">
        <v>0.05</v>
      </c>
      <c r="L1757" s="6">
        <v>17</v>
      </c>
      <c r="M1757" s="6">
        <f t="shared" si="108"/>
        <v>117.79049999999999</v>
      </c>
      <c r="N1757" s="6">
        <f t="shared" si="109"/>
        <v>51</v>
      </c>
      <c r="O1757" s="6">
        <f t="shared" si="110"/>
        <v>66.790499999999994</v>
      </c>
      <c r="P1757" s="8">
        <f t="shared" si="111"/>
        <v>0.56702790123142355</v>
      </c>
      <c r="Q1757" s="9">
        <f>YEAR(SalesDataTable[[#This Row],[Order Date]])</f>
        <v>2026</v>
      </c>
      <c r="R1757" s="8" t="str">
        <f>"Q"&amp;ROUNDUP(MONTH(SalesDataTable[[#This Row],[Order Date]])/3,0)</f>
        <v>Q3</v>
      </c>
      <c r="S1757" s="5">
        <f>MONTH(SalesDataTable[[#This Row],[Order Date]])</f>
        <v>8</v>
      </c>
      <c r="T1757" s="8" t="str">
        <f>TEXT(SalesDataTable[[#This Row],[Order Date]],"mmm")</f>
        <v>sie</v>
      </c>
    </row>
    <row r="1758" spans="1:20" ht="16" x14ac:dyDescent="0.4">
      <c r="A1758" s="2" t="s">
        <v>1829</v>
      </c>
      <c r="B1758" s="3">
        <v>46261</v>
      </c>
      <c r="C1758" s="4" t="s">
        <v>21</v>
      </c>
      <c r="D1758" s="4" t="s">
        <v>108</v>
      </c>
      <c r="E1758" s="4" t="s">
        <v>23</v>
      </c>
      <c r="F1758" s="4" t="s">
        <v>40</v>
      </c>
      <c r="G1758" s="4" t="s">
        <v>37</v>
      </c>
      <c r="H1758" s="4" t="s">
        <v>38</v>
      </c>
      <c r="I1758" s="5">
        <v>1</v>
      </c>
      <c r="J1758" s="6">
        <v>35.590000000000003</v>
      </c>
      <c r="K1758" s="7">
        <v>0</v>
      </c>
      <c r="L1758" s="6">
        <v>13.66</v>
      </c>
      <c r="M1758" s="6">
        <f t="shared" si="108"/>
        <v>35.590000000000003</v>
      </c>
      <c r="N1758" s="6">
        <f t="shared" si="109"/>
        <v>13.66</v>
      </c>
      <c r="O1758" s="6">
        <f t="shared" si="110"/>
        <v>21.930000000000003</v>
      </c>
      <c r="P1758" s="8">
        <f t="shared" si="111"/>
        <v>0.61618432143860635</v>
      </c>
      <c r="Q1758" s="9">
        <f>YEAR(SalesDataTable[[#This Row],[Order Date]])</f>
        <v>2026</v>
      </c>
      <c r="R1758" s="8" t="str">
        <f>"Q"&amp;ROUNDUP(MONTH(SalesDataTable[[#This Row],[Order Date]])/3,0)</f>
        <v>Q3</v>
      </c>
      <c r="S1758" s="5">
        <f>MONTH(SalesDataTable[[#This Row],[Order Date]])</f>
        <v>8</v>
      </c>
      <c r="T1758" s="8" t="str">
        <f>TEXT(SalesDataTable[[#This Row],[Order Date]],"mmm")</f>
        <v>sie</v>
      </c>
    </row>
    <row r="1759" spans="1:20" ht="16" x14ac:dyDescent="0.4">
      <c r="A1759" s="2" t="s">
        <v>1830</v>
      </c>
      <c r="B1759" s="3">
        <v>46261</v>
      </c>
      <c r="C1759" s="4" t="s">
        <v>47</v>
      </c>
      <c r="D1759" s="4" t="s">
        <v>68</v>
      </c>
      <c r="E1759" s="4" t="s">
        <v>23</v>
      </c>
      <c r="F1759" s="4" t="s">
        <v>24</v>
      </c>
      <c r="G1759" s="4" t="s">
        <v>51</v>
      </c>
      <c r="H1759" s="4" t="s">
        <v>52</v>
      </c>
      <c r="I1759" s="5">
        <v>2</v>
      </c>
      <c r="J1759" s="6">
        <v>335.87</v>
      </c>
      <c r="K1759" s="7">
        <v>0.1</v>
      </c>
      <c r="L1759" s="6">
        <v>196.54</v>
      </c>
      <c r="M1759" s="6">
        <f t="shared" si="108"/>
        <v>604.56600000000003</v>
      </c>
      <c r="N1759" s="6">
        <f t="shared" si="109"/>
        <v>393.08</v>
      </c>
      <c r="O1759" s="6">
        <f t="shared" si="110"/>
        <v>211.48600000000005</v>
      </c>
      <c r="P1759" s="8">
        <f t="shared" si="111"/>
        <v>0.34981457773014035</v>
      </c>
      <c r="Q1759" s="9">
        <f>YEAR(SalesDataTable[[#This Row],[Order Date]])</f>
        <v>2026</v>
      </c>
      <c r="R1759" s="8" t="str">
        <f>"Q"&amp;ROUNDUP(MONTH(SalesDataTable[[#This Row],[Order Date]])/3,0)</f>
        <v>Q3</v>
      </c>
      <c r="S1759" s="5">
        <f>MONTH(SalesDataTable[[#This Row],[Order Date]])</f>
        <v>8</v>
      </c>
      <c r="T1759" s="8" t="str">
        <f>TEXT(SalesDataTable[[#This Row],[Order Date]],"mmm")</f>
        <v>sie</v>
      </c>
    </row>
    <row r="1760" spans="1:20" ht="16" x14ac:dyDescent="0.4">
      <c r="A1760" s="2" t="s">
        <v>1831</v>
      </c>
      <c r="B1760" s="3">
        <v>46261</v>
      </c>
      <c r="C1760" s="4" t="s">
        <v>47</v>
      </c>
      <c r="D1760" s="4" t="s">
        <v>102</v>
      </c>
      <c r="E1760" s="4" t="s">
        <v>23</v>
      </c>
      <c r="F1760" s="4" t="s">
        <v>36</v>
      </c>
      <c r="G1760" s="4" t="s">
        <v>69</v>
      </c>
      <c r="H1760" s="4" t="s">
        <v>94</v>
      </c>
      <c r="I1760" s="5">
        <v>1</v>
      </c>
      <c r="J1760" s="6">
        <v>50.7</v>
      </c>
      <c r="K1760" s="7">
        <v>0.05</v>
      </c>
      <c r="L1760" s="6">
        <v>21.65</v>
      </c>
      <c r="M1760" s="6">
        <f t="shared" si="108"/>
        <v>48.164999999999999</v>
      </c>
      <c r="N1760" s="6">
        <f t="shared" si="109"/>
        <v>21.65</v>
      </c>
      <c r="O1760" s="6">
        <f t="shared" si="110"/>
        <v>26.515000000000001</v>
      </c>
      <c r="P1760" s="8">
        <f t="shared" si="111"/>
        <v>0.55050347762898377</v>
      </c>
      <c r="Q1760" s="9">
        <f>YEAR(SalesDataTable[[#This Row],[Order Date]])</f>
        <v>2026</v>
      </c>
      <c r="R1760" s="8" t="str">
        <f>"Q"&amp;ROUNDUP(MONTH(SalesDataTable[[#This Row],[Order Date]])/3,0)</f>
        <v>Q3</v>
      </c>
      <c r="S1760" s="5">
        <f>MONTH(SalesDataTable[[#This Row],[Order Date]])</f>
        <v>8</v>
      </c>
      <c r="T1760" s="8" t="str">
        <f>TEXT(SalesDataTable[[#This Row],[Order Date]],"mmm")</f>
        <v>sie</v>
      </c>
    </row>
    <row r="1761" spans="1:20" ht="16" x14ac:dyDescent="0.4">
      <c r="A1761" s="2" t="s">
        <v>1832</v>
      </c>
      <c r="B1761" s="3">
        <v>46261</v>
      </c>
      <c r="C1761" s="4" t="s">
        <v>34</v>
      </c>
      <c r="D1761" s="4" t="s">
        <v>35</v>
      </c>
      <c r="E1761" s="4" t="s">
        <v>59</v>
      </c>
      <c r="F1761" s="4" t="s">
        <v>36</v>
      </c>
      <c r="G1761" s="4" t="s">
        <v>31</v>
      </c>
      <c r="H1761" s="4" t="s">
        <v>73</v>
      </c>
      <c r="I1761" s="5">
        <v>3</v>
      </c>
      <c r="J1761" s="6">
        <v>152.76</v>
      </c>
      <c r="K1761" s="7">
        <v>0.1</v>
      </c>
      <c r="L1761" s="6">
        <v>77.36</v>
      </c>
      <c r="M1761" s="6">
        <f t="shared" si="108"/>
        <v>412.452</v>
      </c>
      <c r="N1761" s="6">
        <f t="shared" si="109"/>
        <v>232.07999999999998</v>
      </c>
      <c r="O1761" s="6">
        <f t="shared" si="110"/>
        <v>180.37200000000001</v>
      </c>
      <c r="P1761" s="8">
        <f t="shared" si="111"/>
        <v>0.43731634226528182</v>
      </c>
      <c r="Q1761" s="9">
        <f>YEAR(SalesDataTable[[#This Row],[Order Date]])</f>
        <v>2026</v>
      </c>
      <c r="R1761" s="8" t="str">
        <f>"Q"&amp;ROUNDUP(MONTH(SalesDataTable[[#This Row],[Order Date]])/3,0)</f>
        <v>Q3</v>
      </c>
      <c r="S1761" s="5">
        <f>MONTH(SalesDataTable[[#This Row],[Order Date]])</f>
        <v>8</v>
      </c>
      <c r="T1761" s="8" t="str">
        <f>TEXT(SalesDataTable[[#This Row],[Order Date]],"mmm")</f>
        <v>sie</v>
      </c>
    </row>
    <row r="1762" spans="1:20" ht="16" x14ac:dyDescent="0.4">
      <c r="A1762" s="2" t="s">
        <v>1833</v>
      </c>
      <c r="B1762" s="3">
        <v>46261</v>
      </c>
      <c r="C1762" s="4" t="s">
        <v>21</v>
      </c>
      <c r="D1762" s="4" t="s">
        <v>108</v>
      </c>
      <c r="E1762" s="4" t="s">
        <v>30</v>
      </c>
      <c r="F1762" s="4" t="s">
        <v>24</v>
      </c>
      <c r="G1762" s="4" t="s">
        <v>31</v>
      </c>
      <c r="H1762" s="4" t="s">
        <v>99</v>
      </c>
      <c r="I1762" s="5">
        <v>5</v>
      </c>
      <c r="J1762" s="6">
        <v>72.78</v>
      </c>
      <c r="K1762" s="7">
        <v>0.1</v>
      </c>
      <c r="L1762" s="6">
        <v>33.25</v>
      </c>
      <c r="M1762" s="6">
        <f t="shared" si="108"/>
        <v>327.51</v>
      </c>
      <c r="N1762" s="6">
        <f t="shared" si="109"/>
        <v>166.25</v>
      </c>
      <c r="O1762" s="6">
        <f t="shared" si="110"/>
        <v>161.26</v>
      </c>
      <c r="P1762" s="8">
        <f t="shared" si="111"/>
        <v>0.49238191200268694</v>
      </c>
      <c r="Q1762" s="9">
        <f>YEAR(SalesDataTable[[#This Row],[Order Date]])</f>
        <v>2026</v>
      </c>
      <c r="R1762" s="8" t="str">
        <f>"Q"&amp;ROUNDUP(MONTH(SalesDataTable[[#This Row],[Order Date]])/3,0)</f>
        <v>Q3</v>
      </c>
      <c r="S1762" s="5">
        <f>MONTH(SalesDataTable[[#This Row],[Order Date]])</f>
        <v>8</v>
      </c>
      <c r="T1762" s="8" t="str">
        <f>TEXT(SalesDataTable[[#This Row],[Order Date]],"mmm")</f>
        <v>sie</v>
      </c>
    </row>
    <row r="1763" spans="1:20" ht="16" x14ac:dyDescent="0.4">
      <c r="A1763" s="2" t="s">
        <v>1834</v>
      </c>
      <c r="B1763" s="3">
        <v>46261</v>
      </c>
      <c r="C1763" s="4" t="s">
        <v>28</v>
      </c>
      <c r="D1763" s="4" t="s">
        <v>89</v>
      </c>
      <c r="E1763" s="4" t="s">
        <v>59</v>
      </c>
      <c r="F1763" s="4" t="s">
        <v>36</v>
      </c>
      <c r="G1763" s="4" t="s">
        <v>37</v>
      </c>
      <c r="H1763" s="4" t="s">
        <v>38</v>
      </c>
      <c r="I1763" s="5">
        <v>2</v>
      </c>
      <c r="J1763" s="6">
        <v>37</v>
      </c>
      <c r="K1763" s="7">
        <v>0</v>
      </c>
      <c r="L1763" s="6">
        <v>13.83</v>
      </c>
      <c r="M1763" s="6">
        <f t="shared" si="108"/>
        <v>74</v>
      </c>
      <c r="N1763" s="6">
        <f t="shared" si="109"/>
        <v>27.66</v>
      </c>
      <c r="O1763" s="6">
        <f t="shared" si="110"/>
        <v>46.34</v>
      </c>
      <c r="P1763" s="8">
        <f t="shared" si="111"/>
        <v>0.62621621621621626</v>
      </c>
      <c r="Q1763" s="9">
        <f>YEAR(SalesDataTable[[#This Row],[Order Date]])</f>
        <v>2026</v>
      </c>
      <c r="R1763" s="8" t="str">
        <f>"Q"&amp;ROUNDUP(MONTH(SalesDataTable[[#This Row],[Order Date]])/3,0)</f>
        <v>Q3</v>
      </c>
      <c r="S1763" s="5">
        <f>MONTH(SalesDataTable[[#This Row],[Order Date]])</f>
        <v>8</v>
      </c>
      <c r="T1763" s="8" t="str">
        <f>TEXT(SalesDataTable[[#This Row],[Order Date]],"mmm")</f>
        <v>sie</v>
      </c>
    </row>
    <row r="1764" spans="1:20" ht="16" x14ac:dyDescent="0.4">
      <c r="A1764" s="2" t="s">
        <v>1835</v>
      </c>
      <c r="B1764" s="3">
        <v>46261</v>
      </c>
      <c r="C1764" s="4" t="s">
        <v>28</v>
      </c>
      <c r="D1764" s="4" t="s">
        <v>86</v>
      </c>
      <c r="E1764" s="4" t="s">
        <v>30</v>
      </c>
      <c r="F1764" s="4" t="s">
        <v>40</v>
      </c>
      <c r="G1764" s="4" t="s">
        <v>25</v>
      </c>
      <c r="H1764" s="4" t="s">
        <v>55</v>
      </c>
      <c r="I1764" s="5">
        <v>6</v>
      </c>
      <c r="J1764" s="6">
        <v>41.33</v>
      </c>
      <c r="K1764" s="7">
        <v>0.2</v>
      </c>
      <c r="L1764" s="6">
        <v>17.02</v>
      </c>
      <c r="M1764" s="6">
        <f t="shared" si="108"/>
        <v>198.38400000000001</v>
      </c>
      <c r="N1764" s="6">
        <f t="shared" si="109"/>
        <v>102.12</v>
      </c>
      <c r="O1764" s="6">
        <f t="shared" si="110"/>
        <v>96.26400000000001</v>
      </c>
      <c r="P1764" s="8">
        <f t="shared" si="111"/>
        <v>0.48524074522138883</v>
      </c>
      <c r="Q1764" s="9">
        <f>YEAR(SalesDataTable[[#This Row],[Order Date]])</f>
        <v>2026</v>
      </c>
      <c r="R1764" s="8" t="str">
        <f>"Q"&amp;ROUNDUP(MONTH(SalesDataTable[[#This Row],[Order Date]])/3,0)</f>
        <v>Q3</v>
      </c>
      <c r="S1764" s="5">
        <f>MONTH(SalesDataTable[[#This Row],[Order Date]])</f>
        <v>8</v>
      </c>
      <c r="T1764" s="8" t="str">
        <f>TEXT(SalesDataTable[[#This Row],[Order Date]],"mmm")</f>
        <v>sie</v>
      </c>
    </row>
    <row r="1765" spans="1:20" ht="16" x14ac:dyDescent="0.4">
      <c r="A1765" s="2" t="s">
        <v>1836</v>
      </c>
      <c r="B1765" s="3">
        <v>46262</v>
      </c>
      <c r="C1765" s="4" t="s">
        <v>21</v>
      </c>
      <c r="D1765" s="4" t="s">
        <v>108</v>
      </c>
      <c r="E1765" s="4" t="s">
        <v>45</v>
      </c>
      <c r="F1765" s="4" t="s">
        <v>24</v>
      </c>
      <c r="G1765" s="4" t="s">
        <v>69</v>
      </c>
      <c r="H1765" s="4" t="s">
        <v>87</v>
      </c>
      <c r="I1765" s="5">
        <v>1</v>
      </c>
      <c r="J1765" s="6">
        <v>37.020000000000003</v>
      </c>
      <c r="K1765" s="7">
        <v>0</v>
      </c>
      <c r="L1765" s="6">
        <v>13.64</v>
      </c>
      <c r="M1765" s="6">
        <f t="shared" si="108"/>
        <v>37.020000000000003</v>
      </c>
      <c r="N1765" s="6">
        <f t="shared" si="109"/>
        <v>13.64</v>
      </c>
      <c r="O1765" s="6">
        <f t="shared" si="110"/>
        <v>23.380000000000003</v>
      </c>
      <c r="P1765" s="8">
        <f t="shared" si="111"/>
        <v>0.63155051323608857</v>
      </c>
      <c r="Q1765" s="9">
        <f>YEAR(SalesDataTable[[#This Row],[Order Date]])</f>
        <v>2026</v>
      </c>
      <c r="R1765" s="8" t="str">
        <f>"Q"&amp;ROUNDUP(MONTH(SalesDataTable[[#This Row],[Order Date]])/3,0)</f>
        <v>Q3</v>
      </c>
      <c r="S1765" s="5">
        <f>MONTH(SalesDataTable[[#This Row],[Order Date]])</f>
        <v>8</v>
      </c>
      <c r="T1765" s="8" t="str">
        <f>TEXT(SalesDataTable[[#This Row],[Order Date]],"mmm")</f>
        <v>sie</v>
      </c>
    </row>
    <row r="1766" spans="1:20" ht="16" x14ac:dyDescent="0.4">
      <c r="A1766" s="2" t="s">
        <v>1837</v>
      </c>
      <c r="B1766" s="3">
        <v>46262</v>
      </c>
      <c r="C1766" s="4" t="s">
        <v>47</v>
      </c>
      <c r="D1766" s="4" t="s">
        <v>68</v>
      </c>
      <c r="E1766" s="4" t="s">
        <v>23</v>
      </c>
      <c r="F1766" s="4" t="s">
        <v>36</v>
      </c>
      <c r="G1766" s="4" t="s">
        <v>51</v>
      </c>
      <c r="H1766" s="4" t="s">
        <v>84</v>
      </c>
      <c r="I1766" s="5">
        <v>1</v>
      </c>
      <c r="J1766" s="6">
        <v>81.06</v>
      </c>
      <c r="K1766" s="7">
        <v>0</v>
      </c>
      <c r="L1766" s="6">
        <v>38.43</v>
      </c>
      <c r="M1766" s="6">
        <f t="shared" si="108"/>
        <v>81.06</v>
      </c>
      <c r="N1766" s="6">
        <f t="shared" si="109"/>
        <v>38.43</v>
      </c>
      <c r="O1766" s="6">
        <f t="shared" si="110"/>
        <v>42.63</v>
      </c>
      <c r="P1766" s="8">
        <f t="shared" si="111"/>
        <v>0.52590673575129532</v>
      </c>
      <c r="Q1766" s="9">
        <f>YEAR(SalesDataTable[[#This Row],[Order Date]])</f>
        <v>2026</v>
      </c>
      <c r="R1766" s="8" t="str">
        <f>"Q"&amp;ROUNDUP(MONTH(SalesDataTable[[#This Row],[Order Date]])/3,0)</f>
        <v>Q3</v>
      </c>
      <c r="S1766" s="5">
        <f>MONTH(SalesDataTable[[#This Row],[Order Date]])</f>
        <v>8</v>
      </c>
      <c r="T1766" s="8" t="str">
        <f>TEXT(SalesDataTable[[#This Row],[Order Date]],"mmm")</f>
        <v>sie</v>
      </c>
    </row>
    <row r="1767" spans="1:20" ht="16" x14ac:dyDescent="0.4">
      <c r="A1767" s="2" t="s">
        <v>1838</v>
      </c>
      <c r="B1767" s="3">
        <v>46262</v>
      </c>
      <c r="C1767" s="4" t="s">
        <v>34</v>
      </c>
      <c r="D1767" s="4" t="s">
        <v>35</v>
      </c>
      <c r="E1767" s="4" t="s">
        <v>23</v>
      </c>
      <c r="F1767" s="4" t="s">
        <v>36</v>
      </c>
      <c r="G1767" s="4" t="s">
        <v>25</v>
      </c>
      <c r="H1767" s="4" t="s">
        <v>49</v>
      </c>
      <c r="I1767" s="5">
        <v>2</v>
      </c>
      <c r="J1767" s="6">
        <v>51.91</v>
      </c>
      <c r="K1767" s="7">
        <v>0</v>
      </c>
      <c r="L1767" s="6">
        <v>21.94</v>
      </c>
      <c r="M1767" s="6">
        <f t="shared" si="108"/>
        <v>103.82</v>
      </c>
      <c r="N1767" s="6">
        <f t="shared" si="109"/>
        <v>43.88</v>
      </c>
      <c r="O1767" s="6">
        <f t="shared" si="110"/>
        <v>59.939999999999991</v>
      </c>
      <c r="P1767" s="8">
        <f t="shared" si="111"/>
        <v>0.57734540550953573</v>
      </c>
      <c r="Q1767" s="9">
        <f>YEAR(SalesDataTable[[#This Row],[Order Date]])</f>
        <v>2026</v>
      </c>
      <c r="R1767" s="8" t="str">
        <f>"Q"&amp;ROUNDUP(MONTH(SalesDataTable[[#This Row],[Order Date]])/3,0)</f>
        <v>Q3</v>
      </c>
      <c r="S1767" s="5">
        <f>MONTH(SalesDataTable[[#This Row],[Order Date]])</f>
        <v>8</v>
      </c>
      <c r="T1767" s="8" t="str">
        <f>TEXT(SalesDataTable[[#This Row],[Order Date]],"mmm")</f>
        <v>sie</v>
      </c>
    </row>
    <row r="1768" spans="1:20" ht="16" x14ac:dyDescent="0.4">
      <c r="A1768" s="2" t="s">
        <v>1839</v>
      </c>
      <c r="B1768" s="3">
        <v>46262</v>
      </c>
      <c r="C1768" s="4" t="s">
        <v>47</v>
      </c>
      <c r="D1768" s="4" t="s">
        <v>65</v>
      </c>
      <c r="E1768" s="4" t="s">
        <v>59</v>
      </c>
      <c r="F1768" s="4" t="s">
        <v>36</v>
      </c>
      <c r="G1768" s="4" t="s">
        <v>37</v>
      </c>
      <c r="H1768" s="4" t="s">
        <v>38</v>
      </c>
      <c r="I1768" s="5">
        <v>1</v>
      </c>
      <c r="J1768" s="6">
        <v>35.700000000000003</v>
      </c>
      <c r="K1768" s="7">
        <v>0.05</v>
      </c>
      <c r="L1768" s="6">
        <v>13.45</v>
      </c>
      <c r="M1768" s="6">
        <f t="shared" si="108"/>
        <v>33.914999999999999</v>
      </c>
      <c r="N1768" s="6">
        <f t="shared" si="109"/>
        <v>13.45</v>
      </c>
      <c r="O1768" s="6">
        <f t="shared" si="110"/>
        <v>20.465</v>
      </c>
      <c r="P1768" s="8">
        <f t="shared" si="111"/>
        <v>0.60342031549461894</v>
      </c>
      <c r="Q1768" s="9">
        <f>YEAR(SalesDataTable[[#This Row],[Order Date]])</f>
        <v>2026</v>
      </c>
      <c r="R1768" s="8" t="str">
        <f>"Q"&amp;ROUNDUP(MONTH(SalesDataTable[[#This Row],[Order Date]])/3,0)</f>
        <v>Q3</v>
      </c>
      <c r="S1768" s="5">
        <f>MONTH(SalesDataTable[[#This Row],[Order Date]])</f>
        <v>8</v>
      </c>
      <c r="T1768" s="8" t="str">
        <f>TEXT(SalesDataTable[[#This Row],[Order Date]],"mmm")</f>
        <v>sie</v>
      </c>
    </row>
    <row r="1769" spans="1:20" ht="16" x14ac:dyDescent="0.4">
      <c r="A1769" s="2" t="s">
        <v>1840</v>
      </c>
      <c r="B1769" s="3">
        <v>46262</v>
      </c>
      <c r="C1769" s="4" t="s">
        <v>21</v>
      </c>
      <c r="D1769" s="4" t="s">
        <v>72</v>
      </c>
      <c r="E1769" s="4" t="s">
        <v>45</v>
      </c>
      <c r="F1769" s="4" t="s">
        <v>36</v>
      </c>
      <c r="G1769" s="4" t="s">
        <v>69</v>
      </c>
      <c r="H1769" s="4" t="s">
        <v>87</v>
      </c>
      <c r="I1769" s="5">
        <v>1</v>
      </c>
      <c r="J1769" s="6">
        <v>36.590000000000003</v>
      </c>
      <c r="K1769" s="7">
        <v>0.05</v>
      </c>
      <c r="L1769" s="6">
        <v>14.15</v>
      </c>
      <c r="M1769" s="6">
        <f t="shared" si="108"/>
        <v>34.7605</v>
      </c>
      <c r="N1769" s="6">
        <f t="shared" si="109"/>
        <v>14.15</v>
      </c>
      <c r="O1769" s="6">
        <f t="shared" si="110"/>
        <v>20.610500000000002</v>
      </c>
      <c r="P1769" s="8">
        <f t="shared" si="111"/>
        <v>0.59292875534011313</v>
      </c>
      <c r="Q1769" s="9">
        <f>YEAR(SalesDataTable[[#This Row],[Order Date]])</f>
        <v>2026</v>
      </c>
      <c r="R1769" s="8" t="str">
        <f>"Q"&amp;ROUNDUP(MONTH(SalesDataTable[[#This Row],[Order Date]])/3,0)</f>
        <v>Q3</v>
      </c>
      <c r="S1769" s="5">
        <f>MONTH(SalesDataTable[[#This Row],[Order Date]])</f>
        <v>8</v>
      </c>
      <c r="T1769" s="8" t="str">
        <f>TEXT(SalesDataTable[[#This Row],[Order Date]],"mmm")</f>
        <v>sie</v>
      </c>
    </row>
    <row r="1770" spans="1:20" ht="16" x14ac:dyDescent="0.4">
      <c r="A1770" s="2" t="s">
        <v>1841</v>
      </c>
      <c r="B1770" s="3">
        <v>46262</v>
      </c>
      <c r="C1770" s="4" t="s">
        <v>28</v>
      </c>
      <c r="D1770" s="4" t="s">
        <v>89</v>
      </c>
      <c r="E1770" s="4" t="s">
        <v>30</v>
      </c>
      <c r="F1770" s="4" t="s">
        <v>40</v>
      </c>
      <c r="G1770" s="4" t="s">
        <v>37</v>
      </c>
      <c r="H1770" s="4" t="s">
        <v>38</v>
      </c>
      <c r="I1770" s="5">
        <v>3</v>
      </c>
      <c r="J1770" s="6">
        <v>35.520000000000003</v>
      </c>
      <c r="K1770" s="7">
        <v>0.1</v>
      </c>
      <c r="L1770" s="6">
        <v>13.78</v>
      </c>
      <c r="M1770" s="6">
        <f t="shared" si="108"/>
        <v>95.904000000000011</v>
      </c>
      <c r="N1770" s="6">
        <f t="shared" si="109"/>
        <v>41.339999999999996</v>
      </c>
      <c r="O1770" s="6">
        <f t="shared" si="110"/>
        <v>54.564000000000014</v>
      </c>
      <c r="P1770" s="8">
        <f t="shared" si="111"/>
        <v>0.56894394394394399</v>
      </c>
      <c r="Q1770" s="9">
        <f>YEAR(SalesDataTable[[#This Row],[Order Date]])</f>
        <v>2026</v>
      </c>
      <c r="R1770" s="8" t="str">
        <f>"Q"&amp;ROUNDUP(MONTH(SalesDataTable[[#This Row],[Order Date]])/3,0)</f>
        <v>Q3</v>
      </c>
      <c r="S1770" s="5">
        <f>MONTH(SalesDataTable[[#This Row],[Order Date]])</f>
        <v>8</v>
      </c>
      <c r="T1770" s="8" t="str">
        <f>TEXT(SalesDataTable[[#This Row],[Order Date]],"mmm")</f>
        <v>sie</v>
      </c>
    </row>
    <row r="1771" spans="1:20" ht="16" x14ac:dyDescent="0.4">
      <c r="A1771" s="2" t="s">
        <v>1842</v>
      </c>
      <c r="B1771" s="3">
        <v>46262</v>
      </c>
      <c r="C1771" s="4" t="s">
        <v>47</v>
      </c>
      <c r="D1771" s="4" t="s">
        <v>102</v>
      </c>
      <c r="E1771" s="4" t="s">
        <v>45</v>
      </c>
      <c r="F1771" s="4" t="s">
        <v>36</v>
      </c>
      <c r="G1771" s="4" t="s">
        <v>25</v>
      </c>
      <c r="H1771" s="4" t="s">
        <v>26</v>
      </c>
      <c r="I1771" s="5">
        <v>2</v>
      </c>
      <c r="J1771" s="6">
        <v>81.88</v>
      </c>
      <c r="K1771" s="7">
        <v>0.1</v>
      </c>
      <c r="L1771" s="6">
        <v>42.87</v>
      </c>
      <c r="M1771" s="6">
        <f t="shared" si="108"/>
        <v>147.38399999999999</v>
      </c>
      <c r="N1771" s="6">
        <f t="shared" si="109"/>
        <v>85.74</v>
      </c>
      <c r="O1771" s="6">
        <f t="shared" si="110"/>
        <v>61.643999999999991</v>
      </c>
      <c r="P1771" s="8">
        <f t="shared" si="111"/>
        <v>0.41825435596808336</v>
      </c>
      <c r="Q1771" s="9">
        <f>YEAR(SalesDataTable[[#This Row],[Order Date]])</f>
        <v>2026</v>
      </c>
      <c r="R1771" s="8" t="str">
        <f>"Q"&amp;ROUNDUP(MONTH(SalesDataTable[[#This Row],[Order Date]])/3,0)</f>
        <v>Q3</v>
      </c>
      <c r="S1771" s="5">
        <f>MONTH(SalesDataTable[[#This Row],[Order Date]])</f>
        <v>8</v>
      </c>
      <c r="T1771" s="8" t="str">
        <f>TEXT(SalesDataTable[[#This Row],[Order Date]],"mmm")</f>
        <v>sie</v>
      </c>
    </row>
    <row r="1772" spans="1:20" ht="16" x14ac:dyDescent="0.4">
      <c r="A1772" s="2" t="s">
        <v>1843</v>
      </c>
      <c r="B1772" s="3">
        <v>46262</v>
      </c>
      <c r="C1772" s="4" t="s">
        <v>47</v>
      </c>
      <c r="D1772" s="4" t="s">
        <v>65</v>
      </c>
      <c r="E1772" s="4" t="s">
        <v>23</v>
      </c>
      <c r="F1772" s="4" t="s">
        <v>40</v>
      </c>
      <c r="G1772" s="4" t="s">
        <v>37</v>
      </c>
      <c r="H1772" s="4" t="s">
        <v>66</v>
      </c>
      <c r="I1772" s="5">
        <v>4</v>
      </c>
      <c r="J1772" s="6">
        <v>46.54</v>
      </c>
      <c r="K1772" s="7">
        <v>0</v>
      </c>
      <c r="L1772" s="6">
        <v>18.86</v>
      </c>
      <c r="M1772" s="6">
        <f t="shared" si="108"/>
        <v>186.16</v>
      </c>
      <c r="N1772" s="6">
        <f t="shared" si="109"/>
        <v>75.44</v>
      </c>
      <c r="O1772" s="6">
        <f t="shared" si="110"/>
        <v>110.72</v>
      </c>
      <c r="P1772" s="8">
        <f t="shared" si="111"/>
        <v>0.5947571981091534</v>
      </c>
      <c r="Q1772" s="9">
        <f>YEAR(SalesDataTable[[#This Row],[Order Date]])</f>
        <v>2026</v>
      </c>
      <c r="R1772" s="8" t="str">
        <f>"Q"&amp;ROUNDUP(MONTH(SalesDataTable[[#This Row],[Order Date]])/3,0)</f>
        <v>Q3</v>
      </c>
      <c r="S1772" s="5">
        <f>MONTH(SalesDataTable[[#This Row],[Order Date]])</f>
        <v>8</v>
      </c>
      <c r="T1772" s="8" t="str">
        <f>TEXT(SalesDataTable[[#This Row],[Order Date]],"mmm")</f>
        <v>sie</v>
      </c>
    </row>
    <row r="1773" spans="1:20" ht="16" x14ac:dyDescent="0.4">
      <c r="A1773" s="2" t="s">
        <v>1844</v>
      </c>
      <c r="B1773" s="3">
        <v>46263</v>
      </c>
      <c r="C1773" s="4" t="s">
        <v>34</v>
      </c>
      <c r="D1773" s="4" t="s">
        <v>35</v>
      </c>
      <c r="E1773" s="4" t="s">
        <v>45</v>
      </c>
      <c r="F1773" s="4" t="s">
        <v>24</v>
      </c>
      <c r="G1773" s="4" t="s">
        <v>69</v>
      </c>
      <c r="H1773" s="4" t="s">
        <v>94</v>
      </c>
      <c r="I1773" s="5">
        <v>1</v>
      </c>
      <c r="J1773" s="6">
        <v>49.79</v>
      </c>
      <c r="K1773" s="7">
        <v>0</v>
      </c>
      <c r="L1773" s="6">
        <v>21.43</v>
      </c>
      <c r="M1773" s="6">
        <f t="shared" si="108"/>
        <v>49.79</v>
      </c>
      <c r="N1773" s="6">
        <f t="shared" si="109"/>
        <v>21.43</v>
      </c>
      <c r="O1773" s="6">
        <f t="shared" si="110"/>
        <v>28.36</v>
      </c>
      <c r="P1773" s="8">
        <f t="shared" si="111"/>
        <v>0.56959228760795344</v>
      </c>
      <c r="Q1773" s="9">
        <f>YEAR(SalesDataTable[[#This Row],[Order Date]])</f>
        <v>2026</v>
      </c>
      <c r="R1773" s="8" t="str">
        <f>"Q"&amp;ROUNDUP(MONTH(SalesDataTable[[#This Row],[Order Date]])/3,0)</f>
        <v>Q3</v>
      </c>
      <c r="S1773" s="5">
        <f>MONTH(SalesDataTable[[#This Row],[Order Date]])</f>
        <v>8</v>
      </c>
      <c r="T1773" s="8" t="str">
        <f>TEXT(SalesDataTable[[#This Row],[Order Date]],"mmm")</f>
        <v>sie</v>
      </c>
    </row>
    <row r="1774" spans="1:20" ht="16" x14ac:dyDescent="0.4">
      <c r="A1774" s="2" t="s">
        <v>1845</v>
      </c>
      <c r="B1774" s="3">
        <v>46263</v>
      </c>
      <c r="C1774" s="4" t="s">
        <v>34</v>
      </c>
      <c r="D1774" s="4" t="s">
        <v>44</v>
      </c>
      <c r="E1774" s="4" t="s">
        <v>23</v>
      </c>
      <c r="F1774" s="4" t="s">
        <v>36</v>
      </c>
      <c r="G1774" s="4" t="s">
        <v>31</v>
      </c>
      <c r="H1774" s="4" t="s">
        <v>32</v>
      </c>
      <c r="I1774" s="5">
        <v>6</v>
      </c>
      <c r="J1774" s="6">
        <v>90.19</v>
      </c>
      <c r="K1774" s="7">
        <v>0</v>
      </c>
      <c r="L1774" s="6">
        <v>45.61</v>
      </c>
      <c r="M1774" s="6">
        <f t="shared" si="108"/>
        <v>541.14</v>
      </c>
      <c r="N1774" s="6">
        <f t="shared" si="109"/>
        <v>273.65999999999997</v>
      </c>
      <c r="O1774" s="6">
        <f t="shared" si="110"/>
        <v>267.48</v>
      </c>
      <c r="P1774" s="8">
        <f t="shared" si="111"/>
        <v>0.4942898325756736</v>
      </c>
      <c r="Q1774" s="9">
        <f>YEAR(SalesDataTable[[#This Row],[Order Date]])</f>
        <v>2026</v>
      </c>
      <c r="R1774" s="8" t="str">
        <f>"Q"&amp;ROUNDUP(MONTH(SalesDataTable[[#This Row],[Order Date]])/3,0)</f>
        <v>Q3</v>
      </c>
      <c r="S1774" s="5">
        <f>MONTH(SalesDataTable[[#This Row],[Order Date]])</f>
        <v>8</v>
      </c>
      <c r="T1774" s="8" t="str">
        <f>TEXT(SalesDataTable[[#This Row],[Order Date]],"mmm")</f>
        <v>sie</v>
      </c>
    </row>
    <row r="1775" spans="1:20" ht="16" x14ac:dyDescent="0.4">
      <c r="A1775" s="2" t="s">
        <v>1846</v>
      </c>
      <c r="B1775" s="3">
        <v>46263</v>
      </c>
      <c r="C1775" s="4" t="s">
        <v>28</v>
      </c>
      <c r="D1775" s="4" t="s">
        <v>89</v>
      </c>
      <c r="E1775" s="4" t="s">
        <v>23</v>
      </c>
      <c r="F1775" s="4" t="s">
        <v>36</v>
      </c>
      <c r="G1775" s="4" t="s">
        <v>31</v>
      </c>
      <c r="H1775" s="4" t="s">
        <v>99</v>
      </c>
      <c r="I1775" s="5">
        <v>1</v>
      </c>
      <c r="J1775" s="6">
        <v>70.38</v>
      </c>
      <c r="K1775" s="7">
        <v>0.15</v>
      </c>
      <c r="L1775" s="6">
        <v>32.64</v>
      </c>
      <c r="M1775" s="6">
        <f t="shared" si="108"/>
        <v>59.822999999999993</v>
      </c>
      <c r="N1775" s="6">
        <f t="shared" si="109"/>
        <v>32.64</v>
      </c>
      <c r="O1775" s="6">
        <f t="shared" si="110"/>
        <v>27.182999999999993</v>
      </c>
      <c r="P1775" s="8">
        <f t="shared" si="111"/>
        <v>0.45439045183290699</v>
      </c>
      <c r="Q1775" s="9">
        <f>YEAR(SalesDataTable[[#This Row],[Order Date]])</f>
        <v>2026</v>
      </c>
      <c r="R1775" s="8" t="str">
        <f>"Q"&amp;ROUNDUP(MONTH(SalesDataTable[[#This Row],[Order Date]])/3,0)</f>
        <v>Q3</v>
      </c>
      <c r="S1775" s="5">
        <f>MONTH(SalesDataTable[[#This Row],[Order Date]])</f>
        <v>8</v>
      </c>
      <c r="T1775" s="8" t="str">
        <f>TEXT(SalesDataTable[[#This Row],[Order Date]],"mmm")</f>
        <v>sie</v>
      </c>
    </row>
    <row r="1776" spans="1:20" ht="16" x14ac:dyDescent="0.4">
      <c r="A1776" s="2" t="s">
        <v>1847</v>
      </c>
      <c r="B1776" s="3">
        <v>46263</v>
      </c>
      <c r="C1776" s="4" t="s">
        <v>47</v>
      </c>
      <c r="D1776" s="4" t="s">
        <v>102</v>
      </c>
      <c r="E1776" s="4" t="s">
        <v>23</v>
      </c>
      <c r="F1776" s="4" t="s">
        <v>36</v>
      </c>
      <c r="G1776" s="4" t="s">
        <v>37</v>
      </c>
      <c r="H1776" s="4" t="s">
        <v>66</v>
      </c>
      <c r="I1776" s="5">
        <v>1</v>
      </c>
      <c r="J1776" s="6">
        <v>46.43</v>
      </c>
      <c r="K1776" s="7">
        <v>0</v>
      </c>
      <c r="L1776" s="6">
        <v>18.2</v>
      </c>
      <c r="M1776" s="6">
        <f t="shared" si="108"/>
        <v>46.43</v>
      </c>
      <c r="N1776" s="6">
        <f t="shared" si="109"/>
        <v>18.2</v>
      </c>
      <c r="O1776" s="6">
        <f t="shared" si="110"/>
        <v>28.23</v>
      </c>
      <c r="P1776" s="8">
        <f t="shared" si="111"/>
        <v>0.60801206116734874</v>
      </c>
      <c r="Q1776" s="9">
        <f>YEAR(SalesDataTable[[#This Row],[Order Date]])</f>
        <v>2026</v>
      </c>
      <c r="R1776" s="8" t="str">
        <f>"Q"&amp;ROUNDUP(MONTH(SalesDataTable[[#This Row],[Order Date]])/3,0)</f>
        <v>Q3</v>
      </c>
      <c r="S1776" s="5">
        <f>MONTH(SalesDataTable[[#This Row],[Order Date]])</f>
        <v>8</v>
      </c>
      <c r="T1776" s="8" t="str">
        <f>TEXT(SalesDataTable[[#This Row],[Order Date]],"mmm")</f>
        <v>sie</v>
      </c>
    </row>
    <row r="1777" spans="1:20" ht="16" x14ac:dyDescent="0.4">
      <c r="A1777" s="2" t="s">
        <v>1848</v>
      </c>
      <c r="B1777" s="3">
        <v>46263</v>
      </c>
      <c r="C1777" s="4" t="s">
        <v>21</v>
      </c>
      <c r="D1777" s="4" t="s">
        <v>22</v>
      </c>
      <c r="E1777" s="4" t="s">
        <v>23</v>
      </c>
      <c r="F1777" s="4" t="s">
        <v>36</v>
      </c>
      <c r="G1777" s="4" t="s">
        <v>51</v>
      </c>
      <c r="H1777" s="4" t="s">
        <v>61</v>
      </c>
      <c r="I1777" s="5">
        <v>1</v>
      </c>
      <c r="J1777" s="6">
        <v>194.75</v>
      </c>
      <c r="K1777" s="7">
        <v>0.05</v>
      </c>
      <c r="L1777" s="6">
        <v>105.94</v>
      </c>
      <c r="M1777" s="6">
        <f t="shared" si="108"/>
        <v>185.01249999999999</v>
      </c>
      <c r="N1777" s="6">
        <f t="shared" si="109"/>
        <v>105.94</v>
      </c>
      <c r="O1777" s="6">
        <f t="shared" si="110"/>
        <v>79.072499999999991</v>
      </c>
      <c r="P1777" s="8">
        <f t="shared" si="111"/>
        <v>0.42739004121343149</v>
      </c>
      <c r="Q1777" s="9">
        <f>YEAR(SalesDataTable[[#This Row],[Order Date]])</f>
        <v>2026</v>
      </c>
      <c r="R1777" s="8" t="str">
        <f>"Q"&amp;ROUNDUP(MONTH(SalesDataTable[[#This Row],[Order Date]])/3,0)</f>
        <v>Q3</v>
      </c>
      <c r="S1777" s="5">
        <f>MONTH(SalesDataTable[[#This Row],[Order Date]])</f>
        <v>8</v>
      </c>
      <c r="T1777" s="8" t="str">
        <f>TEXT(SalesDataTable[[#This Row],[Order Date]],"mmm")</f>
        <v>sie</v>
      </c>
    </row>
    <row r="1778" spans="1:20" ht="16" x14ac:dyDescent="0.4">
      <c r="A1778" s="2" t="s">
        <v>1849</v>
      </c>
      <c r="B1778" s="3">
        <v>46263</v>
      </c>
      <c r="C1778" s="4" t="s">
        <v>28</v>
      </c>
      <c r="D1778" s="4" t="s">
        <v>106</v>
      </c>
      <c r="E1778" s="4" t="s">
        <v>45</v>
      </c>
      <c r="F1778" s="4" t="s">
        <v>24</v>
      </c>
      <c r="G1778" s="4" t="s">
        <v>31</v>
      </c>
      <c r="H1778" s="4" t="s">
        <v>41</v>
      </c>
      <c r="I1778" s="5">
        <v>2</v>
      </c>
      <c r="J1778" s="6">
        <v>142.16</v>
      </c>
      <c r="K1778" s="7">
        <v>0</v>
      </c>
      <c r="L1778" s="6">
        <v>79.36</v>
      </c>
      <c r="M1778" s="6">
        <f t="shared" si="108"/>
        <v>284.32</v>
      </c>
      <c r="N1778" s="6">
        <f t="shared" si="109"/>
        <v>158.72</v>
      </c>
      <c r="O1778" s="6">
        <f t="shared" si="110"/>
        <v>125.6</v>
      </c>
      <c r="P1778" s="8">
        <f t="shared" si="111"/>
        <v>0.44175576814856499</v>
      </c>
      <c r="Q1778" s="9">
        <f>YEAR(SalesDataTable[[#This Row],[Order Date]])</f>
        <v>2026</v>
      </c>
      <c r="R1778" s="8" t="str">
        <f>"Q"&amp;ROUNDUP(MONTH(SalesDataTable[[#This Row],[Order Date]])/3,0)</f>
        <v>Q3</v>
      </c>
      <c r="S1778" s="5">
        <f>MONTH(SalesDataTable[[#This Row],[Order Date]])</f>
        <v>8</v>
      </c>
      <c r="T1778" s="8" t="str">
        <f>TEXT(SalesDataTable[[#This Row],[Order Date]],"mmm")</f>
        <v>sie</v>
      </c>
    </row>
    <row r="1779" spans="1:20" ht="16" x14ac:dyDescent="0.4">
      <c r="A1779" s="2" t="s">
        <v>1850</v>
      </c>
      <c r="B1779" s="3">
        <v>46263</v>
      </c>
      <c r="C1779" s="4" t="s">
        <v>47</v>
      </c>
      <c r="D1779" s="4" t="s">
        <v>68</v>
      </c>
      <c r="E1779" s="4" t="s">
        <v>23</v>
      </c>
      <c r="F1779" s="4" t="s">
        <v>40</v>
      </c>
      <c r="G1779" s="4" t="s">
        <v>37</v>
      </c>
      <c r="H1779" s="4" t="s">
        <v>66</v>
      </c>
      <c r="I1779" s="5">
        <v>2</v>
      </c>
      <c r="J1779" s="6">
        <v>47.69</v>
      </c>
      <c r="K1779" s="7">
        <v>0.05</v>
      </c>
      <c r="L1779" s="6">
        <v>18.8</v>
      </c>
      <c r="M1779" s="6">
        <f t="shared" si="108"/>
        <v>90.61099999999999</v>
      </c>
      <c r="N1779" s="6">
        <f t="shared" si="109"/>
        <v>37.6</v>
      </c>
      <c r="O1779" s="6">
        <f t="shared" si="110"/>
        <v>53.010999999999989</v>
      </c>
      <c r="P1779" s="8">
        <f t="shared" si="111"/>
        <v>0.58503934400900548</v>
      </c>
      <c r="Q1779" s="9">
        <f>YEAR(SalesDataTable[[#This Row],[Order Date]])</f>
        <v>2026</v>
      </c>
      <c r="R1779" s="8" t="str">
        <f>"Q"&amp;ROUNDUP(MONTH(SalesDataTable[[#This Row],[Order Date]])/3,0)</f>
        <v>Q3</v>
      </c>
      <c r="S1779" s="5">
        <f>MONTH(SalesDataTable[[#This Row],[Order Date]])</f>
        <v>8</v>
      </c>
      <c r="T1779" s="8" t="str">
        <f>TEXT(SalesDataTable[[#This Row],[Order Date]],"mmm")</f>
        <v>sie</v>
      </c>
    </row>
    <row r="1780" spans="1:20" ht="16" x14ac:dyDescent="0.4">
      <c r="A1780" s="2" t="s">
        <v>1851</v>
      </c>
      <c r="B1780" s="3">
        <v>46263</v>
      </c>
      <c r="C1780" s="4" t="s">
        <v>34</v>
      </c>
      <c r="D1780" s="4" t="s">
        <v>54</v>
      </c>
      <c r="E1780" s="4" t="s">
        <v>45</v>
      </c>
      <c r="F1780" s="4" t="s">
        <v>36</v>
      </c>
      <c r="G1780" s="4" t="s">
        <v>37</v>
      </c>
      <c r="H1780" s="4" t="s">
        <v>103</v>
      </c>
      <c r="I1780" s="5">
        <v>3</v>
      </c>
      <c r="J1780" s="6">
        <v>164.51</v>
      </c>
      <c r="K1780" s="7">
        <v>0</v>
      </c>
      <c r="L1780" s="6">
        <v>86.76</v>
      </c>
      <c r="M1780" s="6">
        <f t="shared" si="108"/>
        <v>493.53</v>
      </c>
      <c r="N1780" s="6">
        <f t="shared" si="109"/>
        <v>260.28000000000003</v>
      </c>
      <c r="O1780" s="6">
        <f t="shared" si="110"/>
        <v>233.24999999999994</v>
      </c>
      <c r="P1780" s="8">
        <f t="shared" si="111"/>
        <v>0.47261564646526039</v>
      </c>
      <c r="Q1780" s="9">
        <f>YEAR(SalesDataTable[[#This Row],[Order Date]])</f>
        <v>2026</v>
      </c>
      <c r="R1780" s="8" t="str">
        <f>"Q"&amp;ROUNDUP(MONTH(SalesDataTable[[#This Row],[Order Date]])/3,0)</f>
        <v>Q3</v>
      </c>
      <c r="S1780" s="5">
        <f>MONTH(SalesDataTable[[#This Row],[Order Date]])</f>
        <v>8</v>
      </c>
      <c r="T1780" s="8" t="str">
        <f>TEXT(SalesDataTable[[#This Row],[Order Date]],"mmm")</f>
        <v>sie</v>
      </c>
    </row>
    <row r="1781" spans="1:20" ht="16" x14ac:dyDescent="0.4">
      <c r="A1781" s="2" t="s">
        <v>1852</v>
      </c>
      <c r="B1781" s="3">
        <v>46263</v>
      </c>
      <c r="C1781" s="4" t="s">
        <v>34</v>
      </c>
      <c r="D1781" s="4" t="s">
        <v>35</v>
      </c>
      <c r="E1781" s="4" t="s">
        <v>59</v>
      </c>
      <c r="F1781" s="4" t="s">
        <v>40</v>
      </c>
      <c r="G1781" s="4" t="s">
        <v>51</v>
      </c>
      <c r="H1781" s="4" t="s">
        <v>61</v>
      </c>
      <c r="I1781" s="5">
        <v>2</v>
      </c>
      <c r="J1781" s="6">
        <v>194.71</v>
      </c>
      <c r="K1781" s="7">
        <v>0.1</v>
      </c>
      <c r="L1781" s="6">
        <v>105.57</v>
      </c>
      <c r="M1781" s="6">
        <f t="shared" si="108"/>
        <v>350.47800000000001</v>
      </c>
      <c r="N1781" s="6">
        <f t="shared" si="109"/>
        <v>211.14</v>
      </c>
      <c r="O1781" s="6">
        <f t="shared" si="110"/>
        <v>139.33800000000002</v>
      </c>
      <c r="P1781" s="8">
        <f t="shared" si="111"/>
        <v>0.39756561039494637</v>
      </c>
      <c r="Q1781" s="9">
        <f>YEAR(SalesDataTable[[#This Row],[Order Date]])</f>
        <v>2026</v>
      </c>
      <c r="R1781" s="8" t="str">
        <f>"Q"&amp;ROUNDUP(MONTH(SalesDataTable[[#This Row],[Order Date]])/3,0)</f>
        <v>Q3</v>
      </c>
      <c r="S1781" s="5">
        <f>MONTH(SalesDataTable[[#This Row],[Order Date]])</f>
        <v>8</v>
      </c>
      <c r="T1781" s="8" t="str">
        <f>TEXT(SalesDataTable[[#This Row],[Order Date]],"mmm")</f>
        <v>sie</v>
      </c>
    </row>
    <row r="1782" spans="1:20" ht="16" x14ac:dyDescent="0.4">
      <c r="A1782" s="2" t="s">
        <v>1853</v>
      </c>
      <c r="B1782" s="3">
        <v>46263</v>
      </c>
      <c r="C1782" s="4" t="s">
        <v>47</v>
      </c>
      <c r="D1782" s="4" t="s">
        <v>102</v>
      </c>
      <c r="E1782" s="4" t="s">
        <v>30</v>
      </c>
      <c r="F1782" s="4" t="s">
        <v>40</v>
      </c>
      <c r="G1782" s="4" t="s">
        <v>31</v>
      </c>
      <c r="H1782" s="4" t="s">
        <v>41</v>
      </c>
      <c r="I1782" s="5">
        <v>5</v>
      </c>
      <c r="J1782" s="6">
        <v>145.24</v>
      </c>
      <c r="K1782" s="7">
        <v>0.15</v>
      </c>
      <c r="L1782" s="6">
        <v>77.69</v>
      </c>
      <c r="M1782" s="6">
        <f t="shared" si="108"/>
        <v>617.27</v>
      </c>
      <c r="N1782" s="6">
        <f t="shared" si="109"/>
        <v>388.45</v>
      </c>
      <c r="O1782" s="6">
        <f t="shared" si="110"/>
        <v>228.82</v>
      </c>
      <c r="P1782" s="8">
        <f t="shared" si="111"/>
        <v>0.37069677774717708</v>
      </c>
      <c r="Q1782" s="9">
        <f>YEAR(SalesDataTable[[#This Row],[Order Date]])</f>
        <v>2026</v>
      </c>
      <c r="R1782" s="8" t="str">
        <f>"Q"&amp;ROUNDUP(MONTH(SalesDataTable[[#This Row],[Order Date]])/3,0)</f>
        <v>Q3</v>
      </c>
      <c r="S1782" s="5">
        <f>MONTH(SalesDataTable[[#This Row],[Order Date]])</f>
        <v>8</v>
      </c>
      <c r="T1782" s="8" t="str">
        <f>TEXT(SalesDataTable[[#This Row],[Order Date]],"mmm")</f>
        <v>sie</v>
      </c>
    </row>
    <row r="1783" spans="1:20" ht="16" x14ac:dyDescent="0.4">
      <c r="A1783" s="2" t="s">
        <v>1854</v>
      </c>
      <c r="B1783" s="3">
        <v>46263</v>
      </c>
      <c r="C1783" s="4" t="s">
        <v>47</v>
      </c>
      <c r="D1783" s="4" t="s">
        <v>68</v>
      </c>
      <c r="E1783" s="4" t="s">
        <v>23</v>
      </c>
      <c r="F1783" s="4" t="s">
        <v>36</v>
      </c>
      <c r="G1783" s="4" t="s">
        <v>37</v>
      </c>
      <c r="H1783" s="4" t="s">
        <v>38</v>
      </c>
      <c r="I1783" s="5">
        <v>2</v>
      </c>
      <c r="J1783" s="6">
        <v>35.6</v>
      </c>
      <c r="K1783" s="7">
        <v>0.15</v>
      </c>
      <c r="L1783" s="6">
        <v>13.67</v>
      </c>
      <c r="M1783" s="6">
        <f t="shared" si="108"/>
        <v>60.52</v>
      </c>
      <c r="N1783" s="6">
        <f t="shared" si="109"/>
        <v>27.34</v>
      </c>
      <c r="O1783" s="6">
        <f t="shared" si="110"/>
        <v>33.180000000000007</v>
      </c>
      <c r="P1783" s="8">
        <f t="shared" si="111"/>
        <v>0.54824851288830145</v>
      </c>
      <c r="Q1783" s="9">
        <f>YEAR(SalesDataTable[[#This Row],[Order Date]])</f>
        <v>2026</v>
      </c>
      <c r="R1783" s="8" t="str">
        <f>"Q"&amp;ROUNDUP(MONTH(SalesDataTable[[#This Row],[Order Date]])/3,0)</f>
        <v>Q3</v>
      </c>
      <c r="S1783" s="5">
        <f>MONTH(SalesDataTable[[#This Row],[Order Date]])</f>
        <v>8</v>
      </c>
      <c r="T1783" s="8" t="str">
        <f>TEXT(SalesDataTable[[#This Row],[Order Date]],"mmm")</f>
        <v>sie</v>
      </c>
    </row>
    <row r="1784" spans="1:20" ht="16" x14ac:dyDescent="0.4">
      <c r="A1784" s="2" t="s">
        <v>1855</v>
      </c>
      <c r="B1784" s="3">
        <v>46263</v>
      </c>
      <c r="C1784" s="4" t="s">
        <v>21</v>
      </c>
      <c r="D1784" s="4" t="s">
        <v>108</v>
      </c>
      <c r="E1784" s="4" t="s">
        <v>23</v>
      </c>
      <c r="F1784" s="4" t="s">
        <v>36</v>
      </c>
      <c r="G1784" s="4" t="s">
        <v>69</v>
      </c>
      <c r="H1784" s="4" t="s">
        <v>70</v>
      </c>
      <c r="I1784" s="5">
        <v>2</v>
      </c>
      <c r="J1784" s="6">
        <v>41.05</v>
      </c>
      <c r="K1784" s="7">
        <v>0.05</v>
      </c>
      <c r="L1784" s="6">
        <v>14.47</v>
      </c>
      <c r="M1784" s="6">
        <f t="shared" si="108"/>
        <v>77.99499999999999</v>
      </c>
      <c r="N1784" s="6">
        <f t="shared" si="109"/>
        <v>28.94</v>
      </c>
      <c r="O1784" s="6">
        <f t="shared" si="110"/>
        <v>49.054999999999993</v>
      </c>
      <c r="P1784" s="8">
        <f t="shared" si="111"/>
        <v>0.62895057375472785</v>
      </c>
      <c r="Q1784" s="9">
        <f>YEAR(SalesDataTable[[#This Row],[Order Date]])</f>
        <v>2026</v>
      </c>
      <c r="R1784" s="8" t="str">
        <f>"Q"&amp;ROUNDUP(MONTH(SalesDataTable[[#This Row],[Order Date]])/3,0)</f>
        <v>Q3</v>
      </c>
      <c r="S1784" s="5">
        <f>MONTH(SalesDataTable[[#This Row],[Order Date]])</f>
        <v>8</v>
      </c>
      <c r="T1784" s="8" t="str">
        <f>TEXT(SalesDataTable[[#This Row],[Order Date]],"mmm")</f>
        <v>sie</v>
      </c>
    </row>
    <row r="1785" spans="1:20" ht="16" x14ac:dyDescent="0.4">
      <c r="A1785" s="2" t="s">
        <v>1856</v>
      </c>
      <c r="B1785" s="3">
        <v>46263</v>
      </c>
      <c r="C1785" s="4" t="s">
        <v>34</v>
      </c>
      <c r="D1785" s="4" t="s">
        <v>35</v>
      </c>
      <c r="E1785" s="4" t="s">
        <v>23</v>
      </c>
      <c r="F1785" s="4" t="s">
        <v>36</v>
      </c>
      <c r="G1785" s="4" t="s">
        <v>31</v>
      </c>
      <c r="H1785" s="4" t="s">
        <v>73</v>
      </c>
      <c r="I1785" s="5">
        <v>2</v>
      </c>
      <c r="J1785" s="6">
        <v>153.63999999999999</v>
      </c>
      <c r="K1785" s="7">
        <v>0.05</v>
      </c>
      <c r="L1785" s="6">
        <v>77.709999999999994</v>
      </c>
      <c r="M1785" s="6">
        <f t="shared" si="108"/>
        <v>291.91599999999994</v>
      </c>
      <c r="N1785" s="6">
        <f t="shared" si="109"/>
        <v>155.41999999999999</v>
      </c>
      <c r="O1785" s="6">
        <f t="shared" si="110"/>
        <v>136.49599999999995</v>
      </c>
      <c r="P1785" s="8">
        <f t="shared" si="111"/>
        <v>0.46758656599843784</v>
      </c>
      <c r="Q1785" s="9">
        <f>YEAR(SalesDataTable[[#This Row],[Order Date]])</f>
        <v>2026</v>
      </c>
      <c r="R1785" s="8" t="str">
        <f>"Q"&amp;ROUNDUP(MONTH(SalesDataTable[[#This Row],[Order Date]])/3,0)</f>
        <v>Q3</v>
      </c>
      <c r="S1785" s="5">
        <f>MONTH(SalesDataTable[[#This Row],[Order Date]])</f>
        <v>8</v>
      </c>
      <c r="T1785" s="8" t="str">
        <f>TEXT(SalesDataTable[[#This Row],[Order Date]],"mmm")</f>
        <v>sie</v>
      </c>
    </row>
    <row r="1786" spans="1:20" ht="16" x14ac:dyDescent="0.4">
      <c r="A1786" s="2" t="s">
        <v>1857</v>
      </c>
      <c r="B1786" s="3">
        <v>46263</v>
      </c>
      <c r="C1786" s="4" t="s">
        <v>34</v>
      </c>
      <c r="D1786" s="4" t="s">
        <v>35</v>
      </c>
      <c r="E1786" s="4" t="s">
        <v>23</v>
      </c>
      <c r="F1786" s="4" t="s">
        <v>24</v>
      </c>
      <c r="G1786" s="4" t="s">
        <v>37</v>
      </c>
      <c r="H1786" s="4" t="s">
        <v>38</v>
      </c>
      <c r="I1786" s="5">
        <v>5</v>
      </c>
      <c r="J1786" s="6">
        <v>36.700000000000003</v>
      </c>
      <c r="K1786" s="7">
        <v>0</v>
      </c>
      <c r="L1786" s="6">
        <v>13.45</v>
      </c>
      <c r="M1786" s="6">
        <f t="shared" si="108"/>
        <v>183.5</v>
      </c>
      <c r="N1786" s="6">
        <f t="shared" si="109"/>
        <v>67.25</v>
      </c>
      <c r="O1786" s="6">
        <f t="shared" si="110"/>
        <v>116.25</v>
      </c>
      <c r="P1786" s="8">
        <f t="shared" si="111"/>
        <v>0.63351498637602177</v>
      </c>
      <c r="Q1786" s="9">
        <f>YEAR(SalesDataTable[[#This Row],[Order Date]])</f>
        <v>2026</v>
      </c>
      <c r="R1786" s="8" t="str">
        <f>"Q"&amp;ROUNDUP(MONTH(SalesDataTable[[#This Row],[Order Date]])/3,0)</f>
        <v>Q3</v>
      </c>
      <c r="S1786" s="5">
        <f>MONTH(SalesDataTable[[#This Row],[Order Date]])</f>
        <v>8</v>
      </c>
      <c r="T1786" s="8" t="str">
        <f>TEXT(SalesDataTable[[#This Row],[Order Date]],"mmm")</f>
        <v>sie</v>
      </c>
    </row>
    <row r="1787" spans="1:20" ht="16" x14ac:dyDescent="0.4">
      <c r="A1787" s="2" t="s">
        <v>1858</v>
      </c>
      <c r="B1787" s="3">
        <v>46263</v>
      </c>
      <c r="C1787" s="4" t="s">
        <v>21</v>
      </c>
      <c r="D1787" s="4" t="s">
        <v>108</v>
      </c>
      <c r="E1787" s="4" t="s">
        <v>30</v>
      </c>
      <c r="F1787" s="4" t="s">
        <v>40</v>
      </c>
      <c r="G1787" s="4" t="s">
        <v>51</v>
      </c>
      <c r="H1787" s="4" t="s">
        <v>110</v>
      </c>
      <c r="I1787" s="5">
        <v>8</v>
      </c>
      <c r="J1787" s="6">
        <v>124</v>
      </c>
      <c r="K1787" s="7">
        <v>0.1</v>
      </c>
      <c r="L1787" s="6">
        <v>61.85</v>
      </c>
      <c r="M1787" s="6">
        <f t="shared" si="108"/>
        <v>892.80000000000007</v>
      </c>
      <c r="N1787" s="6">
        <f t="shared" si="109"/>
        <v>494.8</v>
      </c>
      <c r="O1787" s="6">
        <f t="shared" si="110"/>
        <v>398.00000000000006</v>
      </c>
      <c r="P1787" s="8">
        <f t="shared" si="111"/>
        <v>0.44578853046594985</v>
      </c>
      <c r="Q1787" s="9">
        <f>YEAR(SalesDataTable[[#This Row],[Order Date]])</f>
        <v>2026</v>
      </c>
      <c r="R1787" s="8" t="str">
        <f>"Q"&amp;ROUNDUP(MONTH(SalesDataTable[[#This Row],[Order Date]])/3,0)</f>
        <v>Q3</v>
      </c>
      <c r="S1787" s="5">
        <f>MONTH(SalesDataTable[[#This Row],[Order Date]])</f>
        <v>8</v>
      </c>
      <c r="T1787" s="8" t="str">
        <f>TEXT(SalesDataTable[[#This Row],[Order Date]],"mmm")</f>
        <v>sie</v>
      </c>
    </row>
    <row r="1788" spans="1:20" ht="16" x14ac:dyDescent="0.4">
      <c r="A1788" s="2" t="s">
        <v>1859</v>
      </c>
      <c r="B1788" s="3">
        <v>46264</v>
      </c>
      <c r="C1788" s="4" t="s">
        <v>28</v>
      </c>
      <c r="D1788" s="4" t="s">
        <v>29</v>
      </c>
      <c r="E1788" s="4" t="s">
        <v>59</v>
      </c>
      <c r="F1788" s="4" t="s">
        <v>36</v>
      </c>
      <c r="G1788" s="4" t="s">
        <v>25</v>
      </c>
      <c r="H1788" s="4" t="s">
        <v>26</v>
      </c>
      <c r="I1788" s="5">
        <v>1</v>
      </c>
      <c r="J1788" s="6">
        <v>81.23</v>
      </c>
      <c r="K1788" s="7">
        <v>0.1</v>
      </c>
      <c r="L1788" s="6">
        <v>42.65</v>
      </c>
      <c r="M1788" s="6">
        <f t="shared" si="108"/>
        <v>73.106999999999999</v>
      </c>
      <c r="N1788" s="6">
        <f t="shared" si="109"/>
        <v>42.65</v>
      </c>
      <c r="O1788" s="6">
        <f t="shared" si="110"/>
        <v>30.457000000000001</v>
      </c>
      <c r="P1788" s="8">
        <f t="shared" si="111"/>
        <v>0.41660853269864723</v>
      </c>
      <c r="Q1788" s="9">
        <f>YEAR(SalesDataTable[[#This Row],[Order Date]])</f>
        <v>2026</v>
      </c>
      <c r="R1788" s="8" t="str">
        <f>"Q"&amp;ROUNDUP(MONTH(SalesDataTable[[#This Row],[Order Date]])/3,0)</f>
        <v>Q3</v>
      </c>
      <c r="S1788" s="5">
        <f>MONTH(SalesDataTable[[#This Row],[Order Date]])</f>
        <v>8</v>
      </c>
      <c r="T1788" s="8" t="str">
        <f>TEXT(SalesDataTable[[#This Row],[Order Date]],"mmm")</f>
        <v>sie</v>
      </c>
    </row>
    <row r="1789" spans="1:20" ht="16" x14ac:dyDescent="0.4">
      <c r="A1789" s="2" t="s">
        <v>1860</v>
      </c>
      <c r="B1789" s="3">
        <v>46264</v>
      </c>
      <c r="C1789" s="4" t="s">
        <v>28</v>
      </c>
      <c r="D1789" s="4" t="s">
        <v>89</v>
      </c>
      <c r="E1789" s="4" t="s">
        <v>23</v>
      </c>
      <c r="F1789" s="4" t="s">
        <v>40</v>
      </c>
      <c r="G1789" s="4" t="s">
        <v>25</v>
      </c>
      <c r="H1789" s="4" t="s">
        <v>55</v>
      </c>
      <c r="I1789" s="5">
        <v>2</v>
      </c>
      <c r="J1789" s="6">
        <v>41.06</v>
      </c>
      <c r="K1789" s="7">
        <v>0.05</v>
      </c>
      <c r="L1789" s="6">
        <v>16.559999999999999</v>
      </c>
      <c r="M1789" s="6">
        <f t="shared" si="108"/>
        <v>78.013999999999996</v>
      </c>
      <c r="N1789" s="6">
        <f t="shared" si="109"/>
        <v>33.119999999999997</v>
      </c>
      <c r="O1789" s="6">
        <f t="shared" si="110"/>
        <v>44.893999999999998</v>
      </c>
      <c r="P1789" s="8">
        <f t="shared" si="111"/>
        <v>0.5754608147255621</v>
      </c>
      <c r="Q1789" s="9">
        <f>YEAR(SalesDataTable[[#This Row],[Order Date]])</f>
        <v>2026</v>
      </c>
      <c r="R1789" s="8" t="str">
        <f>"Q"&amp;ROUNDUP(MONTH(SalesDataTable[[#This Row],[Order Date]])/3,0)</f>
        <v>Q3</v>
      </c>
      <c r="S1789" s="5">
        <f>MONTH(SalesDataTable[[#This Row],[Order Date]])</f>
        <v>8</v>
      </c>
      <c r="T1789" s="8" t="str">
        <f>TEXT(SalesDataTable[[#This Row],[Order Date]],"mmm")</f>
        <v>sie</v>
      </c>
    </row>
    <row r="1790" spans="1:20" ht="16" x14ac:dyDescent="0.4">
      <c r="A1790" s="2" t="s">
        <v>1861</v>
      </c>
      <c r="B1790" s="3">
        <v>46264</v>
      </c>
      <c r="C1790" s="4" t="s">
        <v>47</v>
      </c>
      <c r="D1790" s="4" t="s">
        <v>65</v>
      </c>
      <c r="E1790" s="4" t="s">
        <v>59</v>
      </c>
      <c r="F1790" s="4" t="s">
        <v>24</v>
      </c>
      <c r="G1790" s="4" t="s">
        <v>31</v>
      </c>
      <c r="H1790" s="4" t="s">
        <v>41</v>
      </c>
      <c r="I1790" s="5">
        <v>1</v>
      </c>
      <c r="J1790" s="6">
        <v>143.49</v>
      </c>
      <c r="K1790" s="7">
        <v>0.1</v>
      </c>
      <c r="L1790" s="6">
        <v>80.72</v>
      </c>
      <c r="M1790" s="6">
        <f t="shared" si="108"/>
        <v>129.14100000000002</v>
      </c>
      <c r="N1790" s="6">
        <f t="shared" si="109"/>
        <v>80.72</v>
      </c>
      <c r="O1790" s="6">
        <f t="shared" si="110"/>
        <v>48.421000000000021</v>
      </c>
      <c r="P1790" s="8">
        <f t="shared" si="111"/>
        <v>0.3749467636149636</v>
      </c>
      <c r="Q1790" s="9">
        <f>YEAR(SalesDataTable[[#This Row],[Order Date]])</f>
        <v>2026</v>
      </c>
      <c r="R1790" s="8" t="str">
        <f>"Q"&amp;ROUNDUP(MONTH(SalesDataTable[[#This Row],[Order Date]])/3,0)</f>
        <v>Q3</v>
      </c>
      <c r="S1790" s="5">
        <f>MONTH(SalesDataTable[[#This Row],[Order Date]])</f>
        <v>8</v>
      </c>
      <c r="T1790" s="8" t="str">
        <f>TEXT(SalesDataTable[[#This Row],[Order Date]],"mmm")</f>
        <v>sie</v>
      </c>
    </row>
    <row r="1791" spans="1:20" ht="16" x14ac:dyDescent="0.4">
      <c r="A1791" s="2" t="s">
        <v>1862</v>
      </c>
      <c r="B1791" s="3">
        <v>46264</v>
      </c>
      <c r="C1791" s="4" t="s">
        <v>34</v>
      </c>
      <c r="D1791" s="4" t="s">
        <v>44</v>
      </c>
      <c r="E1791" s="4" t="s">
        <v>45</v>
      </c>
      <c r="F1791" s="4" t="s">
        <v>36</v>
      </c>
      <c r="G1791" s="4" t="s">
        <v>31</v>
      </c>
      <c r="H1791" s="4" t="s">
        <v>41</v>
      </c>
      <c r="I1791" s="5">
        <v>1</v>
      </c>
      <c r="J1791" s="6">
        <v>143.38</v>
      </c>
      <c r="K1791" s="7">
        <v>0</v>
      </c>
      <c r="L1791" s="6">
        <v>78.37</v>
      </c>
      <c r="M1791" s="6">
        <f t="shared" si="108"/>
        <v>143.38</v>
      </c>
      <c r="N1791" s="6">
        <f t="shared" si="109"/>
        <v>78.37</v>
      </c>
      <c r="O1791" s="6">
        <f t="shared" si="110"/>
        <v>65.009999999999991</v>
      </c>
      <c r="P1791" s="8">
        <f t="shared" si="111"/>
        <v>0.45341051750592826</v>
      </c>
      <c r="Q1791" s="9">
        <f>YEAR(SalesDataTable[[#This Row],[Order Date]])</f>
        <v>2026</v>
      </c>
      <c r="R1791" s="8" t="str">
        <f>"Q"&amp;ROUNDUP(MONTH(SalesDataTable[[#This Row],[Order Date]])/3,0)</f>
        <v>Q3</v>
      </c>
      <c r="S1791" s="5">
        <f>MONTH(SalesDataTable[[#This Row],[Order Date]])</f>
        <v>8</v>
      </c>
      <c r="T1791" s="8" t="str">
        <f>TEXT(SalesDataTable[[#This Row],[Order Date]],"mmm")</f>
        <v>sie</v>
      </c>
    </row>
    <row r="1792" spans="1:20" ht="16" x14ac:dyDescent="0.4">
      <c r="A1792" s="2" t="s">
        <v>1863</v>
      </c>
      <c r="B1792" s="3">
        <v>46264</v>
      </c>
      <c r="C1792" s="4" t="s">
        <v>28</v>
      </c>
      <c r="D1792" s="4" t="s">
        <v>89</v>
      </c>
      <c r="E1792" s="4" t="s">
        <v>59</v>
      </c>
      <c r="F1792" s="4" t="s">
        <v>40</v>
      </c>
      <c r="G1792" s="4" t="s">
        <v>31</v>
      </c>
      <c r="H1792" s="4" t="s">
        <v>41</v>
      </c>
      <c r="I1792" s="5">
        <v>1</v>
      </c>
      <c r="J1792" s="6">
        <v>144.54</v>
      </c>
      <c r="K1792" s="7">
        <v>0</v>
      </c>
      <c r="L1792" s="6">
        <v>78.77</v>
      </c>
      <c r="M1792" s="6">
        <f t="shared" si="108"/>
        <v>144.54</v>
      </c>
      <c r="N1792" s="6">
        <f t="shared" si="109"/>
        <v>78.77</v>
      </c>
      <c r="O1792" s="6">
        <f t="shared" si="110"/>
        <v>65.77</v>
      </c>
      <c r="P1792" s="8">
        <f t="shared" si="111"/>
        <v>0.45502974955029751</v>
      </c>
      <c r="Q1792" s="9">
        <f>YEAR(SalesDataTable[[#This Row],[Order Date]])</f>
        <v>2026</v>
      </c>
      <c r="R1792" s="8" t="str">
        <f>"Q"&amp;ROUNDUP(MONTH(SalesDataTable[[#This Row],[Order Date]])/3,0)</f>
        <v>Q3</v>
      </c>
      <c r="S1792" s="5">
        <f>MONTH(SalesDataTable[[#This Row],[Order Date]])</f>
        <v>8</v>
      </c>
      <c r="T1792" s="8" t="str">
        <f>TEXT(SalesDataTable[[#This Row],[Order Date]],"mmm")</f>
        <v>sie</v>
      </c>
    </row>
    <row r="1793" spans="1:20" ht="16" x14ac:dyDescent="0.4">
      <c r="A1793" s="2" t="s">
        <v>1864</v>
      </c>
      <c r="B1793" s="3">
        <v>46264</v>
      </c>
      <c r="C1793" s="4" t="s">
        <v>47</v>
      </c>
      <c r="D1793" s="4" t="s">
        <v>68</v>
      </c>
      <c r="E1793" s="4" t="s">
        <v>59</v>
      </c>
      <c r="F1793" s="4" t="s">
        <v>24</v>
      </c>
      <c r="G1793" s="4" t="s">
        <v>69</v>
      </c>
      <c r="H1793" s="4" t="s">
        <v>70</v>
      </c>
      <c r="I1793" s="5">
        <v>1</v>
      </c>
      <c r="J1793" s="6">
        <v>40.92</v>
      </c>
      <c r="K1793" s="7">
        <v>0.1</v>
      </c>
      <c r="L1793" s="6">
        <v>14.94</v>
      </c>
      <c r="M1793" s="6">
        <f t="shared" si="108"/>
        <v>36.828000000000003</v>
      </c>
      <c r="N1793" s="6">
        <f t="shared" si="109"/>
        <v>14.94</v>
      </c>
      <c r="O1793" s="6">
        <f t="shared" si="110"/>
        <v>21.888000000000005</v>
      </c>
      <c r="P1793" s="8">
        <f t="shared" si="111"/>
        <v>0.59433040078201382</v>
      </c>
      <c r="Q1793" s="9">
        <f>YEAR(SalesDataTable[[#This Row],[Order Date]])</f>
        <v>2026</v>
      </c>
      <c r="R1793" s="8" t="str">
        <f>"Q"&amp;ROUNDUP(MONTH(SalesDataTable[[#This Row],[Order Date]])/3,0)</f>
        <v>Q3</v>
      </c>
      <c r="S1793" s="5">
        <f>MONTH(SalesDataTable[[#This Row],[Order Date]])</f>
        <v>8</v>
      </c>
      <c r="T1793" s="8" t="str">
        <f>TEXT(SalesDataTable[[#This Row],[Order Date]],"mmm")</f>
        <v>sie</v>
      </c>
    </row>
    <row r="1794" spans="1:20" ht="16" x14ac:dyDescent="0.4">
      <c r="A1794" s="2" t="s">
        <v>1865</v>
      </c>
      <c r="B1794" s="3">
        <v>46265</v>
      </c>
      <c r="C1794" s="4" t="s">
        <v>28</v>
      </c>
      <c r="D1794" s="4" t="s">
        <v>89</v>
      </c>
      <c r="E1794" s="4" t="s">
        <v>30</v>
      </c>
      <c r="F1794" s="4" t="s">
        <v>40</v>
      </c>
      <c r="G1794" s="4" t="s">
        <v>31</v>
      </c>
      <c r="H1794" s="4" t="s">
        <v>73</v>
      </c>
      <c r="I1794" s="5">
        <v>5</v>
      </c>
      <c r="J1794" s="6">
        <v>151.21</v>
      </c>
      <c r="K1794" s="7">
        <v>0.15</v>
      </c>
      <c r="L1794" s="6">
        <v>77.12</v>
      </c>
      <c r="M1794" s="6">
        <f t="shared" ref="M1794:M1857" si="112">I1794*J1794*(1-K1794)</f>
        <v>642.64250000000004</v>
      </c>
      <c r="N1794" s="6">
        <f t="shared" ref="N1794:N1857" si="113">I1794*L1794</f>
        <v>385.6</v>
      </c>
      <c r="O1794" s="6">
        <f t="shared" ref="O1794:O1857" si="114">M1794-N1794</f>
        <v>257.04250000000002</v>
      </c>
      <c r="P1794" s="8">
        <f t="shared" ref="P1794:P1857" si="115">IFERROR(O1794/M1794,0)</f>
        <v>0.39997743691087967</v>
      </c>
      <c r="Q1794" s="9">
        <f>YEAR(SalesDataTable[[#This Row],[Order Date]])</f>
        <v>2026</v>
      </c>
      <c r="R1794" s="8" t="str">
        <f>"Q"&amp;ROUNDUP(MONTH(SalesDataTable[[#This Row],[Order Date]])/3,0)</f>
        <v>Q3</v>
      </c>
      <c r="S1794" s="5">
        <f>MONTH(SalesDataTable[[#This Row],[Order Date]])</f>
        <v>8</v>
      </c>
      <c r="T1794" s="8" t="str">
        <f>TEXT(SalesDataTable[[#This Row],[Order Date]],"mmm")</f>
        <v>sie</v>
      </c>
    </row>
    <row r="1795" spans="1:20" ht="16" x14ac:dyDescent="0.4">
      <c r="A1795" s="2" t="s">
        <v>1866</v>
      </c>
      <c r="B1795" s="3">
        <v>46265</v>
      </c>
      <c r="C1795" s="4" t="s">
        <v>47</v>
      </c>
      <c r="D1795" s="4" t="s">
        <v>68</v>
      </c>
      <c r="E1795" s="4" t="s">
        <v>59</v>
      </c>
      <c r="F1795" s="4" t="s">
        <v>36</v>
      </c>
      <c r="G1795" s="4" t="s">
        <v>69</v>
      </c>
      <c r="H1795" s="4" t="s">
        <v>70</v>
      </c>
      <c r="I1795" s="5">
        <v>1</v>
      </c>
      <c r="J1795" s="6">
        <v>40.770000000000003</v>
      </c>
      <c r="K1795" s="7">
        <v>0</v>
      </c>
      <c r="L1795" s="6">
        <v>15.13</v>
      </c>
      <c r="M1795" s="6">
        <f t="shared" si="112"/>
        <v>40.770000000000003</v>
      </c>
      <c r="N1795" s="6">
        <f t="shared" si="113"/>
        <v>15.13</v>
      </c>
      <c r="O1795" s="6">
        <f t="shared" si="114"/>
        <v>25.64</v>
      </c>
      <c r="P1795" s="8">
        <f t="shared" si="115"/>
        <v>0.62889379445670834</v>
      </c>
      <c r="Q1795" s="9">
        <f>YEAR(SalesDataTable[[#This Row],[Order Date]])</f>
        <v>2026</v>
      </c>
      <c r="R1795" s="8" t="str">
        <f>"Q"&amp;ROUNDUP(MONTH(SalesDataTable[[#This Row],[Order Date]])/3,0)</f>
        <v>Q3</v>
      </c>
      <c r="S1795" s="5">
        <f>MONTH(SalesDataTable[[#This Row],[Order Date]])</f>
        <v>8</v>
      </c>
      <c r="T1795" s="8" t="str">
        <f>TEXT(SalesDataTable[[#This Row],[Order Date]],"mmm")</f>
        <v>sie</v>
      </c>
    </row>
    <row r="1796" spans="1:20" ht="16" x14ac:dyDescent="0.4">
      <c r="A1796" s="2" t="s">
        <v>1867</v>
      </c>
      <c r="B1796" s="3">
        <v>46265</v>
      </c>
      <c r="C1796" s="4" t="s">
        <v>21</v>
      </c>
      <c r="D1796" s="4" t="s">
        <v>22</v>
      </c>
      <c r="E1796" s="4" t="s">
        <v>59</v>
      </c>
      <c r="F1796" s="4" t="s">
        <v>36</v>
      </c>
      <c r="G1796" s="4" t="s">
        <v>69</v>
      </c>
      <c r="H1796" s="4" t="s">
        <v>87</v>
      </c>
      <c r="I1796" s="5">
        <v>1</v>
      </c>
      <c r="J1796" s="6">
        <v>35.47</v>
      </c>
      <c r="K1796" s="7">
        <v>0.05</v>
      </c>
      <c r="L1796" s="6">
        <v>14.1</v>
      </c>
      <c r="M1796" s="6">
        <f t="shared" si="112"/>
        <v>33.6965</v>
      </c>
      <c r="N1796" s="6">
        <f t="shared" si="113"/>
        <v>14.1</v>
      </c>
      <c r="O1796" s="6">
        <f t="shared" si="114"/>
        <v>19.596499999999999</v>
      </c>
      <c r="P1796" s="8">
        <f t="shared" si="115"/>
        <v>0.58155891561438122</v>
      </c>
      <c r="Q1796" s="9">
        <f>YEAR(SalesDataTable[[#This Row],[Order Date]])</f>
        <v>2026</v>
      </c>
      <c r="R1796" s="8" t="str">
        <f>"Q"&amp;ROUNDUP(MONTH(SalesDataTable[[#This Row],[Order Date]])/3,0)</f>
        <v>Q3</v>
      </c>
      <c r="S1796" s="5">
        <f>MONTH(SalesDataTable[[#This Row],[Order Date]])</f>
        <v>8</v>
      </c>
      <c r="T1796" s="8" t="str">
        <f>TEXT(SalesDataTable[[#This Row],[Order Date]],"mmm")</f>
        <v>sie</v>
      </c>
    </row>
    <row r="1797" spans="1:20" ht="16" x14ac:dyDescent="0.4">
      <c r="A1797" s="2" t="s">
        <v>1868</v>
      </c>
      <c r="B1797" s="3">
        <v>46265</v>
      </c>
      <c r="C1797" s="4" t="s">
        <v>47</v>
      </c>
      <c r="D1797" s="4" t="s">
        <v>68</v>
      </c>
      <c r="E1797" s="4" t="s">
        <v>23</v>
      </c>
      <c r="F1797" s="4" t="s">
        <v>24</v>
      </c>
      <c r="G1797" s="4" t="s">
        <v>25</v>
      </c>
      <c r="H1797" s="4" t="s">
        <v>26</v>
      </c>
      <c r="I1797" s="5">
        <v>1</v>
      </c>
      <c r="J1797" s="6">
        <v>81.72</v>
      </c>
      <c r="K1797" s="7">
        <v>0</v>
      </c>
      <c r="L1797" s="6">
        <v>42.38</v>
      </c>
      <c r="M1797" s="6">
        <f t="shared" si="112"/>
        <v>81.72</v>
      </c>
      <c r="N1797" s="6">
        <f t="shared" si="113"/>
        <v>42.38</v>
      </c>
      <c r="O1797" s="6">
        <f t="shared" si="114"/>
        <v>39.339999999999996</v>
      </c>
      <c r="P1797" s="8">
        <f t="shared" si="115"/>
        <v>0.48139990210474787</v>
      </c>
      <c r="Q1797" s="9">
        <f>YEAR(SalesDataTable[[#This Row],[Order Date]])</f>
        <v>2026</v>
      </c>
      <c r="R1797" s="8" t="str">
        <f>"Q"&amp;ROUNDUP(MONTH(SalesDataTable[[#This Row],[Order Date]])/3,0)</f>
        <v>Q3</v>
      </c>
      <c r="S1797" s="5">
        <f>MONTH(SalesDataTable[[#This Row],[Order Date]])</f>
        <v>8</v>
      </c>
      <c r="T1797" s="8" t="str">
        <f>TEXT(SalesDataTable[[#This Row],[Order Date]],"mmm")</f>
        <v>sie</v>
      </c>
    </row>
    <row r="1798" spans="1:20" ht="16" x14ac:dyDescent="0.4">
      <c r="A1798" s="2" t="s">
        <v>1869</v>
      </c>
      <c r="B1798" s="3">
        <v>46265</v>
      </c>
      <c r="C1798" s="4" t="s">
        <v>47</v>
      </c>
      <c r="D1798" s="4" t="s">
        <v>65</v>
      </c>
      <c r="E1798" s="4" t="s">
        <v>23</v>
      </c>
      <c r="F1798" s="4" t="s">
        <v>36</v>
      </c>
      <c r="G1798" s="4" t="s">
        <v>37</v>
      </c>
      <c r="H1798" s="4" t="s">
        <v>66</v>
      </c>
      <c r="I1798" s="5">
        <v>1</v>
      </c>
      <c r="J1798" s="6">
        <v>45.84</v>
      </c>
      <c r="K1798" s="7">
        <v>0</v>
      </c>
      <c r="L1798" s="6">
        <v>17.84</v>
      </c>
      <c r="M1798" s="6">
        <f t="shared" si="112"/>
        <v>45.84</v>
      </c>
      <c r="N1798" s="6">
        <f t="shared" si="113"/>
        <v>17.84</v>
      </c>
      <c r="O1798" s="6">
        <f t="shared" si="114"/>
        <v>28.000000000000004</v>
      </c>
      <c r="P1798" s="8">
        <f t="shared" si="115"/>
        <v>0.61082024432809778</v>
      </c>
      <c r="Q1798" s="9">
        <f>YEAR(SalesDataTable[[#This Row],[Order Date]])</f>
        <v>2026</v>
      </c>
      <c r="R1798" s="8" t="str">
        <f>"Q"&amp;ROUNDUP(MONTH(SalesDataTable[[#This Row],[Order Date]])/3,0)</f>
        <v>Q3</v>
      </c>
      <c r="S1798" s="5">
        <f>MONTH(SalesDataTable[[#This Row],[Order Date]])</f>
        <v>8</v>
      </c>
      <c r="T1798" s="8" t="str">
        <f>TEXT(SalesDataTable[[#This Row],[Order Date]],"mmm")</f>
        <v>sie</v>
      </c>
    </row>
    <row r="1799" spans="1:20" ht="16" x14ac:dyDescent="0.4">
      <c r="A1799" s="2" t="s">
        <v>1870</v>
      </c>
      <c r="B1799" s="3">
        <v>46265</v>
      </c>
      <c r="C1799" s="4" t="s">
        <v>28</v>
      </c>
      <c r="D1799" s="4" t="s">
        <v>89</v>
      </c>
      <c r="E1799" s="4" t="s">
        <v>23</v>
      </c>
      <c r="F1799" s="4" t="s">
        <v>36</v>
      </c>
      <c r="G1799" s="4" t="s">
        <v>37</v>
      </c>
      <c r="H1799" s="4" t="s">
        <v>66</v>
      </c>
      <c r="I1799" s="5">
        <v>1</v>
      </c>
      <c r="J1799" s="6">
        <v>46.59</v>
      </c>
      <c r="K1799" s="7">
        <v>0</v>
      </c>
      <c r="L1799" s="6">
        <v>18.47</v>
      </c>
      <c r="M1799" s="6">
        <f t="shared" si="112"/>
        <v>46.59</v>
      </c>
      <c r="N1799" s="6">
        <f t="shared" si="113"/>
        <v>18.47</v>
      </c>
      <c r="O1799" s="6">
        <f t="shared" si="114"/>
        <v>28.120000000000005</v>
      </c>
      <c r="P1799" s="8">
        <f t="shared" si="115"/>
        <v>0.60356299635114841</v>
      </c>
      <c r="Q1799" s="9">
        <f>YEAR(SalesDataTable[[#This Row],[Order Date]])</f>
        <v>2026</v>
      </c>
      <c r="R1799" s="8" t="str">
        <f>"Q"&amp;ROUNDUP(MONTH(SalesDataTable[[#This Row],[Order Date]])/3,0)</f>
        <v>Q3</v>
      </c>
      <c r="S1799" s="5">
        <f>MONTH(SalesDataTable[[#This Row],[Order Date]])</f>
        <v>8</v>
      </c>
      <c r="T1799" s="8" t="str">
        <f>TEXT(SalesDataTable[[#This Row],[Order Date]],"mmm")</f>
        <v>sie</v>
      </c>
    </row>
    <row r="1800" spans="1:20" ht="16" x14ac:dyDescent="0.4">
      <c r="A1800" s="2" t="s">
        <v>1871</v>
      </c>
      <c r="B1800" s="3">
        <v>46265</v>
      </c>
      <c r="C1800" s="4" t="s">
        <v>21</v>
      </c>
      <c r="D1800" s="4" t="s">
        <v>108</v>
      </c>
      <c r="E1800" s="4" t="s">
        <v>45</v>
      </c>
      <c r="F1800" s="4" t="s">
        <v>40</v>
      </c>
      <c r="G1800" s="4" t="s">
        <v>31</v>
      </c>
      <c r="H1800" s="4" t="s">
        <v>99</v>
      </c>
      <c r="I1800" s="5">
        <v>1</v>
      </c>
      <c r="J1800" s="6">
        <v>69.959999999999994</v>
      </c>
      <c r="K1800" s="7">
        <v>0</v>
      </c>
      <c r="L1800" s="6">
        <v>32.340000000000003</v>
      </c>
      <c r="M1800" s="6">
        <f t="shared" si="112"/>
        <v>69.959999999999994</v>
      </c>
      <c r="N1800" s="6">
        <f t="shared" si="113"/>
        <v>32.340000000000003</v>
      </c>
      <c r="O1800" s="6">
        <f t="shared" si="114"/>
        <v>37.61999999999999</v>
      </c>
      <c r="P1800" s="8">
        <f t="shared" si="115"/>
        <v>0.53773584905660365</v>
      </c>
      <c r="Q1800" s="9">
        <f>YEAR(SalesDataTable[[#This Row],[Order Date]])</f>
        <v>2026</v>
      </c>
      <c r="R1800" s="8" t="str">
        <f>"Q"&amp;ROUNDUP(MONTH(SalesDataTable[[#This Row],[Order Date]])/3,0)</f>
        <v>Q3</v>
      </c>
      <c r="S1800" s="5">
        <f>MONTH(SalesDataTable[[#This Row],[Order Date]])</f>
        <v>8</v>
      </c>
      <c r="T1800" s="8" t="str">
        <f>TEXT(SalesDataTable[[#This Row],[Order Date]],"mmm")</f>
        <v>sie</v>
      </c>
    </row>
    <row r="1801" spans="1:20" ht="16" x14ac:dyDescent="0.4">
      <c r="A1801" s="2" t="s">
        <v>1872</v>
      </c>
      <c r="B1801" s="3">
        <v>46266</v>
      </c>
      <c r="C1801" s="4" t="s">
        <v>28</v>
      </c>
      <c r="D1801" s="4" t="s">
        <v>58</v>
      </c>
      <c r="E1801" s="4" t="s">
        <v>45</v>
      </c>
      <c r="F1801" s="4" t="s">
        <v>24</v>
      </c>
      <c r="G1801" s="4" t="s">
        <v>25</v>
      </c>
      <c r="H1801" s="4" t="s">
        <v>49</v>
      </c>
      <c r="I1801" s="5">
        <v>5</v>
      </c>
      <c r="J1801" s="6">
        <v>50.76</v>
      </c>
      <c r="K1801" s="7">
        <v>0</v>
      </c>
      <c r="L1801" s="6">
        <v>22.89</v>
      </c>
      <c r="M1801" s="6">
        <f t="shared" si="112"/>
        <v>253.79999999999998</v>
      </c>
      <c r="N1801" s="6">
        <f t="shared" si="113"/>
        <v>114.45</v>
      </c>
      <c r="O1801" s="6">
        <f t="shared" si="114"/>
        <v>139.34999999999997</v>
      </c>
      <c r="P1801" s="8">
        <f t="shared" si="115"/>
        <v>0.54905437352245856</v>
      </c>
      <c r="Q1801" s="9">
        <f>YEAR(SalesDataTable[[#This Row],[Order Date]])</f>
        <v>2026</v>
      </c>
      <c r="R1801" s="8" t="str">
        <f>"Q"&amp;ROUNDUP(MONTH(SalesDataTable[[#This Row],[Order Date]])/3,0)</f>
        <v>Q3</v>
      </c>
      <c r="S1801" s="5">
        <f>MONTH(SalesDataTable[[#This Row],[Order Date]])</f>
        <v>9</v>
      </c>
      <c r="T1801" s="8" t="str">
        <f>TEXT(SalesDataTable[[#This Row],[Order Date]],"mmm")</f>
        <v>wrz</v>
      </c>
    </row>
    <row r="1802" spans="1:20" ht="16" x14ac:dyDescent="0.4">
      <c r="A1802" s="2" t="s">
        <v>1873</v>
      </c>
      <c r="B1802" s="3">
        <v>46266</v>
      </c>
      <c r="C1802" s="4" t="s">
        <v>28</v>
      </c>
      <c r="D1802" s="4" t="s">
        <v>89</v>
      </c>
      <c r="E1802" s="4" t="s">
        <v>59</v>
      </c>
      <c r="F1802" s="4" t="s">
        <v>24</v>
      </c>
      <c r="G1802" s="4" t="s">
        <v>31</v>
      </c>
      <c r="H1802" s="4" t="s">
        <v>32</v>
      </c>
      <c r="I1802" s="5">
        <v>1</v>
      </c>
      <c r="J1802" s="6">
        <v>94.29</v>
      </c>
      <c r="K1802" s="7">
        <v>0.1</v>
      </c>
      <c r="L1802" s="6">
        <v>45.12</v>
      </c>
      <c r="M1802" s="6">
        <f t="shared" si="112"/>
        <v>84.861000000000004</v>
      </c>
      <c r="N1802" s="6">
        <f t="shared" si="113"/>
        <v>45.12</v>
      </c>
      <c r="O1802" s="6">
        <f t="shared" si="114"/>
        <v>39.741000000000007</v>
      </c>
      <c r="P1802" s="8">
        <f t="shared" si="115"/>
        <v>0.46830699614663984</v>
      </c>
      <c r="Q1802" s="9">
        <f>YEAR(SalesDataTable[[#This Row],[Order Date]])</f>
        <v>2026</v>
      </c>
      <c r="R1802" s="8" t="str">
        <f>"Q"&amp;ROUNDUP(MONTH(SalesDataTable[[#This Row],[Order Date]])/3,0)</f>
        <v>Q3</v>
      </c>
      <c r="S1802" s="5">
        <f>MONTH(SalesDataTable[[#This Row],[Order Date]])</f>
        <v>9</v>
      </c>
      <c r="T1802" s="8" t="str">
        <f>TEXT(SalesDataTable[[#This Row],[Order Date]],"mmm")</f>
        <v>wrz</v>
      </c>
    </row>
    <row r="1803" spans="1:20" ht="16" x14ac:dyDescent="0.4">
      <c r="A1803" s="2" t="s">
        <v>1874</v>
      </c>
      <c r="B1803" s="3">
        <v>46266</v>
      </c>
      <c r="C1803" s="4" t="s">
        <v>28</v>
      </c>
      <c r="D1803" s="4" t="s">
        <v>89</v>
      </c>
      <c r="E1803" s="4" t="s">
        <v>30</v>
      </c>
      <c r="F1803" s="4" t="s">
        <v>40</v>
      </c>
      <c r="G1803" s="4" t="s">
        <v>25</v>
      </c>
      <c r="H1803" s="4" t="s">
        <v>26</v>
      </c>
      <c r="I1803" s="5">
        <v>6</v>
      </c>
      <c r="J1803" s="6">
        <v>81.430000000000007</v>
      </c>
      <c r="K1803" s="7">
        <v>0.05</v>
      </c>
      <c r="L1803" s="6">
        <v>42.24</v>
      </c>
      <c r="M1803" s="6">
        <f t="shared" si="112"/>
        <v>464.15100000000001</v>
      </c>
      <c r="N1803" s="6">
        <f t="shared" si="113"/>
        <v>253.44</v>
      </c>
      <c r="O1803" s="6">
        <f t="shared" si="114"/>
        <v>210.71100000000001</v>
      </c>
      <c r="P1803" s="8">
        <f t="shared" si="115"/>
        <v>0.45397079829624415</v>
      </c>
      <c r="Q1803" s="9">
        <f>YEAR(SalesDataTable[[#This Row],[Order Date]])</f>
        <v>2026</v>
      </c>
      <c r="R1803" s="8" t="str">
        <f>"Q"&amp;ROUNDUP(MONTH(SalesDataTable[[#This Row],[Order Date]])/3,0)</f>
        <v>Q3</v>
      </c>
      <c r="S1803" s="5">
        <f>MONTH(SalesDataTable[[#This Row],[Order Date]])</f>
        <v>9</v>
      </c>
      <c r="T1803" s="8" t="str">
        <f>TEXT(SalesDataTable[[#This Row],[Order Date]],"mmm")</f>
        <v>wrz</v>
      </c>
    </row>
    <row r="1804" spans="1:20" ht="16" x14ac:dyDescent="0.4">
      <c r="A1804" s="2" t="s">
        <v>1875</v>
      </c>
      <c r="B1804" s="3">
        <v>46266</v>
      </c>
      <c r="C1804" s="4" t="s">
        <v>34</v>
      </c>
      <c r="D1804" s="4" t="s">
        <v>54</v>
      </c>
      <c r="E1804" s="4" t="s">
        <v>23</v>
      </c>
      <c r="F1804" s="4" t="s">
        <v>24</v>
      </c>
      <c r="G1804" s="4" t="s">
        <v>37</v>
      </c>
      <c r="H1804" s="4" t="s">
        <v>66</v>
      </c>
      <c r="I1804" s="5">
        <v>1</v>
      </c>
      <c r="J1804" s="6">
        <v>45.54</v>
      </c>
      <c r="K1804" s="7">
        <v>0.1</v>
      </c>
      <c r="L1804" s="6">
        <v>18.440000000000001</v>
      </c>
      <c r="M1804" s="6">
        <f t="shared" si="112"/>
        <v>40.985999999999997</v>
      </c>
      <c r="N1804" s="6">
        <f t="shared" si="113"/>
        <v>18.440000000000001</v>
      </c>
      <c r="O1804" s="6">
        <f t="shared" si="114"/>
        <v>22.545999999999996</v>
      </c>
      <c r="P1804" s="8">
        <f t="shared" si="115"/>
        <v>0.5500902747279558</v>
      </c>
      <c r="Q1804" s="9">
        <f>YEAR(SalesDataTable[[#This Row],[Order Date]])</f>
        <v>2026</v>
      </c>
      <c r="R1804" s="8" t="str">
        <f>"Q"&amp;ROUNDUP(MONTH(SalesDataTable[[#This Row],[Order Date]])/3,0)</f>
        <v>Q3</v>
      </c>
      <c r="S1804" s="5">
        <f>MONTH(SalesDataTable[[#This Row],[Order Date]])</f>
        <v>9</v>
      </c>
      <c r="T1804" s="8" t="str">
        <f>TEXT(SalesDataTable[[#This Row],[Order Date]],"mmm")</f>
        <v>wrz</v>
      </c>
    </row>
    <row r="1805" spans="1:20" ht="16" x14ac:dyDescent="0.4">
      <c r="A1805" s="2" t="s">
        <v>1876</v>
      </c>
      <c r="B1805" s="3">
        <v>46266</v>
      </c>
      <c r="C1805" s="4" t="s">
        <v>21</v>
      </c>
      <c r="D1805" s="4" t="s">
        <v>108</v>
      </c>
      <c r="E1805" s="4" t="s">
        <v>59</v>
      </c>
      <c r="F1805" s="4" t="s">
        <v>24</v>
      </c>
      <c r="G1805" s="4" t="s">
        <v>31</v>
      </c>
      <c r="H1805" s="4" t="s">
        <v>73</v>
      </c>
      <c r="I1805" s="5">
        <v>2</v>
      </c>
      <c r="J1805" s="6">
        <v>156.63999999999999</v>
      </c>
      <c r="K1805" s="7">
        <v>0.1</v>
      </c>
      <c r="L1805" s="6">
        <v>80.09</v>
      </c>
      <c r="M1805" s="6">
        <f t="shared" si="112"/>
        <v>281.952</v>
      </c>
      <c r="N1805" s="6">
        <f t="shared" si="113"/>
        <v>160.18</v>
      </c>
      <c r="O1805" s="6">
        <f t="shared" si="114"/>
        <v>121.77199999999999</v>
      </c>
      <c r="P1805" s="8">
        <f t="shared" si="115"/>
        <v>0.43188911587787987</v>
      </c>
      <c r="Q1805" s="9">
        <f>YEAR(SalesDataTable[[#This Row],[Order Date]])</f>
        <v>2026</v>
      </c>
      <c r="R1805" s="8" t="str">
        <f>"Q"&amp;ROUNDUP(MONTH(SalesDataTable[[#This Row],[Order Date]])/3,0)</f>
        <v>Q3</v>
      </c>
      <c r="S1805" s="5">
        <f>MONTH(SalesDataTable[[#This Row],[Order Date]])</f>
        <v>9</v>
      </c>
      <c r="T1805" s="8" t="str">
        <f>TEXT(SalesDataTable[[#This Row],[Order Date]],"mmm")</f>
        <v>wrz</v>
      </c>
    </row>
    <row r="1806" spans="1:20" ht="16" x14ac:dyDescent="0.4">
      <c r="A1806" s="2" t="s">
        <v>1877</v>
      </c>
      <c r="B1806" s="3">
        <v>46266</v>
      </c>
      <c r="C1806" s="4" t="s">
        <v>47</v>
      </c>
      <c r="D1806" s="4" t="s">
        <v>65</v>
      </c>
      <c r="E1806" s="4" t="s">
        <v>59</v>
      </c>
      <c r="F1806" s="4" t="s">
        <v>40</v>
      </c>
      <c r="G1806" s="4" t="s">
        <v>31</v>
      </c>
      <c r="H1806" s="4" t="s">
        <v>99</v>
      </c>
      <c r="I1806" s="5">
        <v>1</v>
      </c>
      <c r="J1806" s="6">
        <v>72.81</v>
      </c>
      <c r="K1806" s="7">
        <v>0</v>
      </c>
      <c r="L1806" s="6">
        <v>32.299999999999997</v>
      </c>
      <c r="M1806" s="6">
        <f t="shared" si="112"/>
        <v>72.81</v>
      </c>
      <c r="N1806" s="6">
        <f t="shared" si="113"/>
        <v>32.299999999999997</v>
      </c>
      <c r="O1806" s="6">
        <f t="shared" si="114"/>
        <v>40.510000000000005</v>
      </c>
      <c r="P1806" s="8">
        <f t="shared" si="115"/>
        <v>0.55637961818431536</v>
      </c>
      <c r="Q1806" s="9">
        <f>YEAR(SalesDataTable[[#This Row],[Order Date]])</f>
        <v>2026</v>
      </c>
      <c r="R1806" s="8" t="str">
        <f>"Q"&amp;ROUNDUP(MONTH(SalesDataTable[[#This Row],[Order Date]])/3,0)</f>
        <v>Q3</v>
      </c>
      <c r="S1806" s="5">
        <f>MONTH(SalesDataTable[[#This Row],[Order Date]])</f>
        <v>9</v>
      </c>
      <c r="T1806" s="8" t="str">
        <f>TEXT(SalesDataTable[[#This Row],[Order Date]],"mmm")</f>
        <v>wrz</v>
      </c>
    </row>
    <row r="1807" spans="1:20" ht="16" x14ac:dyDescent="0.4">
      <c r="A1807" s="2" t="s">
        <v>1878</v>
      </c>
      <c r="B1807" s="3">
        <v>46266</v>
      </c>
      <c r="C1807" s="4" t="s">
        <v>28</v>
      </c>
      <c r="D1807" s="4" t="s">
        <v>86</v>
      </c>
      <c r="E1807" s="4" t="s">
        <v>45</v>
      </c>
      <c r="F1807" s="4" t="s">
        <v>36</v>
      </c>
      <c r="G1807" s="4" t="s">
        <v>51</v>
      </c>
      <c r="H1807" s="4" t="s">
        <v>84</v>
      </c>
      <c r="I1807" s="5">
        <v>6</v>
      </c>
      <c r="J1807" s="6">
        <v>80.319999999999993</v>
      </c>
      <c r="K1807" s="7">
        <v>0</v>
      </c>
      <c r="L1807" s="6">
        <v>38.42</v>
      </c>
      <c r="M1807" s="6">
        <f t="shared" si="112"/>
        <v>481.91999999999996</v>
      </c>
      <c r="N1807" s="6">
        <f t="shared" si="113"/>
        <v>230.52</v>
      </c>
      <c r="O1807" s="6">
        <f t="shared" si="114"/>
        <v>251.39999999999995</v>
      </c>
      <c r="P1807" s="8">
        <f t="shared" si="115"/>
        <v>0.52166334661354574</v>
      </c>
      <c r="Q1807" s="9">
        <f>YEAR(SalesDataTable[[#This Row],[Order Date]])</f>
        <v>2026</v>
      </c>
      <c r="R1807" s="8" t="str">
        <f>"Q"&amp;ROUNDUP(MONTH(SalesDataTable[[#This Row],[Order Date]])/3,0)</f>
        <v>Q3</v>
      </c>
      <c r="S1807" s="5">
        <f>MONTH(SalesDataTable[[#This Row],[Order Date]])</f>
        <v>9</v>
      </c>
      <c r="T1807" s="8" t="str">
        <f>TEXT(SalesDataTable[[#This Row],[Order Date]],"mmm")</f>
        <v>wrz</v>
      </c>
    </row>
    <row r="1808" spans="1:20" ht="16" x14ac:dyDescent="0.4">
      <c r="A1808" s="2" t="s">
        <v>1879</v>
      </c>
      <c r="B1808" s="3">
        <v>46266</v>
      </c>
      <c r="C1808" s="4" t="s">
        <v>47</v>
      </c>
      <c r="D1808" s="4" t="s">
        <v>102</v>
      </c>
      <c r="E1808" s="4" t="s">
        <v>45</v>
      </c>
      <c r="F1808" s="4" t="s">
        <v>24</v>
      </c>
      <c r="G1808" s="4" t="s">
        <v>37</v>
      </c>
      <c r="H1808" s="4" t="s">
        <v>103</v>
      </c>
      <c r="I1808" s="5">
        <v>5</v>
      </c>
      <c r="J1808" s="6">
        <v>166.81</v>
      </c>
      <c r="K1808" s="7">
        <v>0.05</v>
      </c>
      <c r="L1808" s="6">
        <v>89.24</v>
      </c>
      <c r="M1808" s="6">
        <f t="shared" si="112"/>
        <v>792.34749999999997</v>
      </c>
      <c r="N1808" s="6">
        <f t="shared" si="113"/>
        <v>446.2</v>
      </c>
      <c r="O1808" s="6">
        <f t="shared" si="114"/>
        <v>346.14749999999998</v>
      </c>
      <c r="P1808" s="8">
        <f t="shared" si="115"/>
        <v>0.43686324497774021</v>
      </c>
      <c r="Q1808" s="9">
        <f>YEAR(SalesDataTable[[#This Row],[Order Date]])</f>
        <v>2026</v>
      </c>
      <c r="R1808" s="8" t="str">
        <f>"Q"&amp;ROUNDUP(MONTH(SalesDataTable[[#This Row],[Order Date]])/3,0)</f>
        <v>Q3</v>
      </c>
      <c r="S1808" s="5">
        <f>MONTH(SalesDataTable[[#This Row],[Order Date]])</f>
        <v>9</v>
      </c>
      <c r="T1808" s="8" t="str">
        <f>TEXT(SalesDataTable[[#This Row],[Order Date]],"mmm")</f>
        <v>wrz</v>
      </c>
    </row>
    <row r="1809" spans="1:20" ht="16" x14ac:dyDescent="0.4">
      <c r="A1809" s="2" t="s">
        <v>1880</v>
      </c>
      <c r="B1809" s="3">
        <v>46267</v>
      </c>
      <c r="C1809" s="4" t="s">
        <v>47</v>
      </c>
      <c r="D1809" s="4" t="s">
        <v>102</v>
      </c>
      <c r="E1809" s="4" t="s">
        <v>23</v>
      </c>
      <c r="F1809" s="4" t="s">
        <v>36</v>
      </c>
      <c r="G1809" s="4" t="s">
        <v>69</v>
      </c>
      <c r="H1809" s="4" t="s">
        <v>70</v>
      </c>
      <c r="I1809" s="5">
        <v>1</v>
      </c>
      <c r="J1809" s="6">
        <v>40.56</v>
      </c>
      <c r="K1809" s="7">
        <v>0.15</v>
      </c>
      <c r="L1809" s="6">
        <v>14.28</v>
      </c>
      <c r="M1809" s="6">
        <f t="shared" si="112"/>
        <v>34.475999999999999</v>
      </c>
      <c r="N1809" s="6">
        <f t="shared" si="113"/>
        <v>14.28</v>
      </c>
      <c r="O1809" s="6">
        <f t="shared" si="114"/>
        <v>20.195999999999998</v>
      </c>
      <c r="P1809" s="8">
        <f t="shared" si="115"/>
        <v>0.58579881656804733</v>
      </c>
      <c r="Q1809" s="9">
        <f>YEAR(SalesDataTable[[#This Row],[Order Date]])</f>
        <v>2026</v>
      </c>
      <c r="R1809" s="8" t="str">
        <f>"Q"&amp;ROUNDUP(MONTH(SalesDataTable[[#This Row],[Order Date]])/3,0)</f>
        <v>Q3</v>
      </c>
      <c r="S1809" s="5">
        <f>MONTH(SalesDataTable[[#This Row],[Order Date]])</f>
        <v>9</v>
      </c>
      <c r="T1809" s="8" t="str">
        <f>TEXT(SalesDataTable[[#This Row],[Order Date]],"mmm")</f>
        <v>wrz</v>
      </c>
    </row>
    <row r="1810" spans="1:20" ht="16" x14ac:dyDescent="0.4">
      <c r="A1810" s="2" t="s">
        <v>1881</v>
      </c>
      <c r="B1810" s="3">
        <v>46267</v>
      </c>
      <c r="C1810" s="4" t="s">
        <v>34</v>
      </c>
      <c r="D1810" s="4" t="s">
        <v>146</v>
      </c>
      <c r="E1810" s="4" t="s">
        <v>23</v>
      </c>
      <c r="F1810" s="4" t="s">
        <v>24</v>
      </c>
      <c r="G1810" s="4" t="s">
        <v>37</v>
      </c>
      <c r="H1810" s="4" t="s">
        <v>103</v>
      </c>
      <c r="I1810" s="5">
        <v>2</v>
      </c>
      <c r="J1810" s="6">
        <v>162.4</v>
      </c>
      <c r="K1810" s="7">
        <v>0.1</v>
      </c>
      <c r="L1810" s="6">
        <v>88.04</v>
      </c>
      <c r="M1810" s="6">
        <f t="shared" si="112"/>
        <v>292.32</v>
      </c>
      <c r="N1810" s="6">
        <f t="shared" si="113"/>
        <v>176.08</v>
      </c>
      <c r="O1810" s="6">
        <f t="shared" si="114"/>
        <v>116.23999999999998</v>
      </c>
      <c r="P1810" s="8">
        <f t="shared" si="115"/>
        <v>0.39764641488779412</v>
      </c>
      <c r="Q1810" s="9">
        <f>YEAR(SalesDataTable[[#This Row],[Order Date]])</f>
        <v>2026</v>
      </c>
      <c r="R1810" s="8" t="str">
        <f>"Q"&amp;ROUNDUP(MONTH(SalesDataTable[[#This Row],[Order Date]])/3,0)</f>
        <v>Q3</v>
      </c>
      <c r="S1810" s="5">
        <f>MONTH(SalesDataTable[[#This Row],[Order Date]])</f>
        <v>9</v>
      </c>
      <c r="T1810" s="8" t="str">
        <f>TEXT(SalesDataTable[[#This Row],[Order Date]],"mmm")</f>
        <v>wrz</v>
      </c>
    </row>
    <row r="1811" spans="1:20" ht="16" x14ac:dyDescent="0.4">
      <c r="A1811" s="2" t="s">
        <v>1882</v>
      </c>
      <c r="B1811" s="3">
        <v>46267</v>
      </c>
      <c r="C1811" s="4" t="s">
        <v>21</v>
      </c>
      <c r="D1811" s="4" t="s">
        <v>108</v>
      </c>
      <c r="E1811" s="4" t="s">
        <v>45</v>
      </c>
      <c r="F1811" s="4" t="s">
        <v>24</v>
      </c>
      <c r="G1811" s="4" t="s">
        <v>69</v>
      </c>
      <c r="H1811" s="4" t="s">
        <v>75</v>
      </c>
      <c r="I1811" s="5">
        <v>5</v>
      </c>
      <c r="J1811" s="6">
        <v>123.09</v>
      </c>
      <c r="K1811" s="7">
        <v>0</v>
      </c>
      <c r="L1811" s="6">
        <v>70.3</v>
      </c>
      <c r="M1811" s="6">
        <f t="shared" si="112"/>
        <v>615.45000000000005</v>
      </c>
      <c r="N1811" s="6">
        <f t="shared" si="113"/>
        <v>351.5</v>
      </c>
      <c r="O1811" s="6">
        <f t="shared" si="114"/>
        <v>263.95000000000005</v>
      </c>
      <c r="P1811" s="8">
        <f t="shared" si="115"/>
        <v>0.42887318222438869</v>
      </c>
      <c r="Q1811" s="9">
        <f>YEAR(SalesDataTable[[#This Row],[Order Date]])</f>
        <v>2026</v>
      </c>
      <c r="R1811" s="8" t="str">
        <f>"Q"&amp;ROUNDUP(MONTH(SalesDataTable[[#This Row],[Order Date]])/3,0)</f>
        <v>Q3</v>
      </c>
      <c r="S1811" s="5">
        <f>MONTH(SalesDataTable[[#This Row],[Order Date]])</f>
        <v>9</v>
      </c>
      <c r="T1811" s="8" t="str">
        <f>TEXT(SalesDataTable[[#This Row],[Order Date]],"mmm")</f>
        <v>wrz</v>
      </c>
    </row>
    <row r="1812" spans="1:20" ht="16" x14ac:dyDescent="0.4">
      <c r="A1812" s="2" t="s">
        <v>1883</v>
      </c>
      <c r="B1812" s="3">
        <v>46267</v>
      </c>
      <c r="C1812" s="4" t="s">
        <v>28</v>
      </c>
      <c r="D1812" s="4" t="s">
        <v>58</v>
      </c>
      <c r="E1812" s="4" t="s">
        <v>59</v>
      </c>
      <c r="F1812" s="4" t="s">
        <v>36</v>
      </c>
      <c r="G1812" s="4" t="s">
        <v>37</v>
      </c>
      <c r="H1812" s="4" t="s">
        <v>38</v>
      </c>
      <c r="I1812" s="5">
        <v>1</v>
      </c>
      <c r="J1812" s="6">
        <v>36.69</v>
      </c>
      <c r="K1812" s="7">
        <v>0</v>
      </c>
      <c r="L1812" s="6">
        <v>13.92</v>
      </c>
      <c r="M1812" s="6">
        <f t="shared" si="112"/>
        <v>36.69</v>
      </c>
      <c r="N1812" s="6">
        <f t="shared" si="113"/>
        <v>13.92</v>
      </c>
      <c r="O1812" s="6">
        <f t="shared" si="114"/>
        <v>22.769999999999996</v>
      </c>
      <c r="P1812" s="8">
        <f t="shared" si="115"/>
        <v>0.6206050695012264</v>
      </c>
      <c r="Q1812" s="9">
        <f>YEAR(SalesDataTable[[#This Row],[Order Date]])</f>
        <v>2026</v>
      </c>
      <c r="R1812" s="8" t="str">
        <f>"Q"&amp;ROUNDUP(MONTH(SalesDataTable[[#This Row],[Order Date]])/3,0)</f>
        <v>Q3</v>
      </c>
      <c r="S1812" s="5">
        <f>MONTH(SalesDataTable[[#This Row],[Order Date]])</f>
        <v>9</v>
      </c>
      <c r="T1812" s="8" t="str">
        <f>TEXT(SalesDataTable[[#This Row],[Order Date]],"mmm")</f>
        <v>wrz</v>
      </c>
    </row>
    <row r="1813" spans="1:20" ht="16" x14ac:dyDescent="0.4">
      <c r="A1813" s="2" t="s">
        <v>1884</v>
      </c>
      <c r="B1813" s="3">
        <v>46267</v>
      </c>
      <c r="C1813" s="4" t="s">
        <v>34</v>
      </c>
      <c r="D1813" s="4" t="s">
        <v>44</v>
      </c>
      <c r="E1813" s="4" t="s">
        <v>23</v>
      </c>
      <c r="F1813" s="4" t="s">
        <v>40</v>
      </c>
      <c r="G1813" s="4" t="s">
        <v>37</v>
      </c>
      <c r="H1813" s="4" t="s">
        <v>91</v>
      </c>
      <c r="I1813" s="5">
        <v>4</v>
      </c>
      <c r="J1813" s="6">
        <v>130.43</v>
      </c>
      <c r="K1813" s="7">
        <v>0</v>
      </c>
      <c r="L1813" s="6">
        <v>66.849999999999994</v>
      </c>
      <c r="M1813" s="6">
        <f t="shared" si="112"/>
        <v>521.72</v>
      </c>
      <c r="N1813" s="6">
        <f t="shared" si="113"/>
        <v>267.39999999999998</v>
      </c>
      <c r="O1813" s="6">
        <f t="shared" si="114"/>
        <v>254.32000000000005</v>
      </c>
      <c r="P1813" s="8">
        <f t="shared" si="115"/>
        <v>0.48746454036648018</v>
      </c>
      <c r="Q1813" s="9">
        <f>YEAR(SalesDataTable[[#This Row],[Order Date]])</f>
        <v>2026</v>
      </c>
      <c r="R1813" s="8" t="str">
        <f>"Q"&amp;ROUNDUP(MONTH(SalesDataTable[[#This Row],[Order Date]])/3,0)</f>
        <v>Q3</v>
      </c>
      <c r="S1813" s="5">
        <f>MONTH(SalesDataTable[[#This Row],[Order Date]])</f>
        <v>9</v>
      </c>
      <c r="T1813" s="8" t="str">
        <f>TEXT(SalesDataTable[[#This Row],[Order Date]],"mmm")</f>
        <v>wrz</v>
      </c>
    </row>
    <row r="1814" spans="1:20" ht="16" x14ac:dyDescent="0.4">
      <c r="A1814" s="2" t="s">
        <v>1885</v>
      </c>
      <c r="B1814" s="3">
        <v>46268</v>
      </c>
      <c r="C1814" s="4" t="s">
        <v>28</v>
      </c>
      <c r="D1814" s="4" t="s">
        <v>86</v>
      </c>
      <c r="E1814" s="4" t="s">
        <v>23</v>
      </c>
      <c r="F1814" s="4" t="s">
        <v>24</v>
      </c>
      <c r="G1814" s="4" t="s">
        <v>31</v>
      </c>
      <c r="H1814" s="4" t="s">
        <v>41</v>
      </c>
      <c r="I1814" s="5">
        <v>1</v>
      </c>
      <c r="J1814" s="6">
        <v>146.13999999999999</v>
      </c>
      <c r="K1814" s="7">
        <v>0</v>
      </c>
      <c r="L1814" s="6">
        <v>81.040000000000006</v>
      </c>
      <c r="M1814" s="6">
        <f t="shared" si="112"/>
        <v>146.13999999999999</v>
      </c>
      <c r="N1814" s="6">
        <f t="shared" si="113"/>
        <v>81.040000000000006</v>
      </c>
      <c r="O1814" s="6">
        <f t="shared" si="114"/>
        <v>65.09999999999998</v>
      </c>
      <c r="P1814" s="8">
        <f t="shared" si="115"/>
        <v>0.44546325441357593</v>
      </c>
      <c r="Q1814" s="9">
        <f>YEAR(SalesDataTable[[#This Row],[Order Date]])</f>
        <v>2026</v>
      </c>
      <c r="R1814" s="8" t="str">
        <f>"Q"&amp;ROUNDUP(MONTH(SalesDataTable[[#This Row],[Order Date]])/3,0)</f>
        <v>Q3</v>
      </c>
      <c r="S1814" s="5">
        <f>MONTH(SalesDataTable[[#This Row],[Order Date]])</f>
        <v>9</v>
      </c>
      <c r="T1814" s="8" t="str">
        <f>TEXT(SalesDataTable[[#This Row],[Order Date]],"mmm")</f>
        <v>wrz</v>
      </c>
    </row>
    <row r="1815" spans="1:20" ht="16" x14ac:dyDescent="0.4">
      <c r="A1815" s="2" t="s">
        <v>1886</v>
      </c>
      <c r="B1815" s="3">
        <v>46268</v>
      </c>
      <c r="C1815" s="4" t="s">
        <v>28</v>
      </c>
      <c r="D1815" s="4" t="s">
        <v>106</v>
      </c>
      <c r="E1815" s="4" t="s">
        <v>45</v>
      </c>
      <c r="F1815" s="4" t="s">
        <v>36</v>
      </c>
      <c r="G1815" s="4" t="s">
        <v>51</v>
      </c>
      <c r="H1815" s="4" t="s">
        <v>52</v>
      </c>
      <c r="I1815" s="5">
        <v>4</v>
      </c>
      <c r="J1815" s="6">
        <v>332.93</v>
      </c>
      <c r="K1815" s="7">
        <v>0</v>
      </c>
      <c r="L1815" s="6">
        <v>193.56</v>
      </c>
      <c r="M1815" s="6">
        <f t="shared" si="112"/>
        <v>1331.72</v>
      </c>
      <c r="N1815" s="6">
        <f t="shared" si="113"/>
        <v>774.24</v>
      </c>
      <c r="O1815" s="6">
        <f t="shared" si="114"/>
        <v>557.48</v>
      </c>
      <c r="P1815" s="8">
        <f t="shared" si="115"/>
        <v>0.41861652599645571</v>
      </c>
      <c r="Q1815" s="9">
        <f>YEAR(SalesDataTable[[#This Row],[Order Date]])</f>
        <v>2026</v>
      </c>
      <c r="R1815" s="8" t="str">
        <f>"Q"&amp;ROUNDUP(MONTH(SalesDataTable[[#This Row],[Order Date]])/3,0)</f>
        <v>Q3</v>
      </c>
      <c r="S1815" s="5">
        <f>MONTH(SalesDataTable[[#This Row],[Order Date]])</f>
        <v>9</v>
      </c>
      <c r="T1815" s="8" t="str">
        <f>TEXT(SalesDataTable[[#This Row],[Order Date]],"mmm")</f>
        <v>wrz</v>
      </c>
    </row>
    <row r="1816" spans="1:20" ht="16" x14ac:dyDescent="0.4">
      <c r="A1816" s="2" t="s">
        <v>1887</v>
      </c>
      <c r="B1816" s="3">
        <v>46268</v>
      </c>
      <c r="C1816" s="4" t="s">
        <v>28</v>
      </c>
      <c r="D1816" s="4" t="s">
        <v>106</v>
      </c>
      <c r="E1816" s="4" t="s">
        <v>45</v>
      </c>
      <c r="F1816" s="4" t="s">
        <v>40</v>
      </c>
      <c r="G1816" s="4" t="s">
        <v>51</v>
      </c>
      <c r="H1816" s="4" t="s">
        <v>110</v>
      </c>
      <c r="I1816" s="5">
        <v>4</v>
      </c>
      <c r="J1816" s="6">
        <v>122.43</v>
      </c>
      <c r="K1816" s="7">
        <v>0</v>
      </c>
      <c r="L1816" s="6">
        <v>61.5</v>
      </c>
      <c r="M1816" s="6">
        <f t="shared" si="112"/>
        <v>489.72</v>
      </c>
      <c r="N1816" s="6">
        <f t="shared" si="113"/>
        <v>246</v>
      </c>
      <c r="O1816" s="6">
        <f t="shared" si="114"/>
        <v>243.72000000000003</v>
      </c>
      <c r="P1816" s="8">
        <f t="shared" si="115"/>
        <v>0.49767213918157316</v>
      </c>
      <c r="Q1816" s="9">
        <f>YEAR(SalesDataTable[[#This Row],[Order Date]])</f>
        <v>2026</v>
      </c>
      <c r="R1816" s="8" t="str">
        <f>"Q"&amp;ROUNDUP(MONTH(SalesDataTable[[#This Row],[Order Date]])/3,0)</f>
        <v>Q3</v>
      </c>
      <c r="S1816" s="5">
        <f>MONTH(SalesDataTable[[#This Row],[Order Date]])</f>
        <v>9</v>
      </c>
      <c r="T1816" s="8" t="str">
        <f>TEXT(SalesDataTable[[#This Row],[Order Date]],"mmm")</f>
        <v>wrz</v>
      </c>
    </row>
    <row r="1817" spans="1:20" ht="16" x14ac:dyDescent="0.4">
      <c r="A1817" s="2" t="s">
        <v>1888</v>
      </c>
      <c r="B1817" s="3">
        <v>46268</v>
      </c>
      <c r="C1817" s="4" t="s">
        <v>34</v>
      </c>
      <c r="D1817" s="4" t="s">
        <v>35</v>
      </c>
      <c r="E1817" s="4" t="s">
        <v>59</v>
      </c>
      <c r="F1817" s="4" t="s">
        <v>24</v>
      </c>
      <c r="G1817" s="4" t="s">
        <v>25</v>
      </c>
      <c r="H1817" s="4" t="s">
        <v>26</v>
      </c>
      <c r="I1817" s="5">
        <v>3</v>
      </c>
      <c r="J1817" s="6">
        <v>81.12</v>
      </c>
      <c r="K1817" s="7">
        <v>0.1</v>
      </c>
      <c r="L1817" s="6">
        <v>41.78</v>
      </c>
      <c r="M1817" s="6">
        <f t="shared" si="112"/>
        <v>219.02400000000003</v>
      </c>
      <c r="N1817" s="6">
        <f t="shared" si="113"/>
        <v>125.34</v>
      </c>
      <c r="O1817" s="6">
        <f t="shared" si="114"/>
        <v>93.684000000000026</v>
      </c>
      <c r="P1817" s="8">
        <f t="shared" si="115"/>
        <v>0.42773394696471628</v>
      </c>
      <c r="Q1817" s="9">
        <f>YEAR(SalesDataTable[[#This Row],[Order Date]])</f>
        <v>2026</v>
      </c>
      <c r="R1817" s="8" t="str">
        <f>"Q"&amp;ROUNDUP(MONTH(SalesDataTable[[#This Row],[Order Date]])/3,0)</f>
        <v>Q3</v>
      </c>
      <c r="S1817" s="5">
        <f>MONTH(SalesDataTable[[#This Row],[Order Date]])</f>
        <v>9</v>
      </c>
      <c r="T1817" s="8" t="str">
        <f>TEXT(SalesDataTable[[#This Row],[Order Date]],"mmm")</f>
        <v>wrz</v>
      </c>
    </row>
    <row r="1818" spans="1:20" ht="16" x14ac:dyDescent="0.4">
      <c r="A1818" s="2" t="s">
        <v>1889</v>
      </c>
      <c r="B1818" s="3">
        <v>46268</v>
      </c>
      <c r="C1818" s="4" t="s">
        <v>28</v>
      </c>
      <c r="D1818" s="4" t="s">
        <v>106</v>
      </c>
      <c r="E1818" s="4" t="s">
        <v>23</v>
      </c>
      <c r="F1818" s="4" t="s">
        <v>24</v>
      </c>
      <c r="G1818" s="4" t="s">
        <v>37</v>
      </c>
      <c r="H1818" s="4" t="s">
        <v>103</v>
      </c>
      <c r="I1818" s="5">
        <v>1</v>
      </c>
      <c r="J1818" s="6">
        <v>168.54</v>
      </c>
      <c r="K1818" s="7">
        <v>0.05</v>
      </c>
      <c r="L1818" s="6">
        <v>87.82</v>
      </c>
      <c r="M1818" s="6">
        <f t="shared" si="112"/>
        <v>160.11299999999997</v>
      </c>
      <c r="N1818" s="6">
        <f t="shared" si="113"/>
        <v>87.82</v>
      </c>
      <c r="O1818" s="6">
        <f t="shared" si="114"/>
        <v>72.292999999999978</v>
      </c>
      <c r="P1818" s="8">
        <f t="shared" si="115"/>
        <v>0.45151236938911887</v>
      </c>
      <c r="Q1818" s="9">
        <f>YEAR(SalesDataTable[[#This Row],[Order Date]])</f>
        <v>2026</v>
      </c>
      <c r="R1818" s="8" t="str">
        <f>"Q"&amp;ROUNDUP(MONTH(SalesDataTable[[#This Row],[Order Date]])/3,0)</f>
        <v>Q3</v>
      </c>
      <c r="S1818" s="5">
        <f>MONTH(SalesDataTable[[#This Row],[Order Date]])</f>
        <v>9</v>
      </c>
      <c r="T1818" s="8" t="str">
        <f>TEXT(SalesDataTable[[#This Row],[Order Date]],"mmm")</f>
        <v>wrz</v>
      </c>
    </row>
    <row r="1819" spans="1:20" ht="16" x14ac:dyDescent="0.4">
      <c r="A1819" s="2" t="s">
        <v>1890</v>
      </c>
      <c r="B1819" s="3">
        <v>46268</v>
      </c>
      <c r="C1819" s="4" t="s">
        <v>21</v>
      </c>
      <c r="D1819" s="4" t="s">
        <v>22</v>
      </c>
      <c r="E1819" s="4" t="s">
        <v>45</v>
      </c>
      <c r="F1819" s="4" t="s">
        <v>36</v>
      </c>
      <c r="G1819" s="4" t="s">
        <v>25</v>
      </c>
      <c r="H1819" s="4" t="s">
        <v>55</v>
      </c>
      <c r="I1819" s="5">
        <v>4</v>
      </c>
      <c r="J1819" s="6">
        <v>39.61</v>
      </c>
      <c r="K1819" s="7">
        <v>0.1</v>
      </c>
      <c r="L1819" s="6">
        <v>16.829999999999998</v>
      </c>
      <c r="M1819" s="6">
        <f t="shared" si="112"/>
        <v>142.596</v>
      </c>
      <c r="N1819" s="6">
        <f t="shared" si="113"/>
        <v>67.319999999999993</v>
      </c>
      <c r="O1819" s="6">
        <f t="shared" si="114"/>
        <v>75.27600000000001</v>
      </c>
      <c r="P1819" s="8">
        <f t="shared" si="115"/>
        <v>0.52789699570815452</v>
      </c>
      <c r="Q1819" s="9">
        <f>YEAR(SalesDataTable[[#This Row],[Order Date]])</f>
        <v>2026</v>
      </c>
      <c r="R1819" s="8" t="str">
        <f>"Q"&amp;ROUNDUP(MONTH(SalesDataTable[[#This Row],[Order Date]])/3,0)</f>
        <v>Q3</v>
      </c>
      <c r="S1819" s="5">
        <f>MONTH(SalesDataTable[[#This Row],[Order Date]])</f>
        <v>9</v>
      </c>
      <c r="T1819" s="8" t="str">
        <f>TEXT(SalesDataTable[[#This Row],[Order Date]],"mmm")</f>
        <v>wrz</v>
      </c>
    </row>
    <row r="1820" spans="1:20" ht="16" x14ac:dyDescent="0.4">
      <c r="A1820" s="2" t="s">
        <v>1891</v>
      </c>
      <c r="B1820" s="3">
        <v>46269</v>
      </c>
      <c r="C1820" s="4" t="s">
        <v>47</v>
      </c>
      <c r="D1820" s="4" t="s">
        <v>68</v>
      </c>
      <c r="E1820" s="4" t="s">
        <v>23</v>
      </c>
      <c r="F1820" s="4" t="s">
        <v>24</v>
      </c>
      <c r="G1820" s="4" t="s">
        <v>69</v>
      </c>
      <c r="H1820" s="4" t="s">
        <v>70</v>
      </c>
      <c r="I1820" s="5">
        <v>1</v>
      </c>
      <c r="J1820" s="6">
        <v>39.85</v>
      </c>
      <c r="K1820" s="7">
        <v>0.1</v>
      </c>
      <c r="L1820" s="6">
        <v>14.96</v>
      </c>
      <c r="M1820" s="6">
        <f t="shared" si="112"/>
        <v>35.865000000000002</v>
      </c>
      <c r="N1820" s="6">
        <f t="shared" si="113"/>
        <v>14.96</v>
      </c>
      <c r="O1820" s="6">
        <f t="shared" si="114"/>
        <v>20.905000000000001</v>
      </c>
      <c r="P1820" s="8">
        <f t="shared" si="115"/>
        <v>0.58288024536456151</v>
      </c>
      <c r="Q1820" s="9">
        <f>YEAR(SalesDataTable[[#This Row],[Order Date]])</f>
        <v>2026</v>
      </c>
      <c r="R1820" s="8" t="str">
        <f>"Q"&amp;ROUNDUP(MONTH(SalesDataTable[[#This Row],[Order Date]])/3,0)</f>
        <v>Q3</v>
      </c>
      <c r="S1820" s="5">
        <f>MONTH(SalesDataTable[[#This Row],[Order Date]])</f>
        <v>9</v>
      </c>
      <c r="T1820" s="8" t="str">
        <f>TEXT(SalesDataTable[[#This Row],[Order Date]],"mmm")</f>
        <v>wrz</v>
      </c>
    </row>
    <row r="1821" spans="1:20" ht="16" x14ac:dyDescent="0.4">
      <c r="A1821" s="2" t="s">
        <v>1892</v>
      </c>
      <c r="B1821" s="3">
        <v>46269</v>
      </c>
      <c r="C1821" s="4" t="s">
        <v>47</v>
      </c>
      <c r="D1821" s="4" t="s">
        <v>68</v>
      </c>
      <c r="E1821" s="4" t="s">
        <v>23</v>
      </c>
      <c r="F1821" s="4" t="s">
        <v>36</v>
      </c>
      <c r="G1821" s="4" t="s">
        <v>69</v>
      </c>
      <c r="H1821" s="4" t="s">
        <v>70</v>
      </c>
      <c r="I1821" s="5">
        <v>1</v>
      </c>
      <c r="J1821" s="6">
        <v>40.51</v>
      </c>
      <c r="K1821" s="7">
        <v>0.05</v>
      </c>
      <c r="L1821" s="6">
        <v>14.7</v>
      </c>
      <c r="M1821" s="6">
        <f t="shared" si="112"/>
        <v>38.484499999999997</v>
      </c>
      <c r="N1821" s="6">
        <f t="shared" si="113"/>
        <v>14.7</v>
      </c>
      <c r="O1821" s="6">
        <f t="shared" si="114"/>
        <v>23.784499999999998</v>
      </c>
      <c r="P1821" s="8">
        <f t="shared" si="115"/>
        <v>0.6180280372617547</v>
      </c>
      <c r="Q1821" s="9">
        <f>YEAR(SalesDataTable[[#This Row],[Order Date]])</f>
        <v>2026</v>
      </c>
      <c r="R1821" s="8" t="str">
        <f>"Q"&amp;ROUNDUP(MONTH(SalesDataTable[[#This Row],[Order Date]])/3,0)</f>
        <v>Q3</v>
      </c>
      <c r="S1821" s="5">
        <f>MONTH(SalesDataTable[[#This Row],[Order Date]])</f>
        <v>9</v>
      </c>
      <c r="T1821" s="8" t="str">
        <f>TEXT(SalesDataTable[[#This Row],[Order Date]],"mmm")</f>
        <v>wrz</v>
      </c>
    </row>
    <row r="1822" spans="1:20" ht="16" x14ac:dyDescent="0.4">
      <c r="A1822" s="2" t="s">
        <v>1893</v>
      </c>
      <c r="B1822" s="3">
        <v>46270</v>
      </c>
      <c r="C1822" s="4" t="s">
        <v>28</v>
      </c>
      <c r="D1822" s="4" t="s">
        <v>89</v>
      </c>
      <c r="E1822" s="4" t="s">
        <v>23</v>
      </c>
      <c r="F1822" s="4" t="s">
        <v>24</v>
      </c>
      <c r="G1822" s="4" t="s">
        <v>51</v>
      </c>
      <c r="H1822" s="4" t="s">
        <v>110</v>
      </c>
      <c r="I1822" s="5">
        <v>1</v>
      </c>
      <c r="J1822" s="6">
        <v>121.59</v>
      </c>
      <c r="K1822" s="7">
        <v>0</v>
      </c>
      <c r="L1822" s="6">
        <v>62.44</v>
      </c>
      <c r="M1822" s="6">
        <f t="shared" si="112"/>
        <v>121.59</v>
      </c>
      <c r="N1822" s="6">
        <f t="shared" si="113"/>
        <v>62.44</v>
      </c>
      <c r="O1822" s="6">
        <f t="shared" si="114"/>
        <v>59.150000000000006</v>
      </c>
      <c r="P1822" s="8">
        <f t="shared" si="115"/>
        <v>0.4864709268854347</v>
      </c>
      <c r="Q1822" s="9">
        <f>YEAR(SalesDataTable[[#This Row],[Order Date]])</f>
        <v>2026</v>
      </c>
      <c r="R1822" s="8" t="str">
        <f>"Q"&amp;ROUNDUP(MONTH(SalesDataTable[[#This Row],[Order Date]])/3,0)</f>
        <v>Q3</v>
      </c>
      <c r="S1822" s="5">
        <f>MONTH(SalesDataTable[[#This Row],[Order Date]])</f>
        <v>9</v>
      </c>
      <c r="T1822" s="8" t="str">
        <f>TEXT(SalesDataTable[[#This Row],[Order Date]],"mmm")</f>
        <v>wrz</v>
      </c>
    </row>
    <row r="1823" spans="1:20" ht="16" x14ac:dyDescent="0.4">
      <c r="A1823" s="2" t="s">
        <v>1894</v>
      </c>
      <c r="B1823" s="3">
        <v>46270</v>
      </c>
      <c r="C1823" s="4" t="s">
        <v>47</v>
      </c>
      <c r="D1823" s="4" t="s">
        <v>68</v>
      </c>
      <c r="E1823" s="4" t="s">
        <v>30</v>
      </c>
      <c r="F1823" s="4" t="s">
        <v>40</v>
      </c>
      <c r="G1823" s="4" t="s">
        <v>31</v>
      </c>
      <c r="H1823" s="4" t="s">
        <v>73</v>
      </c>
      <c r="I1823" s="5">
        <v>4</v>
      </c>
      <c r="J1823" s="6">
        <v>152.99</v>
      </c>
      <c r="K1823" s="7">
        <v>0.15</v>
      </c>
      <c r="L1823" s="6">
        <v>77.12</v>
      </c>
      <c r="M1823" s="6">
        <f t="shared" si="112"/>
        <v>520.16600000000005</v>
      </c>
      <c r="N1823" s="6">
        <f t="shared" si="113"/>
        <v>308.48</v>
      </c>
      <c r="O1823" s="6">
        <f t="shared" si="114"/>
        <v>211.68600000000004</v>
      </c>
      <c r="P1823" s="8">
        <f t="shared" si="115"/>
        <v>0.40695854784818697</v>
      </c>
      <c r="Q1823" s="9">
        <f>YEAR(SalesDataTable[[#This Row],[Order Date]])</f>
        <v>2026</v>
      </c>
      <c r="R1823" s="8" t="str">
        <f>"Q"&amp;ROUNDUP(MONTH(SalesDataTable[[#This Row],[Order Date]])/3,0)</f>
        <v>Q3</v>
      </c>
      <c r="S1823" s="5">
        <f>MONTH(SalesDataTable[[#This Row],[Order Date]])</f>
        <v>9</v>
      </c>
      <c r="T1823" s="8" t="str">
        <f>TEXT(SalesDataTable[[#This Row],[Order Date]],"mmm")</f>
        <v>wrz</v>
      </c>
    </row>
    <row r="1824" spans="1:20" ht="16" x14ac:dyDescent="0.4">
      <c r="A1824" s="2" t="s">
        <v>1895</v>
      </c>
      <c r="B1824" s="3">
        <v>46270</v>
      </c>
      <c r="C1824" s="4" t="s">
        <v>34</v>
      </c>
      <c r="D1824" s="4" t="s">
        <v>81</v>
      </c>
      <c r="E1824" s="4" t="s">
        <v>23</v>
      </c>
      <c r="F1824" s="4" t="s">
        <v>40</v>
      </c>
      <c r="G1824" s="4" t="s">
        <v>37</v>
      </c>
      <c r="H1824" s="4" t="s">
        <v>38</v>
      </c>
      <c r="I1824" s="5">
        <v>3</v>
      </c>
      <c r="J1824" s="6">
        <v>36.19</v>
      </c>
      <c r="K1824" s="7">
        <v>0.1</v>
      </c>
      <c r="L1824" s="6">
        <v>13.97</v>
      </c>
      <c r="M1824" s="6">
        <f t="shared" si="112"/>
        <v>97.712999999999994</v>
      </c>
      <c r="N1824" s="6">
        <f t="shared" si="113"/>
        <v>41.910000000000004</v>
      </c>
      <c r="O1824" s="6">
        <f t="shared" si="114"/>
        <v>55.80299999999999</v>
      </c>
      <c r="P1824" s="8">
        <f t="shared" si="115"/>
        <v>0.57109084768659235</v>
      </c>
      <c r="Q1824" s="9">
        <f>YEAR(SalesDataTable[[#This Row],[Order Date]])</f>
        <v>2026</v>
      </c>
      <c r="R1824" s="8" t="str">
        <f>"Q"&amp;ROUNDUP(MONTH(SalesDataTable[[#This Row],[Order Date]])/3,0)</f>
        <v>Q3</v>
      </c>
      <c r="S1824" s="5">
        <f>MONTH(SalesDataTable[[#This Row],[Order Date]])</f>
        <v>9</v>
      </c>
      <c r="T1824" s="8" t="str">
        <f>TEXT(SalesDataTable[[#This Row],[Order Date]],"mmm")</f>
        <v>wrz</v>
      </c>
    </row>
    <row r="1825" spans="1:20" ht="16" x14ac:dyDescent="0.4">
      <c r="A1825" s="2" t="s">
        <v>1896</v>
      </c>
      <c r="B1825" s="3">
        <v>46270</v>
      </c>
      <c r="C1825" s="4" t="s">
        <v>34</v>
      </c>
      <c r="D1825" s="4" t="s">
        <v>146</v>
      </c>
      <c r="E1825" s="4" t="s">
        <v>45</v>
      </c>
      <c r="F1825" s="4" t="s">
        <v>36</v>
      </c>
      <c r="G1825" s="4" t="s">
        <v>31</v>
      </c>
      <c r="H1825" s="4" t="s">
        <v>41</v>
      </c>
      <c r="I1825" s="5">
        <v>2</v>
      </c>
      <c r="J1825" s="6">
        <v>142.44</v>
      </c>
      <c r="K1825" s="7">
        <v>0</v>
      </c>
      <c r="L1825" s="6">
        <v>77.33</v>
      </c>
      <c r="M1825" s="6">
        <f t="shared" si="112"/>
        <v>284.88</v>
      </c>
      <c r="N1825" s="6">
        <f t="shared" si="113"/>
        <v>154.66</v>
      </c>
      <c r="O1825" s="6">
        <f t="shared" si="114"/>
        <v>130.22</v>
      </c>
      <c r="P1825" s="8">
        <f t="shared" si="115"/>
        <v>0.45710474585790506</v>
      </c>
      <c r="Q1825" s="9">
        <f>YEAR(SalesDataTable[[#This Row],[Order Date]])</f>
        <v>2026</v>
      </c>
      <c r="R1825" s="8" t="str">
        <f>"Q"&amp;ROUNDUP(MONTH(SalesDataTable[[#This Row],[Order Date]])/3,0)</f>
        <v>Q3</v>
      </c>
      <c r="S1825" s="5">
        <f>MONTH(SalesDataTable[[#This Row],[Order Date]])</f>
        <v>9</v>
      </c>
      <c r="T1825" s="8" t="str">
        <f>TEXT(SalesDataTable[[#This Row],[Order Date]],"mmm")</f>
        <v>wrz</v>
      </c>
    </row>
    <row r="1826" spans="1:20" ht="16" x14ac:dyDescent="0.4">
      <c r="A1826" s="2" t="s">
        <v>1897</v>
      </c>
      <c r="B1826" s="3">
        <v>46270</v>
      </c>
      <c r="C1826" s="4" t="s">
        <v>28</v>
      </c>
      <c r="D1826" s="4" t="s">
        <v>58</v>
      </c>
      <c r="E1826" s="4" t="s">
        <v>23</v>
      </c>
      <c r="F1826" s="4" t="s">
        <v>36</v>
      </c>
      <c r="G1826" s="4" t="s">
        <v>37</v>
      </c>
      <c r="H1826" s="4" t="s">
        <v>91</v>
      </c>
      <c r="I1826" s="5">
        <v>2</v>
      </c>
      <c r="J1826" s="6">
        <v>133.81</v>
      </c>
      <c r="K1826" s="7">
        <v>0</v>
      </c>
      <c r="L1826" s="6">
        <v>66.78</v>
      </c>
      <c r="M1826" s="6">
        <f t="shared" si="112"/>
        <v>267.62</v>
      </c>
      <c r="N1826" s="6">
        <f t="shared" si="113"/>
        <v>133.56</v>
      </c>
      <c r="O1826" s="6">
        <f t="shared" si="114"/>
        <v>134.06</v>
      </c>
      <c r="P1826" s="8">
        <f t="shared" si="115"/>
        <v>0.5009341603766535</v>
      </c>
      <c r="Q1826" s="9">
        <f>YEAR(SalesDataTable[[#This Row],[Order Date]])</f>
        <v>2026</v>
      </c>
      <c r="R1826" s="8" t="str">
        <f>"Q"&amp;ROUNDUP(MONTH(SalesDataTable[[#This Row],[Order Date]])/3,0)</f>
        <v>Q3</v>
      </c>
      <c r="S1826" s="5">
        <f>MONTH(SalesDataTable[[#This Row],[Order Date]])</f>
        <v>9</v>
      </c>
      <c r="T1826" s="8" t="str">
        <f>TEXT(SalesDataTable[[#This Row],[Order Date]],"mmm")</f>
        <v>wrz</v>
      </c>
    </row>
    <row r="1827" spans="1:20" ht="16" x14ac:dyDescent="0.4">
      <c r="A1827" s="2" t="s">
        <v>1898</v>
      </c>
      <c r="B1827" s="3">
        <v>46270</v>
      </c>
      <c r="C1827" s="4" t="s">
        <v>28</v>
      </c>
      <c r="D1827" s="4" t="s">
        <v>89</v>
      </c>
      <c r="E1827" s="4" t="s">
        <v>45</v>
      </c>
      <c r="F1827" s="4" t="s">
        <v>36</v>
      </c>
      <c r="G1827" s="4" t="s">
        <v>69</v>
      </c>
      <c r="H1827" s="4" t="s">
        <v>70</v>
      </c>
      <c r="I1827" s="5">
        <v>2</v>
      </c>
      <c r="J1827" s="6">
        <v>40.49</v>
      </c>
      <c r="K1827" s="7">
        <v>0.15</v>
      </c>
      <c r="L1827" s="6">
        <v>14.32</v>
      </c>
      <c r="M1827" s="6">
        <f t="shared" si="112"/>
        <v>68.832999999999998</v>
      </c>
      <c r="N1827" s="6">
        <f t="shared" si="113"/>
        <v>28.64</v>
      </c>
      <c r="O1827" s="6">
        <f t="shared" si="114"/>
        <v>40.192999999999998</v>
      </c>
      <c r="P1827" s="8">
        <f t="shared" si="115"/>
        <v>0.58392050324698908</v>
      </c>
      <c r="Q1827" s="9">
        <f>YEAR(SalesDataTable[[#This Row],[Order Date]])</f>
        <v>2026</v>
      </c>
      <c r="R1827" s="8" t="str">
        <f>"Q"&amp;ROUNDUP(MONTH(SalesDataTable[[#This Row],[Order Date]])/3,0)</f>
        <v>Q3</v>
      </c>
      <c r="S1827" s="5">
        <f>MONTH(SalesDataTable[[#This Row],[Order Date]])</f>
        <v>9</v>
      </c>
      <c r="T1827" s="8" t="str">
        <f>TEXT(SalesDataTable[[#This Row],[Order Date]],"mmm")</f>
        <v>wrz</v>
      </c>
    </row>
    <row r="1828" spans="1:20" ht="16" x14ac:dyDescent="0.4">
      <c r="A1828" s="2" t="s">
        <v>1899</v>
      </c>
      <c r="B1828" s="3">
        <v>46270</v>
      </c>
      <c r="C1828" s="4" t="s">
        <v>34</v>
      </c>
      <c r="D1828" s="4" t="s">
        <v>35</v>
      </c>
      <c r="E1828" s="4" t="s">
        <v>23</v>
      </c>
      <c r="F1828" s="4" t="s">
        <v>40</v>
      </c>
      <c r="G1828" s="4" t="s">
        <v>51</v>
      </c>
      <c r="H1828" s="4" t="s">
        <v>61</v>
      </c>
      <c r="I1828" s="5">
        <v>4</v>
      </c>
      <c r="J1828" s="6">
        <v>198.1</v>
      </c>
      <c r="K1828" s="7">
        <v>0</v>
      </c>
      <c r="L1828" s="6">
        <v>101.61</v>
      </c>
      <c r="M1828" s="6">
        <f t="shared" si="112"/>
        <v>792.4</v>
      </c>
      <c r="N1828" s="6">
        <f t="shared" si="113"/>
        <v>406.44</v>
      </c>
      <c r="O1828" s="6">
        <f t="shared" si="114"/>
        <v>385.96</v>
      </c>
      <c r="P1828" s="8">
        <f t="shared" si="115"/>
        <v>0.48707723372034323</v>
      </c>
      <c r="Q1828" s="9">
        <f>YEAR(SalesDataTable[[#This Row],[Order Date]])</f>
        <v>2026</v>
      </c>
      <c r="R1828" s="8" t="str">
        <f>"Q"&amp;ROUNDUP(MONTH(SalesDataTable[[#This Row],[Order Date]])/3,0)</f>
        <v>Q3</v>
      </c>
      <c r="S1828" s="5">
        <f>MONTH(SalesDataTable[[#This Row],[Order Date]])</f>
        <v>9</v>
      </c>
      <c r="T1828" s="8" t="str">
        <f>TEXT(SalesDataTable[[#This Row],[Order Date]],"mmm")</f>
        <v>wrz</v>
      </c>
    </row>
    <row r="1829" spans="1:20" ht="16" x14ac:dyDescent="0.4">
      <c r="A1829" s="2" t="s">
        <v>1900</v>
      </c>
      <c r="B1829" s="3">
        <v>46270</v>
      </c>
      <c r="C1829" s="4" t="s">
        <v>28</v>
      </c>
      <c r="D1829" s="4" t="s">
        <v>89</v>
      </c>
      <c r="E1829" s="4" t="s">
        <v>45</v>
      </c>
      <c r="F1829" s="4" t="s">
        <v>36</v>
      </c>
      <c r="G1829" s="4" t="s">
        <v>25</v>
      </c>
      <c r="H1829" s="4" t="s">
        <v>26</v>
      </c>
      <c r="I1829" s="5">
        <v>1</v>
      </c>
      <c r="J1829" s="6">
        <v>83.73</v>
      </c>
      <c r="K1829" s="7">
        <v>0.15</v>
      </c>
      <c r="L1829" s="6">
        <v>43.34</v>
      </c>
      <c r="M1829" s="6">
        <f t="shared" si="112"/>
        <v>71.170500000000004</v>
      </c>
      <c r="N1829" s="6">
        <f t="shared" si="113"/>
        <v>43.34</v>
      </c>
      <c r="O1829" s="6">
        <f t="shared" si="114"/>
        <v>27.830500000000001</v>
      </c>
      <c r="P1829" s="8">
        <f t="shared" si="115"/>
        <v>0.39103982689457006</v>
      </c>
      <c r="Q1829" s="9">
        <f>YEAR(SalesDataTable[[#This Row],[Order Date]])</f>
        <v>2026</v>
      </c>
      <c r="R1829" s="8" t="str">
        <f>"Q"&amp;ROUNDUP(MONTH(SalesDataTable[[#This Row],[Order Date]])/3,0)</f>
        <v>Q3</v>
      </c>
      <c r="S1829" s="5">
        <f>MONTH(SalesDataTable[[#This Row],[Order Date]])</f>
        <v>9</v>
      </c>
      <c r="T1829" s="8" t="str">
        <f>TEXT(SalesDataTable[[#This Row],[Order Date]],"mmm")</f>
        <v>wrz</v>
      </c>
    </row>
    <row r="1830" spans="1:20" ht="16" x14ac:dyDescent="0.4">
      <c r="A1830" s="2" t="s">
        <v>1901</v>
      </c>
      <c r="B1830" s="3">
        <v>46271</v>
      </c>
      <c r="C1830" s="4" t="s">
        <v>28</v>
      </c>
      <c r="D1830" s="4" t="s">
        <v>106</v>
      </c>
      <c r="E1830" s="4" t="s">
        <v>45</v>
      </c>
      <c r="F1830" s="4" t="s">
        <v>36</v>
      </c>
      <c r="G1830" s="4" t="s">
        <v>51</v>
      </c>
      <c r="H1830" s="4" t="s">
        <v>61</v>
      </c>
      <c r="I1830" s="5">
        <v>2</v>
      </c>
      <c r="J1830" s="6">
        <v>194.92</v>
      </c>
      <c r="K1830" s="7">
        <v>0</v>
      </c>
      <c r="L1830" s="6">
        <v>102.66</v>
      </c>
      <c r="M1830" s="6">
        <f t="shared" si="112"/>
        <v>389.84</v>
      </c>
      <c r="N1830" s="6">
        <f t="shared" si="113"/>
        <v>205.32</v>
      </c>
      <c r="O1830" s="6">
        <f t="shared" si="114"/>
        <v>184.51999999999998</v>
      </c>
      <c r="P1830" s="8">
        <f t="shared" si="115"/>
        <v>0.47332238867227577</v>
      </c>
      <c r="Q1830" s="9">
        <f>YEAR(SalesDataTable[[#This Row],[Order Date]])</f>
        <v>2026</v>
      </c>
      <c r="R1830" s="8" t="str">
        <f>"Q"&amp;ROUNDUP(MONTH(SalesDataTable[[#This Row],[Order Date]])/3,0)</f>
        <v>Q3</v>
      </c>
      <c r="S1830" s="5">
        <f>MONTH(SalesDataTable[[#This Row],[Order Date]])</f>
        <v>9</v>
      </c>
      <c r="T1830" s="8" t="str">
        <f>TEXT(SalesDataTable[[#This Row],[Order Date]],"mmm")</f>
        <v>wrz</v>
      </c>
    </row>
    <row r="1831" spans="1:20" ht="16" x14ac:dyDescent="0.4">
      <c r="A1831" s="2" t="s">
        <v>1902</v>
      </c>
      <c r="B1831" s="3">
        <v>46271</v>
      </c>
      <c r="C1831" s="4" t="s">
        <v>28</v>
      </c>
      <c r="D1831" s="4" t="s">
        <v>89</v>
      </c>
      <c r="E1831" s="4" t="s">
        <v>45</v>
      </c>
      <c r="F1831" s="4" t="s">
        <v>36</v>
      </c>
      <c r="G1831" s="4" t="s">
        <v>37</v>
      </c>
      <c r="H1831" s="4" t="s">
        <v>103</v>
      </c>
      <c r="I1831" s="5">
        <v>1</v>
      </c>
      <c r="J1831" s="6">
        <v>161.03</v>
      </c>
      <c r="K1831" s="7">
        <v>0</v>
      </c>
      <c r="L1831" s="6">
        <v>89.86</v>
      </c>
      <c r="M1831" s="6">
        <f t="shared" si="112"/>
        <v>161.03</v>
      </c>
      <c r="N1831" s="6">
        <f t="shared" si="113"/>
        <v>89.86</v>
      </c>
      <c r="O1831" s="6">
        <f t="shared" si="114"/>
        <v>71.17</v>
      </c>
      <c r="P1831" s="8">
        <f t="shared" si="115"/>
        <v>0.44196733527914056</v>
      </c>
      <c r="Q1831" s="9">
        <f>YEAR(SalesDataTable[[#This Row],[Order Date]])</f>
        <v>2026</v>
      </c>
      <c r="R1831" s="8" t="str">
        <f>"Q"&amp;ROUNDUP(MONTH(SalesDataTable[[#This Row],[Order Date]])/3,0)</f>
        <v>Q3</v>
      </c>
      <c r="S1831" s="5">
        <f>MONTH(SalesDataTable[[#This Row],[Order Date]])</f>
        <v>9</v>
      </c>
      <c r="T1831" s="8" t="str">
        <f>TEXT(SalesDataTable[[#This Row],[Order Date]],"mmm")</f>
        <v>wrz</v>
      </c>
    </row>
    <row r="1832" spans="1:20" ht="16" x14ac:dyDescent="0.4">
      <c r="A1832" s="2" t="s">
        <v>1903</v>
      </c>
      <c r="B1832" s="3">
        <v>46271</v>
      </c>
      <c r="C1832" s="4" t="s">
        <v>47</v>
      </c>
      <c r="D1832" s="4" t="s">
        <v>48</v>
      </c>
      <c r="E1832" s="4" t="s">
        <v>59</v>
      </c>
      <c r="F1832" s="4" t="s">
        <v>36</v>
      </c>
      <c r="G1832" s="4" t="s">
        <v>69</v>
      </c>
      <c r="H1832" s="4" t="s">
        <v>87</v>
      </c>
      <c r="I1832" s="5">
        <v>1</v>
      </c>
      <c r="J1832" s="6">
        <v>35.68</v>
      </c>
      <c r="K1832" s="7">
        <v>0.05</v>
      </c>
      <c r="L1832" s="6">
        <v>13.76</v>
      </c>
      <c r="M1832" s="6">
        <f t="shared" si="112"/>
        <v>33.896000000000001</v>
      </c>
      <c r="N1832" s="6">
        <f t="shared" si="113"/>
        <v>13.76</v>
      </c>
      <c r="O1832" s="6">
        <f t="shared" si="114"/>
        <v>20.136000000000003</v>
      </c>
      <c r="P1832" s="8">
        <f t="shared" si="115"/>
        <v>0.59405239556289835</v>
      </c>
      <c r="Q1832" s="9">
        <f>YEAR(SalesDataTable[[#This Row],[Order Date]])</f>
        <v>2026</v>
      </c>
      <c r="R1832" s="8" t="str">
        <f>"Q"&amp;ROUNDUP(MONTH(SalesDataTable[[#This Row],[Order Date]])/3,0)</f>
        <v>Q3</v>
      </c>
      <c r="S1832" s="5">
        <f>MONTH(SalesDataTable[[#This Row],[Order Date]])</f>
        <v>9</v>
      </c>
      <c r="T1832" s="8" t="str">
        <f>TEXT(SalesDataTable[[#This Row],[Order Date]],"mmm")</f>
        <v>wrz</v>
      </c>
    </row>
    <row r="1833" spans="1:20" ht="16" x14ac:dyDescent="0.4">
      <c r="A1833" s="2" t="s">
        <v>1904</v>
      </c>
      <c r="B1833" s="3">
        <v>46271</v>
      </c>
      <c r="C1833" s="4" t="s">
        <v>28</v>
      </c>
      <c r="D1833" s="4" t="s">
        <v>58</v>
      </c>
      <c r="E1833" s="4" t="s">
        <v>23</v>
      </c>
      <c r="F1833" s="4" t="s">
        <v>36</v>
      </c>
      <c r="G1833" s="4" t="s">
        <v>25</v>
      </c>
      <c r="H1833" s="4" t="s">
        <v>55</v>
      </c>
      <c r="I1833" s="5">
        <v>1</v>
      </c>
      <c r="J1833" s="6">
        <v>39.68</v>
      </c>
      <c r="K1833" s="7">
        <v>0.05</v>
      </c>
      <c r="L1833" s="6">
        <v>16.63</v>
      </c>
      <c r="M1833" s="6">
        <f t="shared" si="112"/>
        <v>37.695999999999998</v>
      </c>
      <c r="N1833" s="6">
        <f t="shared" si="113"/>
        <v>16.63</v>
      </c>
      <c r="O1833" s="6">
        <f t="shared" si="114"/>
        <v>21.065999999999999</v>
      </c>
      <c r="P1833" s="8">
        <f t="shared" si="115"/>
        <v>0.55883913412563668</v>
      </c>
      <c r="Q1833" s="9">
        <f>YEAR(SalesDataTable[[#This Row],[Order Date]])</f>
        <v>2026</v>
      </c>
      <c r="R1833" s="8" t="str">
        <f>"Q"&amp;ROUNDUP(MONTH(SalesDataTable[[#This Row],[Order Date]])/3,0)</f>
        <v>Q3</v>
      </c>
      <c r="S1833" s="5">
        <f>MONTH(SalesDataTable[[#This Row],[Order Date]])</f>
        <v>9</v>
      </c>
      <c r="T1833" s="8" t="str">
        <f>TEXT(SalesDataTable[[#This Row],[Order Date]],"mmm")</f>
        <v>wrz</v>
      </c>
    </row>
    <row r="1834" spans="1:20" ht="16" x14ac:dyDescent="0.4">
      <c r="A1834" s="2" t="s">
        <v>1905</v>
      </c>
      <c r="B1834" s="3">
        <v>46271</v>
      </c>
      <c r="C1834" s="4" t="s">
        <v>34</v>
      </c>
      <c r="D1834" s="4" t="s">
        <v>81</v>
      </c>
      <c r="E1834" s="4" t="s">
        <v>23</v>
      </c>
      <c r="F1834" s="4" t="s">
        <v>36</v>
      </c>
      <c r="G1834" s="4" t="s">
        <v>31</v>
      </c>
      <c r="H1834" s="4" t="s">
        <v>41</v>
      </c>
      <c r="I1834" s="5">
        <v>3</v>
      </c>
      <c r="J1834" s="6">
        <v>146.22</v>
      </c>
      <c r="K1834" s="7">
        <v>0</v>
      </c>
      <c r="L1834" s="6">
        <v>80.13</v>
      </c>
      <c r="M1834" s="6">
        <f t="shared" si="112"/>
        <v>438.65999999999997</v>
      </c>
      <c r="N1834" s="6">
        <f t="shared" si="113"/>
        <v>240.39</v>
      </c>
      <c r="O1834" s="6">
        <f t="shared" si="114"/>
        <v>198.26999999999998</v>
      </c>
      <c r="P1834" s="8">
        <f t="shared" si="115"/>
        <v>0.4519901518260156</v>
      </c>
      <c r="Q1834" s="9">
        <f>YEAR(SalesDataTable[[#This Row],[Order Date]])</f>
        <v>2026</v>
      </c>
      <c r="R1834" s="8" t="str">
        <f>"Q"&amp;ROUNDUP(MONTH(SalesDataTable[[#This Row],[Order Date]])/3,0)</f>
        <v>Q3</v>
      </c>
      <c r="S1834" s="5">
        <f>MONTH(SalesDataTable[[#This Row],[Order Date]])</f>
        <v>9</v>
      </c>
      <c r="T1834" s="8" t="str">
        <f>TEXT(SalesDataTable[[#This Row],[Order Date]],"mmm")</f>
        <v>wrz</v>
      </c>
    </row>
    <row r="1835" spans="1:20" ht="16" x14ac:dyDescent="0.4">
      <c r="A1835" s="2" t="s">
        <v>1906</v>
      </c>
      <c r="B1835" s="3">
        <v>46271</v>
      </c>
      <c r="C1835" s="4" t="s">
        <v>47</v>
      </c>
      <c r="D1835" s="4" t="s">
        <v>65</v>
      </c>
      <c r="E1835" s="4" t="s">
        <v>45</v>
      </c>
      <c r="F1835" s="4" t="s">
        <v>24</v>
      </c>
      <c r="G1835" s="4" t="s">
        <v>31</v>
      </c>
      <c r="H1835" s="4" t="s">
        <v>99</v>
      </c>
      <c r="I1835" s="5">
        <v>1</v>
      </c>
      <c r="J1835" s="6">
        <v>71.680000000000007</v>
      </c>
      <c r="K1835" s="7">
        <v>0</v>
      </c>
      <c r="L1835" s="6">
        <v>31.87</v>
      </c>
      <c r="M1835" s="6">
        <f t="shared" si="112"/>
        <v>71.680000000000007</v>
      </c>
      <c r="N1835" s="6">
        <f t="shared" si="113"/>
        <v>31.87</v>
      </c>
      <c r="O1835" s="6">
        <f t="shared" si="114"/>
        <v>39.81</v>
      </c>
      <c r="P1835" s="8">
        <f t="shared" si="115"/>
        <v>0.5553850446428571</v>
      </c>
      <c r="Q1835" s="9">
        <f>YEAR(SalesDataTable[[#This Row],[Order Date]])</f>
        <v>2026</v>
      </c>
      <c r="R1835" s="8" t="str">
        <f>"Q"&amp;ROUNDUP(MONTH(SalesDataTable[[#This Row],[Order Date]])/3,0)</f>
        <v>Q3</v>
      </c>
      <c r="S1835" s="5">
        <f>MONTH(SalesDataTable[[#This Row],[Order Date]])</f>
        <v>9</v>
      </c>
      <c r="T1835" s="8" t="str">
        <f>TEXT(SalesDataTable[[#This Row],[Order Date]],"mmm")</f>
        <v>wrz</v>
      </c>
    </row>
    <row r="1836" spans="1:20" ht="16" x14ac:dyDescent="0.4">
      <c r="A1836" s="2" t="s">
        <v>1907</v>
      </c>
      <c r="B1836" s="3">
        <v>46271</v>
      </c>
      <c r="C1836" s="4" t="s">
        <v>34</v>
      </c>
      <c r="D1836" s="4" t="s">
        <v>81</v>
      </c>
      <c r="E1836" s="4" t="s">
        <v>59</v>
      </c>
      <c r="F1836" s="4" t="s">
        <v>36</v>
      </c>
      <c r="G1836" s="4" t="s">
        <v>69</v>
      </c>
      <c r="H1836" s="4" t="s">
        <v>94</v>
      </c>
      <c r="I1836" s="5">
        <v>2</v>
      </c>
      <c r="J1836" s="6">
        <v>51.77</v>
      </c>
      <c r="K1836" s="7">
        <v>0</v>
      </c>
      <c r="L1836" s="6">
        <v>21.46</v>
      </c>
      <c r="M1836" s="6">
        <f t="shared" si="112"/>
        <v>103.54</v>
      </c>
      <c r="N1836" s="6">
        <f t="shared" si="113"/>
        <v>42.92</v>
      </c>
      <c r="O1836" s="6">
        <f t="shared" si="114"/>
        <v>60.620000000000005</v>
      </c>
      <c r="P1836" s="8">
        <f t="shared" si="115"/>
        <v>0.58547421286459345</v>
      </c>
      <c r="Q1836" s="9">
        <f>YEAR(SalesDataTable[[#This Row],[Order Date]])</f>
        <v>2026</v>
      </c>
      <c r="R1836" s="8" t="str">
        <f>"Q"&amp;ROUNDUP(MONTH(SalesDataTable[[#This Row],[Order Date]])/3,0)</f>
        <v>Q3</v>
      </c>
      <c r="S1836" s="5">
        <f>MONTH(SalesDataTable[[#This Row],[Order Date]])</f>
        <v>9</v>
      </c>
      <c r="T1836" s="8" t="str">
        <f>TEXT(SalesDataTable[[#This Row],[Order Date]],"mmm")</f>
        <v>wrz</v>
      </c>
    </row>
    <row r="1837" spans="1:20" ht="16" x14ac:dyDescent="0.4">
      <c r="A1837" s="2" t="s">
        <v>1908</v>
      </c>
      <c r="B1837" s="3">
        <v>46271</v>
      </c>
      <c r="C1837" s="4" t="s">
        <v>34</v>
      </c>
      <c r="D1837" s="4" t="s">
        <v>54</v>
      </c>
      <c r="E1837" s="4" t="s">
        <v>30</v>
      </c>
      <c r="F1837" s="4" t="s">
        <v>24</v>
      </c>
      <c r="G1837" s="4" t="s">
        <v>69</v>
      </c>
      <c r="H1837" s="4" t="s">
        <v>70</v>
      </c>
      <c r="I1837" s="5">
        <v>4</v>
      </c>
      <c r="J1837" s="6">
        <v>39.4</v>
      </c>
      <c r="K1837" s="7">
        <v>0.15</v>
      </c>
      <c r="L1837" s="6">
        <v>14.95</v>
      </c>
      <c r="M1837" s="6">
        <f t="shared" si="112"/>
        <v>133.95999999999998</v>
      </c>
      <c r="N1837" s="6">
        <f t="shared" si="113"/>
        <v>59.8</v>
      </c>
      <c r="O1837" s="6">
        <f t="shared" si="114"/>
        <v>74.159999999999982</v>
      </c>
      <c r="P1837" s="8">
        <f t="shared" si="115"/>
        <v>0.55359808898178553</v>
      </c>
      <c r="Q1837" s="9">
        <f>YEAR(SalesDataTable[[#This Row],[Order Date]])</f>
        <v>2026</v>
      </c>
      <c r="R1837" s="8" t="str">
        <f>"Q"&amp;ROUNDUP(MONTH(SalesDataTable[[#This Row],[Order Date]])/3,0)</f>
        <v>Q3</v>
      </c>
      <c r="S1837" s="5">
        <f>MONTH(SalesDataTable[[#This Row],[Order Date]])</f>
        <v>9</v>
      </c>
      <c r="T1837" s="8" t="str">
        <f>TEXT(SalesDataTable[[#This Row],[Order Date]],"mmm")</f>
        <v>wrz</v>
      </c>
    </row>
    <row r="1838" spans="1:20" ht="16" x14ac:dyDescent="0.4">
      <c r="A1838" s="2" t="s">
        <v>1909</v>
      </c>
      <c r="B1838" s="3">
        <v>46271</v>
      </c>
      <c r="C1838" s="4" t="s">
        <v>47</v>
      </c>
      <c r="D1838" s="4" t="s">
        <v>68</v>
      </c>
      <c r="E1838" s="4" t="s">
        <v>23</v>
      </c>
      <c r="F1838" s="4" t="s">
        <v>36</v>
      </c>
      <c r="G1838" s="4" t="s">
        <v>37</v>
      </c>
      <c r="H1838" s="4" t="s">
        <v>66</v>
      </c>
      <c r="I1838" s="5">
        <v>1</v>
      </c>
      <c r="J1838" s="6">
        <v>47.17</v>
      </c>
      <c r="K1838" s="7">
        <v>0</v>
      </c>
      <c r="L1838" s="6">
        <v>18.64</v>
      </c>
      <c r="M1838" s="6">
        <f t="shared" si="112"/>
        <v>47.17</v>
      </c>
      <c r="N1838" s="6">
        <f t="shared" si="113"/>
        <v>18.64</v>
      </c>
      <c r="O1838" s="6">
        <f t="shared" si="114"/>
        <v>28.53</v>
      </c>
      <c r="P1838" s="8">
        <f t="shared" si="115"/>
        <v>0.60483358066567738</v>
      </c>
      <c r="Q1838" s="9">
        <f>YEAR(SalesDataTable[[#This Row],[Order Date]])</f>
        <v>2026</v>
      </c>
      <c r="R1838" s="8" t="str">
        <f>"Q"&amp;ROUNDUP(MONTH(SalesDataTable[[#This Row],[Order Date]])/3,0)</f>
        <v>Q3</v>
      </c>
      <c r="S1838" s="5">
        <f>MONTH(SalesDataTable[[#This Row],[Order Date]])</f>
        <v>9</v>
      </c>
      <c r="T1838" s="8" t="str">
        <f>TEXT(SalesDataTable[[#This Row],[Order Date]],"mmm")</f>
        <v>wrz</v>
      </c>
    </row>
    <row r="1839" spans="1:20" ht="16" x14ac:dyDescent="0.4">
      <c r="A1839" s="2" t="s">
        <v>1910</v>
      </c>
      <c r="B1839" s="3">
        <v>46271</v>
      </c>
      <c r="C1839" s="4" t="s">
        <v>47</v>
      </c>
      <c r="D1839" s="4" t="s">
        <v>48</v>
      </c>
      <c r="E1839" s="4" t="s">
        <v>59</v>
      </c>
      <c r="F1839" s="4" t="s">
        <v>24</v>
      </c>
      <c r="G1839" s="4" t="s">
        <v>69</v>
      </c>
      <c r="H1839" s="4" t="s">
        <v>94</v>
      </c>
      <c r="I1839" s="5">
        <v>2</v>
      </c>
      <c r="J1839" s="6">
        <v>50.41</v>
      </c>
      <c r="K1839" s="7">
        <v>0.1</v>
      </c>
      <c r="L1839" s="6">
        <v>22.05</v>
      </c>
      <c r="M1839" s="6">
        <f t="shared" si="112"/>
        <v>90.738</v>
      </c>
      <c r="N1839" s="6">
        <f t="shared" si="113"/>
        <v>44.1</v>
      </c>
      <c r="O1839" s="6">
        <f t="shared" si="114"/>
        <v>46.637999999999998</v>
      </c>
      <c r="P1839" s="8">
        <f t="shared" si="115"/>
        <v>0.51398532037294187</v>
      </c>
      <c r="Q1839" s="9">
        <f>YEAR(SalesDataTable[[#This Row],[Order Date]])</f>
        <v>2026</v>
      </c>
      <c r="R1839" s="8" t="str">
        <f>"Q"&amp;ROUNDUP(MONTH(SalesDataTable[[#This Row],[Order Date]])/3,0)</f>
        <v>Q3</v>
      </c>
      <c r="S1839" s="5">
        <f>MONTH(SalesDataTable[[#This Row],[Order Date]])</f>
        <v>9</v>
      </c>
      <c r="T1839" s="8" t="str">
        <f>TEXT(SalesDataTable[[#This Row],[Order Date]],"mmm")</f>
        <v>wrz</v>
      </c>
    </row>
    <row r="1840" spans="1:20" ht="16" x14ac:dyDescent="0.4">
      <c r="A1840" s="2" t="s">
        <v>1911</v>
      </c>
      <c r="B1840" s="3">
        <v>46271</v>
      </c>
      <c r="C1840" s="4" t="s">
        <v>47</v>
      </c>
      <c r="D1840" s="4" t="s">
        <v>102</v>
      </c>
      <c r="E1840" s="4" t="s">
        <v>23</v>
      </c>
      <c r="F1840" s="4" t="s">
        <v>40</v>
      </c>
      <c r="G1840" s="4" t="s">
        <v>25</v>
      </c>
      <c r="H1840" s="4" t="s">
        <v>26</v>
      </c>
      <c r="I1840" s="5">
        <v>4</v>
      </c>
      <c r="J1840" s="6">
        <v>80.38</v>
      </c>
      <c r="K1840" s="7">
        <v>0.1</v>
      </c>
      <c r="L1840" s="6">
        <v>42.55</v>
      </c>
      <c r="M1840" s="6">
        <f t="shared" si="112"/>
        <v>289.36799999999999</v>
      </c>
      <c r="N1840" s="6">
        <f t="shared" si="113"/>
        <v>170.2</v>
      </c>
      <c r="O1840" s="6">
        <f t="shared" si="114"/>
        <v>119.16800000000001</v>
      </c>
      <c r="P1840" s="8">
        <f t="shared" si="115"/>
        <v>0.41182162505874875</v>
      </c>
      <c r="Q1840" s="9">
        <f>YEAR(SalesDataTable[[#This Row],[Order Date]])</f>
        <v>2026</v>
      </c>
      <c r="R1840" s="8" t="str">
        <f>"Q"&amp;ROUNDUP(MONTH(SalesDataTable[[#This Row],[Order Date]])/3,0)</f>
        <v>Q3</v>
      </c>
      <c r="S1840" s="5">
        <f>MONTH(SalesDataTable[[#This Row],[Order Date]])</f>
        <v>9</v>
      </c>
      <c r="T1840" s="8" t="str">
        <f>TEXT(SalesDataTable[[#This Row],[Order Date]],"mmm")</f>
        <v>wrz</v>
      </c>
    </row>
    <row r="1841" spans="1:20" ht="16" x14ac:dyDescent="0.4">
      <c r="A1841" s="2" t="s">
        <v>1912</v>
      </c>
      <c r="B1841" s="3">
        <v>46272</v>
      </c>
      <c r="C1841" s="4" t="s">
        <v>21</v>
      </c>
      <c r="D1841" s="4" t="s">
        <v>22</v>
      </c>
      <c r="E1841" s="4" t="s">
        <v>23</v>
      </c>
      <c r="F1841" s="4" t="s">
        <v>40</v>
      </c>
      <c r="G1841" s="4" t="s">
        <v>69</v>
      </c>
      <c r="H1841" s="4" t="s">
        <v>70</v>
      </c>
      <c r="I1841" s="5">
        <v>2</v>
      </c>
      <c r="J1841" s="6">
        <v>40.78</v>
      </c>
      <c r="K1841" s="7">
        <v>0</v>
      </c>
      <c r="L1841" s="6">
        <v>15.04</v>
      </c>
      <c r="M1841" s="6">
        <f t="shared" si="112"/>
        <v>81.56</v>
      </c>
      <c r="N1841" s="6">
        <f t="shared" si="113"/>
        <v>30.08</v>
      </c>
      <c r="O1841" s="6">
        <f t="shared" si="114"/>
        <v>51.480000000000004</v>
      </c>
      <c r="P1841" s="8">
        <f t="shared" si="115"/>
        <v>0.63119176066699367</v>
      </c>
      <c r="Q1841" s="9">
        <f>YEAR(SalesDataTable[[#This Row],[Order Date]])</f>
        <v>2026</v>
      </c>
      <c r="R1841" s="8" t="str">
        <f>"Q"&amp;ROUNDUP(MONTH(SalesDataTable[[#This Row],[Order Date]])/3,0)</f>
        <v>Q3</v>
      </c>
      <c r="S1841" s="5">
        <f>MONTH(SalesDataTable[[#This Row],[Order Date]])</f>
        <v>9</v>
      </c>
      <c r="T1841" s="8" t="str">
        <f>TEXT(SalesDataTable[[#This Row],[Order Date]],"mmm")</f>
        <v>wrz</v>
      </c>
    </row>
    <row r="1842" spans="1:20" ht="16" x14ac:dyDescent="0.4">
      <c r="A1842" s="2" t="s">
        <v>1913</v>
      </c>
      <c r="B1842" s="3">
        <v>46272</v>
      </c>
      <c r="C1842" s="4" t="s">
        <v>28</v>
      </c>
      <c r="D1842" s="4" t="s">
        <v>89</v>
      </c>
      <c r="E1842" s="4" t="s">
        <v>23</v>
      </c>
      <c r="F1842" s="4" t="s">
        <v>24</v>
      </c>
      <c r="G1842" s="4" t="s">
        <v>31</v>
      </c>
      <c r="H1842" s="4" t="s">
        <v>41</v>
      </c>
      <c r="I1842" s="5">
        <v>1</v>
      </c>
      <c r="J1842" s="6">
        <v>141.69</v>
      </c>
      <c r="K1842" s="7">
        <v>0</v>
      </c>
      <c r="L1842" s="6">
        <v>80.34</v>
      </c>
      <c r="M1842" s="6">
        <f t="shared" si="112"/>
        <v>141.69</v>
      </c>
      <c r="N1842" s="6">
        <f t="shared" si="113"/>
        <v>80.34</v>
      </c>
      <c r="O1842" s="6">
        <f t="shared" si="114"/>
        <v>61.349999999999994</v>
      </c>
      <c r="P1842" s="8">
        <f t="shared" si="115"/>
        <v>0.43298750793986868</v>
      </c>
      <c r="Q1842" s="9">
        <f>YEAR(SalesDataTable[[#This Row],[Order Date]])</f>
        <v>2026</v>
      </c>
      <c r="R1842" s="8" t="str">
        <f>"Q"&amp;ROUNDUP(MONTH(SalesDataTable[[#This Row],[Order Date]])/3,0)</f>
        <v>Q3</v>
      </c>
      <c r="S1842" s="5">
        <f>MONTH(SalesDataTable[[#This Row],[Order Date]])</f>
        <v>9</v>
      </c>
      <c r="T1842" s="8" t="str">
        <f>TEXT(SalesDataTable[[#This Row],[Order Date]],"mmm")</f>
        <v>wrz</v>
      </c>
    </row>
    <row r="1843" spans="1:20" ht="16" x14ac:dyDescent="0.4">
      <c r="A1843" s="2" t="s">
        <v>1914</v>
      </c>
      <c r="B1843" s="3">
        <v>46272</v>
      </c>
      <c r="C1843" s="4" t="s">
        <v>47</v>
      </c>
      <c r="D1843" s="4" t="s">
        <v>68</v>
      </c>
      <c r="E1843" s="4" t="s">
        <v>23</v>
      </c>
      <c r="F1843" s="4" t="s">
        <v>36</v>
      </c>
      <c r="G1843" s="4" t="s">
        <v>51</v>
      </c>
      <c r="H1843" s="4" t="s">
        <v>84</v>
      </c>
      <c r="I1843" s="5">
        <v>1</v>
      </c>
      <c r="J1843" s="6">
        <v>83.28</v>
      </c>
      <c r="K1843" s="7">
        <v>0.1</v>
      </c>
      <c r="L1843" s="6">
        <v>39.75</v>
      </c>
      <c r="M1843" s="6">
        <f t="shared" si="112"/>
        <v>74.951999999999998</v>
      </c>
      <c r="N1843" s="6">
        <f t="shared" si="113"/>
        <v>39.75</v>
      </c>
      <c r="O1843" s="6">
        <f t="shared" si="114"/>
        <v>35.201999999999998</v>
      </c>
      <c r="P1843" s="8">
        <f t="shared" si="115"/>
        <v>0.46966058277297468</v>
      </c>
      <c r="Q1843" s="9">
        <f>YEAR(SalesDataTable[[#This Row],[Order Date]])</f>
        <v>2026</v>
      </c>
      <c r="R1843" s="8" t="str">
        <f>"Q"&amp;ROUNDUP(MONTH(SalesDataTable[[#This Row],[Order Date]])/3,0)</f>
        <v>Q3</v>
      </c>
      <c r="S1843" s="5">
        <f>MONTH(SalesDataTable[[#This Row],[Order Date]])</f>
        <v>9</v>
      </c>
      <c r="T1843" s="8" t="str">
        <f>TEXT(SalesDataTable[[#This Row],[Order Date]],"mmm")</f>
        <v>wrz</v>
      </c>
    </row>
    <row r="1844" spans="1:20" ht="16" x14ac:dyDescent="0.4">
      <c r="A1844" s="2" t="s">
        <v>1915</v>
      </c>
      <c r="B1844" s="3">
        <v>46272</v>
      </c>
      <c r="C1844" s="4" t="s">
        <v>47</v>
      </c>
      <c r="D1844" s="4" t="s">
        <v>65</v>
      </c>
      <c r="E1844" s="4" t="s">
        <v>59</v>
      </c>
      <c r="F1844" s="4" t="s">
        <v>24</v>
      </c>
      <c r="G1844" s="4" t="s">
        <v>51</v>
      </c>
      <c r="H1844" s="4" t="s">
        <v>84</v>
      </c>
      <c r="I1844" s="5">
        <v>2</v>
      </c>
      <c r="J1844" s="6">
        <v>82.43</v>
      </c>
      <c r="K1844" s="7">
        <v>0</v>
      </c>
      <c r="L1844" s="6">
        <v>40.51</v>
      </c>
      <c r="M1844" s="6">
        <f t="shared" si="112"/>
        <v>164.86</v>
      </c>
      <c r="N1844" s="6">
        <f t="shared" si="113"/>
        <v>81.02</v>
      </c>
      <c r="O1844" s="6">
        <f t="shared" si="114"/>
        <v>83.840000000000018</v>
      </c>
      <c r="P1844" s="8">
        <f t="shared" si="115"/>
        <v>0.50855271139148372</v>
      </c>
      <c r="Q1844" s="9">
        <f>YEAR(SalesDataTable[[#This Row],[Order Date]])</f>
        <v>2026</v>
      </c>
      <c r="R1844" s="8" t="str">
        <f>"Q"&amp;ROUNDUP(MONTH(SalesDataTable[[#This Row],[Order Date]])/3,0)</f>
        <v>Q3</v>
      </c>
      <c r="S1844" s="5">
        <f>MONTH(SalesDataTable[[#This Row],[Order Date]])</f>
        <v>9</v>
      </c>
      <c r="T1844" s="8" t="str">
        <f>TEXT(SalesDataTable[[#This Row],[Order Date]],"mmm")</f>
        <v>wrz</v>
      </c>
    </row>
    <row r="1845" spans="1:20" ht="16" x14ac:dyDescent="0.4">
      <c r="A1845" s="2" t="s">
        <v>1916</v>
      </c>
      <c r="B1845" s="3">
        <v>46272</v>
      </c>
      <c r="C1845" s="4" t="s">
        <v>21</v>
      </c>
      <c r="D1845" s="4" t="s">
        <v>108</v>
      </c>
      <c r="E1845" s="4" t="s">
        <v>59</v>
      </c>
      <c r="F1845" s="4" t="s">
        <v>36</v>
      </c>
      <c r="G1845" s="4" t="s">
        <v>69</v>
      </c>
      <c r="H1845" s="4" t="s">
        <v>87</v>
      </c>
      <c r="I1845" s="5">
        <v>4</v>
      </c>
      <c r="J1845" s="6">
        <v>36.380000000000003</v>
      </c>
      <c r="K1845" s="7">
        <v>0</v>
      </c>
      <c r="L1845" s="6">
        <v>14.16</v>
      </c>
      <c r="M1845" s="6">
        <f t="shared" si="112"/>
        <v>145.52000000000001</v>
      </c>
      <c r="N1845" s="6">
        <f t="shared" si="113"/>
        <v>56.64</v>
      </c>
      <c r="O1845" s="6">
        <f t="shared" si="114"/>
        <v>88.88000000000001</v>
      </c>
      <c r="P1845" s="8">
        <f t="shared" si="115"/>
        <v>0.61077515118196812</v>
      </c>
      <c r="Q1845" s="9">
        <f>YEAR(SalesDataTable[[#This Row],[Order Date]])</f>
        <v>2026</v>
      </c>
      <c r="R1845" s="8" t="str">
        <f>"Q"&amp;ROUNDUP(MONTH(SalesDataTable[[#This Row],[Order Date]])/3,0)</f>
        <v>Q3</v>
      </c>
      <c r="S1845" s="5">
        <f>MONTH(SalesDataTable[[#This Row],[Order Date]])</f>
        <v>9</v>
      </c>
      <c r="T1845" s="8" t="str">
        <f>TEXT(SalesDataTable[[#This Row],[Order Date]],"mmm")</f>
        <v>wrz</v>
      </c>
    </row>
    <row r="1846" spans="1:20" ht="16" x14ac:dyDescent="0.4">
      <c r="A1846" s="2" t="s">
        <v>1917</v>
      </c>
      <c r="B1846" s="3">
        <v>46272</v>
      </c>
      <c r="C1846" s="4" t="s">
        <v>28</v>
      </c>
      <c r="D1846" s="4" t="s">
        <v>86</v>
      </c>
      <c r="E1846" s="4" t="s">
        <v>23</v>
      </c>
      <c r="F1846" s="4" t="s">
        <v>36</v>
      </c>
      <c r="G1846" s="4" t="s">
        <v>25</v>
      </c>
      <c r="H1846" s="4" t="s">
        <v>26</v>
      </c>
      <c r="I1846" s="5">
        <v>1</v>
      </c>
      <c r="J1846" s="6">
        <v>82.86</v>
      </c>
      <c r="K1846" s="7">
        <v>0</v>
      </c>
      <c r="L1846" s="6">
        <v>43.33</v>
      </c>
      <c r="M1846" s="6">
        <f t="shared" si="112"/>
        <v>82.86</v>
      </c>
      <c r="N1846" s="6">
        <f t="shared" si="113"/>
        <v>43.33</v>
      </c>
      <c r="O1846" s="6">
        <f t="shared" si="114"/>
        <v>39.53</v>
      </c>
      <c r="P1846" s="8">
        <f t="shared" si="115"/>
        <v>0.47706975621530295</v>
      </c>
      <c r="Q1846" s="9">
        <f>YEAR(SalesDataTable[[#This Row],[Order Date]])</f>
        <v>2026</v>
      </c>
      <c r="R1846" s="8" t="str">
        <f>"Q"&amp;ROUNDUP(MONTH(SalesDataTable[[#This Row],[Order Date]])/3,0)</f>
        <v>Q3</v>
      </c>
      <c r="S1846" s="5">
        <f>MONTH(SalesDataTable[[#This Row],[Order Date]])</f>
        <v>9</v>
      </c>
      <c r="T1846" s="8" t="str">
        <f>TEXT(SalesDataTable[[#This Row],[Order Date]],"mmm")</f>
        <v>wrz</v>
      </c>
    </row>
    <row r="1847" spans="1:20" ht="16" x14ac:dyDescent="0.4">
      <c r="A1847" s="2" t="s">
        <v>1918</v>
      </c>
      <c r="B1847" s="3">
        <v>46272</v>
      </c>
      <c r="C1847" s="4" t="s">
        <v>21</v>
      </c>
      <c r="D1847" s="4" t="s">
        <v>72</v>
      </c>
      <c r="E1847" s="4" t="s">
        <v>23</v>
      </c>
      <c r="F1847" s="4" t="s">
        <v>36</v>
      </c>
      <c r="G1847" s="4" t="s">
        <v>37</v>
      </c>
      <c r="H1847" s="4" t="s">
        <v>66</v>
      </c>
      <c r="I1847" s="5">
        <v>1</v>
      </c>
      <c r="J1847" s="6">
        <v>46.44</v>
      </c>
      <c r="K1847" s="7">
        <v>0.05</v>
      </c>
      <c r="L1847" s="6">
        <v>17.88</v>
      </c>
      <c r="M1847" s="6">
        <f t="shared" si="112"/>
        <v>44.117999999999995</v>
      </c>
      <c r="N1847" s="6">
        <f t="shared" si="113"/>
        <v>17.88</v>
      </c>
      <c r="O1847" s="6">
        <f t="shared" si="114"/>
        <v>26.237999999999996</v>
      </c>
      <c r="P1847" s="8">
        <f t="shared" si="115"/>
        <v>0.59472324221406225</v>
      </c>
      <c r="Q1847" s="9">
        <f>YEAR(SalesDataTable[[#This Row],[Order Date]])</f>
        <v>2026</v>
      </c>
      <c r="R1847" s="8" t="str">
        <f>"Q"&amp;ROUNDUP(MONTH(SalesDataTable[[#This Row],[Order Date]])/3,0)</f>
        <v>Q3</v>
      </c>
      <c r="S1847" s="5">
        <f>MONTH(SalesDataTable[[#This Row],[Order Date]])</f>
        <v>9</v>
      </c>
      <c r="T1847" s="8" t="str">
        <f>TEXT(SalesDataTable[[#This Row],[Order Date]],"mmm")</f>
        <v>wrz</v>
      </c>
    </row>
    <row r="1848" spans="1:20" ht="16" x14ac:dyDescent="0.4">
      <c r="A1848" s="2" t="s">
        <v>1919</v>
      </c>
      <c r="B1848" s="3">
        <v>46272</v>
      </c>
      <c r="C1848" s="4" t="s">
        <v>21</v>
      </c>
      <c r="D1848" s="4" t="s">
        <v>22</v>
      </c>
      <c r="E1848" s="4" t="s">
        <v>30</v>
      </c>
      <c r="F1848" s="4" t="s">
        <v>40</v>
      </c>
      <c r="G1848" s="4" t="s">
        <v>37</v>
      </c>
      <c r="H1848" s="4" t="s">
        <v>91</v>
      </c>
      <c r="I1848" s="5">
        <v>4</v>
      </c>
      <c r="J1848" s="6">
        <v>133.26</v>
      </c>
      <c r="K1848" s="7">
        <v>0.1</v>
      </c>
      <c r="L1848" s="6">
        <v>68.77</v>
      </c>
      <c r="M1848" s="6">
        <f t="shared" si="112"/>
        <v>479.73599999999999</v>
      </c>
      <c r="N1848" s="6">
        <f t="shared" si="113"/>
        <v>275.08</v>
      </c>
      <c r="O1848" s="6">
        <f t="shared" si="114"/>
        <v>204.65600000000001</v>
      </c>
      <c r="P1848" s="8">
        <f t="shared" si="115"/>
        <v>0.42660129738022579</v>
      </c>
      <c r="Q1848" s="9">
        <f>YEAR(SalesDataTable[[#This Row],[Order Date]])</f>
        <v>2026</v>
      </c>
      <c r="R1848" s="8" t="str">
        <f>"Q"&amp;ROUNDUP(MONTH(SalesDataTable[[#This Row],[Order Date]])/3,0)</f>
        <v>Q3</v>
      </c>
      <c r="S1848" s="5">
        <f>MONTH(SalesDataTable[[#This Row],[Order Date]])</f>
        <v>9</v>
      </c>
      <c r="T1848" s="8" t="str">
        <f>TEXT(SalesDataTable[[#This Row],[Order Date]],"mmm")</f>
        <v>wrz</v>
      </c>
    </row>
    <row r="1849" spans="1:20" ht="16" x14ac:dyDescent="0.4">
      <c r="A1849" s="2" t="s">
        <v>1920</v>
      </c>
      <c r="B1849" s="3">
        <v>46272</v>
      </c>
      <c r="C1849" s="4" t="s">
        <v>28</v>
      </c>
      <c r="D1849" s="4" t="s">
        <v>89</v>
      </c>
      <c r="E1849" s="4" t="s">
        <v>59</v>
      </c>
      <c r="F1849" s="4" t="s">
        <v>36</v>
      </c>
      <c r="G1849" s="4" t="s">
        <v>31</v>
      </c>
      <c r="H1849" s="4" t="s">
        <v>41</v>
      </c>
      <c r="I1849" s="5">
        <v>1</v>
      </c>
      <c r="J1849" s="6">
        <v>147.36000000000001</v>
      </c>
      <c r="K1849" s="7">
        <v>0</v>
      </c>
      <c r="L1849" s="6">
        <v>81.599999999999994</v>
      </c>
      <c r="M1849" s="6">
        <f t="shared" si="112"/>
        <v>147.36000000000001</v>
      </c>
      <c r="N1849" s="6">
        <f t="shared" si="113"/>
        <v>81.599999999999994</v>
      </c>
      <c r="O1849" s="6">
        <f t="shared" si="114"/>
        <v>65.760000000000019</v>
      </c>
      <c r="P1849" s="8">
        <f t="shared" si="115"/>
        <v>0.44625407166123787</v>
      </c>
      <c r="Q1849" s="9">
        <f>YEAR(SalesDataTable[[#This Row],[Order Date]])</f>
        <v>2026</v>
      </c>
      <c r="R1849" s="8" t="str">
        <f>"Q"&amp;ROUNDUP(MONTH(SalesDataTable[[#This Row],[Order Date]])/3,0)</f>
        <v>Q3</v>
      </c>
      <c r="S1849" s="5">
        <f>MONTH(SalesDataTable[[#This Row],[Order Date]])</f>
        <v>9</v>
      </c>
      <c r="T1849" s="8" t="str">
        <f>TEXT(SalesDataTable[[#This Row],[Order Date]],"mmm")</f>
        <v>wrz</v>
      </c>
    </row>
    <row r="1850" spans="1:20" ht="16" x14ac:dyDescent="0.4">
      <c r="A1850" s="2" t="s">
        <v>1921</v>
      </c>
      <c r="B1850" s="3">
        <v>46272</v>
      </c>
      <c r="C1850" s="4" t="s">
        <v>21</v>
      </c>
      <c r="D1850" s="4" t="s">
        <v>22</v>
      </c>
      <c r="E1850" s="4" t="s">
        <v>23</v>
      </c>
      <c r="F1850" s="4" t="s">
        <v>36</v>
      </c>
      <c r="G1850" s="4" t="s">
        <v>37</v>
      </c>
      <c r="H1850" s="4" t="s">
        <v>103</v>
      </c>
      <c r="I1850" s="5">
        <v>2</v>
      </c>
      <c r="J1850" s="6">
        <v>166.13</v>
      </c>
      <c r="K1850" s="7">
        <v>0.15</v>
      </c>
      <c r="L1850" s="6">
        <v>86.71</v>
      </c>
      <c r="M1850" s="6">
        <f t="shared" si="112"/>
        <v>282.42099999999999</v>
      </c>
      <c r="N1850" s="6">
        <f t="shared" si="113"/>
        <v>173.42</v>
      </c>
      <c r="O1850" s="6">
        <f t="shared" si="114"/>
        <v>109.001</v>
      </c>
      <c r="P1850" s="8">
        <f t="shared" si="115"/>
        <v>0.38595217777714835</v>
      </c>
      <c r="Q1850" s="9">
        <f>YEAR(SalesDataTable[[#This Row],[Order Date]])</f>
        <v>2026</v>
      </c>
      <c r="R1850" s="8" t="str">
        <f>"Q"&amp;ROUNDUP(MONTH(SalesDataTable[[#This Row],[Order Date]])/3,0)</f>
        <v>Q3</v>
      </c>
      <c r="S1850" s="5">
        <f>MONTH(SalesDataTable[[#This Row],[Order Date]])</f>
        <v>9</v>
      </c>
      <c r="T1850" s="8" t="str">
        <f>TEXT(SalesDataTable[[#This Row],[Order Date]],"mmm")</f>
        <v>wrz</v>
      </c>
    </row>
    <row r="1851" spans="1:20" ht="16" x14ac:dyDescent="0.4">
      <c r="A1851" s="2" t="s">
        <v>1922</v>
      </c>
      <c r="B1851" s="3">
        <v>46272</v>
      </c>
      <c r="C1851" s="4" t="s">
        <v>34</v>
      </c>
      <c r="D1851" s="4" t="s">
        <v>44</v>
      </c>
      <c r="E1851" s="4" t="s">
        <v>23</v>
      </c>
      <c r="F1851" s="4" t="s">
        <v>36</v>
      </c>
      <c r="G1851" s="4" t="s">
        <v>69</v>
      </c>
      <c r="H1851" s="4" t="s">
        <v>94</v>
      </c>
      <c r="I1851" s="5">
        <v>1</v>
      </c>
      <c r="J1851" s="6">
        <v>51.74</v>
      </c>
      <c r="K1851" s="7">
        <v>0</v>
      </c>
      <c r="L1851" s="6">
        <v>22.45</v>
      </c>
      <c r="M1851" s="6">
        <f t="shared" si="112"/>
        <v>51.74</v>
      </c>
      <c r="N1851" s="6">
        <f t="shared" si="113"/>
        <v>22.45</v>
      </c>
      <c r="O1851" s="6">
        <f t="shared" si="114"/>
        <v>29.290000000000003</v>
      </c>
      <c r="P1851" s="8">
        <f t="shared" si="115"/>
        <v>0.56609972941631237</v>
      </c>
      <c r="Q1851" s="9">
        <f>YEAR(SalesDataTable[[#This Row],[Order Date]])</f>
        <v>2026</v>
      </c>
      <c r="R1851" s="8" t="str">
        <f>"Q"&amp;ROUNDUP(MONTH(SalesDataTable[[#This Row],[Order Date]])/3,0)</f>
        <v>Q3</v>
      </c>
      <c r="S1851" s="5">
        <f>MONTH(SalesDataTable[[#This Row],[Order Date]])</f>
        <v>9</v>
      </c>
      <c r="T1851" s="8" t="str">
        <f>TEXT(SalesDataTable[[#This Row],[Order Date]],"mmm")</f>
        <v>wrz</v>
      </c>
    </row>
    <row r="1852" spans="1:20" ht="16" x14ac:dyDescent="0.4">
      <c r="A1852" s="2" t="s">
        <v>1923</v>
      </c>
      <c r="B1852" s="3">
        <v>46273</v>
      </c>
      <c r="C1852" s="4" t="s">
        <v>21</v>
      </c>
      <c r="D1852" s="4" t="s">
        <v>22</v>
      </c>
      <c r="E1852" s="4" t="s">
        <v>45</v>
      </c>
      <c r="F1852" s="4" t="s">
        <v>24</v>
      </c>
      <c r="G1852" s="4" t="s">
        <v>31</v>
      </c>
      <c r="H1852" s="4" t="s">
        <v>99</v>
      </c>
      <c r="I1852" s="5">
        <v>1</v>
      </c>
      <c r="J1852" s="6">
        <v>71.7</v>
      </c>
      <c r="K1852" s="7">
        <v>0</v>
      </c>
      <c r="L1852" s="6">
        <v>32</v>
      </c>
      <c r="M1852" s="6">
        <f t="shared" si="112"/>
        <v>71.7</v>
      </c>
      <c r="N1852" s="6">
        <f t="shared" si="113"/>
        <v>32</v>
      </c>
      <c r="O1852" s="6">
        <f t="shared" si="114"/>
        <v>39.700000000000003</v>
      </c>
      <c r="P1852" s="8">
        <f t="shared" si="115"/>
        <v>0.55369595536959559</v>
      </c>
      <c r="Q1852" s="9">
        <f>YEAR(SalesDataTable[[#This Row],[Order Date]])</f>
        <v>2026</v>
      </c>
      <c r="R1852" s="8" t="str">
        <f>"Q"&amp;ROUNDUP(MONTH(SalesDataTable[[#This Row],[Order Date]])/3,0)</f>
        <v>Q3</v>
      </c>
      <c r="S1852" s="5">
        <f>MONTH(SalesDataTable[[#This Row],[Order Date]])</f>
        <v>9</v>
      </c>
      <c r="T1852" s="8" t="str">
        <f>TEXT(SalesDataTable[[#This Row],[Order Date]],"mmm")</f>
        <v>wrz</v>
      </c>
    </row>
    <row r="1853" spans="1:20" ht="16" x14ac:dyDescent="0.4">
      <c r="A1853" s="2" t="s">
        <v>1924</v>
      </c>
      <c r="B1853" s="3">
        <v>46273</v>
      </c>
      <c r="C1853" s="4" t="s">
        <v>34</v>
      </c>
      <c r="D1853" s="4" t="s">
        <v>35</v>
      </c>
      <c r="E1853" s="4" t="s">
        <v>23</v>
      </c>
      <c r="F1853" s="4" t="s">
        <v>24</v>
      </c>
      <c r="G1853" s="4" t="s">
        <v>25</v>
      </c>
      <c r="H1853" s="4" t="s">
        <v>55</v>
      </c>
      <c r="I1853" s="5">
        <v>2</v>
      </c>
      <c r="J1853" s="6">
        <v>39.409999999999997</v>
      </c>
      <c r="K1853" s="7">
        <v>0.05</v>
      </c>
      <c r="L1853" s="6">
        <v>17.12</v>
      </c>
      <c r="M1853" s="6">
        <f t="shared" si="112"/>
        <v>74.878999999999991</v>
      </c>
      <c r="N1853" s="6">
        <f t="shared" si="113"/>
        <v>34.24</v>
      </c>
      <c r="O1853" s="6">
        <f t="shared" si="114"/>
        <v>40.638999999999989</v>
      </c>
      <c r="P1853" s="8">
        <f t="shared" si="115"/>
        <v>0.54272893601677363</v>
      </c>
      <c r="Q1853" s="9">
        <f>YEAR(SalesDataTable[[#This Row],[Order Date]])</f>
        <v>2026</v>
      </c>
      <c r="R1853" s="8" t="str">
        <f>"Q"&amp;ROUNDUP(MONTH(SalesDataTable[[#This Row],[Order Date]])/3,0)</f>
        <v>Q3</v>
      </c>
      <c r="S1853" s="5">
        <f>MONTH(SalesDataTable[[#This Row],[Order Date]])</f>
        <v>9</v>
      </c>
      <c r="T1853" s="8" t="str">
        <f>TEXT(SalesDataTable[[#This Row],[Order Date]],"mmm")</f>
        <v>wrz</v>
      </c>
    </row>
    <row r="1854" spans="1:20" ht="16" x14ac:dyDescent="0.4">
      <c r="A1854" s="2" t="s">
        <v>1925</v>
      </c>
      <c r="B1854" s="3">
        <v>46273</v>
      </c>
      <c r="C1854" s="4" t="s">
        <v>21</v>
      </c>
      <c r="D1854" s="4" t="s">
        <v>72</v>
      </c>
      <c r="E1854" s="4" t="s">
        <v>23</v>
      </c>
      <c r="F1854" s="4" t="s">
        <v>36</v>
      </c>
      <c r="G1854" s="4" t="s">
        <v>51</v>
      </c>
      <c r="H1854" s="4" t="s">
        <v>52</v>
      </c>
      <c r="I1854" s="5">
        <v>2</v>
      </c>
      <c r="J1854" s="6">
        <v>345.33</v>
      </c>
      <c r="K1854" s="7">
        <v>0</v>
      </c>
      <c r="L1854" s="6">
        <v>198.22</v>
      </c>
      <c r="M1854" s="6">
        <f t="shared" si="112"/>
        <v>690.66</v>
      </c>
      <c r="N1854" s="6">
        <f t="shared" si="113"/>
        <v>396.44</v>
      </c>
      <c r="O1854" s="6">
        <f t="shared" si="114"/>
        <v>294.21999999999997</v>
      </c>
      <c r="P1854" s="8">
        <f t="shared" si="115"/>
        <v>0.42599832044710856</v>
      </c>
      <c r="Q1854" s="9">
        <f>YEAR(SalesDataTable[[#This Row],[Order Date]])</f>
        <v>2026</v>
      </c>
      <c r="R1854" s="8" t="str">
        <f>"Q"&amp;ROUNDUP(MONTH(SalesDataTable[[#This Row],[Order Date]])/3,0)</f>
        <v>Q3</v>
      </c>
      <c r="S1854" s="5">
        <f>MONTH(SalesDataTable[[#This Row],[Order Date]])</f>
        <v>9</v>
      </c>
      <c r="T1854" s="8" t="str">
        <f>TEXT(SalesDataTable[[#This Row],[Order Date]],"mmm")</f>
        <v>wrz</v>
      </c>
    </row>
    <row r="1855" spans="1:20" ht="16" x14ac:dyDescent="0.4">
      <c r="A1855" s="2" t="s">
        <v>1926</v>
      </c>
      <c r="B1855" s="3">
        <v>46274</v>
      </c>
      <c r="C1855" s="4" t="s">
        <v>47</v>
      </c>
      <c r="D1855" s="4" t="s">
        <v>102</v>
      </c>
      <c r="E1855" s="4" t="s">
        <v>23</v>
      </c>
      <c r="F1855" s="4" t="s">
        <v>24</v>
      </c>
      <c r="G1855" s="4" t="s">
        <v>31</v>
      </c>
      <c r="H1855" s="4" t="s">
        <v>41</v>
      </c>
      <c r="I1855" s="5">
        <v>1</v>
      </c>
      <c r="J1855" s="6">
        <v>145.33000000000001</v>
      </c>
      <c r="K1855" s="7">
        <v>0.1</v>
      </c>
      <c r="L1855" s="6">
        <v>80.97</v>
      </c>
      <c r="M1855" s="6">
        <f t="shared" si="112"/>
        <v>130.79700000000003</v>
      </c>
      <c r="N1855" s="6">
        <f t="shared" si="113"/>
        <v>80.97</v>
      </c>
      <c r="O1855" s="6">
        <f t="shared" si="114"/>
        <v>49.827000000000027</v>
      </c>
      <c r="P1855" s="8">
        <f t="shared" si="115"/>
        <v>0.3809491043372556</v>
      </c>
      <c r="Q1855" s="9">
        <f>YEAR(SalesDataTable[[#This Row],[Order Date]])</f>
        <v>2026</v>
      </c>
      <c r="R1855" s="8" t="str">
        <f>"Q"&amp;ROUNDUP(MONTH(SalesDataTable[[#This Row],[Order Date]])/3,0)</f>
        <v>Q3</v>
      </c>
      <c r="S1855" s="5">
        <f>MONTH(SalesDataTable[[#This Row],[Order Date]])</f>
        <v>9</v>
      </c>
      <c r="T1855" s="8" t="str">
        <f>TEXT(SalesDataTable[[#This Row],[Order Date]],"mmm")</f>
        <v>wrz</v>
      </c>
    </row>
    <row r="1856" spans="1:20" ht="16" x14ac:dyDescent="0.4">
      <c r="A1856" s="2" t="s">
        <v>1927</v>
      </c>
      <c r="B1856" s="3">
        <v>46274</v>
      </c>
      <c r="C1856" s="4" t="s">
        <v>21</v>
      </c>
      <c r="D1856" s="4" t="s">
        <v>22</v>
      </c>
      <c r="E1856" s="4" t="s">
        <v>23</v>
      </c>
      <c r="F1856" s="4" t="s">
        <v>24</v>
      </c>
      <c r="G1856" s="4" t="s">
        <v>25</v>
      </c>
      <c r="H1856" s="4" t="s">
        <v>49</v>
      </c>
      <c r="I1856" s="5">
        <v>3</v>
      </c>
      <c r="J1856" s="6">
        <v>50.03</v>
      </c>
      <c r="K1856" s="7">
        <v>0.1</v>
      </c>
      <c r="L1856" s="6">
        <v>22.89</v>
      </c>
      <c r="M1856" s="6">
        <f t="shared" si="112"/>
        <v>135.08100000000002</v>
      </c>
      <c r="N1856" s="6">
        <f t="shared" si="113"/>
        <v>68.67</v>
      </c>
      <c r="O1856" s="6">
        <f t="shared" si="114"/>
        <v>66.411000000000016</v>
      </c>
      <c r="P1856" s="8">
        <f t="shared" si="115"/>
        <v>0.49163835032313952</v>
      </c>
      <c r="Q1856" s="9">
        <f>YEAR(SalesDataTable[[#This Row],[Order Date]])</f>
        <v>2026</v>
      </c>
      <c r="R1856" s="8" t="str">
        <f>"Q"&amp;ROUNDUP(MONTH(SalesDataTable[[#This Row],[Order Date]])/3,0)</f>
        <v>Q3</v>
      </c>
      <c r="S1856" s="5">
        <f>MONTH(SalesDataTable[[#This Row],[Order Date]])</f>
        <v>9</v>
      </c>
      <c r="T1856" s="8" t="str">
        <f>TEXT(SalesDataTable[[#This Row],[Order Date]],"mmm")</f>
        <v>wrz</v>
      </c>
    </row>
    <row r="1857" spans="1:20" ht="16" x14ac:dyDescent="0.4">
      <c r="A1857" s="2" t="s">
        <v>1928</v>
      </c>
      <c r="B1857" s="3">
        <v>46274</v>
      </c>
      <c r="C1857" s="4" t="s">
        <v>28</v>
      </c>
      <c r="D1857" s="4" t="s">
        <v>29</v>
      </c>
      <c r="E1857" s="4" t="s">
        <v>59</v>
      </c>
      <c r="F1857" s="4" t="s">
        <v>24</v>
      </c>
      <c r="G1857" s="4" t="s">
        <v>37</v>
      </c>
      <c r="H1857" s="4" t="s">
        <v>38</v>
      </c>
      <c r="I1857" s="5">
        <v>1</v>
      </c>
      <c r="J1857" s="6">
        <v>35.68</v>
      </c>
      <c r="K1857" s="7">
        <v>0.05</v>
      </c>
      <c r="L1857" s="6">
        <v>13.37</v>
      </c>
      <c r="M1857" s="6">
        <f t="shared" si="112"/>
        <v>33.896000000000001</v>
      </c>
      <c r="N1857" s="6">
        <f t="shared" si="113"/>
        <v>13.37</v>
      </c>
      <c r="O1857" s="6">
        <f t="shared" si="114"/>
        <v>20.526000000000003</v>
      </c>
      <c r="P1857" s="8">
        <f t="shared" si="115"/>
        <v>0.60555817795610112</v>
      </c>
      <c r="Q1857" s="9">
        <f>YEAR(SalesDataTable[[#This Row],[Order Date]])</f>
        <v>2026</v>
      </c>
      <c r="R1857" s="8" t="str">
        <f>"Q"&amp;ROUNDUP(MONTH(SalesDataTable[[#This Row],[Order Date]])/3,0)</f>
        <v>Q3</v>
      </c>
      <c r="S1857" s="5">
        <f>MONTH(SalesDataTable[[#This Row],[Order Date]])</f>
        <v>9</v>
      </c>
      <c r="T1857" s="8" t="str">
        <f>TEXT(SalesDataTable[[#This Row],[Order Date]],"mmm")</f>
        <v>wrz</v>
      </c>
    </row>
    <row r="1858" spans="1:20" ht="16" x14ac:dyDescent="0.4">
      <c r="A1858" s="2" t="s">
        <v>1929</v>
      </c>
      <c r="B1858" s="3">
        <v>46274</v>
      </c>
      <c r="C1858" s="4" t="s">
        <v>47</v>
      </c>
      <c r="D1858" s="4" t="s">
        <v>68</v>
      </c>
      <c r="E1858" s="4" t="s">
        <v>23</v>
      </c>
      <c r="F1858" s="4" t="s">
        <v>24</v>
      </c>
      <c r="G1858" s="4" t="s">
        <v>51</v>
      </c>
      <c r="H1858" s="4" t="s">
        <v>52</v>
      </c>
      <c r="I1858" s="5">
        <v>1</v>
      </c>
      <c r="J1858" s="6">
        <v>341.87</v>
      </c>
      <c r="K1858" s="7">
        <v>0.1</v>
      </c>
      <c r="L1858" s="6">
        <v>190.66</v>
      </c>
      <c r="M1858" s="6">
        <f t="shared" ref="M1858:M1921" si="116">I1858*J1858*(1-K1858)</f>
        <v>307.68299999999999</v>
      </c>
      <c r="N1858" s="6">
        <f t="shared" ref="N1858:N1921" si="117">I1858*L1858</f>
        <v>190.66</v>
      </c>
      <c r="O1858" s="6">
        <f t="shared" ref="O1858:O1921" si="118">M1858-N1858</f>
        <v>117.023</v>
      </c>
      <c r="P1858" s="8">
        <f t="shared" ref="P1858:P1921" si="119">IFERROR(O1858/M1858,0)</f>
        <v>0.38033625517171893</v>
      </c>
      <c r="Q1858" s="9">
        <f>YEAR(SalesDataTable[[#This Row],[Order Date]])</f>
        <v>2026</v>
      </c>
      <c r="R1858" s="8" t="str">
        <f>"Q"&amp;ROUNDUP(MONTH(SalesDataTable[[#This Row],[Order Date]])/3,0)</f>
        <v>Q3</v>
      </c>
      <c r="S1858" s="5">
        <f>MONTH(SalesDataTable[[#This Row],[Order Date]])</f>
        <v>9</v>
      </c>
      <c r="T1858" s="8" t="str">
        <f>TEXT(SalesDataTable[[#This Row],[Order Date]],"mmm")</f>
        <v>wrz</v>
      </c>
    </row>
    <row r="1859" spans="1:20" ht="16" x14ac:dyDescent="0.4">
      <c r="A1859" s="2" t="s">
        <v>1930</v>
      </c>
      <c r="B1859" s="3">
        <v>46274</v>
      </c>
      <c r="C1859" s="4" t="s">
        <v>28</v>
      </c>
      <c r="D1859" s="4" t="s">
        <v>58</v>
      </c>
      <c r="E1859" s="4" t="s">
        <v>23</v>
      </c>
      <c r="F1859" s="4" t="s">
        <v>24</v>
      </c>
      <c r="G1859" s="4" t="s">
        <v>37</v>
      </c>
      <c r="H1859" s="4" t="s">
        <v>103</v>
      </c>
      <c r="I1859" s="5">
        <v>1</v>
      </c>
      <c r="J1859" s="6">
        <v>164.6</v>
      </c>
      <c r="K1859" s="7">
        <v>0</v>
      </c>
      <c r="L1859" s="6">
        <v>87.21</v>
      </c>
      <c r="M1859" s="6">
        <f t="shared" si="116"/>
        <v>164.6</v>
      </c>
      <c r="N1859" s="6">
        <f t="shared" si="117"/>
        <v>87.21</v>
      </c>
      <c r="O1859" s="6">
        <f t="shared" si="118"/>
        <v>77.39</v>
      </c>
      <c r="P1859" s="8">
        <f t="shared" si="119"/>
        <v>0.47017010935601461</v>
      </c>
      <c r="Q1859" s="9">
        <f>YEAR(SalesDataTable[[#This Row],[Order Date]])</f>
        <v>2026</v>
      </c>
      <c r="R1859" s="8" t="str">
        <f>"Q"&amp;ROUNDUP(MONTH(SalesDataTable[[#This Row],[Order Date]])/3,0)</f>
        <v>Q3</v>
      </c>
      <c r="S1859" s="5">
        <f>MONTH(SalesDataTable[[#This Row],[Order Date]])</f>
        <v>9</v>
      </c>
      <c r="T1859" s="8" t="str">
        <f>TEXT(SalesDataTable[[#This Row],[Order Date]],"mmm")</f>
        <v>wrz</v>
      </c>
    </row>
    <row r="1860" spans="1:20" ht="16" x14ac:dyDescent="0.4">
      <c r="A1860" s="2" t="s">
        <v>1931</v>
      </c>
      <c r="B1860" s="3">
        <v>46274</v>
      </c>
      <c r="C1860" s="4" t="s">
        <v>47</v>
      </c>
      <c r="D1860" s="4" t="s">
        <v>68</v>
      </c>
      <c r="E1860" s="4" t="s">
        <v>23</v>
      </c>
      <c r="F1860" s="4" t="s">
        <v>24</v>
      </c>
      <c r="G1860" s="4" t="s">
        <v>69</v>
      </c>
      <c r="H1860" s="4" t="s">
        <v>70</v>
      </c>
      <c r="I1860" s="5">
        <v>2</v>
      </c>
      <c r="J1860" s="6">
        <v>41.24</v>
      </c>
      <c r="K1860" s="7">
        <v>0</v>
      </c>
      <c r="L1860" s="6">
        <v>14.46</v>
      </c>
      <c r="M1860" s="6">
        <f t="shared" si="116"/>
        <v>82.48</v>
      </c>
      <c r="N1860" s="6">
        <f t="shared" si="117"/>
        <v>28.92</v>
      </c>
      <c r="O1860" s="6">
        <f t="shared" si="118"/>
        <v>53.56</v>
      </c>
      <c r="P1860" s="8">
        <f t="shared" si="119"/>
        <v>0.64936954413191073</v>
      </c>
      <c r="Q1860" s="9">
        <f>YEAR(SalesDataTable[[#This Row],[Order Date]])</f>
        <v>2026</v>
      </c>
      <c r="R1860" s="8" t="str">
        <f>"Q"&amp;ROUNDUP(MONTH(SalesDataTable[[#This Row],[Order Date]])/3,0)</f>
        <v>Q3</v>
      </c>
      <c r="S1860" s="5">
        <f>MONTH(SalesDataTable[[#This Row],[Order Date]])</f>
        <v>9</v>
      </c>
      <c r="T1860" s="8" t="str">
        <f>TEXT(SalesDataTable[[#This Row],[Order Date]],"mmm")</f>
        <v>wrz</v>
      </c>
    </row>
    <row r="1861" spans="1:20" ht="16" x14ac:dyDescent="0.4">
      <c r="A1861" s="2" t="s">
        <v>1932</v>
      </c>
      <c r="B1861" s="3">
        <v>46275</v>
      </c>
      <c r="C1861" s="4" t="s">
        <v>34</v>
      </c>
      <c r="D1861" s="4" t="s">
        <v>81</v>
      </c>
      <c r="E1861" s="4" t="s">
        <v>45</v>
      </c>
      <c r="F1861" s="4" t="s">
        <v>36</v>
      </c>
      <c r="G1861" s="4" t="s">
        <v>25</v>
      </c>
      <c r="H1861" s="4" t="s">
        <v>55</v>
      </c>
      <c r="I1861" s="5">
        <v>1</v>
      </c>
      <c r="J1861" s="6">
        <v>40.1</v>
      </c>
      <c r="K1861" s="7">
        <v>0</v>
      </c>
      <c r="L1861" s="6">
        <v>16.920000000000002</v>
      </c>
      <c r="M1861" s="6">
        <f t="shared" si="116"/>
        <v>40.1</v>
      </c>
      <c r="N1861" s="6">
        <f t="shared" si="117"/>
        <v>16.920000000000002</v>
      </c>
      <c r="O1861" s="6">
        <f t="shared" si="118"/>
        <v>23.18</v>
      </c>
      <c r="P1861" s="8">
        <f t="shared" si="119"/>
        <v>0.57805486284289276</v>
      </c>
      <c r="Q1861" s="9">
        <f>YEAR(SalesDataTable[[#This Row],[Order Date]])</f>
        <v>2026</v>
      </c>
      <c r="R1861" s="8" t="str">
        <f>"Q"&amp;ROUNDUP(MONTH(SalesDataTable[[#This Row],[Order Date]])/3,0)</f>
        <v>Q3</v>
      </c>
      <c r="S1861" s="5">
        <f>MONTH(SalesDataTable[[#This Row],[Order Date]])</f>
        <v>9</v>
      </c>
      <c r="T1861" s="8" t="str">
        <f>TEXT(SalesDataTable[[#This Row],[Order Date]],"mmm")</f>
        <v>wrz</v>
      </c>
    </row>
    <row r="1862" spans="1:20" ht="16" x14ac:dyDescent="0.4">
      <c r="A1862" s="2" t="s">
        <v>1933</v>
      </c>
      <c r="B1862" s="3">
        <v>46275</v>
      </c>
      <c r="C1862" s="4" t="s">
        <v>28</v>
      </c>
      <c r="D1862" s="4" t="s">
        <v>58</v>
      </c>
      <c r="E1862" s="4" t="s">
        <v>23</v>
      </c>
      <c r="F1862" s="4" t="s">
        <v>36</v>
      </c>
      <c r="G1862" s="4" t="s">
        <v>51</v>
      </c>
      <c r="H1862" s="4" t="s">
        <v>84</v>
      </c>
      <c r="I1862" s="5">
        <v>2</v>
      </c>
      <c r="J1862" s="6">
        <v>80.239999999999995</v>
      </c>
      <c r="K1862" s="7">
        <v>0</v>
      </c>
      <c r="L1862" s="6">
        <v>40.5</v>
      </c>
      <c r="M1862" s="6">
        <f t="shared" si="116"/>
        <v>160.47999999999999</v>
      </c>
      <c r="N1862" s="6">
        <f t="shared" si="117"/>
        <v>81</v>
      </c>
      <c r="O1862" s="6">
        <f t="shared" si="118"/>
        <v>79.47999999999999</v>
      </c>
      <c r="P1862" s="8">
        <f t="shared" si="119"/>
        <v>0.49526420737786636</v>
      </c>
      <c r="Q1862" s="9">
        <f>YEAR(SalesDataTable[[#This Row],[Order Date]])</f>
        <v>2026</v>
      </c>
      <c r="R1862" s="8" t="str">
        <f>"Q"&amp;ROUNDUP(MONTH(SalesDataTable[[#This Row],[Order Date]])/3,0)</f>
        <v>Q3</v>
      </c>
      <c r="S1862" s="5">
        <f>MONTH(SalesDataTable[[#This Row],[Order Date]])</f>
        <v>9</v>
      </c>
      <c r="T1862" s="8" t="str">
        <f>TEXT(SalesDataTable[[#This Row],[Order Date]],"mmm")</f>
        <v>wrz</v>
      </c>
    </row>
    <row r="1863" spans="1:20" ht="16" x14ac:dyDescent="0.4">
      <c r="A1863" s="2" t="s">
        <v>1934</v>
      </c>
      <c r="B1863" s="3">
        <v>46275</v>
      </c>
      <c r="C1863" s="4" t="s">
        <v>34</v>
      </c>
      <c r="D1863" s="4" t="s">
        <v>44</v>
      </c>
      <c r="E1863" s="4" t="s">
        <v>23</v>
      </c>
      <c r="F1863" s="4" t="s">
        <v>36</v>
      </c>
      <c r="G1863" s="4" t="s">
        <v>31</v>
      </c>
      <c r="H1863" s="4" t="s">
        <v>73</v>
      </c>
      <c r="I1863" s="5">
        <v>4</v>
      </c>
      <c r="J1863" s="6">
        <v>151.01</v>
      </c>
      <c r="K1863" s="7">
        <v>0</v>
      </c>
      <c r="L1863" s="6">
        <v>80.569999999999993</v>
      </c>
      <c r="M1863" s="6">
        <f t="shared" si="116"/>
        <v>604.04</v>
      </c>
      <c r="N1863" s="6">
        <f t="shared" si="117"/>
        <v>322.27999999999997</v>
      </c>
      <c r="O1863" s="6">
        <f t="shared" si="118"/>
        <v>281.76</v>
      </c>
      <c r="P1863" s="8">
        <f t="shared" si="119"/>
        <v>0.46645917488908023</v>
      </c>
      <c r="Q1863" s="9">
        <f>YEAR(SalesDataTable[[#This Row],[Order Date]])</f>
        <v>2026</v>
      </c>
      <c r="R1863" s="8" t="str">
        <f>"Q"&amp;ROUNDUP(MONTH(SalesDataTable[[#This Row],[Order Date]])/3,0)</f>
        <v>Q3</v>
      </c>
      <c r="S1863" s="5">
        <f>MONTH(SalesDataTable[[#This Row],[Order Date]])</f>
        <v>9</v>
      </c>
      <c r="T1863" s="8" t="str">
        <f>TEXT(SalesDataTable[[#This Row],[Order Date]],"mmm")</f>
        <v>wrz</v>
      </c>
    </row>
    <row r="1864" spans="1:20" ht="16" x14ac:dyDescent="0.4">
      <c r="A1864" s="2" t="s">
        <v>1935</v>
      </c>
      <c r="B1864" s="3">
        <v>46275</v>
      </c>
      <c r="C1864" s="4" t="s">
        <v>21</v>
      </c>
      <c r="D1864" s="4" t="s">
        <v>108</v>
      </c>
      <c r="E1864" s="4" t="s">
        <v>59</v>
      </c>
      <c r="F1864" s="4" t="s">
        <v>24</v>
      </c>
      <c r="G1864" s="4" t="s">
        <v>25</v>
      </c>
      <c r="H1864" s="4" t="s">
        <v>49</v>
      </c>
      <c r="I1864" s="5">
        <v>1</v>
      </c>
      <c r="J1864" s="6">
        <v>51.32</v>
      </c>
      <c r="K1864" s="7">
        <v>0.1</v>
      </c>
      <c r="L1864" s="6">
        <v>22.67</v>
      </c>
      <c r="M1864" s="6">
        <f t="shared" si="116"/>
        <v>46.188000000000002</v>
      </c>
      <c r="N1864" s="6">
        <f t="shared" si="117"/>
        <v>22.67</v>
      </c>
      <c r="O1864" s="6">
        <f t="shared" si="118"/>
        <v>23.518000000000001</v>
      </c>
      <c r="P1864" s="8">
        <f t="shared" si="119"/>
        <v>0.50917987356023209</v>
      </c>
      <c r="Q1864" s="9">
        <f>YEAR(SalesDataTable[[#This Row],[Order Date]])</f>
        <v>2026</v>
      </c>
      <c r="R1864" s="8" t="str">
        <f>"Q"&amp;ROUNDUP(MONTH(SalesDataTable[[#This Row],[Order Date]])/3,0)</f>
        <v>Q3</v>
      </c>
      <c r="S1864" s="5">
        <f>MONTH(SalesDataTable[[#This Row],[Order Date]])</f>
        <v>9</v>
      </c>
      <c r="T1864" s="8" t="str">
        <f>TEXT(SalesDataTable[[#This Row],[Order Date]],"mmm")</f>
        <v>wrz</v>
      </c>
    </row>
    <row r="1865" spans="1:20" ht="16" x14ac:dyDescent="0.4">
      <c r="A1865" s="2" t="s">
        <v>1936</v>
      </c>
      <c r="B1865" s="3">
        <v>46275</v>
      </c>
      <c r="C1865" s="4" t="s">
        <v>47</v>
      </c>
      <c r="D1865" s="4" t="s">
        <v>65</v>
      </c>
      <c r="E1865" s="4" t="s">
        <v>45</v>
      </c>
      <c r="F1865" s="4" t="s">
        <v>24</v>
      </c>
      <c r="G1865" s="4" t="s">
        <v>31</v>
      </c>
      <c r="H1865" s="4" t="s">
        <v>99</v>
      </c>
      <c r="I1865" s="5">
        <v>2</v>
      </c>
      <c r="J1865" s="6">
        <v>72.61</v>
      </c>
      <c r="K1865" s="7">
        <v>0</v>
      </c>
      <c r="L1865" s="6">
        <v>32.68</v>
      </c>
      <c r="M1865" s="6">
        <f t="shared" si="116"/>
        <v>145.22</v>
      </c>
      <c r="N1865" s="6">
        <f t="shared" si="117"/>
        <v>65.36</v>
      </c>
      <c r="O1865" s="6">
        <f t="shared" si="118"/>
        <v>79.86</v>
      </c>
      <c r="P1865" s="8">
        <f t="shared" si="119"/>
        <v>0.54992425285773305</v>
      </c>
      <c r="Q1865" s="9">
        <f>YEAR(SalesDataTable[[#This Row],[Order Date]])</f>
        <v>2026</v>
      </c>
      <c r="R1865" s="8" t="str">
        <f>"Q"&amp;ROUNDUP(MONTH(SalesDataTable[[#This Row],[Order Date]])/3,0)</f>
        <v>Q3</v>
      </c>
      <c r="S1865" s="5">
        <f>MONTH(SalesDataTable[[#This Row],[Order Date]])</f>
        <v>9</v>
      </c>
      <c r="T1865" s="8" t="str">
        <f>TEXT(SalesDataTable[[#This Row],[Order Date]],"mmm")</f>
        <v>wrz</v>
      </c>
    </row>
    <row r="1866" spans="1:20" ht="16" x14ac:dyDescent="0.4">
      <c r="A1866" s="2" t="s">
        <v>1937</v>
      </c>
      <c r="B1866" s="3">
        <v>46276</v>
      </c>
      <c r="C1866" s="4" t="s">
        <v>47</v>
      </c>
      <c r="D1866" s="4" t="s">
        <v>102</v>
      </c>
      <c r="E1866" s="4" t="s">
        <v>59</v>
      </c>
      <c r="F1866" s="4" t="s">
        <v>40</v>
      </c>
      <c r="G1866" s="4" t="s">
        <v>69</v>
      </c>
      <c r="H1866" s="4" t="s">
        <v>70</v>
      </c>
      <c r="I1866" s="5">
        <v>5</v>
      </c>
      <c r="J1866" s="6">
        <v>40.94</v>
      </c>
      <c r="K1866" s="7">
        <v>0</v>
      </c>
      <c r="L1866" s="6">
        <v>14.78</v>
      </c>
      <c r="M1866" s="6">
        <f t="shared" si="116"/>
        <v>204.7</v>
      </c>
      <c r="N1866" s="6">
        <f t="shared" si="117"/>
        <v>73.899999999999991</v>
      </c>
      <c r="O1866" s="6">
        <f t="shared" si="118"/>
        <v>130.80000000000001</v>
      </c>
      <c r="P1866" s="8">
        <f t="shared" si="119"/>
        <v>0.6389838788470934</v>
      </c>
      <c r="Q1866" s="9">
        <f>YEAR(SalesDataTable[[#This Row],[Order Date]])</f>
        <v>2026</v>
      </c>
      <c r="R1866" s="8" t="str">
        <f>"Q"&amp;ROUNDUP(MONTH(SalesDataTable[[#This Row],[Order Date]])/3,0)</f>
        <v>Q3</v>
      </c>
      <c r="S1866" s="5">
        <f>MONTH(SalesDataTable[[#This Row],[Order Date]])</f>
        <v>9</v>
      </c>
      <c r="T1866" s="8" t="str">
        <f>TEXT(SalesDataTable[[#This Row],[Order Date]],"mmm")</f>
        <v>wrz</v>
      </c>
    </row>
    <row r="1867" spans="1:20" ht="16" x14ac:dyDescent="0.4">
      <c r="A1867" s="2" t="s">
        <v>1938</v>
      </c>
      <c r="B1867" s="3">
        <v>46276</v>
      </c>
      <c r="C1867" s="4" t="s">
        <v>34</v>
      </c>
      <c r="D1867" s="4" t="s">
        <v>146</v>
      </c>
      <c r="E1867" s="4" t="s">
        <v>59</v>
      </c>
      <c r="F1867" s="4" t="s">
        <v>36</v>
      </c>
      <c r="G1867" s="4" t="s">
        <v>25</v>
      </c>
      <c r="H1867" s="4" t="s">
        <v>26</v>
      </c>
      <c r="I1867" s="5">
        <v>4</v>
      </c>
      <c r="J1867" s="6">
        <v>81.69</v>
      </c>
      <c r="K1867" s="7">
        <v>0</v>
      </c>
      <c r="L1867" s="6">
        <v>42.23</v>
      </c>
      <c r="M1867" s="6">
        <f t="shared" si="116"/>
        <v>326.76</v>
      </c>
      <c r="N1867" s="6">
        <f t="shared" si="117"/>
        <v>168.92</v>
      </c>
      <c r="O1867" s="6">
        <f t="shared" si="118"/>
        <v>157.84</v>
      </c>
      <c r="P1867" s="8">
        <f t="shared" si="119"/>
        <v>0.48304566042355246</v>
      </c>
      <c r="Q1867" s="9">
        <f>YEAR(SalesDataTable[[#This Row],[Order Date]])</f>
        <v>2026</v>
      </c>
      <c r="R1867" s="8" t="str">
        <f>"Q"&amp;ROUNDUP(MONTH(SalesDataTable[[#This Row],[Order Date]])/3,0)</f>
        <v>Q3</v>
      </c>
      <c r="S1867" s="5">
        <f>MONTH(SalesDataTable[[#This Row],[Order Date]])</f>
        <v>9</v>
      </c>
      <c r="T1867" s="8" t="str">
        <f>TEXT(SalesDataTable[[#This Row],[Order Date]],"mmm")</f>
        <v>wrz</v>
      </c>
    </row>
    <row r="1868" spans="1:20" ht="16" x14ac:dyDescent="0.4">
      <c r="A1868" s="2" t="s">
        <v>1939</v>
      </c>
      <c r="B1868" s="3">
        <v>46276</v>
      </c>
      <c r="C1868" s="4" t="s">
        <v>21</v>
      </c>
      <c r="D1868" s="4" t="s">
        <v>108</v>
      </c>
      <c r="E1868" s="4" t="s">
        <v>45</v>
      </c>
      <c r="F1868" s="4" t="s">
        <v>36</v>
      </c>
      <c r="G1868" s="4" t="s">
        <v>25</v>
      </c>
      <c r="H1868" s="4" t="s">
        <v>49</v>
      </c>
      <c r="I1868" s="5">
        <v>1</v>
      </c>
      <c r="J1868" s="6">
        <v>51.25</v>
      </c>
      <c r="K1868" s="7">
        <v>0.05</v>
      </c>
      <c r="L1868" s="6">
        <v>21.99</v>
      </c>
      <c r="M1868" s="6">
        <f t="shared" si="116"/>
        <v>48.6875</v>
      </c>
      <c r="N1868" s="6">
        <f t="shared" si="117"/>
        <v>21.99</v>
      </c>
      <c r="O1868" s="6">
        <f t="shared" si="118"/>
        <v>26.697500000000002</v>
      </c>
      <c r="P1868" s="8">
        <f t="shared" si="119"/>
        <v>0.54834403080872918</v>
      </c>
      <c r="Q1868" s="9">
        <f>YEAR(SalesDataTable[[#This Row],[Order Date]])</f>
        <v>2026</v>
      </c>
      <c r="R1868" s="8" t="str">
        <f>"Q"&amp;ROUNDUP(MONTH(SalesDataTable[[#This Row],[Order Date]])/3,0)</f>
        <v>Q3</v>
      </c>
      <c r="S1868" s="5">
        <f>MONTH(SalesDataTable[[#This Row],[Order Date]])</f>
        <v>9</v>
      </c>
      <c r="T1868" s="8" t="str">
        <f>TEXT(SalesDataTable[[#This Row],[Order Date]],"mmm")</f>
        <v>wrz</v>
      </c>
    </row>
    <row r="1869" spans="1:20" ht="16" x14ac:dyDescent="0.4">
      <c r="A1869" s="2" t="s">
        <v>1940</v>
      </c>
      <c r="B1869" s="3">
        <v>46276</v>
      </c>
      <c r="C1869" s="4" t="s">
        <v>34</v>
      </c>
      <c r="D1869" s="4" t="s">
        <v>146</v>
      </c>
      <c r="E1869" s="4" t="s">
        <v>23</v>
      </c>
      <c r="F1869" s="4" t="s">
        <v>24</v>
      </c>
      <c r="G1869" s="4" t="s">
        <v>69</v>
      </c>
      <c r="H1869" s="4" t="s">
        <v>94</v>
      </c>
      <c r="I1869" s="5">
        <v>1</v>
      </c>
      <c r="J1869" s="6">
        <v>50.78</v>
      </c>
      <c r="K1869" s="7">
        <v>0.05</v>
      </c>
      <c r="L1869" s="6">
        <v>22.52</v>
      </c>
      <c r="M1869" s="6">
        <f t="shared" si="116"/>
        <v>48.241</v>
      </c>
      <c r="N1869" s="6">
        <f t="shared" si="117"/>
        <v>22.52</v>
      </c>
      <c r="O1869" s="6">
        <f t="shared" si="118"/>
        <v>25.721</v>
      </c>
      <c r="P1869" s="8">
        <f t="shared" si="119"/>
        <v>0.5331771729441761</v>
      </c>
      <c r="Q1869" s="9">
        <f>YEAR(SalesDataTable[[#This Row],[Order Date]])</f>
        <v>2026</v>
      </c>
      <c r="R1869" s="8" t="str">
        <f>"Q"&amp;ROUNDUP(MONTH(SalesDataTable[[#This Row],[Order Date]])/3,0)</f>
        <v>Q3</v>
      </c>
      <c r="S1869" s="5">
        <f>MONTH(SalesDataTable[[#This Row],[Order Date]])</f>
        <v>9</v>
      </c>
      <c r="T1869" s="8" t="str">
        <f>TEXT(SalesDataTable[[#This Row],[Order Date]],"mmm")</f>
        <v>wrz</v>
      </c>
    </row>
    <row r="1870" spans="1:20" ht="16" x14ac:dyDescent="0.4">
      <c r="A1870" s="2" t="s">
        <v>1941</v>
      </c>
      <c r="B1870" s="3">
        <v>46276</v>
      </c>
      <c r="C1870" s="4" t="s">
        <v>28</v>
      </c>
      <c r="D1870" s="4" t="s">
        <v>29</v>
      </c>
      <c r="E1870" s="4" t="s">
        <v>23</v>
      </c>
      <c r="F1870" s="4" t="s">
        <v>36</v>
      </c>
      <c r="G1870" s="4" t="s">
        <v>37</v>
      </c>
      <c r="H1870" s="4" t="s">
        <v>91</v>
      </c>
      <c r="I1870" s="5">
        <v>1</v>
      </c>
      <c r="J1870" s="6">
        <v>133.31</v>
      </c>
      <c r="K1870" s="7">
        <v>0.05</v>
      </c>
      <c r="L1870" s="6">
        <v>67.790000000000006</v>
      </c>
      <c r="M1870" s="6">
        <f t="shared" si="116"/>
        <v>126.64449999999999</v>
      </c>
      <c r="N1870" s="6">
        <f t="shared" si="117"/>
        <v>67.790000000000006</v>
      </c>
      <c r="O1870" s="6">
        <f t="shared" si="118"/>
        <v>58.854499999999987</v>
      </c>
      <c r="P1870" s="8">
        <f t="shared" si="119"/>
        <v>0.46472211584395684</v>
      </c>
      <c r="Q1870" s="9">
        <f>YEAR(SalesDataTable[[#This Row],[Order Date]])</f>
        <v>2026</v>
      </c>
      <c r="R1870" s="8" t="str">
        <f>"Q"&amp;ROUNDUP(MONTH(SalesDataTable[[#This Row],[Order Date]])/3,0)</f>
        <v>Q3</v>
      </c>
      <c r="S1870" s="5">
        <f>MONTH(SalesDataTable[[#This Row],[Order Date]])</f>
        <v>9</v>
      </c>
      <c r="T1870" s="8" t="str">
        <f>TEXT(SalesDataTable[[#This Row],[Order Date]],"mmm")</f>
        <v>wrz</v>
      </c>
    </row>
    <row r="1871" spans="1:20" ht="16" x14ac:dyDescent="0.4">
      <c r="A1871" s="2" t="s">
        <v>1942</v>
      </c>
      <c r="B1871" s="3">
        <v>46276</v>
      </c>
      <c r="C1871" s="4" t="s">
        <v>34</v>
      </c>
      <c r="D1871" s="4" t="s">
        <v>35</v>
      </c>
      <c r="E1871" s="4" t="s">
        <v>23</v>
      </c>
      <c r="F1871" s="4" t="s">
        <v>24</v>
      </c>
      <c r="G1871" s="4" t="s">
        <v>37</v>
      </c>
      <c r="H1871" s="4" t="s">
        <v>103</v>
      </c>
      <c r="I1871" s="5">
        <v>1</v>
      </c>
      <c r="J1871" s="6">
        <v>162.06</v>
      </c>
      <c r="K1871" s="7">
        <v>0</v>
      </c>
      <c r="L1871" s="6">
        <v>86.95</v>
      </c>
      <c r="M1871" s="6">
        <f t="shared" si="116"/>
        <v>162.06</v>
      </c>
      <c r="N1871" s="6">
        <f t="shared" si="117"/>
        <v>86.95</v>
      </c>
      <c r="O1871" s="6">
        <f t="shared" si="118"/>
        <v>75.11</v>
      </c>
      <c r="P1871" s="8">
        <f t="shared" si="119"/>
        <v>0.4634703196347032</v>
      </c>
      <c r="Q1871" s="9">
        <f>YEAR(SalesDataTable[[#This Row],[Order Date]])</f>
        <v>2026</v>
      </c>
      <c r="R1871" s="8" t="str">
        <f>"Q"&amp;ROUNDUP(MONTH(SalesDataTable[[#This Row],[Order Date]])/3,0)</f>
        <v>Q3</v>
      </c>
      <c r="S1871" s="5">
        <f>MONTH(SalesDataTable[[#This Row],[Order Date]])</f>
        <v>9</v>
      </c>
      <c r="T1871" s="8" t="str">
        <f>TEXT(SalesDataTable[[#This Row],[Order Date]],"mmm")</f>
        <v>wrz</v>
      </c>
    </row>
    <row r="1872" spans="1:20" ht="16" x14ac:dyDescent="0.4">
      <c r="A1872" s="2" t="s">
        <v>1943</v>
      </c>
      <c r="B1872" s="3">
        <v>46276</v>
      </c>
      <c r="C1872" s="4" t="s">
        <v>34</v>
      </c>
      <c r="D1872" s="4" t="s">
        <v>54</v>
      </c>
      <c r="E1872" s="4" t="s">
        <v>45</v>
      </c>
      <c r="F1872" s="4" t="s">
        <v>24</v>
      </c>
      <c r="G1872" s="4" t="s">
        <v>37</v>
      </c>
      <c r="H1872" s="4" t="s">
        <v>38</v>
      </c>
      <c r="I1872" s="5">
        <v>2</v>
      </c>
      <c r="J1872" s="6">
        <v>37.03</v>
      </c>
      <c r="K1872" s="7">
        <v>0.1</v>
      </c>
      <c r="L1872" s="6">
        <v>13.46</v>
      </c>
      <c r="M1872" s="6">
        <f t="shared" si="116"/>
        <v>66.654000000000011</v>
      </c>
      <c r="N1872" s="6">
        <f t="shared" si="117"/>
        <v>26.92</v>
      </c>
      <c r="O1872" s="6">
        <f t="shared" si="118"/>
        <v>39.734000000000009</v>
      </c>
      <c r="P1872" s="8">
        <f t="shared" si="119"/>
        <v>0.59612326342004984</v>
      </c>
      <c r="Q1872" s="9">
        <f>YEAR(SalesDataTable[[#This Row],[Order Date]])</f>
        <v>2026</v>
      </c>
      <c r="R1872" s="8" t="str">
        <f>"Q"&amp;ROUNDUP(MONTH(SalesDataTable[[#This Row],[Order Date]])/3,0)</f>
        <v>Q3</v>
      </c>
      <c r="S1872" s="5">
        <f>MONTH(SalesDataTable[[#This Row],[Order Date]])</f>
        <v>9</v>
      </c>
      <c r="T1872" s="8" t="str">
        <f>TEXT(SalesDataTable[[#This Row],[Order Date]],"mmm")</f>
        <v>wrz</v>
      </c>
    </row>
    <row r="1873" spans="1:20" ht="16" x14ac:dyDescent="0.4">
      <c r="A1873" s="2" t="s">
        <v>1944</v>
      </c>
      <c r="B1873" s="3">
        <v>46276</v>
      </c>
      <c r="C1873" s="4" t="s">
        <v>28</v>
      </c>
      <c r="D1873" s="4" t="s">
        <v>86</v>
      </c>
      <c r="E1873" s="4" t="s">
        <v>23</v>
      </c>
      <c r="F1873" s="4" t="s">
        <v>36</v>
      </c>
      <c r="G1873" s="4" t="s">
        <v>51</v>
      </c>
      <c r="H1873" s="4" t="s">
        <v>52</v>
      </c>
      <c r="I1873" s="5">
        <v>1</v>
      </c>
      <c r="J1873" s="6">
        <v>338.01</v>
      </c>
      <c r="K1873" s="7">
        <v>0</v>
      </c>
      <c r="L1873" s="6">
        <v>190.89</v>
      </c>
      <c r="M1873" s="6">
        <f t="shared" si="116"/>
        <v>338.01</v>
      </c>
      <c r="N1873" s="6">
        <f t="shared" si="117"/>
        <v>190.89</v>
      </c>
      <c r="O1873" s="6">
        <f t="shared" si="118"/>
        <v>147.12</v>
      </c>
      <c r="P1873" s="8">
        <f t="shared" si="119"/>
        <v>0.43525339486997427</v>
      </c>
      <c r="Q1873" s="9">
        <f>YEAR(SalesDataTable[[#This Row],[Order Date]])</f>
        <v>2026</v>
      </c>
      <c r="R1873" s="8" t="str">
        <f>"Q"&amp;ROUNDUP(MONTH(SalesDataTable[[#This Row],[Order Date]])/3,0)</f>
        <v>Q3</v>
      </c>
      <c r="S1873" s="5">
        <f>MONTH(SalesDataTable[[#This Row],[Order Date]])</f>
        <v>9</v>
      </c>
      <c r="T1873" s="8" t="str">
        <f>TEXT(SalesDataTable[[#This Row],[Order Date]],"mmm")</f>
        <v>wrz</v>
      </c>
    </row>
    <row r="1874" spans="1:20" ht="16" x14ac:dyDescent="0.4">
      <c r="A1874" s="2" t="s">
        <v>1945</v>
      </c>
      <c r="B1874" s="3">
        <v>46277</v>
      </c>
      <c r="C1874" s="4" t="s">
        <v>47</v>
      </c>
      <c r="D1874" s="4" t="s">
        <v>102</v>
      </c>
      <c r="E1874" s="4" t="s">
        <v>23</v>
      </c>
      <c r="F1874" s="4" t="s">
        <v>36</v>
      </c>
      <c r="G1874" s="4" t="s">
        <v>69</v>
      </c>
      <c r="H1874" s="4" t="s">
        <v>70</v>
      </c>
      <c r="I1874" s="5">
        <v>5</v>
      </c>
      <c r="J1874" s="6">
        <v>40.78</v>
      </c>
      <c r="K1874" s="7">
        <v>0.05</v>
      </c>
      <c r="L1874" s="6">
        <v>14.94</v>
      </c>
      <c r="M1874" s="6">
        <f t="shared" si="116"/>
        <v>193.70499999999998</v>
      </c>
      <c r="N1874" s="6">
        <f t="shared" si="117"/>
        <v>74.7</v>
      </c>
      <c r="O1874" s="6">
        <f t="shared" si="118"/>
        <v>119.00499999999998</v>
      </c>
      <c r="P1874" s="8">
        <f t="shared" si="119"/>
        <v>0.61436204537828132</v>
      </c>
      <c r="Q1874" s="9">
        <f>YEAR(SalesDataTable[[#This Row],[Order Date]])</f>
        <v>2026</v>
      </c>
      <c r="R1874" s="8" t="str">
        <f>"Q"&amp;ROUNDUP(MONTH(SalesDataTable[[#This Row],[Order Date]])/3,0)</f>
        <v>Q3</v>
      </c>
      <c r="S1874" s="5">
        <f>MONTH(SalesDataTable[[#This Row],[Order Date]])</f>
        <v>9</v>
      </c>
      <c r="T1874" s="8" t="str">
        <f>TEXT(SalesDataTable[[#This Row],[Order Date]],"mmm")</f>
        <v>wrz</v>
      </c>
    </row>
    <row r="1875" spans="1:20" ht="16" x14ac:dyDescent="0.4">
      <c r="A1875" s="2" t="s">
        <v>1946</v>
      </c>
      <c r="B1875" s="3">
        <v>46277</v>
      </c>
      <c r="C1875" s="4" t="s">
        <v>34</v>
      </c>
      <c r="D1875" s="4" t="s">
        <v>146</v>
      </c>
      <c r="E1875" s="4" t="s">
        <v>23</v>
      </c>
      <c r="F1875" s="4" t="s">
        <v>24</v>
      </c>
      <c r="G1875" s="4" t="s">
        <v>25</v>
      </c>
      <c r="H1875" s="4" t="s">
        <v>49</v>
      </c>
      <c r="I1875" s="5">
        <v>4</v>
      </c>
      <c r="J1875" s="6">
        <v>51.47</v>
      </c>
      <c r="K1875" s="7">
        <v>0</v>
      </c>
      <c r="L1875" s="6">
        <v>21.9</v>
      </c>
      <c r="M1875" s="6">
        <f t="shared" si="116"/>
        <v>205.88</v>
      </c>
      <c r="N1875" s="6">
        <f t="shared" si="117"/>
        <v>87.6</v>
      </c>
      <c r="O1875" s="6">
        <f t="shared" si="118"/>
        <v>118.28</v>
      </c>
      <c r="P1875" s="8">
        <f t="shared" si="119"/>
        <v>0.57450942296483387</v>
      </c>
      <c r="Q1875" s="9">
        <f>YEAR(SalesDataTable[[#This Row],[Order Date]])</f>
        <v>2026</v>
      </c>
      <c r="R1875" s="8" t="str">
        <f>"Q"&amp;ROUNDUP(MONTH(SalesDataTable[[#This Row],[Order Date]])/3,0)</f>
        <v>Q3</v>
      </c>
      <c r="S1875" s="5">
        <f>MONTH(SalesDataTable[[#This Row],[Order Date]])</f>
        <v>9</v>
      </c>
      <c r="T1875" s="8" t="str">
        <f>TEXT(SalesDataTable[[#This Row],[Order Date]],"mmm")</f>
        <v>wrz</v>
      </c>
    </row>
    <row r="1876" spans="1:20" ht="16" x14ac:dyDescent="0.4">
      <c r="A1876" s="2" t="s">
        <v>1947</v>
      </c>
      <c r="B1876" s="3">
        <v>46277</v>
      </c>
      <c r="C1876" s="4" t="s">
        <v>21</v>
      </c>
      <c r="D1876" s="4" t="s">
        <v>108</v>
      </c>
      <c r="E1876" s="4" t="s">
        <v>30</v>
      </c>
      <c r="F1876" s="4" t="s">
        <v>40</v>
      </c>
      <c r="G1876" s="4" t="s">
        <v>31</v>
      </c>
      <c r="H1876" s="4" t="s">
        <v>41</v>
      </c>
      <c r="I1876" s="5">
        <v>10</v>
      </c>
      <c r="J1876" s="6">
        <v>144.4</v>
      </c>
      <c r="K1876" s="7">
        <v>0.1</v>
      </c>
      <c r="L1876" s="6">
        <v>81.069999999999993</v>
      </c>
      <c r="M1876" s="6">
        <f t="shared" si="116"/>
        <v>1299.6000000000001</v>
      </c>
      <c r="N1876" s="6">
        <f t="shared" si="117"/>
        <v>810.69999999999993</v>
      </c>
      <c r="O1876" s="6">
        <f t="shared" si="118"/>
        <v>488.9000000000002</v>
      </c>
      <c r="P1876" s="8">
        <f t="shared" si="119"/>
        <v>0.37619267466912909</v>
      </c>
      <c r="Q1876" s="9">
        <f>YEAR(SalesDataTable[[#This Row],[Order Date]])</f>
        <v>2026</v>
      </c>
      <c r="R1876" s="8" t="str">
        <f>"Q"&amp;ROUNDUP(MONTH(SalesDataTable[[#This Row],[Order Date]])/3,0)</f>
        <v>Q3</v>
      </c>
      <c r="S1876" s="5">
        <f>MONTH(SalesDataTable[[#This Row],[Order Date]])</f>
        <v>9</v>
      </c>
      <c r="T1876" s="8" t="str">
        <f>TEXT(SalesDataTable[[#This Row],[Order Date]],"mmm")</f>
        <v>wrz</v>
      </c>
    </row>
    <row r="1877" spans="1:20" ht="16" x14ac:dyDescent="0.4">
      <c r="A1877" s="2" t="s">
        <v>1948</v>
      </c>
      <c r="B1877" s="3">
        <v>46277</v>
      </c>
      <c r="C1877" s="4" t="s">
        <v>28</v>
      </c>
      <c r="D1877" s="4" t="s">
        <v>58</v>
      </c>
      <c r="E1877" s="4" t="s">
        <v>45</v>
      </c>
      <c r="F1877" s="4" t="s">
        <v>36</v>
      </c>
      <c r="G1877" s="4" t="s">
        <v>69</v>
      </c>
      <c r="H1877" s="4" t="s">
        <v>94</v>
      </c>
      <c r="I1877" s="5">
        <v>1</v>
      </c>
      <c r="J1877" s="6">
        <v>51.34</v>
      </c>
      <c r="K1877" s="7">
        <v>0.1</v>
      </c>
      <c r="L1877" s="6">
        <v>22.63</v>
      </c>
      <c r="M1877" s="6">
        <f t="shared" si="116"/>
        <v>46.206000000000003</v>
      </c>
      <c r="N1877" s="6">
        <f t="shared" si="117"/>
        <v>22.63</v>
      </c>
      <c r="O1877" s="6">
        <f t="shared" si="118"/>
        <v>23.576000000000004</v>
      </c>
      <c r="P1877" s="8">
        <f t="shared" si="119"/>
        <v>0.51023676578799293</v>
      </c>
      <c r="Q1877" s="9">
        <f>YEAR(SalesDataTable[[#This Row],[Order Date]])</f>
        <v>2026</v>
      </c>
      <c r="R1877" s="8" t="str">
        <f>"Q"&amp;ROUNDUP(MONTH(SalesDataTable[[#This Row],[Order Date]])/3,0)</f>
        <v>Q3</v>
      </c>
      <c r="S1877" s="5">
        <f>MONTH(SalesDataTable[[#This Row],[Order Date]])</f>
        <v>9</v>
      </c>
      <c r="T1877" s="8" t="str">
        <f>TEXT(SalesDataTable[[#This Row],[Order Date]],"mmm")</f>
        <v>wrz</v>
      </c>
    </row>
    <row r="1878" spans="1:20" ht="16" x14ac:dyDescent="0.4">
      <c r="A1878" s="2" t="s">
        <v>1949</v>
      </c>
      <c r="B1878" s="3">
        <v>46277</v>
      </c>
      <c r="C1878" s="4" t="s">
        <v>28</v>
      </c>
      <c r="D1878" s="4" t="s">
        <v>29</v>
      </c>
      <c r="E1878" s="4" t="s">
        <v>30</v>
      </c>
      <c r="F1878" s="4" t="s">
        <v>24</v>
      </c>
      <c r="G1878" s="4" t="s">
        <v>37</v>
      </c>
      <c r="H1878" s="4" t="s">
        <v>66</v>
      </c>
      <c r="I1878" s="5">
        <v>6</v>
      </c>
      <c r="J1878" s="6">
        <v>47.72</v>
      </c>
      <c r="K1878" s="7">
        <v>0.1</v>
      </c>
      <c r="L1878" s="6">
        <v>18.41</v>
      </c>
      <c r="M1878" s="6">
        <f t="shared" si="116"/>
        <v>257.68799999999999</v>
      </c>
      <c r="N1878" s="6">
        <f t="shared" si="117"/>
        <v>110.46000000000001</v>
      </c>
      <c r="O1878" s="6">
        <f t="shared" si="118"/>
        <v>147.22799999999998</v>
      </c>
      <c r="P1878" s="8">
        <f t="shared" si="119"/>
        <v>0.57134208810654741</v>
      </c>
      <c r="Q1878" s="9">
        <f>YEAR(SalesDataTable[[#This Row],[Order Date]])</f>
        <v>2026</v>
      </c>
      <c r="R1878" s="8" t="str">
        <f>"Q"&amp;ROUNDUP(MONTH(SalesDataTable[[#This Row],[Order Date]])/3,0)</f>
        <v>Q3</v>
      </c>
      <c r="S1878" s="5">
        <f>MONTH(SalesDataTable[[#This Row],[Order Date]])</f>
        <v>9</v>
      </c>
      <c r="T1878" s="8" t="str">
        <f>TEXT(SalesDataTable[[#This Row],[Order Date]],"mmm")</f>
        <v>wrz</v>
      </c>
    </row>
    <row r="1879" spans="1:20" ht="16" x14ac:dyDescent="0.4">
      <c r="A1879" s="2" t="s">
        <v>1950</v>
      </c>
      <c r="B1879" s="3">
        <v>46277</v>
      </c>
      <c r="C1879" s="4" t="s">
        <v>28</v>
      </c>
      <c r="D1879" s="4" t="s">
        <v>86</v>
      </c>
      <c r="E1879" s="4" t="s">
        <v>23</v>
      </c>
      <c r="F1879" s="4" t="s">
        <v>40</v>
      </c>
      <c r="G1879" s="4" t="s">
        <v>51</v>
      </c>
      <c r="H1879" s="4" t="s">
        <v>84</v>
      </c>
      <c r="I1879" s="5">
        <v>1</v>
      </c>
      <c r="J1879" s="6">
        <v>81.489999999999995</v>
      </c>
      <c r="K1879" s="7">
        <v>0.1</v>
      </c>
      <c r="L1879" s="6">
        <v>38.83</v>
      </c>
      <c r="M1879" s="6">
        <f t="shared" si="116"/>
        <v>73.340999999999994</v>
      </c>
      <c r="N1879" s="6">
        <f t="shared" si="117"/>
        <v>38.83</v>
      </c>
      <c r="O1879" s="6">
        <f t="shared" si="118"/>
        <v>34.510999999999996</v>
      </c>
      <c r="P1879" s="8">
        <f t="shared" si="119"/>
        <v>0.47055535103148305</v>
      </c>
      <c r="Q1879" s="9">
        <f>YEAR(SalesDataTable[[#This Row],[Order Date]])</f>
        <v>2026</v>
      </c>
      <c r="R1879" s="8" t="str">
        <f>"Q"&amp;ROUNDUP(MONTH(SalesDataTable[[#This Row],[Order Date]])/3,0)</f>
        <v>Q3</v>
      </c>
      <c r="S1879" s="5">
        <f>MONTH(SalesDataTable[[#This Row],[Order Date]])</f>
        <v>9</v>
      </c>
      <c r="T1879" s="8" t="str">
        <f>TEXT(SalesDataTable[[#This Row],[Order Date]],"mmm")</f>
        <v>wrz</v>
      </c>
    </row>
    <row r="1880" spans="1:20" ht="16" x14ac:dyDescent="0.4">
      <c r="A1880" s="2" t="s">
        <v>1951</v>
      </c>
      <c r="B1880" s="3">
        <v>46277</v>
      </c>
      <c r="C1880" s="4" t="s">
        <v>28</v>
      </c>
      <c r="D1880" s="4" t="s">
        <v>58</v>
      </c>
      <c r="E1880" s="4" t="s">
        <v>45</v>
      </c>
      <c r="F1880" s="4" t="s">
        <v>24</v>
      </c>
      <c r="G1880" s="4" t="s">
        <v>25</v>
      </c>
      <c r="H1880" s="4" t="s">
        <v>55</v>
      </c>
      <c r="I1880" s="5">
        <v>2</v>
      </c>
      <c r="J1880" s="6">
        <v>39.700000000000003</v>
      </c>
      <c r="K1880" s="7">
        <v>0</v>
      </c>
      <c r="L1880" s="6">
        <v>16.32</v>
      </c>
      <c r="M1880" s="6">
        <f t="shared" si="116"/>
        <v>79.400000000000006</v>
      </c>
      <c r="N1880" s="6">
        <f t="shared" si="117"/>
        <v>32.64</v>
      </c>
      <c r="O1880" s="6">
        <f t="shared" si="118"/>
        <v>46.760000000000005</v>
      </c>
      <c r="P1880" s="8">
        <f t="shared" si="119"/>
        <v>0.58891687657430736</v>
      </c>
      <c r="Q1880" s="9">
        <f>YEAR(SalesDataTable[[#This Row],[Order Date]])</f>
        <v>2026</v>
      </c>
      <c r="R1880" s="8" t="str">
        <f>"Q"&amp;ROUNDUP(MONTH(SalesDataTable[[#This Row],[Order Date]])/3,0)</f>
        <v>Q3</v>
      </c>
      <c r="S1880" s="5">
        <f>MONTH(SalesDataTable[[#This Row],[Order Date]])</f>
        <v>9</v>
      </c>
      <c r="T1880" s="8" t="str">
        <f>TEXT(SalesDataTable[[#This Row],[Order Date]],"mmm")</f>
        <v>wrz</v>
      </c>
    </row>
    <row r="1881" spans="1:20" ht="16" x14ac:dyDescent="0.4">
      <c r="A1881" s="2" t="s">
        <v>1952</v>
      </c>
      <c r="B1881" s="3">
        <v>46277</v>
      </c>
      <c r="C1881" s="4" t="s">
        <v>28</v>
      </c>
      <c r="D1881" s="4" t="s">
        <v>89</v>
      </c>
      <c r="E1881" s="4" t="s">
        <v>30</v>
      </c>
      <c r="F1881" s="4" t="s">
        <v>36</v>
      </c>
      <c r="G1881" s="4" t="s">
        <v>51</v>
      </c>
      <c r="H1881" s="4" t="s">
        <v>52</v>
      </c>
      <c r="I1881" s="5">
        <v>4</v>
      </c>
      <c r="J1881" s="6">
        <v>344.67</v>
      </c>
      <c r="K1881" s="7">
        <v>0.1</v>
      </c>
      <c r="L1881" s="6">
        <v>195.35</v>
      </c>
      <c r="M1881" s="6">
        <f t="shared" si="116"/>
        <v>1240.8120000000001</v>
      </c>
      <c r="N1881" s="6">
        <f t="shared" si="117"/>
        <v>781.4</v>
      </c>
      <c r="O1881" s="6">
        <f t="shared" si="118"/>
        <v>459.41200000000015</v>
      </c>
      <c r="P1881" s="8">
        <f t="shared" si="119"/>
        <v>0.37025109363868186</v>
      </c>
      <c r="Q1881" s="9">
        <f>YEAR(SalesDataTable[[#This Row],[Order Date]])</f>
        <v>2026</v>
      </c>
      <c r="R1881" s="8" t="str">
        <f>"Q"&amp;ROUNDUP(MONTH(SalesDataTable[[#This Row],[Order Date]])/3,0)</f>
        <v>Q3</v>
      </c>
      <c r="S1881" s="5">
        <f>MONTH(SalesDataTable[[#This Row],[Order Date]])</f>
        <v>9</v>
      </c>
      <c r="T1881" s="8" t="str">
        <f>TEXT(SalesDataTable[[#This Row],[Order Date]],"mmm")</f>
        <v>wrz</v>
      </c>
    </row>
    <row r="1882" spans="1:20" ht="16" x14ac:dyDescent="0.4">
      <c r="A1882" s="2" t="s">
        <v>1953</v>
      </c>
      <c r="B1882" s="3">
        <v>46277</v>
      </c>
      <c r="C1882" s="4" t="s">
        <v>21</v>
      </c>
      <c r="D1882" s="4" t="s">
        <v>22</v>
      </c>
      <c r="E1882" s="4" t="s">
        <v>23</v>
      </c>
      <c r="F1882" s="4" t="s">
        <v>24</v>
      </c>
      <c r="G1882" s="4" t="s">
        <v>25</v>
      </c>
      <c r="H1882" s="4" t="s">
        <v>26</v>
      </c>
      <c r="I1882" s="5">
        <v>1</v>
      </c>
      <c r="J1882" s="6">
        <v>80.39</v>
      </c>
      <c r="K1882" s="7">
        <v>0</v>
      </c>
      <c r="L1882" s="6">
        <v>42.85</v>
      </c>
      <c r="M1882" s="6">
        <f t="shared" si="116"/>
        <v>80.39</v>
      </c>
      <c r="N1882" s="6">
        <f t="shared" si="117"/>
        <v>42.85</v>
      </c>
      <c r="O1882" s="6">
        <f t="shared" si="118"/>
        <v>37.54</v>
      </c>
      <c r="P1882" s="8">
        <f t="shared" si="119"/>
        <v>0.46697350416718497</v>
      </c>
      <c r="Q1882" s="9">
        <f>YEAR(SalesDataTable[[#This Row],[Order Date]])</f>
        <v>2026</v>
      </c>
      <c r="R1882" s="8" t="str">
        <f>"Q"&amp;ROUNDUP(MONTH(SalesDataTable[[#This Row],[Order Date]])/3,0)</f>
        <v>Q3</v>
      </c>
      <c r="S1882" s="5">
        <f>MONTH(SalesDataTable[[#This Row],[Order Date]])</f>
        <v>9</v>
      </c>
      <c r="T1882" s="8" t="str">
        <f>TEXT(SalesDataTable[[#This Row],[Order Date]],"mmm")</f>
        <v>wrz</v>
      </c>
    </row>
    <row r="1883" spans="1:20" ht="16" x14ac:dyDescent="0.4">
      <c r="A1883" s="2" t="s">
        <v>1954</v>
      </c>
      <c r="B1883" s="3">
        <v>46278</v>
      </c>
      <c r="C1883" s="4" t="s">
        <v>34</v>
      </c>
      <c r="D1883" s="4" t="s">
        <v>44</v>
      </c>
      <c r="E1883" s="4" t="s">
        <v>45</v>
      </c>
      <c r="F1883" s="4" t="s">
        <v>24</v>
      </c>
      <c r="G1883" s="4" t="s">
        <v>31</v>
      </c>
      <c r="H1883" s="4" t="s">
        <v>41</v>
      </c>
      <c r="I1883" s="5">
        <v>1</v>
      </c>
      <c r="J1883" s="6">
        <v>143.66999999999999</v>
      </c>
      <c r="K1883" s="7">
        <v>0.1</v>
      </c>
      <c r="L1883" s="6">
        <v>79.89</v>
      </c>
      <c r="M1883" s="6">
        <f t="shared" si="116"/>
        <v>129.303</v>
      </c>
      <c r="N1883" s="6">
        <f t="shared" si="117"/>
        <v>79.89</v>
      </c>
      <c r="O1883" s="6">
        <f t="shared" si="118"/>
        <v>49.412999999999997</v>
      </c>
      <c r="P1883" s="8">
        <f t="shared" si="119"/>
        <v>0.38214890605786406</v>
      </c>
      <c r="Q1883" s="9">
        <f>YEAR(SalesDataTable[[#This Row],[Order Date]])</f>
        <v>2026</v>
      </c>
      <c r="R1883" s="8" t="str">
        <f>"Q"&amp;ROUNDUP(MONTH(SalesDataTable[[#This Row],[Order Date]])/3,0)</f>
        <v>Q3</v>
      </c>
      <c r="S1883" s="5">
        <f>MONTH(SalesDataTable[[#This Row],[Order Date]])</f>
        <v>9</v>
      </c>
      <c r="T1883" s="8" t="str">
        <f>TEXT(SalesDataTable[[#This Row],[Order Date]],"mmm")</f>
        <v>wrz</v>
      </c>
    </row>
    <row r="1884" spans="1:20" ht="16" x14ac:dyDescent="0.4">
      <c r="A1884" s="2" t="s">
        <v>1955</v>
      </c>
      <c r="B1884" s="3">
        <v>46278</v>
      </c>
      <c r="C1884" s="4" t="s">
        <v>28</v>
      </c>
      <c r="D1884" s="4" t="s">
        <v>89</v>
      </c>
      <c r="E1884" s="4" t="s">
        <v>45</v>
      </c>
      <c r="F1884" s="4" t="s">
        <v>24</v>
      </c>
      <c r="G1884" s="4" t="s">
        <v>37</v>
      </c>
      <c r="H1884" s="4" t="s">
        <v>38</v>
      </c>
      <c r="I1884" s="5">
        <v>1</v>
      </c>
      <c r="J1884" s="6">
        <v>35.86</v>
      </c>
      <c r="K1884" s="7">
        <v>0</v>
      </c>
      <c r="L1884" s="6">
        <v>13.33</v>
      </c>
      <c r="M1884" s="6">
        <f t="shared" si="116"/>
        <v>35.86</v>
      </c>
      <c r="N1884" s="6">
        <f t="shared" si="117"/>
        <v>13.33</v>
      </c>
      <c r="O1884" s="6">
        <f t="shared" si="118"/>
        <v>22.53</v>
      </c>
      <c r="P1884" s="8">
        <f t="shared" si="119"/>
        <v>0.62827663134411604</v>
      </c>
      <c r="Q1884" s="9">
        <f>YEAR(SalesDataTable[[#This Row],[Order Date]])</f>
        <v>2026</v>
      </c>
      <c r="R1884" s="8" t="str">
        <f>"Q"&amp;ROUNDUP(MONTH(SalesDataTable[[#This Row],[Order Date]])/3,0)</f>
        <v>Q3</v>
      </c>
      <c r="S1884" s="5">
        <f>MONTH(SalesDataTable[[#This Row],[Order Date]])</f>
        <v>9</v>
      </c>
      <c r="T1884" s="8" t="str">
        <f>TEXT(SalesDataTable[[#This Row],[Order Date]],"mmm")</f>
        <v>wrz</v>
      </c>
    </row>
    <row r="1885" spans="1:20" ht="16" x14ac:dyDescent="0.4">
      <c r="A1885" s="2" t="s">
        <v>1956</v>
      </c>
      <c r="B1885" s="3">
        <v>46278</v>
      </c>
      <c r="C1885" s="4" t="s">
        <v>28</v>
      </c>
      <c r="D1885" s="4" t="s">
        <v>106</v>
      </c>
      <c r="E1885" s="4" t="s">
        <v>45</v>
      </c>
      <c r="F1885" s="4" t="s">
        <v>24</v>
      </c>
      <c r="G1885" s="4" t="s">
        <v>37</v>
      </c>
      <c r="H1885" s="4" t="s">
        <v>91</v>
      </c>
      <c r="I1885" s="5">
        <v>3</v>
      </c>
      <c r="J1885" s="6">
        <v>130.28</v>
      </c>
      <c r="K1885" s="7">
        <v>0.1</v>
      </c>
      <c r="L1885" s="6">
        <v>65.33</v>
      </c>
      <c r="M1885" s="6">
        <f t="shared" si="116"/>
        <v>351.75600000000003</v>
      </c>
      <c r="N1885" s="6">
        <f t="shared" si="117"/>
        <v>195.99</v>
      </c>
      <c r="O1885" s="6">
        <f t="shared" si="118"/>
        <v>155.76600000000002</v>
      </c>
      <c r="P1885" s="8">
        <f t="shared" si="119"/>
        <v>0.44282400300208102</v>
      </c>
      <c r="Q1885" s="9">
        <f>YEAR(SalesDataTable[[#This Row],[Order Date]])</f>
        <v>2026</v>
      </c>
      <c r="R1885" s="8" t="str">
        <f>"Q"&amp;ROUNDUP(MONTH(SalesDataTable[[#This Row],[Order Date]])/3,0)</f>
        <v>Q3</v>
      </c>
      <c r="S1885" s="5">
        <f>MONTH(SalesDataTable[[#This Row],[Order Date]])</f>
        <v>9</v>
      </c>
      <c r="T1885" s="8" t="str">
        <f>TEXT(SalesDataTable[[#This Row],[Order Date]],"mmm")</f>
        <v>wrz</v>
      </c>
    </row>
    <row r="1886" spans="1:20" ht="16" x14ac:dyDescent="0.4">
      <c r="A1886" s="2" t="s">
        <v>1957</v>
      </c>
      <c r="B1886" s="3">
        <v>46278</v>
      </c>
      <c r="C1886" s="4" t="s">
        <v>28</v>
      </c>
      <c r="D1886" s="4" t="s">
        <v>58</v>
      </c>
      <c r="E1886" s="4" t="s">
        <v>59</v>
      </c>
      <c r="F1886" s="4" t="s">
        <v>24</v>
      </c>
      <c r="G1886" s="4" t="s">
        <v>31</v>
      </c>
      <c r="H1886" s="4" t="s">
        <v>73</v>
      </c>
      <c r="I1886" s="5">
        <v>1</v>
      </c>
      <c r="J1886" s="6">
        <v>157.88999999999999</v>
      </c>
      <c r="K1886" s="7">
        <v>0.1</v>
      </c>
      <c r="L1886" s="6">
        <v>78.209999999999994</v>
      </c>
      <c r="M1886" s="6">
        <f t="shared" si="116"/>
        <v>142.101</v>
      </c>
      <c r="N1886" s="6">
        <f t="shared" si="117"/>
        <v>78.209999999999994</v>
      </c>
      <c r="O1886" s="6">
        <f t="shared" si="118"/>
        <v>63.891000000000005</v>
      </c>
      <c r="P1886" s="8">
        <f t="shared" si="119"/>
        <v>0.44961682183798851</v>
      </c>
      <c r="Q1886" s="9">
        <f>YEAR(SalesDataTable[[#This Row],[Order Date]])</f>
        <v>2026</v>
      </c>
      <c r="R1886" s="8" t="str">
        <f>"Q"&amp;ROUNDUP(MONTH(SalesDataTable[[#This Row],[Order Date]])/3,0)</f>
        <v>Q3</v>
      </c>
      <c r="S1886" s="5">
        <f>MONTH(SalesDataTable[[#This Row],[Order Date]])</f>
        <v>9</v>
      </c>
      <c r="T1886" s="8" t="str">
        <f>TEXT(SalesDataTable[[#This Row],[Order Date]],"mmm")</f>
        <v>wrz</v>
      </c>
    </row>
    <row r="1887" spans="1:20" ht="16" x14ac:dyDescent="0.4">
      <c r="A1887" s="2" t="s">
        <v>1958</v>
      </c>
      <c r="B1887" s="3">
        <v>46278</v>
      </c>
      <c r="C1887" s="4" t="s">
        <v>47</v>
      </c>
      <c r="D1887" s="4" t="s">
        <v>68</v>
      </c>
      <c r="E1887" s="4" t="s">
        <v>23</v>
      </c>
      <c r="F1887" s="4" t="s">
        <v>36</v>
      </c>
      <c r="G1887" s="4" t="s">
        <v>69</v>
      </c>
      <c r="H1887" s="4" t="s">
        <v>70</v>
      </c>
      <c r="I1887" s="5">
        <v>2</v>
      </c>
      <c r="J1887" s="6">
        <v>40.83</v>
      </c>
      <c r="K1887" s="7">
        <v>0</v>
      </c>
      <c r="L1887" s="6">
        <v>14.56</v>
      </c>
      <c r="M1887" s="6">
        <f t="shared" si="116"/>
        <v>81.66</v>
      </c>
      <c r="N1887" s="6">
        <f t="shared" si="117"/>
        <v>29.12</v>
      </c>
      <c r="O1887" s="6">
        <f t="shared" si="118"/>
        <v>52.539999999999992</v>
      </c>
      <c r="P1887" s="8">
        <f t="shared" si="119"/>
        <v>0.64339946118050451</v>
      </c>
      <c r="Q1887" s="9">
        <f>YEAR(SalesDataTable[[#This Row],[Order Date]])</f>
        <v>2026</v>
      </c>
      <c r="R1887" s="8" t="str">
        <f>"Q"&amp;ROUNDUP(MONTH(SalesDataTable[[#This Row],[Order Date]])/3,0)</f>
        <v>Q3</v>
      </c>
      <c r="S1887" s="5">
        <f>MONTH(SalesDataTable[[#This Row],[Order Date]])</f>
        <v>9</v>
      </c>
      <c r="T1887" s="8" t="str">
        <f>TEXT(SalesDataTable[[#This Row],[Order Date]],"mmm")</f>
        <v>wrz</v>
      </c>
    </row>
    <row r="1888" spans="1:20" ht="16" x14ac:dyDescent="0.4">
      <c r="A1888" s="2" t="s">
        <v>1959</v>
      </c>
      <c r="B1888" s="3">
        <v>46278</v>
      </c>
      <c r="C1888" s="4" t="s">
        <v>34</v>
      </c>
      <c r="D1888" s="4" t="s">
        <v>146</v>
      </c>
      <c r="E1888" s="4" t="s">
        <v>45</v>
      </c>
      <c r="F1888" s="4" t="s">
        <v>36</v>
      </c>
      <c r="G1888" s="4" t="s">
        <v>69</v>
      </c>
      <c r="H1888" s="4" t="s">
        <v>87</v>
      </c>
      <c r="I1888" s="5">
        <v>2</v>
      </c>
      <c r="J1888" s="6">
        <v>37.119999999999997</v>
      </c>
      <c r="K1888" s="7">
        <v>0</v>
      </c>
      <c r="L1888" s="6">
        <v>14.26</v>
      </c>
      <c r="M1888" s="6">
        <f t="shared" si="116"/>
        <v>74.239999999999995</v>
      </c>
      <c r="N1888" s="6">
        <f t="shared" si="117"/>
        <v>28.52</v>
      </c>
      <c r="O1888" s="6">
        <f t="shared" si="118"/>
        <v>45.72</v>
      </c>
      <c r="P1888" s="8">
        <f t="shared" si="119"/>
        <v>0.61584051724137934</v>
      </c>
      <c r="Q1888" s="9">
        <f>YEAR(SalesDataTable[[#This Row],[Order Date]])</f>
        <v>2026</v>
      </c>
      <c r="R1888" s="8" t="str">
        <f>"Q"&amp;ROUNDUP(MONTH(SalesDataTable[[#This Row],[Order Date]])/3,0)</f>
        <v>Q3</v>
      </c>
      <c r="S1888" s="5">
        <f>MONTH(SalesDataTable[[#This Row],[Order Date]])</f>
        <v>9</v>
      </c>
      <c r="T1888" s="8" t="str">
        <f>TEXT(SalesDataTable[[#This Row],[Order Date]],"mmm")</f>
        <v>wrz</v>
      </c>
    </row>
    <row r="1889" spans="1:20" ht="16" x14ac:dyDescent="0.4">
      <c r="A1889" s="2" t="s">
        <v>1960</v>
      </c>
      <c r="B1889" s="3">
        <v>46278</v>
      </c>
      <c r="C1889" s="4" t="s">
        <v>47</v>
      </c>
      <c r="D1889" s="4" t="s">
        <v>68</v>
      </c>
      <c r="E1889" s="4" t="s">
        <v>23</v>
      </c>
      <c r="F1889" s="4" t="s">
        <v>24</v>
      </c>
      <c r="G1889" s="4" t="s">
        <v>51</v>
      </c>
      <c r="H1889" s="4" t="s">
        <v>110</v>
      </c>
      <c r="I1889" s="5">
        <v>2</v>
      </c>
      <c r="J1889" s="6">
        <v>124.04</v>
      </c>
      <c r="K1889" s="7">
        <v>0.05</v>
      </c>
      <c r="L1889" s="6">
        <v>59.29</v>
      </c>
      <c r="M1889" s="6">
        <f t="shared" si="116"/>
        <v>235.67599999999999</v>
      </c>
      <c r="N1889" s="6">
        <f t="shared" si="117"/>
        <v>118.58</v>
      </c>
      <c r="O1889" s="6">
        <f t="shared" si="118"/>
        <v>117.09599999999999</v>
      </c>
      <c r="P1889" s="8">
        <f t="shared" si="119"/>
        <v>0.49685160983723414</v>
      </c>
      <c r="Q1889" s="9">
        <f>YEAR(SalesDataTable[[#This Row],[Order Date]])</f>
        <v>2026</v>
      </c>
      <c r="R1889" s="8" t="str">
        <f>"Q"&amp;ROUNDUP(MONTH(SalesDataTable[[#This Row],[Order Date]])/3,0)</f>
        <v>Q3</v>
      </c>
      <c r="S1889" s="5">
        <f>MONTH(SalesDataTable[[#This Row],[Order Date]])</f>
        <v>9</v>
      </c>
      <c r="T1889" s="8" t="str">
        <f>TEXT(SalesDataTable[[#This Row],[Order Date]],"mmm")</f>
        <v>wrz</v>
      </c>
    </row>
    <row r="1890" spans="1:20" ht="16" x14ac:dyDescent="0.4">
      <c r="A1890" s="2" t="s">
        <v>1961</v>
      </c>
      <c r="B1890" s="3">
        <v>46278</v>
      </c>
      <c r="C1890" s="4" t="s">
        <v>28</v>
      </c>
      <c r="D1890" s="4" t="s">
        <v>89</v>
      </c>
      <c r="E1890" s="4" t="s">
        <v>23</v>
      </c>
      <c r="F1890" s="4" t="s">
        <v>24</v>
      </c>
      <c r="G1890" s="4" t="s">
        <v>31</v>
      </c>
      <c r="H1890" s="4" t="s">
        <v>41</v>
      </c>
      <c r="I1890" s="5">
        <v>1</v>
      </c>
      <c r="J1890" s="6">
        <v>142.36000000000001</v>
      </c>
      <c r="K1890" s="7">
        <v>0</v>
      </c>
      <c r="L1890" s="6">
        <v>78.3</v>
      </c>
      <c r="M1890" s="6">
        <f t="shared" si="116"/>
        <v>142.36000000000001</v>
      </c>
      <c r="N1890" s="6">
        <f t="shared" si="117"/>
        <v>78.3</v>
      </c>
      <c r="O1890" s="6">
        <f t="shared" si="118"/>
        <v>64.060000000000016</v>
      </c>
      <c r="P1890" s="8">
        <f t="shared" si="119"/>
        <v>0.44998595110986239</v>
      </c>
      <c r="Q1890" s="9">
        <f>YEAR(SalesDataTable[[#This Row],[Order Date]])</f>
        <v>2026</v>
      </c>
      <c r="R1890" s="8" t="str">
        <f>"Q"&amp;ROUNDUP(MONTH(SalesDataTable[[#This Row],[Order Date]])/3,0)</f>
        <v>Q3</v>
      </c>
      <c r="S1890" s="5">
        <f>MONTH(SalesDataTable[[#This Row],[Order Date]])</f>
        <v>9</v>
      </c>
      <c r="T1890" s="8" t="str">
        <f>TEXT(SalesDataTable[[#This Row],[Order Date]],"mmm")</f>
        <v>wrz</v>
      </c>
    </row>
    <row r="1891" spans="1:20" ht="16" x14ac:dyDescent="0.4">
      <c r="A1891" s="2" t="s">
        <v>1962</v>
      </c>
      <c r="B1891" s="3">
        <v>46278</v>
      </c>
      <c r="C1891" s="4" t="s">
        <v>28</v>
      </c>
      <c r="D1891" s="4" t="s">
        <v>89</v>
      </c>
      <c r="E1891" s="4" t="s">
        <v>30</v>
      </c>
      <c r="F1891" s="4" t="s">
        <v>40</v>
      </c>
      <c r="G1891" s="4" t="s">
        <v>25</v>
      </c>
      <c r="H1891" s="4" t="s">
        <v>63</v>
      </c>
      <c r="I1891" s="5">
        <v>6</v>
      </c>
      <c r="J1891" s="6">
        <v>104.11</v>
      </c>
      <c r="K1891" s="7">
        <v>0.1</v>
      </c>
      <c r="L1891" s="6">
        <v>49</v>
      </c>
      <c r="M1891" s="6">
        <f t="shared" si="116"/>
        <v>562.19399999999996</v>
      </c>
      <c r="N1891" s="6">
        <f t="shared" si="117"/>
        <v>294</v>
      </c>
      <c r="O1891" s="6">
        <f t="shared" si="118"/>
        <v>268.19399999999996</v>
      </c>
      <c r="P1891" s="8">
        <f t="shared" si="119"/>
        <v>0.47704884790659446</v>
      </c>
      <c r="Q1891" s="9">
        <f>YEAR(SalesDataTable[[#This Row],[Order Date]])</f>
        <v>2026</v>
      </c>
      <c r="R1891" s="8" t="str">
        <f>"Q"&amp;ROUNDUP(MONTH(SalesDataTable[[#This Row],[Order Date]])/3,0)</f>
        <v>Q3</v>
      </c>
      <c r="S1891" s="5">
        <f>MONTH(SalesDataTable[[#This Row],[Order Date]])</f>
        <v>9</v>
      </c>
      <c r="T1891" s="8" t="str">
        <f>TEXT(SalesDataTable[[#This Row],[Order Date]],"mmm")</f>
        <v>wrz</v>
      </c>
    </row>
    <row r="1892" spans="1:20" ht="16" x14ac:dyDescent="0.4">
      <c r="A1892" s="2" t="s">
        <v>1963</v>
      </c>
      <c r="B1892" s="3">
        <v>46278</v>
      </c>
      <c r="C1892" s="4" t="s">
        <v>47</v>
      </c>
      <c r="D1892" s="4" t="s">
        <v>68</v>
      </c>
      <c r="E1892" s="4" t="s">
        <v>23</v>
      </c>
      <c r="F1892" s="4" t="s">
        <v>40</v>
      </c>
      <c r="G1892" s="4" t="s">
        <v>51</v>
      </c>
      <c r="H1892" s="4" t="s">
        <v>52</v>
      </c>
      <c r="I1892" s="5">
        <v>1</v>
      </c>
      <c r="J1892" s="6">
        <v>335.02</v>
      </c>
      <c r="K1892" s="7">
        <v>0.05</v>
      </c>
      <c r="L1892" s="6">
        <v>198.44</v>
      </c>
      <c r="M1892" s="6">
        <f t="shared" si="116"/>
        <v>318.26899999999995</v>
      </c>
      <c r="N1892" s="6">
        <f t="shared" si="117"/>
        <v>198.44</v>
      </c>
      <c r="O1892" s="6">
        <f t="shared" si="118"/>
        <v>119.82899999999995</v>
      </c>
      <c r="P1892" s="8">
        <f t="shared" si="119"/>
        <v>0.3765022669502841</v>
      </c>
      <c r="Q1892" s="9">
        <f>YEAR(SalesDataTable[[#This Row],[Order Date]])</f>
        <v>2026</v>
      </c>
      <c r="R1892" s="8" t="str">
        <f>"Q"&amp;ROUNDUP(MONTH(SalesDataTable[[#This Row],[Order Date]])/3,0)</f>
        <v>Q3</v>
      </c>
      <c r="S1892" s="5">
        <f>MONTH(SalesDataTable[[#This Row],[Order Date]])</f>
        <v>9</v>
      </c>
      <c r="T1892" s="8" t="str">
        <f>TEXT(SalesDataTable[[#This Row],[Order Date]],"mmm")</f>
        <v>wrz</v>
      </c>
    </row>
    <row r="1893" spans="1:20" ht="16" x14ac:dyDescent="0.4">
      <c r="A1893" s="2" t="s">
        <v>1964</v>
      </c>
      <c r="B1893" s="3">
        <v>46279</v>
      </c>
      <c r="C1893" s="4" t="s">
        <v>28</v>
      </c>
      <c r="D1893" s="4" t="s">
        <v>89</v>
      </c>
      <c r="E1893" s="4" t="s">
        <v>23</v>
      </c>
      <c r="F1893" s="4" t="s">
        <v>24</v>
      </c>
      <c r="G1893" s="4" t="s">
        <v>25</v>
      </c>
      <c r="H1893" s="4" t="s">
        <v>49</v>
      </c>
      <c r="I1893" s="5">
        <v>2</v>
      </c>
      <c r="J1893" s="6">
        <v>49.69</v>
      </c>
      <c r="K1893" s="7">
        <v>0.05</v>
      </c>
      <c r="L1893" s="6">
        <v>22.55</v>
      </c>
      <c r="M1893" s="6">
        <f t="shared" si="116"/>
        <v>94.410999999999987</v>
      </c>
      <c r="N1893" s="6">
        <f t="shared" si="117"/>
        <v>45.1</v>
      </c>
      <c r="O1893" s="6">
        <f t="shared" si="118"/>
        <v>49.310999999999986</v>
      </c>
      <c r="P1893" s="8">
        <f t="shared" si="119"/>
        <v>0.52230142674052804</v>
      </c>
      <c r="Q1893" s="9">
        <f>YEAR(SalesDataTable[[#This Row],[Order Date]])</f>
        <v>2026</v>
      </c>
      <c r="R1893" s="8" t="str">
        <f>"Q"&amp;ROUNDUP(MONTH(SalesDataTable[[#This Row],[Order Date]])/3,0)</f>
        <v>Q3</v>
      </c>
      <c r="S1893" s="5">
        <f>MONTH(SalesDataTable[[#This Row],[Order Date]])</f>
        <v>9</v>
      </c>
      <c r="T1893" s="8" t="str">
        <f>TEXT(SalesDataTable[[#This Row],[Order Date]],"mmm")</f>
        <v>wrz</v>
      </c>
    </row>
    <row r="1894" spans="1:20" ht="16" x14ac:dyDescent="0.4">
      <c r="A1894" s="2" t="s">
        <v>1965</v>
      </c>
      <c r="B1894" s="3">
        <v>46279</v>
      </c>
      <c r="C1894" s="4" t="s">
        <v>34</v>
      </c>
      <c r="D1894" s="4" t="s">
        <v>54</v>
      </c>
      <c r="E1894" s="4" t="s">
        <v>23</v>
      </c>
      <c r="F1894" s="4" t="s">
        <v>24</v>
      </c>
      <c r="G1894" s="4" t="s">
        <v>25</v>
      </c>
      <c r="H1894" s="4" t="s">
        <v>49</v>
      </c>
      <c r="I1894" s="5">
        <v>4</v>
      </c>
      <c r="J1894" s="6">
        <v>50.5</v>
      </c>
      <c r="K1894" s="7">
        <v>0</v>
      </c>
      <c r="L1894" s="6">
        <v>23.02</v>
      </c>
      <c r="M1894" s="6">
        <f t="shared" si="116"/>
        <v>202</v>
      </c>
      <c r="N1894" s="6">
        <f t="shared" si="117"/>
        <v>92.08</v>
      </c>
      <c r="O1894" s="6">
        <f t="shared" si="118"/>
        <v>109.92</v>
      </c>
      <c r="P1894" s="8">
        <f t="shared" si="119"/>
        <v>0.5441584158415842</v>
      </c>
      <c r="Q1894" s="9">
        <f>YEAR(SalesDataTable[[#This Row],[Order Date]])</f>
        <v>2026</v>
      </c>
      <c r="R1894" s="8" t="str">
        <f>"Q"&amp;ROUNDUP(MONTH(SalesDataTable[[#This Row],[Order Date]])/3,0)</f>
        <v>Q3</v>
      </c>
      <c r="S1894" s="5">
        <f>MONTH(SalesDataTable[[#This Row],[Order Date]])</f>
        <v>9</v>
      </c>
      <c r="T1894" s="8" t="str">
        <f>TEXT(SalesDataTable[[#This Row],[Order Date]],"mmm")</f>
        <v>wrz</v>
      </c>
    </row>
    <row r="1895" spans="1:20" ht="16" x14ac:dyDescent="0.4">
      <c r="A1895" s="2" t="s">
        <v>1966</v>
      </c>
      <c r="B1895" s="3">
        <v>46279</v>
      </c>
      <c r="C1895" s="4" t="s">
        <v>47</v>
      </c>
      <c r="D1895" s="4" t="s">
        <v>48</v>
      </c>
      <c r="E1895" s="4" t="s">
        <v>45</v>
      </c>
      <c r="F1895" s="4" t="s">
        <v>24</v>
      </c>
      <c r="G1895" s="4" t="s">
        <v>37</v>
      </c>
      <c r="H1895" s="4" t="s">
        <v>66</v>
      </c>
      <c r="I1895" s="5">
        <v>1</v>
      </c>
      <c r="J1895" s="6">
        <v>47.55</v>
      </c>
      <c r="K1895" s="7">
        <v>0.05</v>
      </c>
      <c r="L1895" s="6">
        <v>18.350000000000001</v>
      </c>
      <c r="M1895" s="6">
        <f t="shared" si="116"/>
        <v>45.172499999999992</v>
      </c>
      <c r="N1895" s="6">
        <f t="shared" si="117"/>
        <v>18.350000000000001</v>
      </c>
      <c r="O1895" s="6">
        <f t="shared" si="118"/>
        <v>26.822499999999991</v>
      </c>
      <c r="P1895" s="8">
        <f t="shared" si="119"/>
        <v>0.5937794011843488</v>
      </c>
      <c r="Q1895" s="9">
        <f>YEAR(SalesDataTable[[#This Row],[Order Date]])</f>
        <v>2026</v>
      </c>
      <c r="R1895" s="8" t="str">
        <f>"Q"&amp;ROUNDUP(MONTH(SalesDataTable[[#This Row],[Order Date]])/3,0)</f>
        <v>Q3</v>
      </c>
      <c r="S1895" s="5">
        <f>MONTH(SalesDataTable[[#This Row],[Order Date]])</f>
        <v>9</v>
      </c>
      <c r="T1895" s="8" t="str">
        <f>TEXT(SalesDataTable[[#This Row],[Order Date]],"mmm")</f>
        <v>wrz</v>
      </c>
    </row>
    <row r="1896" spans="1:20" ht="16" x14ac:dyDescent="0.4">
      <c r="A1896" s="2" t="s">
        <v>1967</v>
      </c>
      <c r="B1896" s="3">
        <v>46279</v>
      </c>
      <c r="C1896" s="4" t="s">
        <v>47</v>
      </c>
      <c r="D1896" s="4" t="s">
        <v>65</v>
      </c>
      <c r="E1896" s="4" t="s">
        <v>23</v>
      </c>
      <c r="F1896" s="4" t="s">
        <v>36</v>
      </c>
      <c r="G1896" s="4" t="s">
        <v>37</v>
      </c>
      <c r="H1896" s="4" t="s">
        <v>66</v>
      </c>
      <c r="I1896" s="5">
        <v>6</v>
      </c>
      <c r="J1896" s="6">
        <v>46.16</v>
      </c>
      <c r="K1896" s="7">
        <v>0.1</v>
      </c>
      <c r="L1896" s="6">
        <v>18.39</v>
      </c>
      <c r="M1896" s="6">
        <f t="shared" si="116"/>
        <v>249.26399999999998</v>
      </c>
      <c r="N1896" s="6">
        <f t="shared" si="117"/>
        <v>110.34</v>
      </c>
      <c r="O1896" s="6">
        <f t="shared" si="118"/>
        <v>138.92399999999998</v>
      </c>
      <c r="P1896" s="8">
        <f t="shared" si="119"/>
        <v>0.55733679953783932</v>
      </c>
      <c r="Q1896" s="9">
        <f>YEAR(SalesDataTable[[#This Row],[Order Date]])</f>
        <v>2026</v>
      </c>
      <c r="R1896" s="8" t="str">
        <f>"Q"&amp;ROUNDUP(MONTH(SalesDataTable[[#This Row],[Order Date]])/3,0)</f>
        <v>Q3</v>
      </c>
      <c r="S1896" s="5">
        <f>MONTH(SalesDataTable[[#This Row],[Order Date]])</f>
        <v>9</v>
      </c>
      <c r="T1896" s="8" t="str">
        <f>TEXT(SalesDataTable[[#This Row],[Order Date]],"mmm")</f>
        <v>wrz</v>
      </c>
    </row>
    <row r="1897" spans="1:20" ht="16" x14ac:dyDescent="0.4">
      <c r="A1897" s="2" t="s">
        <v>1968</v>
      </c>
      <c r="B1897" s="3">
        <v>46280</v>
      </c>
      <c r="C1897" s="4" t="s">
        <v>21</v>
      </c>
      <c r="D1897" s="4" t="s">
        <v>108</v>
      </c>
      <c r="E1897" s="4" t="s">
        <v>45</v>
      </c>
      <c r="F1897" s="4" t="s">
        <v>24</v>
      </c>
      <c r="G1897" s="4" t="s">
        <v>37</v>
      </c>
      <c r="H1897" s="4" t="s">
        <v>91</v>
      </c>
      <c r="I1897" s="5">
        <v>2</v>
      </c>
      <c r="J1897" s="6">
        <v>135.79</v>
      </c>
      <c r="K1897" s="7">
        <v>0.05</v>
      </c>
      <c r="L1897" s="6">
        <v>66.53</v>
      </c>
      <c r="M1897" s="6">
        <f t="shared" si="116"/>
        <v>258.00099999999998</v>
      </c>
      <c r="N1897" s="6">
        <f t="shared" si="117"/>
        <v>133.06</v>
      </c>
      <c r="O1897" s="6">
        <f t="shared" si="118"/>
        <v>124.94099999999997</v>
      </c>
      <c r="P1897" s="8">
        <f t="shared" si="119"/>
        <v>0.48426556486215167</v>
      </c>
      <c r="Q1897" s="9">
        <f>YEAR(SalesDataTable[[#This Row],[Order Date]])</f>
        <v>2026</v>
      </c>
      <c r="R1897" s="8" t="str">
        <f>"Q"&amp;ROUNDUP(MONTH(SalesDataTable[[#This Row],[Order Date]])/3,0)</f>
        <v>Q3</v>
      </c>
      <c r="S1897" s="5">
        <f>MONTH(SalesDataTable[[#This Row],[Order Date]])</f>
        <v>9</v>
      </c>
      <c r="T1897" s="8" t="str">
        <f>TEXT(SalesDataTable[[#This Row],[Order Date]],"mmm")</f>
        <v>wrz</v>
      </c>
    </row>
    <row r="1898" spans="1:20" ht="16" x14ac:dyDescent="0.4">
      <c r="A1898" s="2" t="s">
        <v>1969</v>
      </c>
      <c r="B1898" s="3">
        <v>46280</v>
      </c>
      <c r="C1898" s="4" t="s">
        <v>21</v>
      </c>
      <c r="D1898" s="4" t="s">
        <v>108</v>
      </c>
      <c r="E1898" s="4" t="s">
        <v>23</v>
      </c>
      <c r="F1898" s="4" t="s">
        <v>24</v>
      </c>
      <c r="G1898" s="4" t="s">
        <v>31</v>
      </c>
      <c r="H1898" s="4" t="s">
        <v>41</v>
      </c>
      <c r="I1898" s="5">
        <v>2</v>
      </c>
      <c r="J1898" s="6">
        <v>141.91999999999999</v>
      </c>
      <c r="K1898" s="7">
        <v>0</v>
      </c>
      <c r="L1898" s="6">
        <v>79.900000000000006</v>
      </c>
      <c r="M1898" s="6">
        <f t="shared" si="116"/>
        <v>283.83999999999997</v>
      </c>
      <c r="N1898" s="6">
        <f t="shared" si="117"/>
        <v>159.80000000000001</v>
      </c>
      <c r="O1898" s="6">
        <f t="shared" si="118"/>
        <v>124.03999999999996</v>
      </c>
      <c r="P1898" s="8">
        <f t="shared" si="119"/>
        <v>0.43700676437429531</v>
      </c>
      <c r="Q1898" s="9">
        <f>YEAR(SalesDataTable[[#This Row],[Order Date]])</f>
        <v>2026</v>
      </c>
      <c r="R1898" s="8" t="str">
        <f>"Q"&amp;ROUNDUP(MONTH(SalesDataTable[[#This Row],[Order Date]])/3,0)</f>
        <v>Q3</v>
      </c>
      <c r="S1898" s="5">
        <f>MONTH(SalesDataTable[[#This Row],[Order Date]])</f>
        <v>9</v>
      </c>
      <c r="T1898" s="8" t="str">
        <f>TEXT(SalesDataTable[[#This Row],[Order Date]],"mmm")</f>
        <v>wrz</v>
      </c>
    </row>
    <row r="1899" spans="1:20" ht="16" x14ac:dyDescent="0.4">
      <c r="A1899" s="2" t="s">
        <v>1970</v>
      </c>
      <c r="B1899" s="3">
        <v>46280</v>
      </c>
      <c r="C1899" s="4" t="s">
        <v>47</v>
      </c>
      <c r="D1899" s="4" t="s">
        <v>48</v>
      </c>
      <c r="E1899" s="4" t="s">
        <v>59</v>
      </c>
      <c r="F1899" s="4" t="s">
        <v>40</v>
      </c>
      <c r="G1899" s="4" t="s">
        <v>31</v>
      </c>
      <c r="H1899" s="4" t="s">
        <v>41</v>
      </c>
      <c r="I1899" s="5">
        <v>1</v>
      </c>
      <c r="J1899" s="6">
        <v>146.41</v>
      </c>
      <c r="K1899" s="7">
        <v>0.15</v>
      </c>
      <c r="L1899" s="6">
        <v>80.87</v>
      </c>
      <c r="M1899" s="6">
        <f t="shared" si="116"/>
        <v>124.4485</v>
      </c>
      <c r="N1899" s="6">
        <f t="shared" si="117"/>
        <v>80.87</v>
      </c>
      <c r="O1899" s="6">
        <f t="shared" si="118"/>
        <v>43.578499999999991</v>
      </c>
      <c r="P1899" s="8">
        <f t="shared" si="119"/>
        <v>0.35017296311325563</v>
      </c>
      <c r="Q1899" s="9">
        <f>YEAR(SalesDataTable[[#This Row],[Order Date]])</f>
        <v>2026</v>
      </c>
      <c r="R1899" s="8" t="str">
        <f>"Q"&amp;ROUNDUP(MONTH(SalesDataTable[[#This Row],[Order Date]])/3,0)</f>
        <v>Q3</v>
      </c>
      <c r="S1899" s="5">
        <f>MONTH(SalesDataTable[[#This Row],[Order Date]])</f>
        <v>9</v>
      </c>
      <c r="T1899" s="8" t="str">
        <f>TEXT(SalesDataTable[[#This Row],[Order Date]],"mmm")</f>
        <v>wrz</v>
      </c>
    </row>
    <row r="1900" spans="1:20" ht="16" x14ac:dyDescent="0.4">
      <c r="A1900" s="2" t="s">
        <v>1971</v>
      </c>
      <c r="B1900" s="3">
        <v>46280</v>
      </c>
      <c r="C1900" s="4" t="s">
        <v>28</v>
      </c>
      <c r="D1900" s="4" t="s">
        <v>29</v>
      </c>
      <c r="E1900" s="4" t="s">
        <v>59</v>
      </c>
      <c r="F1900" s="4" t="s">
        <v>36</v>
      </c>
      <c r="G1900" s="4" t="s">
        <v>25</v>
      </c>
      <c r="H1900" s="4" t="s">
        <v>55</v>
      </c>
      <c r="I1900" s="5">
        <v>5</v>
      </c>
      <c r="J1900" s="6">
        <v>40.17</v>
      </c>
      <c r="K1900" s="7">
        <v>0</v>
      </c>
      <c r="L1900" s="6">
        <v>16.27</v>
      </c>
      <c r="M1900" s="6">
        <f t="shared" si="116"/>
        <v>200.85000000000002</v>
      </c>
      <c r="N1900" s="6">
        <f t="shared" si="117"/>
        <v>81.349999999999994</v>
      </c>
      <c r="O1900" s="6">
        <f t="shared" si="118"/>
        <v>119.50000000000003</v>
      </c>
      <c r="P1900" s="8">
        <f t="shared" si="119"/>
        <v>0.59497137167040082</v>
      </c>
      <c r="Q1900" s="9">
        <f>YEAR(SalesDataTable[[#This Row],[Order Date]])</f>
        <v>2026</v>
      </c>
      <c r="R1900" s="8" t="str">
        <f>"Q"&amp;ROUNDUP(MONTH(SalesDataTable[[#This Row],[Order Date]])/3,0)</f>
        <v>Q3</v>
      </c>
      <c r="S1900" s="5">
        <f>MONTH(SalesDataTable[[#This Row],[Order Date]])</f>
        <v>9</v>
      </c>
      <c r="T1900" s="8" t="str">
        <f>TEXT(SalesDataTable[[#This Row],[Order Date]],"mmm")</f>
        <v>wrz</v>
      </c>
    </row>
    <row r="1901" spans="1:20" ht="16" x14ac:dyDescent="0.4">
      <c r="A1901" s="2" t="s">
        <v>1972</v>
      </c>
      <c r="B1901" s="3">
        <v>46280</v>
      </c>
      <c r="C1901" s="4" t="s">
        <v>34</v>
      </c>
      <c r="D1901" s="4" t="s">
        <v>35</v>
      </c>
      <c r="E1901" s="4" t="s">
        <v>23</v>
      </c>
      <c r="F1901" s="4" t="s">
        <v>24</v>
      </c>
      <c r="G1901" s="4" t="s">
        <v>31</v>
      </c>
      <c r="H1901" s="4" t="s">
        <v>32</v>
      </c>
      <c r="I1901" s="5">
        <v>2</v>
      </c>
      <c r="J1901" s="6">
        <v>91.6</v>
      </c>
      <c r="K1901" s="7">
        <v>0</v>
      </c>
      <c r="L1901" s="6">
        <v>46.54</v>
      </c>
      <c r="M1901" s="6">
        <f t="shared" si="116"/>
        <v>183.2</v>
      </c>
      <c r="N1901" s="6">
        <f t="shared" si="117"/>
        <v>93.08</v>
      </c>
      <c r="O1901" s="6">
        <f t="shared" si="118"/>
        <v>90.11999999999999</v>
      </c>
      <c r="P1901" s="8">
        <f t="shared" si="119"/>
        <v>0.49192139737991264</v>
      </c>
      <c r="Q1901" s="9">
        <f>YEAR(SalesDataTable[[#This Row],[Order Date]])</f>
        <v>2026</v>
      </c>
      <c r="R1901" s="8" t="str">
        <f>"Q"&amp;ROUNDUP(MONTH(SalesDataTable[[#This Row],[Order Date]])/3,0)</f>
        <v>Q3</v>
      </c>
      <c r="S1901" s="5">
        <f>MONTH(SalesDataTable[[#This Row],[Order Date]])</f>
        <v>9</v>
      </c>
      <c r="T1901" s="8" t="str">
        <f>TEXT(SalesDataTable[[#This Row],[Order Date]],"mmm")</f>
        <v>wrz</v>
      </c>
    </row>
    <row r="1902" spans="1:20" ht="16" x14ac:dyDescent="0.4">
      <c r="A1902" s="2" t="s">
        <v>1973</v>
      </c>
      <c r="B1902" s="3">
        <v>46280</v>
      </c>
      <c r="C1902" s="4" t="s">
        <v>34</v>
      </c>
      <c r="D1902" s="4" t="s">
        <v>35</v>
      </c>
      <c r="E1902" s="4" t="s">
        <v>23</v>
      </c>
      <c r="F1902" s="4" t="s">
        <v>36</v>
      </c>
      <c r="G1902" s="4" t="s">
        <v>69</v>
      </c>
      <c r="H1902" s="4" t="s">
        <v>75</v>
      </c>
      <c r="I1902" s="5">
        <v>4</v>
      </c>
      <c r="J1902" s="6">
        <v>121.47</v>
      </c>
      <c r="K1902" s="7">
        <v>0.05</v>
      </c>
      <c r="L1902" s="6">
        <v>67.650000000000006</v>
      </c>
      <c r="M1902" s="6">
        <f t="shared" si="116"/>
        <v>461.58599999999996</v>
      </c>
      <c r="N1902" s="6">
        <f t="shared" si="117"/>
        <v>270.60000000000002</v>
      </c>
      <c r="O1902" s="6">
        <f t="shared" si="118"/>
        <v>190.98599999999993</v>
      </c>
      <c r="P1902" s="8">
        <f t="shared" si="119"/>
        <v>0.41376038268058379</v>
      </c>
      <c r="Q1902" s="9">
        <f>YEAR(SalesDataTable[[#This Row],[Order Date]])</f>
        <v>2026</v>
      </c>
      <c r="R1902" s="8" t="str">
        <f>"Q"&amp;ROUNDUP(MONTH(SalesDataTable[[#This Row],[Order Date]])/3,0)</f>
        <v>Q3</v>
      </c>
      <c r="S1902" s="5">
        <f>MONTH(SalesDataTable[[#This Row],[Order Date]])</f>
        <v>9</v>
      </c>
      <c r="T1902" s="8" t="str">
        <f>TEXT(SalesDataTable[[#This Row],[Order Date]],"mmm")</f>
        <v>wrz</v>
      </c>
    </row>
    <row r="1903" spans="1:20" ht="16" x14ac:dyDescent="0.4">
      <c r="A1903" s="2" t="s">
        <v>1974</v>
      </c>
      <c r="B1903" s="3">
        <v>46280</v>
      </c>
      <c r="C1903" s="4" t="s">
        <v>28</v>
      </c>
      <c r="D1903" s="4" t="s">
        <v>89</v>
      </c>
      <c r="E1903" s="4" t="s">
        <v>59</v>
      </c>
      <c r="F1903" s="4" t="s">
        <v>36</v>
      </c>
      <c r="G1903" s="4" t="s">
        <v>51</v>
      </c>
      <c r="H1903" s="4" t="s">
        <v>110</v>
      </c>
      <c r="I1903" s="5">
        <v>2</v>
      </c>
      <c r="J1903" s="6">
        <v>122.69</v>
      </c>
      <c r="K1903" s="7">
        <v>0</v>
      </c>
      <c r="L1903" s="6">
        <v>61.4</v>
      </c>
      <c r="M1903" s="6">
        <f t="shared" si="116"/>
        <v>245.38</v>
      </c>
      <c r="N1903" s="6">
        <f t="shared" si="117"/>
        <v>122.8</v>
      </c>
      <c r="O1903" s="6">
        <f t="shared" si="118"/>
        <v>122.58</v>
      </c>
      <c r="P1903" s="8">
        <f t="shared" si="119"/>
        <v>0.49955171570625151</v>
      </c>
      <c r="Q1903" s="9">
        <f>YEAR(SalesDataTable[[#This Row],[Order Date]])</f>
        <v>2026</v>
      </c>
      <c r="R1903" s="8" t="str">
        <f>"Q"&amp;ROUNDUP(MONTH(SalesDataTable[[#This Row],[Order Date]])/3,0)</f>
        <v>Q3</v>
      </c>
      <c r="S1903" s="5">
        <f>MONTH(SalesDataTable[[#This Row],[Order Date]])</f>
        <v>9</v>
      </c>
      <c r="T1903" s="8" t="str">
        <f>TEXT(SalesDataTable[[#This Row],[Order Date]],"mmm")</f>
        <v>wrz</v>
      </c>
    </row>
    <row r="1904" spans="1:20" ht="16" x14ac:dyDescent="0.4">
      <c r="A1904" s="2" t="s">
        <v>1975</v>
      </c>
      <c r="B1904" s="3">
        <v>46280</v>
      </c>
      <c r="C1904" s="4" t="s">
        <v>28</v>
      </c>
      <c r="D1904" s="4" t="s">
        <v>89</v>
      </c>
      <c r="E1904" s="4" t="s">
        <v>59</v>
      </c>
      <c r="F1904" s="4" t="s">
        <v>36</v>
      </c>
      <c r="G1904" s="4" t="s">
        <v>37</v>
      </c>
      <c r="H1904" s="4" t="s">
        <v>66</v>
      </c>
      <c r="I1904" s="5">
        <v>1</v>
      </c>
      <c r="J1904" s="6">
        <v>45.59</v>
      </c>
      <c r="K1904" s="7">
        <v>0</v>
      </c>
      <c r="L1904" s="6">
        <v>18.28</v>
      </c>
      <c r="M1904" s="6">
        <f t="shared" si="116"/>
        <v>45.59</v>
      </c>
      <c r="N1904" s="6">
        <f t="shared" si="117"/>
        <v>18.28</v>
      </c>
      <c r="O1904" s="6">
        <f t="shared" si="118"/>
        <v>27.310000000000002</v>
      </c>
      <c r="P1904" s="8">
        <f t="shared" si="119"/>
        <v>0.59903487606931349</v>
      </c>
      <c r="Q1904" s="9">
        <f>YEAR(SalesDataTable[[#This Row],[Order Date]])</f>
        <v>2026</v>
      </c>
      <c r="R1904" s="8" t="str">
        <f>"Q"&amp;ROUNDUP(MONTH(SalesDataTable[[#This Row],[Order Date]])/3,0)</f>
        <v>Q3</v>
      </c>
      <c r="S1904" s="5">
        <f>MONTH(SalesDataTable[[#This Row],[Order Date]])</f>
        <v>9</v>
      </c>
      <c r="T1904" s="8" t="str">
        <f>TEXT(SalesDataTable[[#This Row],[Order Date]],"mmm")</f>
        <v>wrz</v>
      </c>
    </row>
    <row r="1905" spans="1:20" ht="16" x14ac:dyDescent="0.4">
      <c r="A1905" s="2" t="s">
        <v>1976</v>
      </c>
      <c r="B1905" s="3">
        <v>46280</v>
      </c>
      <c r="C1905" s="4" t="s">
        <v>47</v>
      </c>
      <c r="D1905" s="4" t="s">
        <v>48</v>
      </c>
      <c r="E1905" s="4" t="s">
        <v>23</v>
      </c>
      <c r="F1905" s="4" t="s">
        <v>24</v>
      </c>
      <c r="G1905" s="4" t="s">
        <v>25</v>
      </c>
      <c r="H1905" s="4" t="s">
        <v>26</v>
      </c>
      <c r="I1905" s="5">
        <v>1</v>
      </c>
      <c r="J1905" s="6">
        <v>83.8</v>
      </c>
      <c r="K1905" s="7">
        <v>0</v>
      </c>
      <c r="L1905" s="6">
        <v>42.23</v>
      </c>
      <c r="M1905" s="6">
        <f t="shared" si="116"/>
        <v>83.8</v>
      </c>
      <c r="N1905" s="6">
        <f t="shared" si="117"/>
        <v>42.23</v>
      </c>
      <c r="O1905" s="6">
        <f t="shared" si="118"/>
        <v>41.57</v>
      </c>
      <c r="P1905" s="8">
        <f t="shared" si="119"/>
        <v>0.49606205250596663</v>
      </c>
      <c r="Q1905" s="9">
        <f>YEAR(SalesDataTable[[#This Row],[Order Date]])</f>
        <v>2026</v>
      </c>
      <c r="R1905" s="8" t="str">
        <f>"Q"&amp;ROUNDUP(MONTH(SalesDataTable[[#This Row],[Order Date]])/3,0)</f>
        <v>Q3</v>
      </c>
      <c r="S1905" s="5">
        <f>MONTH(SalesDataTable[[#This Row],[Order Date]])</f>
        <v>9</v>
      </c>
      <c r="T1905" s="8" t="str">
        <f>TEXT(SalesDataTable[[#This Row],[Order Date]],"mmm")</f>
        <v>wrz</v>
      </c>
    </row>
    <row r="1906" spans="1:20" ht="16" x14ac:dyDescent="0.4">
      <c r="A1906" s="2" t="s">
        <v>1977</v>
      </c>
      <c r="B1906" s="3">
        <v>46281</v>
      </c>
      <c r="C1906" s="4" t="s">
        <v>34</v>
      </c>
      <c r="D1906" s="4" t="s">
        <v>44</v>
      </c>
      <c r="E1906" s="4" t="s">
        <v>23</v>
      </c>
      <c r="F1906" s="4" t="s">
        <v>36</v>
      </c>
      <c r="G1906" s="4" t="s">
        <v>37</v>
      </c>
      <c r="H1906" s="4" t="s">
        <v>91</v>
      </c>
      <c r="I1906" s="5">
        <v>1</v>
      </c>
      <c r="J1906" s="6">
        <v>132.58000000000001</v>
      </c>
      <c r="K1906" s="7">
        <v>0.15</v>
      </c>
      <c r="L1906" s="6">
        <v>67.62</v>
      </c>
      <c r="M1906" s="6">
        <f t="shared" si="116"/>
        <v>112.69300000000001</v>
      </c>
      <c r="N1906" s="6">
        <f t="shared" si="117"/>
        <v>67.62</v>
      </c>
      <c r="O1906" s="6">
        <f t="shared" si="118"/>
        <v>45.073000000000008</v>
      </c>
      <c r="P1906" s="8">
        <f t="shared" si="119"/>
        <v>0.39996273060438536</v>
      </c>
      <c r="Q1906" s="9">
        <f>YEAR(SalesDataTable[[#This Row],[Order Date]])</f>
        <v>2026</v>
      </c>
      <c r="R1906" s="8" t="str">
        <f>"Q"&amp;ROUNDUP(MONTH(SalesDataTable[[#This Row],[Order Date]])/3,0)</f>
        <v>Q3</v>
      </c>
      <c r="S1906" s="5">
        <f>MONTH(SalesDataTable[[#This Row],[Order Date]])</f>
        <v>9</v>
      </c>
      <c r="T1906" s="8" t="str">
        <f>TEXT(SalesDataTable[[#This Row],[Order Date]],"mmm")</f>
        <v>wrz</v>
      </c>
    </row>
    <row r="1907" spans="1:20" ht="16" x14ac:dyDescent="0.4">
      <c r="A1907" s="2" t="s">
        <v>1978</v>
      </c>
      <c r="B1907" s="3">
        <v>46281</v>
      </c>
      <c r="C1907" s="4" t="s">
        <v>47</v>
      </c>
      <c r="D1907" s="4" t="s">
        <v>68</v>
      </c>
      <c r="E1907" s="4" t="s">
        <v>23</v>
      </c>
      <c r="F1907" s="4" t="s">
        <v>36</v>
      </c>
      <c r="G1907" s="4" t="s">
        <v>51</v>
      </c>
      <c r="H1907" s="4" t="s">
        <v>110</v>
      </c>
      <c r="I1907" s="5">
        <v>2</v>
      </c>
      <c r="J1907" s="6">
        <v>122.12</v>
      </c>
      <c r="K1907" s="7">
        <v>0.05</v>
      </c>
      <c r="L1907" s="6">
        <v>61.76</v>
      </c>
      <c r="M1907" s="6">
        <f t="shared" si="116"/>
        <v>232.02799999999999</v>
      </c>
      <c r="N1907" s="6">
        <f t="shared" si="117"/>
        <v>123.52</v>
      </c>
      <c r="O1907" s="6">
        <f t="shared" si="118"/>
        <v>108.508</v>
      </c>
      <c r="P1907" s="8">
        <f t="shared" si="119"/>
        <v>0.46765045597945076</v>
      </c>
      <c r="Q1907" s="9">
        <f>YEAR(SalesDataTable[[#This Row],[Order Date]])</f>
        <v>2026</v>
      </c>
      <c r="R1907" s="8" t="str">
        <f>"Q"&amp;ROUNDUP(MONTH(SalesDataTable[[#This Row],[Order Date]])/3,0)</f>
        <v>Q3</v>
      </c>
      <c r="S1907" s="5">
        <f>MONTH(SalesDataTable[[#This Row],[Order Date]])</f>
        <v>9</v>
      </c>
      <c r="T1907" s="8" t="str">
        <f>TEXT(SalesDataTable[[#This Row],[Order Date]],"mmm")</f>
        <v>wrz</v>
      </c>
    </row>
    <row r="1908" spans="1:20" ht="16" x14ac:dyDescent="0.4">
      <c r="A1908" s="2" t="s">
        <v>1979</v>
      </c>
      <c r="B1908" s="3">
        <v>46281</v>
      </c>
      <c r="C1908" s="4" t="s">
        <v>21</v>
      </c>
      <c r="D1908" s="4" t="s">
        <v>22</v>
      </c>
      <c r="E1908" s="4" t="s">
        <v>30</v>
      </c>
      <c r="F1908" s="4" t="s">
        <v>40</v>
      </c>
      <c r="G1908" s="4" t="s">
        <v>31</v>
      </c>
      <c r="H1908" s="4" t="s">
        <v>41</v>
      </c>
      <c r="I1908" s="5">
        <v>3</v>
      </c>
      <c r="J1908" s="6">
        <v>140.47</v>
      </c>
      <c r="K1908" s="7">
        <v>0.15</v>
      </c>
      <c r="L1908" s="6">
        <v>81.739999999999995</v>
      </c>
      <c r="M1908" s="6">
        <f t="shared" si="116"/>
        <v>358.19849999999997</v>
      </c>
      <c r="N1908" s="6">
        <f t="shared" si="117"/>
        <v>245.21999999999997</v>
      </c>
      <c r="O1908" s="6">
        <f t="shared" si="118"/>
        <v>112.9785</v>
      </c>
      <c r="P1908" s="8">
        <f t="shared" si="119"/>
        <v>0.31540751845694498</v>
      </c>
      <c r="Q1908" s="9">
        <f>YEAR(SalesDataTable[[#This Row],[Order Date]])</f>
        <v>2026</v>
      </c>
      <c r="R1908" s="8" t="str">
        <f>"Q"&amp;ROUNDUP(MONTH(SalesDataTable[[#This Row],[Order Date]])/3,0)</f>
        <v>Q3</v>
      </c>
      <c r="S1908" s="5">
        <f>MONTH(SalesDataTable[[#This Row],[Order Date]])</f>
        <v>9</v>
      </c>
      <c r="T1908" s="8" t="str">
        <f>TEXT(SalesDataTable[[#This Row],[Order Date]],"mmm")</f>
        <v>wrz</v>
      </c>
    </row>
    <row r="1909" spans="1:20" ht="16" x14ac:dyDescent="0.4">
      <c r="A1909" s="2" t="s">
        <v>1980</v>
      </c>
      <c r="B1909" s="3">
        <v>46281</v>
      </c>
      <c r="C1909" s="4" t="s">
        <v>47</v>
      </c>
      <c r="D1909" s="4" t="s">
        <v>102</v>
      </c>
      <c r="E1909" s="4" t="s">
        <v>23</v>
      </c>
      <c r="F1909" s="4" t="s">
        <v>36</v>
      </c>
      <c r="G1909" s="4" t="s">
        <v>31</v>
      </c>
      <c r="H1909" s="4" t="s">
        <v>41</v>
      </c>
      <c r="I1909" s="5">
        <v>2</v>
      </c>
      <c r="J1909" s="6">
        <v>145.35</v>
      </c>
      <c r="K1909" s="7">
        <v>0.05</v>
      </c>
      <c r="L1909" s="6">
        <v>78.39</v>
      </c>
      <c r="M1909" s="6">
        <f t="shared" si="116"/>
        <v>276.16499999999996</v>
      </c>
      <c r="N1909" s="6">
        <f t="shared" si="117"/>
        <v>156.78</v>
      </c>
      <c r="O1909" s="6">
        <f t="shared" si="118"/>
        <v>119.38499999999996</v>
      </c>
      <c r="P1909" s="8">
        <f t="shared" si="119"/>
        <v>0.4322959100537721</v>
      </c>
      <c r="Q1909" s="9">
        <f>YEAR(SalesDataTable[[#This Row],[Order Date]])</f>
        <v>2026</v>
      </c>
      <c r="R1909" s="8" t="str">
        <f>"Q"&amp;ROUNDUP(MONTH(SalesDataTable[[#This Row],[Order Date]])/3,0)</f>
        <v>Q3</v>
      </c>
      <c r="S1909" s="5">
        <f>MONTH(SalesDataTable[[#This Row],[Order Date]])</f>
        <v>9</v>
      </c>
      <c r="T1909" s="8" t="str">
        <f>TEXT(SalesDataTable[[#This Row],[Order Date]],"mmm")</f>
        <v>wrz</v>
      </c>
    </row>
    <row r="1910" spans="1:20" ht="16" x14ac:dyDescent="0.4">
      <c r="A1910" s="2" t="s">
        <v>1981</v>
      </c>
      <c r="B1910" s="3">
        <v>46282</v>
      </c>
      <c r="C1910" s="4" t="s">
        <v>47</v>
      </c>
      <c r="D1910" s="4" t="s">
        <v>68</v>
      </c>
      <c r="E1910" s="4" t="s">
        <v>59</v>
      </c>
      <c r="F1910" s="4" t="s">
        <v>24</v>
      </c>
      <c r="G1910" s="4" t="s">
        <v>51</v>
      </c>
      <c r="H1910" s="4" t="s">
        <v>110</v>
      </c>
      <c r="I1910" s="5">
        <v>2</v>
      </c>
      <c r="J1910" s="6">
        <v>121.25</v>
      </c>
      <c r="K1910" s="7">
        <v>0</v>
      </c>
      <c r="L1910" s="6">
        <v>61.5</v>
      </c>
      <c r="M1910" s="6">
        <f t="shared" si="116"/>
        <v>242.5</v>
      </c>
      <c r="N1910" s="6">
        <f t="shared" si="117"/>
        <v>123</v>
      </c>
      <c r="O1910" s="6">
        <f t="shared" si="118"/>
        <v>119.5</v>
      </c>
      <c r="P1910" s="8">
        <f t="shared" si="119"/>
        <v>0.4927835051546392</v>
      </c>
      <c r="Q1910" s="9">
        <f>YEAR(SalesDataTable[[#This Row],[Order Date]])</f>
        <v>2026</v>
      </c>
      <c r="R1910" s="8" t="str">
        <f>"Q"&amp;ROUNDUP(MONTH(SalesDataTable[[#This Row],[Order Date]])/3,0)</f>
        <v>Q3</v>
      </c>
      <c r="S1910" s="5">
        <f>MONTH(SalesDataTable[[#This Row],[Order Date]])</f>
        <v>9</v>
      </c>
      <c r="T1910" s="8" t="str">
        <f>TEXT(SalesDataTable[[#This Row],[Order Date]],"mmm")</f>
        <v>wrz</v>
      </c>
    </row>
    <row r="1911" spans="1:20" ht="16" x14ac:dyDescent="0.4">
      <c r="A1911" s="2" t="s">
        <v>1982</v>
      </c>
      <c r="B1911" s="3">
        <v>46282</v>
      </c>
      <c r="C1911" s="4" t="s">
        <v>47</v>
      </c>
      <c r="D1911" s="4" t="s">
        <v>48</v>
      </c>
      <c r="E1911" s="4" t="s">
        <v>23</v>
      </c>
      <c r="F1911" s="4" t="s">
        <v>36</v>
      </c>
      <c r="G1911" s="4" t="s">
        <v>37</v>
      </c>
      <c r="H1911" s="4" t="s">
        <v>38</v>
      </c>
      <c r="I1911" s="5">
        <v>1</v>
      </c>
      <c r="J1911" s="6">
        <v>35.94</v>
      </c>
      <c r="K1911" s="7">
        <v>0.1</v>
      </c>
      <c r="L1911" s="6">
        <v>13.19</v>
      </c>
      <c r="M1911" s="6">
        <f t="shared" si="116"/>
        <v>32.345999999999997</v>
      </c>
      <c r="N1911" s="6">
        <f t="shared" si="117"/>
        <v>13.19</v>
      </c>
      <c r="O1911" s="6">
        <f t="shared" si="118"/>
        <v>19.155999999999999</v>
      </c>
      <c r="P1911" s="8">
        <f t="shared" si="119"/>
        <v>0.59222160390774747</v>
      </c>
      <c r="Q1911" s="9">
        <f>YEAR(SalesDataTable[[#This Row],[Order Date]])</f>
        <v>2026</v>
      </c>
      <c r="R1911" s="8" t="str">
        <f>"Q"&amp;ROUNDUP(MONTH(SalesDataTable[[#This Row],[Order Date]])/3,0)</f>
        <v>Q3</v>
      </c>
      <c r="S1911" s="5">
        <f>MONTH(SalesDataTable[[#This Row],[Order Date]])</f>
        <v>9</v>
      </c>
      <c r="T1911" s="8" t="str">
        <f>TEXT(SalesDataTable[[#This Row],[Order Date]],"mmm")</f>
        <v>wrz</v>
      </c>
    </row>
    <row r="1912" spans="1:20" ht="16" x14ac:dyDescent="0.4">
      <c r="A1912" s="2" t="s">
        <v>1983</v>
      </c>
      <c r="B1912" s="3">
        <v>46282</v>
      </c>
      <c r="C1912" s="4" t="s">
        <v>28</v>
      </c>
      <c r="D1912" s="4" t="s">
        <v>106</v>
      </c>
      <c r="E1912" s="4" t="s">
        <v>23</v>
      </c>
      <c r="F1912" s="4" t="s">
        <v>36</v>
      </c>
      <c r="G1912" s="4" t="s">
        <v>25</v>
      </c>
      <c r="H1912" s="4" t="s">
        <v>63</v>
      </c>
      <c r="I1912" s="5">
        <v>1</v>
      </c>
      <c r="J1912" s="6">
        <v>101.18</v>
      </c>
      <c r="K1912" s="7">
        <v>0.1</v>
      </c>
      <c r="L1912" s="6">
        <v>49.38</v>
      </c>
      <c r="M1912" s="6">
        <f t="shared" si="116"/>
        <v>91.062000000000012</v>
      </c>
      <c r="N1912" s="6">
        <f t="shared" si="117"/>
        <v>49.38</v>
      </c>
      <c r="O1912" s="6">
        <f t="shared" si="118"/>
        <v>41.682000000000009</v>
      </c>
      <c r="P1912" s="8">
        <f t="shared" si="119"/>
        <v>0.45773209461685449</v>
      </c>
      <c r="Q1912" s="9">
        <f>YEAR(SalesDataTable[[#This Row],[Order Date]])</f>
        <v>2026</v>
      </c>
      <c r="R1912" s="8" t="str">
        <f>"Q"&amp;ROUNDUP(MONTH(SalesDataTable[[#This Row],[Order Date]])/3,0)</f>
        <v>Q3</v>
      </c>
      <c r="S1912" s="5">
        <f>MONTH(SalesDataTable[[#This Row],[Order Date]])</f>
        <v>9</v>
      </c>
      <c r="T1912" s="8" t="str">
        <f>TEXT(SalesDataTable[[#This Row],[Order Date]],"mmm")</f>
        <v>wrz</v>
      </c>
    </row>
    <row r="1913" spans="1:20" ht="16" x14ac:dyDescent="0.4">
      <c r="A1913" s="2" t="s">
        <v>1984</v>
      </c>
      <c r="B1913" s="3">
        <v>46282</v>
      </c>
      <c r="C1913" s="4" t="s">
        <v>47</v>
      </c>
      <c r="D1913" s="4" t="s">
        <v>65</v>
      </c>
      <c r="E1913" s="4" t="s">
        <v>45</v>
      </c>
      <c r="F1913" s="4" t="s">
        <v>36</v>
      </c>
      <c r="G1913" s="4" t="s">
        <v>25</v>
      </c>
      <c r="H1913" s="4" t="s">
        <v>26</v>
      </c>
      <c r="I1913" s="5">
        <v>2</v>
      </c>
      <c r="J1913" s="6">
        <v>82.47</v>
      </c>
      <c r="K1913" s="7">
        <v>0</v>
      </c>
      <c r="L1913" s="6">
        <v>42.49</v>
      </c>
      <c r="M1913" s="6">
        <f t="shared" si="116"/>
        <v>164.94</v>
      </c>
      <c r="N1913" s="6">
        <f t="shared" si="117"/>
        <v>84.98</v>
      </c>
      <c r="O1913" s="6">
        <f t="shared" si="118"/>
        <v>79.959999999999994</v>
      </c>
      <c r="P1913" s="8">
        <f t="shared" si="119"/>
        <v>0.48478234509518608</v>
      </c>
      <c r="Q1913" s="9">
        <f>YEAR(SalesDataTable[[#This Row],[Order Date]])</f>
        <v>2026</v>
      </c>
      <c r="R1913" s="8" t="str">
        <f>"Q"&amp;ROUNDUP(MONTH(SalesDataTable[[#This Row],[Order Date]])/3,0)</f>
        <v>Q3</v>
      </c>
      <c r="S1913" s="5">
        <f>MONTH(SalesDataTable[[#This Row],[Order Date]])</f>
        <v>9</v>
      </c>
      <c r="T1913" s="8" t="str">
        <f>TEXT(SalesDataTable[[#This Row],[Order Date]],"mmm")</f>
        <v>wrz</v>
      </c>
    </row>
    <row r="1914" spans="1:20" ht="16" x14ac:dyDescent="0.4">
      <c r="A1914" s="2" t="s">
        <v>1985</v>
      </c>
      <c r="B1914" s="3">
        <v>46282</v>
      </c>
      <c r="C1914" s="4" t="s">
        <v>34</v>
      </c>
      <c r="D1914" s="4" t="s">
        <v>146</v>
      </c>
      <c r="E1914" s="4" t="s">
        <v>59</v>
      </c>
      <c r="F1914" s="4" t="s">
        <v>36</v>
      </c>
      <c r="G1914" s="4" t="s">
        <v>69</v>
      </c>
      <c r="H1914" s="4" t="s">
        <v>94</v>
      </c>
      <c r="I1914" s="5">
        <v>1</v>
      </c>
      <c r="J1914" s="6">
        <v>50.47</v>
      </c>
      <c r="K1914" s="7">
        <v>0.05</v>
      </c>
      <c r="L1914" s="6">
        <v>22.27</v>
      </c>
      <c r="M1914" s="6">
        <f t="shared" si="116"/>
        <v>47.946499999999993</v>
      </c>
      <c r="N1914" s="6">
        <f t="shared" si="117"/>
        <v>22.27</v>
      </c>
      <c r="O1914" s="6">
        <f t="shared" si="118"/>
        <v>25.676499999999994</v>
      </c>
      <c r="P1914" s="8">
        <f t="shared" si="119"/>
        <v>0.53552396942425406</v>
      </c>
      <c r="Q1914" s="9">
        <f>YEAR(SalesDataTable[[#This Row],[Order Date]])</f>
        <v>2026</v>
      </c>
      <c r="R1914" s="8" t="str">
        <f>"Q"&amp;ROUNDUP(MONTH(SalesDataTable[[#This Row],[Order Date]])/3,0)</f>
        <v>Q3</v>
      </c>
      <c r="S1914" s="5">
        <f>MONTH(SalesDataTable[[#This Row],[Order Date]])</f>
        <v>9</v>
      </c>
      <c r="T1914" s="8" t="str">
        <f>TEXT(SalesDataTable[[#This Row],[Order Date]],"mmm")</f>
        <v>wrz</v>
      </c>
    </row>
    <row r="1915" spans="1:20" ht="16" x14ac:dyDescent="0.4">
      <c r="A1915" s="2" t="s">
        <v>1986</v>
      </c>
      <c r="B1915" s="3">
        <v>46282</v>
      </c>
      <c r="C1915" s="4" t="s">
        <v>47</v>
      </c>
      <c r="D1915" s="4" t="s">
        <v>68</v>
      </c>
      <c r="E1915" s="4" t="s">
        <v>30</v>
      </c>
      <c r="F1915" s="4" t="s">
        <v>40</v>
      </c>
      <c r="G1915" s="4" t="s">
        <v>51</v>
      </c>
      <c r="H1915" s="4" t="s">
        <v>84</v>
      </c>
      <c r="I1915" s="5">
        <v>5</v>
      </c>
      <c r="J1915" s="6">
        <v>82.63</v>
      </c>
      <c r="K1915" s="7">
        <v>0.15</v>
      </c>
      <c r="L1915" s="6">
        <v>38.630000000000003</v>
      </c>
      <c r="M1915" s="6">
        <f t="shared" si="116"/>
        <v>351.17749999999995</v>
      </c>
      <c r="N1915" s="6">
        <f t="shared" si="117"/>
        <v>193.15</v>
      </c>
      <c r="O1915" s="6">
        <f t="shared" si="118"/>
        <v>158.02749999999995</v>
      </c>
      <c r="P1915" s="8">
        <f t="shared" si="119"/>
        <v>0.44999323703824978</v>
      </c>
      <c r="Q1915" s="9">
        <f>YEAR(SalesDataTable[[#This Row],[Order Date]])</f>
        <v>2026</v>
      </c>
      <c r="R1915" s="8" t="str">
        <f>"Q"&amp;ROUNDUP(MONTH(SalesDataTable[[#This Row],[Order Date]])/3,0)</f>
        <v>Q3</v>
      </c>
      <c r="S1915" s="5">
        <f>MONTH(SalesDataTable[[#This Row],[Order Date]])</f>
        <v>9</v>
      </c>
      <c r="T1915" s="8" t="str">
        <f>TEXT(SalesDataTable[[#This Row],[Order Date]],"mmm")</f>
        <v>wrz</v>
      </c>
    </row>
    <row r="1916" spans="1:20" ht="16" x14ac:dyDescent="0.4">
      <c r="A1916" s="2" t="s">
        <v>1987</v>
      </c>
      <c r="B1916" s="3">
        <v>46283</v>
      </c>
      <c r="C1916" s="4" t="s">
        <v>47</v>
      </c>
      <c r="D1916" s="4" t="s">
        <v>68</v>
      </c>
      <c r="E1916" s="4" t="s">
        <v>45</v>
      </c>
      <c r="F1916" s="4" t="s">
        <v>40</v>
      </c>
      <c r="G1916" s="4" t="s">
        <v>37</v>
      </c>
      <c r="H1916" s="4" t="s">
        <v>103</v>
      </c>
      <c r="I1916" s="5">
        <v>4</v>
      </c>
      <c r="J1916" s="6">
        <v>168.48</v>
      </c>
      <c r="K1916" s="7">
        <v>0.1</v>
      </c>
      <c r="L1916" s="6">
        <v>89.85</v>
      </c>
      <c r="M1916" s="6">
        <f t="shared" si="116"/>
        <v>606.52800000000002</v>
      </c>
      <c r="N1916" s="6">
        <f t="shared" si="117"/>
        <v>359.4</v>
      </c>
      <c r="O1916" s="6">
        <f t="shared" si="118"/>
        <v>247.12800000000004</v>
      </c>
      <c r="P1916" s="8">
        <f t="shared" si="119"/>
        <v>0.4074469768914214</v>
      </c>
      <c r="Q1916" s="9">
        <f>YEAR(SalesDataTable[[#This Row],[Order Date]])</f>
        <v>2026</v>
      </c>
      <c r="R1916" s="8" t="str">
        <f>"Q"&amp;ROUNDUP(MONTH(SalesDataTable[[#This Row],[Order Date]])/3,0)</f>
        <v>Q3</v>
      </c>
      <c r="S1916" s="5">
        <f>MONTH(SalesDataTable[[#This Row],[Order Date]])</f>
        <v>9</v>
      </c>
      <c r="T1916" s="8" t="str">
        <f>TEXT(SalesDataTable[[#This Row],[Order Date]],"mmm")</f>
        <v>wrz</v>
      </c>
    </row>
    <row r="1917" spans="1:20" ht="16" x14ac:dyDescent="0.4">
      <c r="A1917" s="2" t="s">
        <v>1988</v>
      </c>
      <c r="B1917" s="3">
        <v>46283</v>
      </c>
      <c r="C1917" s="4" t="s">
        <v>28</v>
      </c>
      <c r="D1917" s="4" t="s">
        <v>86</v>
      </c>
      <c r="E1917" s="4" t="s">
        <v>59</v>
      </c>
      <c r="F1917" s="4" t="s">
        <v>24</v>
      </c>
      <c r="G1917" s="4" t="s">
        <v>51</v>
      </c>
      <c r="H1917" s="4" t="s">
        <v>110</v>
      </c>
      <c r="I1917" s="5">
        <v>2</v>
      </c>
      <c r="J1917" s="6">
        <v>121.82</v>
      </c>
      <c r="K1917" s="7">
        <v>0</v>
      </c>
      <c r="L1917" s="6">
        <v>61.92</v>
      </c>
      <c r="M1917" s="6">
        <f t="shared" si="116"/>
        <v>243.64</v>
      </c>
      <c r="N1917" s="6">
        <f t="shared" si="117"/>
        <v>123.84</v>
      </c>
      <c r="O1917" s="6">
        <f t="shared" si="118"/>
        <v>119.79999999999998</v>
      </c>
      <c r="P1917" s="8">
        <f t="shared" si="119"/>
        <v>0.49170907896897059</v>
      </c>
      <c r="Q1917" s="9">
        <f>YEAR(SalesDataTable[[#This Row],[Order Date]])</f>
        <v>2026</v>
      </c>
      <c r="R1917" s="8" t="str">
        <f>"Q"&amp;ROUNDUP(MONTH(SalesDataTable[[#This Row],[Order Date]])/3,0)</f>
        <v>Q3</v>
      </c>
      <c r="S1917" s="5">
        <f>MONTH(SalesDataTable[[#This Row],[Order Date]])</f>
        <v>9</v>
      </c>
      <c r="T1917" s="8" t="str">
        <f>TEXT(SalesDataTable[[#This Row],[Order Date]],"mmm")</f>
        <v>wrz</v>
      </c>
    </row>
    <row r="1918" spans="1:20" ht="16" x14ac:dyDescent="0.4">
      <c r="A1918" s="2" t="s">
        <v>1989</v>
      </c>
      <c r="B1918" s="3">
        <v>46283</v>
      </c>
      <c r="C1918" s="4" t="s">
        <v>21</v>
      </c>
      <c r="D1918" s="4" t="s">
        <v>108</v>
      </c>
      <c r="E1918" s="4" t="s">
        <v>45</v>
      </c>
      <c r="F1918" s="4" t="s">
        <v>24</v>
      </c>
      <c r="G1918" s="4" t="s">
        <v>25</v>
      </c>
      <c r="H1918" s="4" t="s">
        <v>49</v>
      </c>
      <c r="I1918" s="5">
        <v>1</v>
      </c>
      <c r="J1918" s="6">
        <v>50.02</v>
      </c>
      <c r="K1918" s="7">
        <v>0.1</v>
      </c>
      <c r="L1918" s="6">
        <v>22.47</v>
      </c>
      <c r="M1918" s="6">
        <f t="shared" si="116"/>
        <v>45.018000000000001</v>
      </c>
      <c r="N1918" s="6">
        <f t="shared" si="117"/>
        <v>22.47</v>
      </c>
      <c r="O1918" s="6">
        <f t="shared" si="118"/>
        <v>22.548000000000002</v>
      </c>
      <c r="P1918" s="8">
        <f t="shared" si="119"/>
        <v>0.50086632013861121</v>
      </c>
      <c r="Q1918" s="9">
        <f>YEAR(SalesDataTable[[#This Row],[Order Date]])</f>
        <v>2026</v>
      </c>
      <c r="R1918" s="8" t="str">
        <f>"Q"&amp;ROUNDUP(MONTH(SalesDataTable[[#This Row],[Order Date]])/3,0)</f>
        <v>Q3</v>
      </c>
      <c r="S1918" s="5">
        <f>MONTH(SalesDataTable[[#This Row],[Order Date]])</f>
        <v>9</v>
      </c>
      <c r="T1918" s="8" t="str">
        <f>TEXT(SalesDataTable[[#This Row],[Order Date]],"mmm")</f>
        <v>wrz</v>
      </c>
    </row>
    <row r="1919" spans="1:20" ht="16" x14ac:dyDescent="0.4">
      <c r="A1919" s="2" t="s">
        <v>1990</v>
      </c>
      <c r="B1919" s="3">
        <v>46283</v>
      </c>
      <c r="C1919" s="4" t="s">
        <v>34</v>
      </c>
      <c r="D1919" s="4" t="s">
        <v>54</v>
      </c>
      <c r="E1919" s="4" t="s">
        <v>23</v>
      </c>
      <c r="F1919" s="4" t="s">
        <v>36</v>
      </c>
      <c r="G1919" s="4" t="s">
        <v>69</v>
      </c>
      <c r="H1919" s="4" t="s">
        <v>94</v>
      </c>
      <c r="I1919" s="5">
        <v>1</v>
      </c>
      <c r="J1919" s="6">
        <v>50.17</v>
      </c>
      <c r="K1919" s="7">
        <v>0.1</v>
      </c>
      <c r="L1919" s="6">
        <v>21.99</v>
      </c>
      <c r="M1919" s="6">
        <f t="shared" si="116"/>
        <v>45.153000000000006</v>
      </c>
      <c r="N1919" s="6">
        <f t="shared" si="117"/>
        <v>21.99</v>
      </c>
      <c r="O1919" s="6">
        <f t="shared" si="118"/>
        <v>23.163000000000007</v>
      </c>
      <c r="P1919" s="8">
        <f t="shared" si="119"/>
        <v>0.51298917015480705</v>
      </c>
      <c r="Q1919" s="9">
        <f>YEAR(SalesDataTable[[#This Row],[Order Date]])</f>
        <v>2026</v>
      </c>
      <c r="R1919" s="8" t="str">
        <f>"Q"&amp;ROUNDUP(MONTH(SalesDataTable[[#This Row],[Order Date]])/3,0)</f>
        <v>Q3</v>
      </c>
      <c r="S1919" s="5">
        <f>MONTH(SalesDataTable[[#This Row],[Order Date]])</f>
        <v>9</v>
      </c>
      <c r="T1919" s="8" t="str">
        <f>TEXT(SalesDataTable[[#This Row],[Order Date]],"mmm")</f>
        <v>wrz</v>
      </c>
    </row>
    <row r="1920" spans="1:20" ht="16" x14ac:dyDescent="0.4">
      <c r="A1920" s="2" t="s">
        <v>1991</v>
      </c>
      <c r="B1920" s="3">
        <v>46283</v>
      </c>
      <c r="C1920" s="4" t="s">
        <v>21</v>
      </c>
      <c r="D1920" s="4" t="s">
        <v>108</v>
      </c>
      <c r="E1920" s="4" t="s">
        <v>30</v>
      </c>
      <c r="F1920" s="4" t="s">
        <v>40</v>
      </c>
      <c r="G1920" s="4" t="s">
        <v>51</v>
      </c>
      <c r="H1920" s="4" t="s">
        <v>110</v>
      </c>
      <c r="I1920" s="5">
        <v>5</v>
      </c>
      <c r="J1920" s="6">
        <v>124.51</v>
      </c>
      <c r="K1920" s="7">
        <v>0.1</v>
      </c>
      <c r="L1920" s="6">
        <v>60.29</v>
      </c>
      <c r="M1920" s="6">
        <f t="shared" si="116"/>
        <v>560.29500000000007</v>
      </c>
      <c r="N1920" s="6">
        <f t="shared" si="117"/>
        <v>301.45</v>
      </c>
      <c r="O1920" s="6">
        <f t="shared" si="118"/>
        <v>258.84500000000008</v>
      </c>
      <c r="P1920" s="8">
        <f t="shared" si="119"/>
        <v>0.46197984990049895</v>
      </c>
      <c r="Q1920" s="9">
        <f>YEAR(SalesDataTable[[#This Row],[Order Date]])</f>
        <v>2026</v>
      </c>
      <c r="R1920" s="8" t="str">
        <f>"Q"&amp;ROUNDUP(MONTH(SalesDataTable[[#This Row],[Order Date]])/3,0)</f>
        <v>Q3</v>
      </c>
      <c r="S1920" s="5">
        <f>MONTH(SalesDataTable[[#This Row],[Order Date]])</f>
        <v>9</v>
      </c>
      <c r="T1920" s="8" t="str">
        <f>TEXT(SalesDataTable[[#This Row],[Order Date]],"mmm")</f>
        <v>wrz</v>
      </c>
    </row>
    <row r="1921" spans="1:20" ht="16" x14ac:dyDescent="0.4">
      <c r="A1921" s="2" t="s">
        <v>1992</v>
      </c>
      <c r="B1921" s="3">
        <v>46283</v>
      </c>
      <c r="C1921" s="4" t="s">
        <v>28</v>
      </c>
      <c r="D1921" s="4" t="s">
        <v>89</v>
      </c>
      <c r="E1921" s="4" t="s">
        <v>59</v>
      </c>
      <c r="F1921" s="4" t="s">
        <v>24</v>
      </c>
      <c r="G1921" s="4" t="s">
        <v>31</v>
      </c>
      <c r="H1921" s="4" t="s">
        <v>73</v>
      </c>
      <c r="I1921" s="5">
        <v>1</v>
      </c>
      <c r="J1921" s="6">
        <v>153.68</v>
      </c>
      <c r="K1921" s="7">
        <v>0.05</v>
      </c>
      <c r="L1921" s="6">
        <v>77.42</v>
      </c>
      <c r="M1921" s="6">
        <f t="shared" si="116"/>
        <v>145.99600000000001</v>
      </c>
      <c r="N1921" s="6">
        <f t="shared" si="117"/>
        <v>77.42</v>
      </c>
      <c r="O1921" s="6">
        <f t="shared" si="118"/>
        <v>68.576000000000008</v>
      </c>
      <c r="P1921" s="8">
        <f t="shared" si="119"/>
        <v>0.46971149894517661</v>
      </c>
      <c r="Q1921" s="9">
        <f>YEAR(SalesDataTable[[#This Row],[Order Date]])</f>
        <v>2026</v>
      </c>
      <c r="R1921" s="8" t="str">
        <f>"Q"&amp;ROUNDUP(MONTH(SalesDataTable[[#This Row],[Order Date]])/3,0)</f>
        <v>Q3</v>
      </c>
      <c r="S1921" s="5">
        <f>MONTH(SalesDataTable[[#This Row],[Order Date]])</f>
        <v>9</v>
      </c>
      <c r="T1921" s="8" t="str">
        <f>TEXT(SalesDataTable[[#This Row],[Order Date]],"mmm")</f>
        <v>wrz</v>
      </c>
    </row>
    <row r="1922" spans="1:20" ht="16" x14ac:dyDescent="0.4">
      <c r="A1922" s="2" t="s">
        <v>1993</v>
      </c>
      <c r="B1922" s="3">
        <v>46283</v>
      </c>
      <c r="C1922" s="4" t="s">
        <v>28</v>
      </c>
      <c r="D1922" s="4" t="s">
        <v>89</v>
      </c>
      <c r="E1922" s="4" t="s">
        <v>59</v>
      </c>
      <c r="F1922" s="4" t="s">
        <v>36</v>
      </c>
      <c r="G1922" s="4" t="s">
        <v>51</v>
      </c>
      <c r="H1922" s="4" t="s">
        <v>110</v>
      </c>
      <c r="I1922" s="5">
        <v>2</v>
      </c>
      <c r="J1922" s="6">
        <v>121.37</v>
      </c>
      <c r="K1922" s="7">
        <v>0.05</v>
      </c>
      <c r="L1922" s="6">
        <v>60.13</v>
      </c>
      <c r="M1922" s="6">
        <f t="shared" ref="M1922:M1985" si="120">I1922*J1922*(1-K1922)</f>
        <v>230.60300000000001</v>
      </c>
      <c r="N1922" s="6">
        <f t="shared" ref="N1922:N1985" si="121">I1922*L1922</f>
        <v>120.26</v>
      </c>
      <c r="O1922" s="6">
        <f t="shared" ref="O1922:O1985" si="122">M1922-N1922</f>
        <v>110.343</v>
      </c>
      <c r="P1922" s="8">
        <f t="shared" ref="P1922:P1985" si="123">IFERROR(O1922/M1922,0)</f>
        <v>0.47849767782726155</v>
      </c>
      <c r="Q1922" s="9">
        <f>YEAR(SalesDataTable[[#This Row],[Order Date]])</f>
        <v>2026</v>
      </c>
      <c r="R1922" s="8" t="str">
        <f>"Q"&amp;ROUNDUP(MONTH(SalesDataTable[[#This Row],[Order Date]])/3,0)</f>
        <v>Q3</v>
      </c>
      <c r="S1922" s="5">
        <f>MONTH(SalesDataTable[[#This Row],[Order Date]])</f>
        <v>9</v>
      </c>
      <c r="T1922" s="8" t="str">
        <f>TEXT(SalesDataTable[[#This Row],[Order Date]],"mmm")</f>
        <v>wrz</v>
      </c>
    </row>
    <row r="1923" spans="1:20" ht="16" x14ac:dyDescent="0.4">
      <c r="A1923" s="2" t="s">
        <v>1994</v>
      </c>
      <c r="B1923" s="3">
        <v>46283</v>
      </c>
      <c r="C1923" s="4" t="s">
        <v>21</v>
      </c>
      <c r="D1923" s="4" t="s">
        <v>108</v>
      </c>
      <c r="E1923" s="4" t="s">
        <v>23</v>
      </c>
      <c r="F1923" s="4" t="s">
        <v>40</v>
      </c>
      <c r="G1923" s="4" t="s">
        <v>31</v>
      </c>
      <c r="H1923" s="4" t="s">
        <v>41</v>
      </c>
      <c r="I1923" s="5">
        <v>2</v>
      </c>
      <c r="J1923" s="6">
        <v>145.1</v>
      </c>
      <c r="K1923" s="7">
        <v>0.1</v>
      </c>
      <c r="L1923" s="6">
        <v>77.62</v>
      </c>
      <c r="M1923" s="6">
        <f t="shared" si="120"/>
        <v>261.18</v>
      </c>
      <c r="N1923" s="6">
        <f t="shared" si="121"/>
        <v>155.24</v>
      </c>
      <c r="O1923" s="6">
        <f t="shared" si="122"/>
        <v>105.94</v>
      </c>
      <c r="P1923" s="8">
        <f t="shared" si="123"/>
        <v>0.40562064476606169</v>
      </c>
      <c r="Q1923" s="9">
        <f>YEAR(SalesDataTable[[#This Row],[Order Date]])</f>
        <v>2026</v>
      </c>
      <c r="R1923" s="8" t="str">
        <f>"Q"&amp;ROUNDUP(MONTH(SalesDataTable[[#This Row],[Order Date]])/3,0)</f>
        <v>Q3</v>
      </c>
      <c r="S1923" s="5">
        <f>MONTH(SalesDataTable[[#This Row],[Order Date]])</f>
        <v>9</v>
      </c>
      <c r="T1923" s="8" t="str">
        <f>TEXT(SalesDataTable[[#This Row],[Order Date]],"mmm")</f>
        <v>wrz</v>
      </c>
    </row>
    <row r="1924" spans="1:20" ht="16" x14ac:dyDescent="0.4">
      <c r="A1924" s="2" t="s">
        <v>1995</v>
      </c>
      <c r="B1924" s="3">
        <v>46283</v>
      </c>
      <c r="C1924" s="4" t="s">
        <v>47</v>
      </c>
      <c r="D1924" s="4" t="s">
        <v>68</v>
      </c>
      <c r="E1924" s="4" t="s">
        <v>23</v>
      </c>
      <c r="F1924" s="4" t="s">
        <v>24</v>
      </c>
      <c r="G1924" s="4" t="s">
        <v>69</v>
      </c>
      <c r="H1924" s="4" t="s">
        <v>87</v>
      </c>
      <c r="I1924" s="5">
        <v>1</v>
      </c>
      <c r="J1924" s="6">
        <v>36.729999999999997</v>
      </c>
      <c r="K1924" s="7">
        <v>0.05</v>
      </c>
      <c r="L1924" s="6">
        <v>14.11</v>
      </c>
      <c r="M1924" s="6">
        <f t="shared" si="120"/>
        <v>34.893499999999996</v>
      </c>
      <c r="N1924" s="6">
        <f t="shared" si="121"/>
        <v>14.11</v>
      </c>
      <c r="O1924" s="6">
        <f t="shared" si="122"/>
        <v>20.783499999999997</v>
      </c>
      <c r="P1924" s="8">
        <f t="shared" si="123"/>
        <v>0.59562669265049362</v>
      </c>
      <c r="Q1924" s="9">
        <f>YEAR(SalesDataTable[[#This Row],[Order Date]])</f>
        <v>2026</v>
      </c>
      <c r="R1924" s="8" t="str">
        <f>"Q"&amp;ROUNDUP(MONTH(SalesDataTable[[#This Row],[Order Date]])/3,0)</f>
        <v>Q3</v>
      </c>
      <c r="S1924" s="5">
        <f>MONTH(SalesDataTable[[#This Row],[Order Date]])</f>
        <v>9</v>
      </c>
      <c r="T1924" s="8" t="str">
        <f>TEXT(SalesDataTable[[#This Row],[Order Date]],"mmm")</f>
        <v>wrz</v>
      </c>
    </row>
    <row r="1925" spans="1:20" ht="16" x14ac:dyDescent="0.4">
      <c r="A1925" s="2" t="s">
        <v>1996</v>
      </c>
      <c r="B1925" s="3">
        <v>46283</v>
      </c>
      <c r="C1925" s="4" t="s">
        <v>34</v>
      </c>
      <c r="D1925" s="4" t="s">
        <v>35</v>
      </c>
      <c r="E1925" s="4" t="s">
        <v>23</v>
      </c>
      <c r="F1925" s="4" t="s">
        <v>40</v>
      </c>
      <c r="G1925" s="4" t="s">
        <v>37</v>
      </c>
      <c r="H1925" s="4" t="s">
        <v>91</v>
      </c>
      <c r="I1925" s="5">
        <v>4</v>
      </c>
      <c r="J1925" s="6">
        <v>134.15</v>
      </c>
      <c r="K1925" s="7">
        <v>0.05</v>
      </c>
      <c r="L1925" s="6">
        <v>65.58</v>
      </c>
      <c r="M1925" s="6">
        <f t="shared" si="120"/>
        <v>509.77</v>
      </c>
      <c r="N1925" s="6">
        <f t="shared" si="121"/>
        <v>262.32</v>
      </c>
      <c r="O1925" s="6">
        <f t="shared" si="122"/>
        <v>247.45</v>
      </c>
      <c r="P1925" s="8">
        <f t="shared" si="123"/>
        <v>0.48541499107440611</v>
      </c>
      <c r="Q1925" s="9">
        <f>YEAR(SalesDataTable[[#This Row],[Order Date]])</f>
        <v>2026</v>
      </c>
      <c r="R1925" s="8" t="str">
        <f>"Q"&amp;ROUNDUP(MONTH(SalesDataTable[[#This Row],[Order Date]])/3,0)</f>
        <v>Q3</v>
      </c>
      <c r="S1925" s="5">
        <f>MONTH(SalesDataTable[[#This Row],[Order Date]])</f>
        <v>9</v>
      </c>
      <c r="T1925" s="8" t="str">
        <f>TEXT(SalesDataTable[[#This Row],[Order Date]],"mmm")</f>
        <v>wrz</v>
      </c>
    </row>
    <row r="1926" spans="1:20" ht="16" x14ac:dyDescent="0.4">
      <c r="A1926" s="2" t="s">
        <v>1997</v>
      </c>
      <c r="B1926" s="3">
        <v>46283</v>
      </c>
      <c r="C1926" s="4" t="s">
        <v>21</v>
      </c>
      <c r="D1926" s="4" t="s">
        <v>22</v>
      </c>
      <c r="E1926" s="4" t="s">
        <v>30</v>
      </c>
      <c r="F1926" s="4" t="s">
        <v>40</v>
      </c>
      <c r="G1926" s="4" t="s">
        <v>31</v>
      </c>
      <c r="H1926" s="4" t="s">
        <v>32</v>
      </c>
      <c r="I1926" s="5">
        <v>8</v>
      </c>
      <c r="J1926" s="6">
        <v>94.21</v>
      </c>
      <c r="K1926" s="7">
        <v>0.1</v>
      </c>
      <c r="L1926" s="6">
        <v>45.05</v>
      </c>
      <c r="M1926" s="6">
        <f t="shared" si="120"/>
        <v>678.31200000000001</v>
      </c>
      <c r="N1926" s="6">
        <f t="shared" si="121"/>
        <v>360.4</v>
      </c>
      <c r="O1926" s="6">
        <f t="shared" si="122"/>
        <v>317.91200000000003</v>
      </c>
      <c r="P1926" s="8">
        <f t="shared" si="123"/>
        <v>0.46868107891353833</v>
      </c>
      <c r="Q1926" s="9">
        <f>YEAR(SalesDataTable[[#This Row],[Order Date]])</f>
        <v>2026</v>
      </c>
      <c r="R1926" s="8" t="str">
        <f>"Q"&amp;ROUNDUP(MONTH(SalesDataTable[[#This Row],[Order Date]])/3,0)</f>
        <v>Q3</v>
      </c>
      <c r="S1926" s="5">
        <f>MONTH(SalesDataTable[[#This Row],[Order Date]])</f>
        <v>9</v>
      </c>
      <c r="T1926" s="8" t="str">
        <f>TEXT(SalesDataTable[[#This Row],[Order Date]],"mmm")</f>
        <v>wrz</v>
      </c>
    </row>
    <row r="1927" spans="1:20" ht="16" x14ac:dyDescent="0.4">
      <c r="A1927" s="2" t="s">
        <v>1998</v>
      </c>
      <c r="B1927" s="3">
        <v>46284</v>
      </c>
      <c r="C1927" s="4" t="s">
        <v>21</v>
      </c>
      <c r="D1927" s="4" t="s">
        <v>108</v>
      </c>
      <c r="E1927" s="4" t="s">
        <v>45</v>
      </c>
      <c r="F1927" s="4" t="s">
        <v>24</v>
      </c>
      <c r="G1927" s="4" t="s">
        <v>51</v>
      </c>
      <c r="H1927" s="4" t="s">
        <v>61</v>
      </c>
      <c r="I1927" s="5">
        <v>1</v>
      </c>
      <c r="J1927" s="6">
        <v>198.29</v>
      </c>
      <c r="K1927" s="7">
        <v>0.05</v>
      </c>
      <c r="L1927" s="6">
        <v>106.24</v>
      </c>
      <c r="M1927" s="6">
        <f t="shared" si="120"/>
        <v>188.37549999999999</v>
      </c>
      <c r="N1927" s="6">
        <f t="shared" si="121"/>
        <v>106.24</v>
      </c>
      <c r="O1927" s="6">
        <f t="shared" si="122"/>
        <v>82.135499999999993</v>
      </c>
      <c r="P1927" s="8">
        <f t="shared" si="123"/>
        <v>0.436020076920831</v>
      </c>
      <c r="Q1927" s="9">
        <f>YEAR(SalesDataTable[[#This Row],[Order Date]])</f>
        <v>2026</v>
      </c>
      <c r="R1927" s="8" t="str">
        <f>"Q"&amp;ROUNDUP(MONTH(SalesDataTable[[#This Row],[Order Date]])/3,0)</f>
        <v>Q3</v>
      </c>
      <c r="S1927" s="5">
        <f>MONTH(SalesDataTable[[#This Row],[Order Date]])</f>
        <v>9</v>
      </c>
      <c r="T1927" s="8" t="str">
        <f>TEXT(SalesDataTable[[#This Row],[Order Date]],"mmm")</f>
        <v>wrz</v>
      </c>
    </row>
    <row r="1928" spans="1:20" ht="16" x14ac:dyDescent="0.4">
      <c r="A1928" s="2" t="s">
        <v>1999</v>
      </c>
      <c r="B1928" s="3">
        <v>46284</v>
      </c>
      <c r="C1928" s="4" t="s">
        <v>28</v>
      </c>
      <c r="D1928" s="4" t="s">
        <v>106</v>
      </c>
      <c r="E1928" s="4" t="s">
        <v>59</v>
      </c>
      <c r="F1928" s="4" t="s">
        <v>24</v>
      </c>
      <c r="G1928" s="4" t="s">
        <v>37</v>
      </c>
      <c r="H1928" s="4" t="s">
        <v>103</v>
      </c>
      <c r="I1928" s="5">
        <v>3</v>
      </c>
      <c r="J1928" s="6">
        <v>166.21</v>
      </c>
      <c r="K1928" s="7">
        <v>0.05</v>
      </c>
      <c r="L1928" s="6">
        <v>85.03</v>
      </c>
      <c r="M1928" s="6">
        <f t="shared" si="120"/>
        <v>473.69849999999997</v>
      </c>
      <c r="N1928" s="6">
        <f t="shared" si="121"/>
        <v>255.09</v>
      </c>
      <c r="O1928" s="6">
        <f t="shared" si="122"/>
        <v>218.60849999999996</v>
      </c>
      <c r="P1928" s="8">
        <f t="shared" si="123"/>
        <v>0.4614929116304991</v>
      </c>
      <c r="Q1928" s="9">
        <f>YEAR(SalesDataTable[[#This Row],[Order Date]])</f>
        <v>2026</v>
      </c>
      <c r="R1928" s="8" t="str">
        <f>"Q"&amp;ROUNDUP(MONTH(SalesDataTable[[#This Row],[Order Date]])/3,0)</f>
        <v>Q3</v>
      </c>
      <c r="S1928" s="5">
        <f>MONTH(SalesDataTable[[#This Row],[Order Date]])</f>
        <v>9</v>
      </c>
      <c r="T1928" s="8" t="str">
        <f>TEXT(SalesDataTable[[#This Row],[Order Date]],"mmm")</f>
        <v>wrz</v>
      </c>
    </row>
    <row r="1929" spans="1:20" ht="16" x14ac:dyDescent="0.4">
      <c r="A1929" s="2" t="s">
        <v>2000</v>
      </c>
      <c r="B1929" s="3">
        <v>46284</v>
      </c>
      <c r="C1929" s="4" t="s">
        <v>28</v>
      </c>
      <c r="D1929" s="4" t="s">
        <v>58</v>
      </c>
      <c r="E1929" s="4" t="s">
        <v>59</v>
      </c>
      <c r="F1929" s="4" t="s">
        <v>36</v>
      </c>
      <c r="G1929" s="4" t="s">
        <v>25</v>
      </c>
      <c r="H1929" s="4" t="s">
        <v>55</v>
      </c>
      <c r="I1929" s="5">
        <v>1</v>
      </c>
      <c r="J1929" s="6">
        <v>40.700000000000003</v>
      </c>
      <c r="K1929" s="7">
        <v>0.05</v>
      </c>
      <c r="L1929" s="6">
        <v>16.43</v>
      </c>
      <c r="M1929" s="6">
        <f t="shared" si="120"/>
        <v>38.664999999999999</v>
      </c>
      <c r="N1929" s="6">
        <f t="shared" si="121"/>
        <v>16.43</v>
      </c>
      <c r="O1929" s="6">
        <f t="shared" si="122"/>
        <v>22.234999999999999</v>
      </c>
      <c r="P1929" s="8">
        <f t="shared" si="123"/>
        <v>0.57506789085736454</v>
      </c>
      <c r="Q1929" s="9">
        <f>YEAR(SalesDataTable[[#This Row],[Order Date]])</f>
        <v>2026</v>
      </c>
      <c r="R1929" s="8" t="str">
        <f>"Q"&amp;ROUNDUP(MONTH(SalesDataTable[[#This Row],[Order Date]])/3,0)</f>
        <v>Q3</v>
      </c>
      <c r="S1929" s="5">
        <f>MONTH(SalesDataTable[[#This Row],[Order Date]])</f>
        <v>9</v>
      </c>
      <c r="T1929" s="8" t="str">
        <f>TEXT(SalesDataTable[[#This Row],[Order Date]],"mmm")</f>
        <v>wrz</v>
      </c>
    </row>
    <row r="1930" spans="1:20" ht="16" x14ac:dyDescent="0.4">
      <c r="A1930" s="2" t="s">
        <v>2001</v>
      </c>
      <c r="B1930" s="3">
        <v>46284</v>
      </c>
      <c r="C1930" s="4" t="s">
        <v>21</v>
      </c>
      <c r="D1930" s="4" t="s">
        <v>108</v>
      </c>
      <c r="E1930" s="4" t="s">
        <v>23</v>
      </c>
      <c r="F1930" s="4" t="s">
        <v>36</v>
      </c>
      <c r="G1930" s="4" t="s">
        <v>31</v>
      </c>
      <c r="H1930" s="4" t="s">
        <v>73</v>
      </c>
      <c r="I1930" s="5">
        <v>3</v>
      </c>
      <c r="J1930" s="6">
        <v>153.5</v>
      </c>
      <c r="K1930" s="7">
        <v>0</v>
      </c>
      <c r="L1930" s="6">
        <v>80.819999999999993</v>
      </c>
      <c r="M1930" s="6">
        <f t="shared" si="120"/>
        <v>460.5</v>
      </c>
      <c r="N1930" s="6">
        <f t="shared" si="121"/>
        <v>242.45999999999998</v>
      </c>
      <c r="O1930" s="6">
        <f t="shared" si="122"/>
        <v>218.04000000000002</v>
      </c>
      <c r="P1930" s="8">
        <f t="shared" si="123"/>
        <v>0.47348534201954401</v>
      </c>
      <c r="Q1930" s="9">
        <f>YEAR(SalesDataTable[[#This Row],[Order Date]])</f>
        <v>2026</v>
      </c>
      <c r="R1930" s="8" t="str">
        <f>"Q"&amp;ROUNDUP(MONTH(SalesDataTable[[#This Row],[Order Date]])/3,0)</f>
        <v>Q3</v>
      </c>
      <c r="S1930" s="5">
        <f>MONTH(SalesDataTable[[#This Row],[Order Date]])</f>
        <v>9</v>
      </c>
      <c r="T1930" s="8" t="str">
        <f>TEXT(SalesDataTable[[#This Row],[Order Date]],"mmm")</f>
        <v>wrz</v>
      </c>
    </row>
    <row r="1931" spans="1:20" ht="16" x14ac:dyDescent="0.4">
      <c r="A1931" s="2" t="s">
        <v>2002</v>
      </c>
      <c r="B1931" s="3">
        <v>46284</v>
      </c>
      <c r="C1931" s="4" t="s">
        <v>28</v>
      </c>
      <c r="D1931" s="4" t="s">
        <v>89</v>
      </c>
      <c r="E1931" s="4" t="s">
        <v>59</v>
      </c>
      <c r="F1931" s="4" t="s">
        <v>36</v>
      </c>
      <c r="G1931" s="4" t="s">
        <v>31</v>
      </c>
      <c r="H1931" s="4" t="s">
        <v>99</v>
      </c>
      <c r="I1931" s="5">
        <v>1</v>
      </c>
      <c r="J1931" s="6">
        <v>70.430000000000007</v>
      </c>
      <c r="K1931" s="7">
        <v>0</v>
      </c>
      <c r="L1931" s="6">
        <v>31.51</v>
      </c>
      <c r="M1931" s="6">
        <f t="shared" si="120"/>
        <v>70.430000000000007</v>
      </c>
      <c r="N1931" s="6">
        <f t="shared" si="121"/>
        <v>31.51</v>
      </c>
      <c r="O1931" s="6">
        <f t="shared" si="122"/>
        <v>38.92</v>
      </c>
      <c r="P1931" s="8">
        <f t="shared" si="123"/>
        <v>0.55260542382507449</v>
      </c>
      <c r="Q1931" s="9">
        <f>YEAR(SalesDataTable[[#This Row],[Order Date]])</f>
        <v>2026</v>
      </c>
      <c r="R1931" s="8" t="str">
        <f>"Q"&amp;ROUNDUP(MONTH(SalesDataTable[[#This Row],[Order Date]])/3,0)</f>
        <v>Q3</v>
      </c>
      <c r="S1931" s="5">
        <f>MONTH(SalesDataTable[[#This Row],[Order Date]])</f>
        <v>9</v>
      </c>
      <c r="T1931" s="8" t="str">
        <f>TEXT(SalesDataTable[[#This Row],[Order Date]],"mmm")</f>
        <v>wrz</v>
      </c>
    </row>
    <row r="1932" spans="1:20" ht="16" x14ac:dyDescent="0.4">
      <c r="A1932" s="2" t="s">
        <v>2003</v>
      </c>
      <c r="B1932" s="3">
        <v>46284</v>
      </c>
      <c r="C1932" s="4" t="s">
        <v>21</v>
      </c>
      <c r="D1932" s="4" t="s">
        <v>108</v>
      </c>
      <c r="E1932" s="4" t="s">
        <v>45</v>
      </c>
      <c r="F1932" s="4" t="s">
        <v>40</v>
      </c>
      <c r="G1932" s="4" t="s">
        <v>25</v>
      </c>
      <c r="H1932" s="4" t="s">
        <v>49</v>
      </c>
      <c r="I1932" s="5">
        <v>4</v>
      </c>
      <c r="J1932" s="6">
        <v>49.93</v>
      </c>
      <c r="K1932" s="7">
        <v>0</v>
      </c>
      <c r="L1932" s="6">
        <v>22.99</v>
      </c>
      <c r="M1932" s="6">
        <f t="shared" si="120"/>
        <v>199.72</v>
      </c>
      <c r="N1932" s="6">
        <f t="shared" si="121"/>
        <v>91.96</v>
      </c>
      <c r="O1932" s="6">
        <f t="shared" si="122"/>
        <v>107.76</v>
      </c>
      <c r="P1932" s="8">
        <f t="shared" si="123"/>
        <v>0.53955537752853999</v>
      </c>
      <c r="Q1932" s="9">
        <f>YEAR(SalesDataTable[[#This Row],[Order Date]])</f>
        <v>2026</v>
      </c>
      <c r="R1932" s="8" t="str">
        <f>"Q"&amp;ROUNDUP(MONTH(SalesDataTable[[#This Row],[Order Date]])/3,0)</f>
        <v>Q3</v>
      </c>
      <c r="S1932" s="5">
        <f>MONTH(SalesDataTable[[#This Row],[Order Date]])</f>
        <v>9</v>
      </c>
      <c r="T1932" s="8" t="str">
        <f>TEXT(SalesDataTable[[#This Row],[Order Date]],"mmm")</f>
        <v>wrz</v>
      </c>
    </row>
    <row r="1933" spans="1:20" ht="16" x14ac:dyDescent="0.4">
      <c r="A1933" s="2" t="s">
        <v>2004</v>
      </c>
      <c r="B1933" s="3">
        <v>46284</v>
      </c>
      <c r="C1933" s="4" t="s">
        <v>28</v>
      </c>
      <c r="D1933" s="4" t="s">
        <v>89</v>
      </c>
      <c r="E1933" s="4" t="s">
        <v>45</v>
      </c>
      <c r="F1933" s="4" t="s">
        <v>24</v>
      </c>
      <c r="G1933" s="4" t="s">
        <v>25</v>
      </c>
      <c r="H1933" s="4" t="s">
        <v>49</v>
      </c>
      <c r="I1933" s="5">
        <v>1</v>
      </c>
      <c r="J1933" s="6">
        <v>50.18</v>
      </c>
      <c r="K1933" s="7">
        <v>0</v>
      </c>
      <c r="L1933" s="6">
        <v>22.92</v>
      </c>
      <c r="M1933" s="6">
        <f t="shared" si="120"/>
        <v>50.18</v>
      </c>
      <c r="N1933" s="6">
        <f t="shared" si="121"/>
        <v>22.92</v>
      </c>
      <c r="O1933" s="6">
        <f t="shared" si="122"/>
        <v>27.259999999999998</v>
      </c>
      <c r="P1933" s="8">
        <f t="shared" si="123"/>
        <v>0.54324432044639293</v>
      </c>
      <c r="Q1933" s="9">
        <f>YEAR(SalesDataTable[[#This Row],[Order Date]])</f>
        <v>2026</v>
      </c>
      <c r="R1933" s="8" t="str">
        <f>"Q"&amp;ROUNDUP(MONTH(SalesDataTable[[#This Row],[Order Date]])/3,0)</f>
        <v>Q3</v>
      </c>
      <c r="S1933" s="5">
        <f>MONTH(SalesDataTable[[#This Row],[Order Date]])</f>
        <v>9</v>
      </c>
      <c r="T1933" s="8" t="str">
        <f>TEXT(SalesDataTable[[#This Row],[Order Date]],"mmm")</f>
        <v>wrz</v>
      </c>
    </row>
    <row r="1934" spans="1:20" ht="16" x14ac:dyDescent="0.4">
      <c r="A1934" s="2" t="s">
        <v>2005</v>
      </c>
      <c r="B1934" s="3">
        <v>46284</v>
      </c>
      <c r="C1934" s="4" t="s">
        <v>47</v>
      </c>
      <c r="D1934" s="4" t="s">
        <v>102</v>
      </c>
      <c r="E1934" s="4" t="s">
        <v>45</v>
      </c>
      <c r="F1934" s="4" t="s">
        <v>36</v>
      </c>
      <c r="G1934" s="4" t="s">
        <v>37</v>
      </c>
      <c r="H1934" s="4" t="s">
        <v>103</v>
      </c>
      <c r="I1934" s="5">
        <v>2</v>
      </c>
      <c r="J1934" s="6">
        <v>164.01</v>
      </c>
      <c r="K1934" s="7">
        <v>0.15</v>
      </c>
      <c r="L1934" s="6">
        <v>87.14</v>
      </c>
      <c r="M1934" s="6">
        <f t="shared" si="120"/>
        <v>278.81699999999995</v>
      </c>
      <c r="N1934" s="6">
        <f t="shared" si="121"/>
        <v>174.28</v>
      </c>
      <c r="O1934" s="6">
        <f t="shared" si="122"/>
        <v>104.53699999999995</v>
      </c>
      <c r="P1934" s="8">
        <f t="shared" si="123"/>
        <v>0.37493050997607741</v>
      </c>
      <c r="Q1934" s="9">
        <f>YEAR(SalesDataTable[[#This Row],[Order Date]])</f>
        <v>2026</v>
      </c>
      <c r="R1934" s="8" t="str">
        <f>"Q"&amp;ROUNDUP(MONTH(SalesDataTable[[#This Row],[Order Date]])/3,0)</f>
        <v>Q3</v>
      </c>
      <c r="S1934" s="5">
        <f>MONTH(SalesDataTable[[#This Row],[Order Date]])</f>
        <v>9</v>
      </c>
      <c r="T1934" s="8" t="str">
        <f>TEXT(SalesDataTable[[#This Row],[Order Date]],"mmm")</f>
        <v>wrz</v>
      </c>
    </row>
    <row r="1935" spans="1:20" ht="16" x14ac:dyDescent="0.4">
      <c r="A1935" s="2" t="s">
        <v>2006</v>
      </c>
      <c r="B1935" s="3">
        <v>46284</v>
      </c>
      <c r="C1935" s="4" t="s">
        <v>28</v>
      </c>
      <c r="D1935" s="4" t="s">
        <v>106</v>
      </c>
      <c r="E1935" s="4" t="s">
        <v>59</v>
      </c>
      <c r="F1935" s="4" t="s">
        <v>24</v>
      </c>
      <c r="G1935" s="4" t="s">
        <v>25</v>
      </c>
      <c r="H1935" s="4" t="s">
        <v>26</v>
      </c>
      <c r="I1935" s="5">
        <v>2</v>
      </c>
      <c r="J1935" s="6">
        <v>83.77</v>
      </c>
      <c r="K1935" s="7">
        <v>0</v>
      </c>
      <c r="L1935" s="6">
        <v>43.32</v>
      </c>
      <c r="M1935" s="6">
        <f t="shared" si="120"/>
        <v>167.54</v>
      </c>
      <c r="N1935" s="6">
        <f t="shared" si="121"/>
        <v>86.64</v>
      </c>
      <c r="O1935" s="6">
        <f t="shared" si="122"/>
        <v>80.899999999999991</v>
      </c>
      <c r="P1935" s="8">
        <f t="shared" si="123"/>
        <v>0.4828697624447893</v>
      </c>
      <c r="Q1935" s="9">
        <f>YEAR(SalesDataTable[[#This Row],[Order Date]])</f>
        <v>2026</v>
      </c>
      <c r="R1935" s="8" t="str">
        <f>"Q"&amp;ROUNDUP(MONTH(SalesDataTable[[#This Row],[Order Date]])/3,0)</f>
        <v>Q3</v>
      </c>
      <c r="S1935" s="5">
        <f>MONTH(SalesDataTable[[#This Row],[Order Date]])</f>
        <v>9</v>
      </c>
      <c r="T1935" s="8" t="str">
        <f>TEXT(SalesDataTable[[#This Row],[Order Date]],"mmm")</f>
        <v>wrz</v>
      </c>
    </row>
    <row r="1936" spans="1:20" ht="16" x14ac:dyDescent="0.4">
      <c r="A1936" s="2" t="s">
        <v>2007</v>
      </c>
      <c r="B1936" s="3">
        <v>46284</v>
      </c>
      <c r="C1936" s="4" t="s">
        <v>47</v>
      </c>
      <c r="D1936" s="4" t="s">
        <v>68</v>
      </c>
      <c r="E1936" s="4" t="s">
        <v>23</v>
      </c>
      <c r="F1936" s="4" t="s">
        <v>36</v>
      </c>
      <c r="G1936" s="4" t="s">
        <v>51</v>
      </c>
      <c r="H1936" s="4" t="s">
        <v>84</v>
      </c>
      <c r="I1936" s="5">
        <v>1</v>
      </c>
      <c r="J1936" s="6">
        <v>81.84</v>
      </c>
      <c r="K1936" s="7">
        <v>0</v>
      </c>
      <c r="L1936" s="6">
        <v>38.5</v>
      </c>
      <c r="M1936" s="6">
        <f t="shared" si="120"/>
        <v>81.84</v>
      </c>
      <c r="N1936" s="6">
        <f t="shared" si="121"/>
        <v>38.5</v>
      </c>
      <c r="O1936" s="6">
        <f t="shared" si="122"/>
        <v>43.34</v>
      </c>
      <c r="P1936" s="8">
        <f t="shared" si="123"/>
        <v>0.52956989247311825</v>
      </c>
      <c r="Q1936" s="9">
        <f>YEAR(SalesDataTable[[#This Row],[Order Date]])</f>
        <v>2026</v>
      </c>
      <c r="R1936" s="8" t="str">
        <f>"Q"&amp;ROUNDUP(MONTH(SalesDataTable[[#This Row],[Order Date]])/3,0)</f>
        <v>Q3</v>
      </c>
      <c r="S1936" s="5">
        <f>MONTH(SalesDataTable[[#This Row],[Order Date]])</f>
        <v>9</v>
      </c>
      <c r="T1936" s="8" t="str">
        <f>TEXT(SalesDataTable[[#This Row],[Order Date]],"mmm")</f>
        <v>wrz</v>
      </c>
    </row>
    <row r="1937" spans="1:20" ht="16" x14ac:dyDescent="0.4">
      <c r="A1937" s="2" t="s">
        <v>2008</v>
      </c>
      <c r="B1937" s="3">
        <v>46284</v>
      </c>
      <c r="C1937" s="4" t="s">
        <v>34</v>
      </c>
      <c r="D1937" s="4" t="s">
        <v>54</v>
      </c>
      <c r="E1937" s="4" t="s">
        <v>59</v>
      </c>
      <c r="F1937" s="4" t="s">
        <v>24</v>
      </c>
      <c r="G1937" s="4" t="s">
        <v>69</v>
      </c>
      <c r="H1937" s="4" t="s">
        <v>70</v>
      </c>
      <c r="I1937" s="5">
        <v>1</v>
      </c>
      <c r="J1937" s="6">
        <v>40.32</v>
      </c>
      <c r="K1937" s="7">
        <v>0.15</v>
      </c>
      <c r="L1937" s="6">
        <v>14.39</v>
      </c>
      <c r="M1937" s="6">
        <f t="shared" si="120"/>
        <v>34.271999999999998</v>
      </c>
      <c r="N1937" s="6">
        <f t="shared" si="121"/>
        <v>14.39</v>
      </c>
      <c r="O1937" s="6">
        <f t="shared" si="122"/>
        <v>19.881999999999998</v>
      </c>
      <c r="P1937" s="8">
        <f t="shared" si="123"/>
        <v>0.58012371615312786</v>
      </c>
      <c r="Q1937" s="9">
        <f>YEAR(SalesDataTable[[#This Row],[Order Date]])</f>
        <v>2026</v>
      </c>
      <c r="R1937" s="8" t="str">
        <f>"Q"&amp;ROUNDUP(MONTH(SalesDataTable[[#This Row],[Order Date]])/3,0)</f>
        <v>Q3</v>
      </c>
      <c r="S1937" s="5">
        <f>MONTH(SalesDataTable[[#This Row],[Order Date]])</f>
        <v>9</v>
      </c>
      <c r="T1937" s="8" t="str">
        <f>TEXT(SalesDataTable[[#This Row],[Order Date]],"mmm")</f>
        <v>wrz</v>
      </c>
    </row>
    <row r="1938" spans="1:20" ht="16" x14ac:dyDescent="0.4">
      <c r="A1938" s="2" t="s">
        <v>2009</v>
      </c>
      <c r="B1938" s="3">
        <v>46284</v>
      </c>
      <c r="C1938" s="4" t="s">
        <v>34</v>
      </c>
      <c r="D1938" s="4" t="s">
        <v>146</v>
      </c>
      <c r="E1938" s="4" t="s">
        <v>30</v>
      </c>
      <c r="F1938" s="4" t="s">
        <v>40</v>
      </c>
      <c r="G1938" s="4" t="s">
        <v>31</v>
      </c>
      <c r="H1938" s="4" t="s">
        <v>73</v>
      </c>
      <c r="I1938" s="5">
        <v>4</v>
      </c>
      <c r="J1938" s="6">
        <v>155.84</v>
      </c>
      <c r="K1938" s="7">
        <v>0.05</v>
      </c>
      <c r="L1938" s="6">
        <v>80.790000000000006</v>
      </c>
      <c r="M1938" s="6">
        <f t="shared" si="120"/>
        <v>592.19200000000001</v>
      </c>
      <c r="N1938" s="6">
        <f t="shared" si="121"/>
        <v>323.16000000000003</v>
      </c>
      <c r="O1938" s="6">
        <f t="shared" si="122"/>
        <v>269.03199999999998</v>
      </c>
      <c r="P1938" s="8">
        <f t="shared" si="123"/>
        <v>0.45429860585755966</v>
      </c>
      <c r="Q1938" s="9">
        <f>YEAR(SalesDataTable[[#This Row],[Order Date]])</f>
        <v>2026</v>
      </c>
      <c r="R1938" s="8" t="str">
        <f>"Q"&amp;ROUNDUP(MONTH(SalesDataTable[[#This Row],[Order Date]])/3,0)</f>
        <v>Q3</v>
      </c>
      <c r="S1938" s="5">
        <f>MONTH(SalesDataTable[[#This Row],[Order Date]])</f>
        <v>9</v>
      </c>
      <c r="T1938" s="8" t="str">
        <f>TEXT(SalesDataTable[[#This Row],[Order Date]],"mmm")</f>
        <v>wrz</v>
      </c>
    </row>
    <row r="1939" spans="1:20" ht="16" x14ac:dyDescent="0.4">
      <c r="A1939" s="2" t="s">
        <v>2010</v>
      </c>
      <c r="B1939" s="3">
        <v>46285</v>
      </c>
      <c r="C1939" s="4" t="s">
        <v>28</v>
      </c>
      <c r="D1939" s="4" t="s">
        <v>58</v>
      </c>
      <c r="E1939" s="4" t="s">
        <v>23</v>
      </c>
      <c r="F1939" s="4" t="s">
        <v>40</v>
      </c>
      <c r="G1939" s="4" t="s">
        <v>69</v>
      </c>
      <c r="H1939" s="4" t="s">
        <v>94</v>
      </c>
      <c r="I1939" s="5">
        <v>1</v>
      </c>
      <c r="J1939" s="6">
        <v>51.83</v>
      </c>
      <c r="K1939" s="7">
        <v>0</v>
      </c>
      <c r="L1939" s="6">
        <v>21.9</v>
      </c>
      <c r="M1939" s="6">
        <f t="shared" si="120"/>
        <v>51.83</v>
      </c>
      <c r="N1939" s="6">
        <f t="shared" si="121"/>
        <v>21.9</v>
      </c>
      <c r="O1939" s="6">
        <f t="shared" si="122"/>
        <v>29.93</v>
      </c>
      <c r="P1939" s="8">
        <f t="shared" si="123"/>
        <v>0.57746478873239437</v>
      </c>
      <c r="Q1939" s="9">
        <f>YEAR(SalesDataTable[[#This Row],[Order Date]])</f>
        <v>2026</v>
      </c>
      <c r="R1939" s="8" t="str">
        <f>"Q"&amp;ROUNDUP(MONTH(SalesDataTable[[#This Row],[Order Date]])/3,0)</f>
        <v>Q3</v>
      </c>
      <c r="S1939" s="5">
        <f>MONTH(SalesDataTable[[#This Row],[Order Date]])</f>
        <v>9</v>
      </c>
      <c r="T1939" s="8" t="str">
        <f>TEXT(SalesDataTable[[#This Row],[Order Date]],"mmm")</f>
        <v>wrz</v>
      </c>
    </row>
    <row r="1940" spans="1:20" ht="16" x14ac:dyDescent="0.4">
      <c r="A1940" s="2" t="s">
        <v>2011</v>
      </c>
      <c r="B1940" s="3">
        <v>46285</v>
      </c>
      <c r="C1940" s="4" t="s">
        <v>34</v>
      </c>
      <c r="D1940" s="4" t="s">
        <v>44</v>
      </c>
      <c r="E1940" s="4" t="s">
        <v>45</v>
      </c>
      <c r="F1940" s="4" t="s">
        <v>24</v>
      </c>
      <c r="G1940" s="4" t="s">
        <v>51</v>
      </c>
      <c r="H1940" s="4" t="s">
        <v>61</v>
      </c>
      <c r="I1940" s="5">
        <v>1</v>
      </c>
      <c r="J1940" s="6">
        <v>190.77</v>
      </c>
      <c r="K1940" s="7">
        <v>0.05</v>
      </c>
      <c r="L1940" s="6">
        <v>104.69</v>
      </c>
      <c r="M1940" s="6">
        <f t="shared" si="120"/>
        <v>181.23150000000001</v>
      </c>
      <c r="N1940" s="6">
        <f t="shared" si="121"/>
        <v>104.69</v>
      </c>
      <c r="O1940" s="6">
        <f t="shared" si="122"/>
        <v>76.541500000000013</v>
      </c>
      <c r="P1940" s="8">
        <f t="shared" si="123"/>
        <v>0.42234103894742364</v>
      </c>
      <c r="Q1940" s="9">
        <f>YEAR(SalesDataTable[[#This Row],[Order Date]])</f>
        <v>2026</v>
      </c>
      <c r="R1940" s="8" t="str">
        <f>"Q"&amp;ROUNDUP(MONTH(SalesDataTable[[#This Row],[Order Date]])/3,0)</f>
        <v>Q3</v>
      </c>
      <c r="S1940" s="5">
        <f>MONTH(SalesDataTable[[#This Row],[Order Date]])</f>
        <v>9</v>
      </c>
      <c r="T1940" s="8" t="str">
        <f>TEXT(SalesDataTable[[#This Row],[Order Date]],"mmm")</f>
        <v>wrz</v>
      </c>
    </row>
    <row r="1941" spans="1:20" ht="16" x14ac:dyDescent="0.4">
      <c r="A1941" s="2" t="s">
        <v>2012</v>
      </c>
      <c r="B1941" s="3">
        <v>46285</v>
      </c>
      <c r="C1941" s="4" t="s">
        <v>28</v>
      </c>
      <c r="D1941" s="4" t="s">
        <v>89</v>
      </c>
      <c r="E1941" s="4" t="s">
        <v>45</v>
      </c>
      <c r="F1941" s="4" t="s">
        <v>36</v>
      </c>
      <c r="G1941" s="4" t="s">
        <v>25</v>
      </c>
      <c r="H1941" s="4" t="s">
        <v>55</v>
      </c>
      <c r="I1941" s="5">
        <v>2</v>
      </c>
      <c r="J1941" s="6">
        <v>40.049999999999997</v>
      </c>
      <c r="K1941" s="7">
        <v>0.05</v>
      </c>
      <c r="L1941" s="6">
        <v>16.97</v>
      </c>
      <c r="M1941" s="6">
        <f t="shared" si="120"/>
        <v>76.094999999999985</v>
      </c>
      <c r="N1941" s="6">
        <f t="shared" si="121"/>
        <v>33.94</v>
      </c>
      <c r="O1941" s="6">
        <f t="shared" si="122"/>
        <v>42.154999999999987</v>
      </c>
      <c r="P1941" s="8">
        <f t="shared" si="123"/>
        <v>0.55397857940731976</v>
      </c>
      <c r="Q1941" s="9">
        <f>YEAR(SalesDataTable[[#This Row],[Order Date]])</f>
        <v>2026</v>
      </c>
      <c r="R1941" s="8" t="str">
        <f>"Q"&amp;ROUNDUP(MONTH(SalesDataTable[[#This Row],[Order Date]])/3,0)</f>
        <v>Q3</v>
      </c>
      <c r="S1941" s="5">
        <f>MONTH(SalesDataTable[[#This Row],[Order Date]])</f>
        <v>9</v>
      </c>
      <c r="T1941" s="8" t="str">
        <f>TEXT(SalesDataTable[[#This Row],[Order Date]],"mmm")</f>
        <v>wrz</v>
      </c>
    </row>
    <row r="1942" spans="1:20" ht="16" x14ac:dyDescent="0.4">
      <c r="A1942" s="2" t="s">
        <v>2013</v>
      </c>
      <c r="B1942" s="3">
        <v>46285</v>
      </c>
      <c r="C1942" s="4" t="s">
        <v>28</v>
      </c>
      <c r="D1942" s="4" t="s">
        <v>89</v>
      </c>
      <c r="E1942" s="4" t="s">
        <v>23</v>
      </c>
      <c r="F1942" s="4" t="s">
        <v>36</v>
      </c>
      <c r="G1942" s="4" t="s">
        <v>25</v>
      </c>
      <c r="H1942" s="4" t="s">
        <v>26</v>
      </c>
      <c r="I1942" s="5">
        <v>1</v>
      </c>
      <c r="J1942" s="6">
        <v>82.08</v>
      </c>
      <c r="K1942" s="7">
        <v>0.05</v>
      </c>
      <c r="L1942" s="6">
        <v>43.18</v>
      </c>
      <c r="M1942" s="6">
        <f t="shared" si="120"/>
        <v>77.975999999999999</v>
      </c>
      <c r="N1942" s="6">
        <f t="shared" si="121"/>
        <v>43.18</v>
      </c>
      <c r="O1942" s="6">
        <f t="shared" si="122"/>
        <v>34.795999999999999</v>
      </c>
      <c r="P1942" s="8">
        <f t="shared" si="123"/>
        <v>0.44623986867754178</v>
      </c>
      <c r="Q1942" s="9">
        <f>YEAR(SalesDataTable[[#This Row],[Order Date]])</f>
        <v>2026</v>
      </c>
      <c r="R1942" s="8" t="str">
        <f>"Q"&amp;ROUNDUP(MONTH(SalesDataTable[[#This Row],[Order Date]])/3,0)</f>
        <v>Q3</v>
      </c>
      <c r="S1942" s="5">
        <f>MONTH(SalesDataTable[[#This Row],[Order Date]])</f>
        <v>9</v>
      </c>
      <c r="T1942" s="8" t="str">
        <f>TEXT(SalesDataTable[[#This Row],[Order Date]],"mmm")</f>
        <v>wrz</v>
      </c>
    </row>
    <row r="1943" spans="1:20" ht="16" x14ac:dyDescent="0.4">
      <c r="A1943" s="2" t="s">
        <v>2014</v>
      </c>
      <c r="B1943" s="3">
        <v>46285</v>
      </c>
      <c r="C1943" s="4" t="s">
        <v>21</v>
      </c>
      <c r="D1943" s="4" t="s">
        <v>108</v>
      </c>
      <c r="E1943" s="4" t="s">
        <v>23</v>
      </c>
      <c r="F1943" s="4" t="s">
        <v>24</v>
      </c>
      <c r="G1943" s="4" t="s">
        <v>25</v>
      </c>
      <c r="H1943" s="4" t="s">
        <v>49</v>
      </c>
      <c r="I1943" s="5">
        <v>1</v>
      </c>
      <c r="J1943" s="6">
        <v>50.3</v>
      </c>
      <c r="K1943" s="7">
        <v>0.05</v>
      </c>
      <c r="L1943" s="6">
        <v>22.14</v>
      </c>
      <c r="M1943" s="6">
        <f t="shared" si="120"/>
        <v>47.784999999999997</v>
      </c>
      <c r="N1943" s="6">
        <f t="shared" si="121"/>
        <v>22.14</v>
      </c>
      <c r="O1943" s="6">
        <f t="shared" si="122"/>
        <v>25.644999999999996</v>
      </c>
      <c r="P1943" s="8">
        <f t="shared" si="123"/>
        <v>0.53667468870984614</v>
      </c>
      <c r="Q1943" s="9">
        <f>YEAR(SalesDataTable[[#This Row],[Order Date]])</f>
        <v>2026</v>
      </c>
      <c r="R1943" s="8" t="str">
        <f>"Q"&amp;ROUNDUP(MONTH(SalesDataTable[[#This Row],[Order Date]])/3,0)</f>
        <v>Q3</v>
      </c>
      <c r="S1943" s="5">
        <f>MONTH(SalesDataTable[[#This Row],[Order Date]])</f>
        <v>9</v>
      </c>
      <c r="T1943" s="8" t="str">
        <f>TEXT(SalesDataTable[[#This Row],[Order Date]],"mmm")</f>
        <v>wrz</v>
      </c>
    </row>
    <row r="1944" spans="1:20" ht="16" x14ac:dyDescent="0.4">
      <c r="A1944" s="2" t="s">
        <v>2015</v>
      </c>
      <c r="B1944" s="3">
        <v>46285</v>
      </c>
      <c r="C1944" s="4" t="s">
        <v>34</v>
      </c>
      <c r="D1944" s="4" t="s">
        <v>146</v>
      </c>
      <c r="E1944" s="4" t="s">
        <v>23</v>
      </c>
      <c r="F1944" s="4" t="s">
        <v>36</v>
      </c>
      <c r="G1944" s="4" t="s">
        <v>37</v>
      </c>
      <c r="H1944" s="4" t="s">
        <v>66</v>
      </c>
      <c r="I1944" s="5">
        <v>1</v>
      </c>
      <c r="J1944" s="6">
        <v>47.68</v>
      </c>
      <c r="K1944" s="7">
        <v>0.1</v>
      </c>
      <c r="L1944" s="6">
        <v>18.03</v>
      </c>
      <c r="M1944" s="6">
        <f t="shared" si="120"/>
        <v>42.911999999999999</v>
      </c>
      <c r="N1944" s="6">
        <f t="shared" si="121"/>
        <v>18.03</v>
      </c>
      <c r="O1944" s="6">
        <f t="shared" si="122"/>
        <v>24.881999999999998</v>
      </c>
      <c r="P1944" s="8">
        <f t="shared" si="123"/>
        <v>0.57983780760626391</v>
      </c>
      <c r="Q1944" s="9">
        <f>YEAR(SalesDataTable[[#This Row],[Order Date]])</f>
        <v>2026</v>
      </c>
      <c r="R1944" s="8" t="str">
        <f>"Q"&amp;ROUNDUP(MONTH(SalesDataTable[[#This Row],[Order Date]])/3,0)</f>
        <v>Q3</v>
      </c>
      <c r="S1944" s="5">
        <f>MONTH(SalesDataTable[[#This Row],[Order Date]])</f>
        <v>9</v>
      </c>
      <c r="T1944" s="8" t="str">
        <f>TEXT(SalesDataTable[[#This Row],[Order Date]],"mmm")</f>
        <v>wrz</v>
      </c>
    </row>
    <row r="1945" spans="1:20" ht="16" x14ac:dyDescent="0.4">
      <c r="A1945" s="2" t="s">
        <v>2016</v>
      </c>
      <c r="B1945" s="3">
        <v>46285</v>
      </c>
      <c r="C1945" s="4" t="s">
        <v>34</v>
      </c>
      <c r="D1945" s="4" t="s">
        <v>35</v>
      </c>
      <c r="E1945" s="4" t="s">
        <v>45</v>
      </c>
      <c r="F1945" s="4" t="s">
        <v>24</v>
      </c>
      <c r="G1945" s="4" t="s">
        <v>25</v>
      </c>
      <c r="H1945" s="4" t="s">
        <v>49</v>
      </c>
      <c r="I1945" s="5">
        <v>2</v>
      </c>
      <c r="J1945" s="6">
        <v>51.48</v>
      </c>
      <c r="K1945" s="7">
        <v>0.05</v>
      </c>
      <c r="L1945" s="6">
        <v>22.38</v>
      </c>
      <c r="M1945" s="6">
        <f t="shared" si="120"/>
        <v>97.811999999999983</v>
      </c>
      <c r="N1945" s="6">
        <f t="shared" si="121"/>
        <v>44.76</v>
      </c>
      <c r="O1945" s="6">
        <f t="shared" si="122"/>
        <v>53.051999999999985</v>
      </c>
      <c r="P1945" s="8">
        <f t="shared" si="123"/>
        <v>0.54238743712427917</v>
      </c>
      <c r="Q1945" s="9">
        <f>YEAR(SalesDataTable[[#This Row],[Order Date]])</f>
        <v>2026</v>
      </c>
      <c r="R1945" s="8" t="str">
        <f>"Q"&amp;ROUNDUP(MONTH(SalesDataTable[[#This Row],[Order Date]])/3,0)</f>
        <v>Q3</v>
      </c>
      <c r="S1945" s="5">
        <f>MONTH(SalesDataTable[[#This Row],[Order Date]])</f>
        <v>9</v>
      </c>
      <c r="T1945" s="8" t="str">
        <f>TEXT(SalesDataTable[[#This Row],[Order Date]],"mmm")</f>
        <v>wrz</v>
      </c>
    </row>
    <row r="1946" spans="1:20" ht="16" x14ac:dyDescent="0.4">
      <c r="A1946" s="2" t="s">
        <v>2017</v>
      </c>
      <c r="B1946" s="3">
        <v>46285</v>
      </c>
      <c r="C1946" s="4" t="s">
        <v>34</v>
      </c>
      <c r="D1946" s="4" t="s">
        <v>44</v>
      </c>
      <c r="E1946" s="4" t="s">
        <v>23</v>
      </c>
      <c r="F1946" s="4" t="s">
        <v>40</v>
      </c>
      <c r="G1946" s="4" t="s">
        <v>69</v>
      </c>
      <c r="H1946" s="4" t="s">
        <v>75</v>
      </c>
      <c r="I1946" s="5">
        <v>2</v>
      </c>
      <c r="J1946" s="6">
        <v>123.73</v>
      </c>
      <c r="K1946" s="7">
        <v>0</v>
      </c>
      <c r="L1946" s="6">
        <v>68.459999999999994</v>
      </c>
      <c r="M1946" s="6">
        <f t="shared" si="120"/>
        <v>247.46</v>
      </c>
      <c r="N1946" s="6">
        <f t="shared" si="121"/>
        <v>136.91999999999999</v>
      </c>
      <c r="O1946" s="6">
        <f t="shared" si="122"/>
        <v>110.54000000000002</v>
      </c>
      <c r="P1946" s="8">
        <f t="shared" si="123"/>
        <v>0.44669845631617239</v>
      </c>
      <c r="Q1946" s="9">
        <f>YEAR(SalesDataTable[[#This Row],[Order Date]])</f>
        <v>2026</v>
      </c>
      <c r="R1946" s="8" t="str">
        <f>"Q"&amp;ROUNDUP(MONTH(SalesDataTable[[#This Row],[Order Date]])/3,0)</f>
        <v>Q3</v>
      </c>
      <c r="S1946" s="5">
        <f>MONTH(SalesDataTable[[#This Row],[Order Date]])</f>
        <v>9</v>
      </c>
      <c r="T1946" s="8" t="str">
        <f>TEXT(SalesDataTable[[#This Row],[Order Date]],"mmm")</f>
        <v>wrz</v>
      </c>
    </row>
    <row r="1947" spans="1:20" ht="16" x14ac:dyDescent="0.4">
      <c r="A1947" s="2" t="s">
        <v>2018</v>
      </c>
      <c r="B1947" s="3">
        <v>46286</v>
      </c>
      <c r="C1947" s="4" t="s">
        <v>34</v>
      </c>
      <c r="D1947" s="4" t="s">
        <v>54</v>
      </c>
      <c r="E1947" s="4" t="s">
        <v>23</v>
      </c>
      <c r="F1947" s="4" t="s">
        <v>40</v>
      </c>
      <c r="G1947" s="4" t="s">
        <v>31</v>
      </c>
      <c r="H1947" s="4" t="s">
        <v>41</v>
      </c>
      <c r="I1947" s="5">
        <v>2</v>
      </c>
      <c r="J1947" s="6">
        <v>146.81</v>
      </c>
      <c r="K1947" s="7">
        <v>0</v>
      </c>
      <c r="L1947" s="6">
        <v>79.72</v>
      </c>
      <c r="M1947" s="6">
        <f t="shared" si="120"/>
        <v>293.62</v>
      </c>
      <c r="N1947" s="6">
        <f t="shared" si="121"/>
        <v>159.44</v>
      </c>
      <c r="O1947" s="6">
        <f t="shared" si="122"/>
        <v>134.18</v>
      </c>
      <c r="P1947" s="8">
        <f t="shared" si="123"/>
        <v>0.45698521899053202</v>
      </c>
      <c r="Q1947" s="9">
        <f>YEAR(SalesDataTable[[#This Row],[Order Date]])</f>
        <v>2026</v>
      </c>
      <c r="R1947" s="8" t="str">
        <f>"Q"&amp;ROUNDUP(MONTH(SalesDataTable[[#This Row],[Order Date]])/3,0)</f>
        <v>Q3</v>
      </c>
      <c r="S1947" s="5">
        <f>MONTH(SalesDataTable[[#This Row],[Order Date]])</f>
        <v>9</v>
      </c>
      <c r="T1947" s="8" t="str">
        <f>TEXT(SalesDataTable[[#This Row],[Order Date]],"mmm")</f>
        <v>wrz</v>
      </c>
    </row>
    <row r="1948" spans="1:20" ht="16" x14ac:dyDescent="0.4">
      <c r="A1948" s="2" t="s">
        <v>2019</v>
      </c>
      <c r="B1948" s="3">
        <v>46286</v>
      </c>
      <c r="C1948" s="4" t="s">
        <v>28</v>
      </c>
      <c r="D1948" s="4" t="s">
        <v>89</v>
      </c>
      <c r="E1948" s="4" t="s">
        <v>45</v>
      </c>
      <c r="F1948" s="4" t="s">
        <v>24</v>
      </c>
      <c r="G1948" s="4" t="s">
        <v>37</v>
      </c>
      <c r="H1948" s="4" t="s">
        <v>103</v>
      </c>
      <c r="I1948" s="5">
        <v>2</v>
      </c>
      <c r="J1948" s="6">
        <v>167.16</v>
      </c>
      <c r="K1948" s="7">
        <v>0</v>
      </c>
      <c r="L1948" s="6">
        <v>88.51</v>
      </c>
      <c r="M1948" s="6">
        <f t="shared" si="120"/>
        <v>334.32</v>
      </c>
      <c r="N1948" s="6">
        <f t="shared" si="121"/>
        <v>177.02</v>
      </c>
      <c r="O1948" s="6">
        <f t="shared" si="122"/>
        <v>157.29999999999998</v>
      </c>
      <c r="P1948" s="8">
        <f t="shared" si="123"/>
        <v>0.4705072983967456</v>
      </c>
      <c r="Q1948" s="9">
        <f>YEAR(SalesDataTable[[#This Row],[Order Date]])</f>
        <v>2026</v>
      </c>
      <c r="R1948" s="8" t="str">
        <f>"Q"&amp;ROUNDUP(MONTH(SalesDataTable[[#This Row],[Order Date]])/3,0)</f>
        <v>Q3</v>
      </c>
      <c r="S1948" s="5">
        <f>MONTH(SalesDataTable[[#This Row],[Order Date]])</f>
        <v>9</v>
      </c>
      <c r="T1948" s="8" t="str">
        <f>TEXT(SalesDataTable[[#This Row],[Order Date]],"mmm")</f>
        <v>wrz</v>
      </c>
    </row>
    <row r="1949" spans="1:20" ht="16" x14ac:dyDescent="0.4">
      <c r="A1949" s="2" t="s">
        <v>2020</v>
      </c>
      <c r="B1949" s="3">
        <v>46286</v>
      </c>
      <c r="C1949" s="4" t="s">
        <v>34</v>
      </c>
      <c r="D1949" s="4" t="s">
        <v>35</v>
      </c>
      <c r="E1949" s="4" t="s">
        <v>23</v>
      </c>
      <c r="F1949" s="4" t="s">
        <v>36</v>
      </c>
      <c r="G1949" s="4" t="s">
        <v>25</v>
      </c>
      <c r="H1949" s="4" t="s">
        <v>26</v>
      </c>
      <c r="I1949" s="5">
        <v>1</v>
      </c>
      <c r="J1949" s="6">
        <v>83.69</v>
      </c>
      <c r="K1949" s="7">
        <v>0</v>
      </c>
      <c r="L1949" s="6">
        <v>42.76</v>
      </c>
      <c r="M1949" s="6">
        <f t="shared" si="120"/>
        <v>83.69</v>
      </c>
      <c r="N1949" s="6">
        <f t="shared" si="121"/>
        <v>42.76</v>
      </c>
      <c r="O1949" s="6">
        <f t="shared" si="122"/>
        <v>40.93</v>
      </c>
      <c r="P1949" s="8">
        <f t="shared" si="123"/>
        <v>0.48906679412116144</v>
      </c>
      <c r="Q1949" s="9">
        <f>YEAR(SalesDataTable[[#This Row],[Order Date]])</f>
        <v>2026</v>
      </c>
      <c r="R1949" s="8" t="str">
        <f>"Q"&amp;ROUNDUP(MONTH(SalesDataTable[[#This Row],[Order Date]])/3,0)</f>
        <v>Q3</v>
      </c>
      <c r="S1949" s="5">
        <f>MONTH(SalesDataTable[[#This Row],[Order Date]])</f>
        <v>9</v>
      </c>
      <c r="T1949" s="8" t="str">
        <f>TEXT(SalesDataTable[[#This Row],[Order Date]],"mmm")</f>
        <v>wrz</v>
      </c>
    </row>
    <row r="1950" spans="1:20" ht="16" x14ac:dyDescent="0.4">
      <c r="A1950" s="2" t="s">
        <v>2021</v>
      </c>
      <c r="B1950" s="3">
        <v>46286</v>
      </c>
      <c r="C1950" s="4" t="s">
        <v>21</v>
      </c>
      <c r="D1950" s="4" t="s">
        <v>22</v>
      </c>
      <c r="E1950" s="4" t="s">
        <v>23</v>
      </c>
      <c r="F1950" s="4" t="s">
        <v>36</v>
      </c>
      <c r="G1950" s="4" t="s">
        <v>25</v>
      </c>
      <c r="H1950" s="4" t="s">
        <v>55</v>
      </c>
      <c r="I1950" s="5">
        <v>1</v>
      </c>
      <c r="J1950" s="6">
        <v>40.4</v>
      </c>
      <c r="K1950" s="7">
        <v>0.15</v>
      </c>
      <c r="L1950" s="6">
        <v>16.47</v>
      </c>
      <c r="M1950" s="6">
        <f t="shared" si="120"/>
        <v>34.339999999999996</v>
      </c>
      <c r="N1950" s="6">
        <f t="shared" si="121"/>
        <v>16.47</v>
      </c>
      <c r="O1950" s="6">
        <f t="shared" si="122"/>
        <v>17.869999999999997</v>
      </c>
      <c r="P1950" s="8">
        <f t="shared" si="123"/>
        <v>0.52038439138031445</v>
      </c>
      <c r="Q1950" s="9">
        <f>YEAR(SalesDataTable[[#This Row],[Order Date]])</f>
        <v>2026</v>
      </c>
      <c r="R1950" s="8" t="str">
        <f>"Q"&amp;ROUNDUP(MONTH(SalesDataTable[[#This Row],[Order Date]])/3,0)</f>
        <v>Q3</v>
      </c>
      <c r="S1950" s="5">
        <f>MONTH(SalesDataTable[[#This Row],[Order Date]])</f>
        <v>9</v>
      </c>
      <c r="T1950" s="8" t="str">
        <f>TEXT(SalesDataTable[[#This Row],[Order Date]],"mmm")</f>
        <v>wrz</v>
      </c>
    </row>
    <row r="1951" spans="1:20" ht="16" x14ac:dyDescent="0.4">
      <c r="A1951" s="2" t="s">
        <v>2022</v>
      </c>
      <c r="B1951" s="3">
        <v>46286</v>
      </c>
      <c r="C1951" s="4" t="s">
        <v>28</v>
      </c>
      <c r="D1951" s="4" t="s">
        <v>86</v>
      </c>
      <c r="E1951" s="4" t="s">
        <v>23</v>
      </c>
      <c r="F1951" s="4" t="s">
        <v>24</v>
      </c>
      <c r="G1951" s="4" t="s">
        <v>31</v>
      </c>
      <c r="H1951" s="4" t="s">
        <v>41</v>
      </c>
      <c r="I1951" s="5">
        <v>3</v>
      </c>
      <c r="J1951" s="6">
        <v>143.31</v>
      </c>
      <c r="K1951" s="7">
        <v>0</v>
      </c>
      <c r="L1951" s="6">
        <v>81.36</v>
      </c>
      <c r="M1951" s="6">
        <f t="shared" si="120"/>
        <v>429.93</v>
      </c>
      <c r="N1951" s="6">
        <f t="shared" si="121"/>
        <v>244.07999999999998</v>
      </c>
      <c r="O1951" s="6">
        <f t="shared" si="122"/>
        <v>185.85000000000002</v>
      </c>
      <c r="P1951" s="8">
        <f t="shared" si="123"/>
        <v>0.43227967343521045</v>
      </c>
      <c r="Q1951" s="9">
        <f>YEAR(SalesDataTable[[#This Row],[Order Date]])</f>
        <v>2026</v>
      </c>
      <c r="R1951" s="8" t="str">
        <f>"Q"&amp;ROUNDUP(MONTH(SalesDataTable[[#This Row],[Order Date]])/3,0)</f>
        <v>Q3</v>
      </c>
      <c r="S1951" s="5">
        <f>MONTH(SalesDataTable[[#This Row],[Order Date]])</f>
        <v>9</v>
      </c>
      <c r="T1951" s="8" t="str">
        <f>TEXT(SalesDataTable[[#This Row],[Order Date]],"mmm")</f>
        <v>wrz</v>
      </c>
    </row>
    <row r="1952" spans="1:20" ht="16" x14ac:dyDescent="0.4">
      <c r="A1952" s="2" t="s">
        <v>2023</v>
      </c>
      <c r="B1952" s="3">
        <v>46286</v>
      </c>
      <c r="C1952" s="4" t="s">
        <v>28</v>
      </c>
      <c r="D1952" s="4" t="s">
        <v>86</v>
      </c>
      <c r="E1952" s="4" t="s">
        <v>30</v>
      </c>
      <c r="F1952" s="4" t="s">
        <v>24</v>
      </c>
      <c r="G1952" s="4" t="s">
        <v>69</v>
      </c>
      <c r="H1952" s="4" t="s">
        <v>94</v>
      </c>
      <c r="I1952" s="5">
        <v>15</v>
      </c>
      <c r="J1952" s="6">
        <v>51.1</v>
      </c>
      <c r="K1952" s="7">
        <v>0.1</v>
      </c>
      <c r="L1952" s="6">
        <v>21.9</v>
      </c>
      <c r="M1952" s="6">
        <f t="shared" si="120"/>
        <v>689.85</v>
      </c>
      <c r="N1952" s="6">
        <f t="shared" si="121"/>
        <v>328.5</v>
      </c>
      <c r="O1952" s="6">
        <f t="shared" si="122"/>
        <v>361.35</v>
      </c>
      <c r="P1952" s="8">
        <f t="shared" si="123"/>
        <v>0.52380952380952384</v>
      </c>
      <c r="Q1952" s="9">
        <f>YEAR(SalesDataTable[[#This Row],[Order Date]])</f>
        <v>2026</v>
      </c>
      <c r="R1952" s="8" t="str">
        <f>"Q"&amp;ROUNDUP(MONTH(SalesDataTable[[#This Row],[Order Date]])/3,0)</f>
        <v>Q3</v>
      </c>
      <c r="S1952" s="5">
        <f>MONTH(SalesDataTable[[#This Row],[Order Date]])</f>
        <v>9</v>
      </c>
      <c r="T1952" s="8" t="str">
        <f>TEXT(SalesDataTable[[#This Row],[Order Date]],"mmm")</f>
        <v>wrz</v>
      </c>
    </row>
    <row r="1953" spans="1:20" ht="16" x14ac:dyDescent="0.4">
      <c r="A1953" s="2" t="s">
        <v>2024</v>
      </c>
      <c r="B1953" s="3">
        <v>46286</v>
      </c>
      <c r="C1953" s="4" t="s">
        <v>47</v>
      </c>
      <c r="D1953" s="4" t="s">
        <v>102</v>
      </c>
      <c r="E1953" s="4" t="s">
        <v>59</v>
      </c>
      <c r="F1953" s="4" t="s">
        <v>36</v>
      </c>
      <c r="G1953" s="4" t="s">
        <v>31</v>
      </c>
      <c r="H1953" s="4" t="s">
        <v>41</v>
      </c>
      <c r="I1953" s="5">
        <v>1</v>
      </c>
      <c r="J1953" s="6">
        <v>146.33000000000001</v>
      </c>
      <c r="K1953" s="7">
        <v>0</v>
      </c>
      <c r="L1953" s="6">
        <v>80.05</v>
      </c>
      <c r="M1953" s="6">
        <f t="shared" si="120"/>
        <v>146.33000000000001</v>
      </c>
      <c r="N1953" s="6">
        <f t="shared" si="121"/>
        <v>80.05</v>
      </c>
      <c r="O1953" s="6">
        <f t="shared" si="122"/>
        <v>66.280000000000015</v>
      </c>
      <c r="P1953" s="8">
        <f t="shared" si="123"/>
        <v>0.45294881432378875</v>
      </c>
      <c r="Q1953" s="9">
        <f>YEAR(SalesDataTable[[#This Row],[Order Date]])</f>
        <v>2026</v>
      </c>
      <c r="R1953" s="8" t="str">
        <f>"Q"&amp;ROUNDUP(MONTH(SalesDataTable[[#This Row],[Order Date]])/3,0)</f>
        <v>Q3</v>
      </c>
      <c r="S1953" s="5">
        <f>MONTH(SalesDataTable[[#This Row],[Order Date]])</f>
        <v>9</v>
      </c>
      <c r="T1953" s="8" t="str">
        <f>TEXT(SalesDataTable[[#This Row],[Order Date]],"mmm")</f>
        <v>wrz</v>
      </c>
    </row>
    <row r="1954" spans="1:20" ht="16" x14ac:dyDescent="0.4">
      <c r="A1954" s="2" t="s">
        <v>2025</v>
      </c>
      <c r="B1954" s="3">
        <v>46287</v>
      </c>
      <c r="C1954" s="4" t="s">
        <v>47</v>
      </c>
      <c r="D1954" s="4" t="s">
        <v>68</v>
      </c>
      <c r="E1954" s="4" t="s">
        <v>23</v>
      </c>
      <c r="F1954" s="4" t="s">
        <v>24</v>
      </c>
      <c r="G1954" s="4" t="s">
        <v>37</v>
      </c>
      <c r="H1954" s="4" t="s">
        <v>91</v>
      </c>
      <c r="I1954" s="5">
        <v>1</v>
      </c>
      <c r="J1954" s="6">
        <v>130.69999999999999</v>
      </c>
      <c r="K1954" s="7">
        <v>0.05</v>
      </c>
      <c r="L1954" s="6">
        <v>68.23</v>
      </c>
      <c r="M1954" s="6">
        <f t="shared" si="120"/>
        <v>124.16499999999998</v>
      </c>
      <c r="N1954" s="6">
        <f t="shared" si="121"/>
        <v>68.23</v>
      </c>
      <c r="O1954" s="6">
        <f t="shared" si="122"/>
        <v>55.934999999999974</v>
      </c>
      <c r="P1954" s="8">
        <f t="shared" si="123"/>
        <v>0.45048926831232622</v>
      </c>
      <c r="Q1954" s="9">
        <f>YEAR(SalesDataTable[[#This Row],[Order Date]])</f>
        <v>2026</v>
      </c>
      <c r="R1954" s="8" t="str">
        <f>"Q"&amp;ROUNDUP(MONTH(SalesDataTable[[#This Row],[Order Date]])/3,0)</f>
        <v>Q3</v>
      </c>
      <c r="S1954" s="5">
        <f>MONTH(SalesDataTable[[#This Row],[Order Date]])</f>
        <v>9</v>
      </c>
      <c r="T1954" s="8" t="str">
        <f>TEXT(SalesDataTable[[#This Row],[Order Date]],"mmm")</f>
        <v>wrz</v>
      </c>
    </row>
    <row r="1955" spans="1:20" ht="16" x14ac:dyDescent="0.4">
      <c r="A1955" s="2" t="s">
        <v>2026</v>
      </c>
      <c r="B1955" s="3">
        <v>46287</v>
      </c>
      <c r="C1955" s="4" t="s">
        <v>28</v>
      </c>
      <c r="D1955" s="4" t="s">
        <v>89</v>
      </c>
      <c r="E1955" s="4" t="s">
        <v>30</v>
      </c>
      <c r="F1955" s="4" t="s">
        <v>40</v>
      </c>
      <c r="G1955" s="4" t="s">
        <v>69</v>
      </c>
      <c r="H1955" s="4" t="s">
        <v>70</v>
      </c>
      <c r="I1955" s="5">
        <v>8</v>
      </c>
      <c r="J1955" s="6">
        <v>39.630000000000003</v>
      </c>
      <c r="K1955" s="7">
        <v>0.15</v>
      </c>
      <c r="L1955" s="6">
        <v>14.61</v>
      </c>
      <c r="M1955" s="6">
        <f t="shared" si="120"/>
        <v>269.48400000000004</v>
      </c>
      <c r="N1955" s="6">
        <f t="shared" si="121"/>
        <v>116.88</v>
      </c>
      <c r="O1955" s="6">
        <f t="shared" si="122"/>
        <v>152.60400000000004</v>
      </c>
      <c r="P1955" s="8">
        <f t="shared" si="123"/>
        <v>0.56628222825844954</v>
      </c>
      <c r="Q1955" s="9">
        <f>YEAR(SalesDataTable[[#This Row],[Order Date]])</f>
        <v>2026</v>
      </c>
      <c r="R1955" s="8" t="str">
        <f>"Q"&amp;ROUNDUP(MONTH(SalesDataTable[[#This Row],[Order Date]])/3,0)</f>
        <v>Q3</v>
      </c>
      <c r="S1955" s="5">
        <f>MONTH(SalesDataTable[[#This Row],[Order Date]])</f>
        <v>9</v>
      </c>
      <c r="T1955" s="8" t="str">
        <f>TEXT(SalesDataTable[[#This Row],[Order Date]],"mmm")</f>
        <v>wrz</v>
      </c>
    </row>
    <row r="1956" spans="1:20" ht="16" x14ac:dyDescent="0.4">
      <c r="A1956" s="2" t="s">
        <v>2027</v>
      </c>
      <c r="B1956" s="3">
        <v>46287</v>
      </c>
      <c r="C1956" s="4" t="s">
        <v>28</v>
      </c>
      <c r="D1956" s="4" t="s">
        <v>58</v>
      </c>
      <c r="E1956" s="4" t="s">
        <v>23</v>
      </c>
      <c r="F1956" s="4" t="s">
        <v>24</v>
      </c>
      <c r="G1956" s="4" t="s">
        <v>37</v>
      </c>
      <c r="H1956" s="4" t="s">
        <v>91</v>
      </c>
      <c r="I1956" s="5">
        <v>1</v>
      </c>
      <c r="J1956" s="6">
        <v>132.36000000000001</v>
      </c>
      <c r="K1956" s="7">
        <v>0.05</v>
      </c>
      <c r="L1956" s="6">
        <v>66.63</v>
      </c>
      <c r="M1956" s="6">
        <f t="shared" si="120"/>
        <v>125.742</v>
      </c>
      <c r="N1956" s="6">
        <f t="shared" si="121"/>
        <v>66.63</v>
      </c>
      <c r="O1956" s="6">
        <f t="shared" si="122"/>
        <v>59.112000000000009</v>
      </c>
      <c r="P1956" s="8">
        <f t="shared" si="123"/>
        <v>0.47010545402490822</v>
      </c>
      <c r="Q1956" s="9">
        <f>YEAR(SalesDataTable[[#This Row],[Order Date]])</f>
        <v>2026</v>
      </c>
      <c r="R1956" s="8" t="str">
        <f>"Q"&amp;ROUNDUP(MONTH(SalesDataTable[[#This Row],[Order Date]])/3,0)</f>
        <v>Q3</v>
      </c>
      <c r="S1956" s="5">
        <f>MONTH(SalesDataTable[[#This Row],[Order Date]])</f>
        <v>9</v>
      </c>
      <c r="T1956" s="8" t="str">
        <f>TEXT(SalesDataTable[[#This Row],[Order Date]],"mmm")</f>
        <v>wrz</v>
      </c>
    </row>
    <row r="1957" spans="1:20" ht="16" x14ac:dyDescent="0.4">
      <c r="A1957" s="2" t="s">
        <v>2028</v>
      </c>
      <c r="B1957" s="3">
        <v>46287</v>
      </c>
      <c r="C1957" s="4" t="s">
        <v>47</v>
      </c>
      <c r="D1957" s="4" t="s">
        <v>65</v>
      </c>
      <c r="E1957" s="4" t="s">
        <v>23</v>
      </c>
      <c r="F1957" s="4" t="s">
        <v>40</v>
      </c>
      <c r="G1957" s="4" t="s">
        <v>31</v>
      </c>
      <c r="H1957" s="4" t="s">
        <v>73</v>
      </c>
      <c r="I1957" s="5">
        <v>1</v>
      </c>
      <c r="J1957" s="6">
        <v>156.81</v>
      </c>
      <c r="K1957" s="7">
        <v>0</v>
      </c>
      <c r="L1957" s="6">
        <v>78.2</v>
      </c>
      <c r="M1957" s="6">
        <f t="shared" si="120"/>
        <v>156.81</v>
      </c>
      <c r="N1957" s="6">
        <f t="shared" si="121"/>
        <v>78.2</v>
      </c>
      <c r="O1957" s="6">
        <f t="shared" si="122"/>
        <v>78.61</v>
      </c>
      <c r="P1957" s="8">
        <f t="shared" si="123"/>
        <v>0.50130731458452904</v>
      </c>
      <c r="Q1957" s="9">
        <f>YEAR(SalesDataTable[[#This Row],[Order Date]])</f>
        <v>2026</v>
      </c>
      <c r="R1957" s="8" t="str">
        <f>"Q"&amp;ROUNDUP(MONTH(SalesDataTable[[#This Row],[Order Date]])/3,0)</f>
        <v>Q3</v>
      </c>
      <c r="S1957" s="5">
        <f>MONTH(SalesDataTable[[#This Row],[Order Date]])</f>
        <v>9</v>
      </c>
      <c r="T1957" s="8" t="str">
        <f>TEXT(SalesDataTable[[#This Row],[Order Date]],"mmm")</f>
        <v>wrz</v>
      </c>
    </row>
    <row r="1958" spans="1:20" ht="16" x14ac:dyDescent="0.4">
      <c r="A1958" s="2" t="s">
        <v>2029</v>
      </c>
      <c r="B1958" s="3">
        <v>46287</v>
      </c>
      <c r="C1958" s="4" t="s">
        <v>47</v>
      </c>
      <c r="D1958" s="4" t="s">
        <v>68</v>
      </c>
      <c r="E1958" s="4" t="s">
        <v>59</v>
      </c>
      <c r="F1958" s="4" t="s">
        <v>36</v>
      </c>
      <c r="G1958" s="4" t="s">
        <v>37</v>
      </c>
      <c r="H1958" s="4" t="s">
        <v>91</v>
      </c>
      <c r="I1958" s="5">
        <v>3</v>
      </c>
      <c r="J1958" s="6">
        <v>134.52000000000001</v>
      </c>
      <c r="K1958" s="7">
        <v>0.05</v>
      </c>
      <c r="L1958" s="6">
        <v>65.19</v>
      </c>
      <c r="M1958" s="6">
        <f t="shared" si="120"/>
        <v>383.38200000000006</v>
      </c>
      <c r="N1958" s="6">
        <f t="shared" si="121"/>
        <v>195.57</v>
      </c>
      <c r="O1958" s="6">
        <f t="shared" si="122"/>
        <v>187.81200000000007</v>
      </c>
      <c r="P1958" s="8">
        <f t="shared" si="123"/>
        <v>0.48988215409174152</v>
      </c>
      <c r="Q1958" s="9">
        <f>YEAR(SalesDataTable[[#This Row],[Order Date]])</f>
        <v>2026</v>
      </c>
      <c r="R1958" s="8" t="str">
        <f>"Q"&amp;ROUNDUP(MONTH(SalesDataTable[[#This Row],[Order Date]])/3,0)</f>
        <v>Q3</v>
      </c>
      <c r="S1958" s="5">
        <f>MONTH(SalesDataTable[[#This Row],[Order Date]])</f>
        <v>9</v>
      </c>
      <c r="T1958" s="8" t="str">
        <f>TEXT(SalesDataTable[[#This Row],[Order Date]],"mmm")</f>
        <v>wrz</v>
      </c>
    </row>
    <row r="1959" spans="1:20" ht="16" x14ac:dyDescent="0.4">
      <c r="A1959" s="2" t="s">
        <v>2030</v>
      </c>
      <c r="B1959" s="3">
        <v>46287</v>
      </c>
      <c r="C1959" s="4" t="s">
        <v>47</v>
      </c>
      <c r="D1959" s="4" t="s">
        <v>68</v>
      </c>
      <c r="E1959" s="4" t="s">
        <v>23</v>
      </c>
      <c r="F1959" s="4" t="s">
        <v>24</v>
      </c>
      <c r="G1959" s="4" t="s">
        <v>51</v>
      </c>
      <c r="H1959" s="4" t="s">
        <v>110</v>
      </c>
      <c r="I1959" s="5">
        <v>1</v>
      </c>
      <c r="J1959" s="6">
        <v>124.51</v>
      </c>
      <c r="K1959" s="7">
        <v>0</v>
      </c>
      <c r="L1959" s="6">
        <v>59.97</v>
      </c>
      <c r="M1959" s="6">
        <f t="shared" si="120"/>
        <v>124.51</v>
      </c>
      <c r="N1959" s="6">
        <f t="shared" si="121"/>
        <v>59.97</v>
      </c>
      <c r="O1959" s="6">
        <f t="shared" si="122"/>
        <v>64.540000000000006</v>
      </c>
      <c r="P1959" s="8">
        <f t="shared" si="123"/>
        <v>0.51835193960324477</v>
      </c>
      <c r="Q1959" s="9">
        <f>YEAR(SalesDataTable[[#This Row],[Order Date]])</f>
        <v>2026</v>
      </c>
      <c r="R1959" s="8" t="str">
        <f>"Q"&amp;ROUNDUP(MONTH(SalesDataTable[[#This Row],[Order Date]])/3,0)</f>
        <v>Q3</v>
      </c>
      <c r="S1959" s="5">
        <f>MONTH(SalesDataTable[[#This Row],[Order Date]])</f>
        <v>9</v>
      </c>
      <c r="T1959" s="8" t="str">
        <f>TEXT(SalesDataTable[[#This Row],[Order Date]],"mmm")</f>
        <v>wrz</v>
      </c>
    </row>
    <row r="1960" spans="1:20" ht="16" x14ac:dyDescent="0.4">
      <c r="A1960" s="2" t="s">
        <v>2031</v>
      </c>
      <c r="B1960" s="3">
        <v>46287</v>
      </c>
      <c r="C1960" s="4" t="s">
        <v>34</v>
      </c>
      <c r="D1960" s="4" t="s">
        <v>44</v>
      </c>
      <c r="E1960" s="4" t="s">
        <v>23</v>
      </c>
      <c r="F1960" s="4" t="s">
        <v>24</v>
      </c>
      <c r="G1960" s="4" t="s">
        <v>31</v>
      </c>
      <c r="H1960" s="4" t="s">
        <v>41</v>
      </c>
      <c r="I1960" s="5">
        <v>1</v>
      </c>
      <c r="J1960" s="6">
        <v>141</v>
      </c>
      <c r="K1960" s="7">
        <v>0</v>
      </c>
      <c r="L1960" s="6">
        <v>79.010000000000005</v>
      </c>
      <c r="M1960" s="6">
        <f t="shared" si="120"/>
        <v>141</v>
      </c>
      <c r="N1960" s="6">
        <f t="shared" si="121"/>
        <v>79.010000000000005</v>
      </c>
      <c r="O1960" s="6">
        <f t="shared" si="122"/>
        <v>61.989999999999995</v>
      </c>
      <c r="P1960" s="8">
        <f t="shared" si="123"/>
        <v>0.43964539007092196</v>
      </c>
      <c r="Q1960" s="9">
        <f>YEAR(SalesDataTable[[#This Row],[Order Date]])</f>
        <v>2026</v>
      </c>
      <c r="R1960" s="8" t="str">
        <f>"Q"&amp;ROUNDUP(MONTH(SalesDataTable[[#This Row],[Order Date]])/3,0)</f>
        <v>Q3</v>
      </c>
      <c r="S1960" s="5">
        <f>MONTH(SalesDataTable[[#This Row],[Order Date]])</f>
        <v>9</v>
      </c>
      <c r="T1960" s="8" t="str">
        <f>TEXT(SalesDataTable[[#This Row],[Order Date]],"mmm")</f>
        <v>wrz</v>
      </c>
    </row>
    <row r="1961" spans="1:20" ht="16" x14ac:dyDescent="0.4">
      <c r="A1961" s="2" t="s">
        <v>2032</v>
      </c>
      <c r="B1961" s="3">
        <v>46287</v>
      </c>
      <c r="C1961" s="4" t="s">
        <v>47</v>
      </c>
      <c r="D1961" s="4" t="s">
        <v>48</v>
      </c>
      <c r="E1961" s="4" t="s">
        <v>30</v>
      </c>
      <c r="F1961" s="4" t="s">
        <v>24</v>
      </c>
      <c r="G1961" s="4" t="s">
        <v>51</v>
      </c>
      <c r="H1961" s="4" t="s">
        <v>110</v>
      </c>
      <c r="I1961" s="5">
        <v>6</v>
      </c>
      <c r="J1961" s="6">
        <v>121.7</v>
      </c>
      <c r="K1961" s="7">
        <v>0.15</v>
      </c>
      <c r="L1961" s="6">
        <v>61.26</v>
      </c>
      <c r="M1961" s="6">
        <f t="shared" si="120"/>
        <v>620.67000000000007</v>
      </c>
      <c r="N1961" s="6">
        <f t="shared" si="121"/>
        <v>367.56</v>
      </c>
      <c r="O1961" s="6">
        <f t="shared" si="122"/>
        <v>253.11000000000007</v>
      </c>
      <c r="P1961" s="8">
        <f t="shared" si="123"/>
        <v>0.40780124703948967</v>
      </c>
      <c r="Q1961" s="9">
        <f>YEAR(SalesDataTable[[#This Row],[Order Date]])</f>
        <v>2026</v>
      </c>
      <c r="R1961" s="8" t="str">
        <f>"Q"&amp;ROUNDUP(MONTH(SalesDataTable[[#This Row],[Order Date]])/3,0)</f>
        <v>Q3</v>
      </c>
      <c r="S1961" s="5">
        <f>MONTH(SalesDataTable[[#This Row],[Order Date]])</f>
        <v>9</v>
      </c>
      <c r="T1961" s="8" t="str">
        <f>TEXT(SalesDataTable[[#This Row],[Order Date]],"mmm")</f>
        <v>wrz</v>
      </c>
    </row>
    <row r="1962" spans="1:20" ht="16" x14ac:dyDescent="0.4">
      <c r="A1962" s="2" t="s">
        <v>2033</v>
      </c>
      <c r="B1962" s="3">
        <v>46287</v>
      </c>
      <c r="C1962" s="4" t="s">
        <v>47</v>
      </c>
      <c r="D1962" s="4" t="s">
        <v>65</v>
      </c>
      <c r="E1962" s="4" t="s">
        <v>30</v>
      </c>
      <c r="F1962" s="4" t="s">
        <v>40</v>
      </c>
      <c r="G1962" s="4" t="s">
        <v>25</v>
      </c>
      <c r="H1962" s="4" t="s">
        <v>63</v>
      </c>
      <c r="I1962" s="5">
        <v>4</v>
      </c>
      <c r="J1962" s="6">
        <v>103.86</v>
      </c>
      <c r="K1962" s="7">
        <v>0.1</v>
      </c>
      <c r="L1962" s="6">
        <v>50.12</v>
      </c>
      <c r="M1962" s="6">
        <f t="shared" si="120"/>
        <v>373.89600000000002</v>
      </c>
      <c r="N1962" s="6">
        <f t="shared" si="121"/>
        <v>200.48</v>
      </c>
      <c r="O1962" s="6">
        <f t="shared" si="122"/>
        <v>173.41600000000003</v>
      </c>
      <c r="P1962" s="8">
        <f t="shared" si="123"/>
        <v>0.46380811776536796</v>
      </c>
      <c r="Q1962" s="9">
        <f>YEAR(SalesDataTable[[#This Row],[Order Date]])</f>
        <v>2026</v>
      </c>
      <c r="R1962" s="8" t="str">
        <f>"Q"&amp;ROUNDUP(MONTH(SalesDataTable[[#This Row],[Order Date]])/3,0)</f>
        <v>Q3</v>
      </c>
      <c r="S1962" s="5">
        <f>MONTH(SalesDataTable[[#This Row],[Order Date]])</f>
        <v>9</v>
      </c>
      <c r="T1962" s="8" t="str">
        <f>TEXT(SalesDataTable[[#This Row],[Order Date]],"mmm")</f>
        <v>wrz</v>
      </c>
    </row>
    <row r="1963" spans="1:20" ht="16" x14ac:dyDescent="0.4">
      <c r="A1963" s="2" t="s">
        <v>2034</v>
      </c>
      <c r="B1963" s="3">
        <v>46288</v>
      </c>
      <c r="C1963" s="4" t="s">
        <v>34</v>
      </c>
      <c r="D1963" s="4" t="s">
        <v>54</v>
      </c>
      <c r="E1963" s="4" t="s">
        <v>59</v>
      </c>
      <c r="F1963" s="4" t="s">
        <v>24</v>
      </c>
      <c r="G1963" s="4" t="s">
        <v>31</v>
      </c>
      <c r="H1963" s="4" t="s">
        <v>32</v>
      </c>
      <c r="I1963" s="5">
        <v>2</v>
      </c>
      <c r="J1963" s="6">
        <v>93.82</v>
      </c>
      <c r="K1963" s="7">
        <v>0.05</v>
      </c>
      <c r="L1963" s="6">
        <v>45.57</v>
      </c>
      <c r="M1963" s="6">
        <f t="shared" si="120"/>
        <v>178.25799999999998</v>
      </c>
      <c r="N1963" s="6">
        <f t="shared" si="121"/>
        <v>91.14</v>
      </c>
      <c r="O1963" s="6">
        <f t="shared" si="122"/>
        <v>87.117999999999981</v>
      </c>
      <c r="P1963" s="8">
        <f t="shared" si="123"/>
        <v>0.48871859888476249</v>
      </c>
      <c r="Q1963" s="9">
        <f>YEAR(SalesDataTable[[#This Row],[Order Date]])</f>
        <v>2026</v>
      </c>
      <c r="R1963" s="8" t="str">
        <f>"Q"&amp;ROUNDUP(MONTH(SalesDataTable[[#This Row],[Order Date]])/3,0)</f>
        <v>Q3</v>
      </c>
      <c r="S1963" s="5">
        <f>MONTH(SalesDataTable[[#This Row],[Order Date]])</f>
        <v>9</v>
      </c>
      <c r="T1963" s="8" t="str">
        <f>TEXT(SalesDataTable[[#This Row],[Order Date]],"mmm")</f>
        <v>wrz</v>
      </c>
    </row>
    <row r="1964" spans="1:20" ht="16" x14ac:dyDescent="0.4">
      <c r="A1964" s="2" t="s">
        <v>2035</v>
      </c>
      <c r="B1964" s="3">
        <v>46288</v>
      </c>
      <c r="C1964" s="4" t="s">
        <v>47</v>
      </c>
      <c r="D1964" s="4" t="s">
        <v>68</v>
      </c>
      <c r="E1964" s="4" t="s">
        <v>30</v>
      </c>
      <c r="F1964" s="4" t="s">
        <v>40</v>
      </c>
      <c r="G1964" s="4" t="s">
        <v>31</v>
      </c>
      <c r="H1964" s="4" t="s">
        <v>73</v>
      </c>
      <c r="I1964" s="5">
        <v>8</v>
      </c>
      <c r="J1964" s="6">
        <v>155.13999999999999</v>
      </c>
      <c r="K1964" s="7">
        <v>0.1</v>
      </c>
      <c r="L1964" s="6">
        <v>76.87</v>
      </c>
      <c r="M1964" s="6">
        <f t="shared" si="120"/>
        <v>1117.008</v>
      </c>
      <c r="N1964" s="6">
        <f t="shared" si="121"/>
        <v>614.96</v>
      </c>
      <c r="O1964" s="6">
        <f t="shared" si="122"/>
        <v>502.048</v>
      </c>
      <c r="P1964" s="8">
        <f t="shared" si="123"/>
        <v>0.44945783736553363</v>
      </c>
      <c r="Q1964" s="9">
        <f>YEAR(SalesDataTable[[#This Row],[Order Date]])</f>
        <v>2026</v>
      </c>
      <c r="R1964" s="8" t="str">
        <f>"Q"&amp;ROUNDUP(MONTH(SalesDataTable[[#This Row],[Order Date]])/3,0)</f>
        <v>Q3</v>
      </c>
      <c r="S1964" s="5">
        <f>MONTH(SalesDataTable[[#This Row],[Order Date]])</f>
        <v>9</v>
      </c>
      <c r="T1964" s="8" t="str">
        <f>TEXT(SalesDataTable[[#This Row],[Order Date]],"mmm")</f>
        <v>wrz</v>
      </c>
    </row>
    <row r="1965" spans="1:20" ht="16" x14ac:dyDescent="0.4">
      <c r="A1965" s="2" t="s">
        <v>2036</v>
      </c>
      <c r="B1965" s="3">
        <v>46288</v>
      </c>
      <c r="C1965" s="4" t="s">
        <v>47</v>
      </c>
      <c r="D1965" s="4" t="s">
        <v>68</v>
      </c>
      <c r="E1965" s="4" t="s">
        <v>23</v>
      </c>
      <c r="F1965" s="4" t="s">
        <v>24</v>
      </c>
      <c r="G1965" s="4" t="s">
        <v>31</v>
      </c>
      <c r="H1965" s="4" t="s">
        <v>32</v>
      </c>
      <c r="I1965" s="5">
        <v>3</v>
      </c>
      <c r="J1965" s="6">
        <v>92.14</v>
      </c>
      <c r="K1965" s="7">
        <v>0.05</v>
      </c>
      <c r="L1965" s="6">
        <v>45.25</v>
      </c>
      <c r="M1965" s="6">
        <f t="shared" si="120"/>
        <v>262.59899999999999</v>
      </c>
      <c r="N1965" s="6">
        <f t="shared" si="121"/>
        <v>135.75</v>
      </c>
      <c r="O1965" s="6">
        <f t="shared" si="122"/>
        <v>126.84899999999999</v>
      </c>
      <c r="P1965" s="8">
        <f t="shared" si="123"/>
        <v>0.48305210606285626</v>
      </c>
      <c r="Q1965" s="9">
        <f>YEAR(SalesDataTable[[#This Row],[Order Date]])</f>
        <v>2026</v>
      </c>
      <c r="R1965" s="8" t="str">
        <f>"Q"&amp;ROUNDUP(MONTH(SalesDataTable[[#This Row],[Order Date]])/3,0)</f>
        <v>Q3</v>
      </c>
      <c r="S1965" s="5">
        <f>MONTH(SalesDataTable[[#This Row],[Order Date]])</f>
        <v>9</v>
      </c>
      <c r="T1965" s="8" t="str">
        <f>TEXT(SalesDataTable[[#This Row],[Order Date]],"mmm")</f>
        <v>wrz</v>
      </c>
    </row>
    <row r="1966" spans="1:20" ht="16" x14ac:dyDescent="0.4">
      <c r="A1966" s="2" t="s">
        <v>2037</v>
      </c>
      <c r="B1966" s="3">
        <v>46289</v>
      </c>
      <c r="C1966" s="4" t="s">
        <v>28</v>
      </c>
      <c r="D1966" s="4" t="s">
        <v>89</v>
      </c>
      <c r="E1966" s="4" t="s">
        <v>45</v>
      </c>
      <c r="F1966" s="4" t="s">
        <v>24</v>
      </c>
      <c r="G1966" s="4" t="s">
        <v>25</v>
      </c>
      <c r="H1966" s="4" t="s">
        <v>55</v>
      </c>
      <c r="I1966" s="5">
        <v>6</v>
      </c>
      <c r="J1966" s="6">
        <v>39.880000000000003</v>
      </c>
      <c r="K1966" s="7">
        <v>0.05</v>
      </c>
      <c r="L1966" s="6">
        <v>16.79</v>
      </c>
      <c r="M1966" s="6">
        <f t="shared" si="120"/>
        <v>227.31600000000003</v>
      </c>
      <c r="N1966" s="6">
        <f t="shared" si="121"/>
        <v>100.74</v>
      </c>
      <c r="O1966" s="6">
        <f t="shared" si="122"/>
        <v>126.57600000000004</v>
      </c>
      <c r="P1966" s="8">
        <f t="shared" si="123"/>
        <v>0.5568283798764716</v>
      </c>
      <c r="Q1966" s="9">
        <f>YEAR(SalesDataTable[[#This Row],[Order Date]])</f>
        <v>2026</v>
      </c>
      <c r="R1966" s="8" t="str">
        <f>"Q"&amp;ROUNDUP(MONTH(SalesDataTable[[#This Row],[Order Date]])/3,0)</f>
        <v>Q3</v>
      </c>
      <c r="S1966" s="5">
        <f>MONTH(SalesDataTable[[#This Row],[Order Date]])</f>
        <v>9</v>
      </c>
      <c r="T1966" s="8" t="str">
        <f>TEXT(SalesDataTable[[#This Row],[Order Date]],"mmm")</f>
        <v>wrz</v>
      </c>
    </row>
    <row r="1967" spans="1:20" ht="16" x14ac:dyDescent="0.4">
      <c r="A1967" s="2" t="s">
        <v>2038</v>
      </c>
      <c r="B1967" s="3">
        <v>46289</v>
      </c>
      <c r="C1967" s="4" t="s">
        <v>34</v>
      </c>
      <c r="D1967" s="4" t="s">
        <v>146</v>
      </c>
      <c r="E1967" s="4" t="s">
        <v>23</v>
      </c>
      <c r="F1967" s="4" t="s">
        <v>24</v>
      </c>
      <c r="G1967" s="4" t="s">
        <v>37</v>
      </c>
      <c r="H1967" s="4" t="s">
        <v>38</v>
      </c>
      <c r="I1967" s="5">
        <v>4</v>
      </c>
      <c r="J1967" s="6">
        <v>35.700000000000003</v>
      </c>
      <c r="K1967" s="7">
        <v>0</v>
      </c>
      <c r="L1967" s="6">
        <v>13.91</v>
      </c>
      <c r="M1967" s="6">
        <f t="shared" si="120"/>
        <v>142.80000000000001</v>
      </c>
      <c r="N1967" s="6">
        <f t="shared" si="121"/>
        <v>55.64</v>
      </c>
      <c r="O1967" s="6">
        <f t="shared" si="122"/>
        <v>87.160000000000011</v>
      </c>
      <c r="P1967" s="8">
        <f t="shared" si="123"/>
        <v>0.61036414565826336</v>
      </c>
      <c r="Q1967" s="9">
        <f>YEAR(SalesDataTable[[#This Row],[Order Date]])</f>
        <v>2026</v>
      </c>
      <c r="R1967" s="8" t="str">
        <f>"Q"&amp;ROUNDUP(MONTH(SalesDataTable[[#This Row],[Order Date]])/3,0)</f>
        <v>Q3</v>
      </c>
      <c r="S1967" s="5">
        <f>MONTH(SalesDataTable[[#This Row],[Order Date]])</f>
        <v>9</v>
      </c>
      <c r="T1967" s="8" t="str">
        <f>TEXT(SalesDataTable[[#This Row],[Order Date]],"mmm")</f>
        <v>wrz</v>
      </c>
    </row>
    <row r="1968" spans="1:20" ht="16" x14ac:dyDescent="0.4">
      <c r="A1968" s="2" t="s">
        <v>2039</v>
      </c>
      <c r="B1968" s="3">
        <v>46289</v>
      </c>
      <c r="C1968" s="4" t="s">
        <v>47</v>
      </c>
      <c r="D1968" s="4" t="s">
        <v>68</v>
      </c>
      <c r="E1968" s="4" t="s">
        <v>45</v>
      </c>
      <c r="F1968" s="4" t="s">
        <v>36</v>
      </c>
      <c r="G1968" s="4" t="s">
        <v>25</v>
      </c>
      <c r="H1968" s="4" t="s">
        <v>63</v>
      </c>
      <c r="I1968" s="5">
        <v>6</v>
      </c>
      <c r="J1968" s="6">
        <v>104.16</v>
      </c>
      <c r="K1968" s="7">
        <v>0</v>
      </c>
      <c r="L1968" s="6">
        <v>51.76</v>
      </c>
      <c r="M1968" s="6">
        <f t="shared" si="120"/>
        <v>624.96</v>
      </c>
      <c r="N1968" s="6">
        <f t="shared" si="121"/>
        <v>310.56</v>
      </c>
      <c r="O1968" s="6">
        <f t="shared" si="122"/>
        <v>314.40000000000003</v>
      </c>
      <c r="P1968" s="8">
        <f t="shared" si="123"/>
        <v>0.50307219662058378</v>
      </c>
      <c r="Q1968" s="9">
        <f>YEAR(SalesDataTable[[#This Row],[Order Date]])</f>
        <v>2026</v>
      </c>
      <c r="R1968" s="8" t="str">
        <f>"Q"&amp;ROUNDUP(MONTH(SalesDataTable[[#This Row],[Order Date]])/3,0)</f>
        <v>Q3</v>
      </c>
      <c r="S1968" s="5">
        <f>MONTH(SalesDataTable[[#This Row],[Order Date]])</f>
        <v>9</v>
      </c>
      <c r="T1968" s="8" t="str">
        <f>TEXT(SalesDataTable[[#This Row],[Order Date]],"mmm")</f>
        <v>wrz</v>
      </c>
    </row>
    <row r="1969" spans="1:20" ht="16" x14ac:dyDescent="0.4">
      <c r="A1969" s="2" t="s">
        <v>2040</v>
      </c>
      <c r="B1969" s="3">
        <v>46289</v>
      </c>
      <c r="C1969" s="4" t="s">
        <v>34</v>
      </c>
      <c r="D1969" s="4" t="s">
        <v>146</v>
      </c>
      <c r="E1969" s="4" t="s">
        <v>23</v>
      </c>
      <c r="F1969" s="4" t="s">
        <v>36</v>
      </c>
      <c r="G1969" s="4" t="s">
        <v>31</v>
      </c>
      <c r="H1969" s="4" t="s">
        <v>41</v>
      </c>
      <c r="I1969" s="5">
        <v>5</v>
      </c>
      <c r="J1969" s="6">
        <v>147.21</v>
      </c>
      <c r="K1969" s="7">
        <v>0.05</v>
      </c>
      <c r="L1969" s="6">
        <v>79.14</v>
      </c>
      <c r="M1969" s="6">
        <f t="shared" si="120"/>
        <v>699.24750000000006</v>
      </c>
      <c r="N1969" s="6">
        <f t="shared" si="121"/>
        <v>395.7</v>
      </c>
      <c r="O1969" s="6">
        <f t="shared" si="122"/>
        <v>303.54750000000007</v>
      </c>
      <c r="P1969" s="8">
        <f t="shared" si="123"/>
        <v>0.43410594961011667</v>
      </c>
      <c r="Q1969" s="9">
        <f>YEAR(SalesDataTable[[#This Row],[Order Date]])</f>
        <v>2026</v>
      </c>
      <c r="R1969" s="8" t="str">
        <f>"Q"&amp;ROUNDUP(MONTH(SalesDataTable[[#This Row],[Order Date]])/3,0)</f>
        <v>Q3</v>
      </c>
      <c r="S1969" s="5">
        <f>MONTH(SalesDataTable[[#This Row],[Order Date]])</f>
        <v>9</v>
      </c>
      <c r="T1969" s="8" t="str">
        <f>TEXT(SalesDataTable[[#This Row],[Order Date]],"mmm")</f>
        <v>wrz</v>
      </c>
    </row>
    <row r="1970" spans="1:20" ht="16" x14ac:dyDescent="0.4">
      <c r="A1970" s="2" t="s">
        <v>2041</v>
      </c>
      <c r="B1970" s="3">
        <v>46289</v>
      </c>
      <c r="C1970" s="4" t="s">
        <v>21</v>
      </c>
      <c r="D1970" s="4" t="s">
        <v>22</v>
      </c>
      <c r="E1970" s="4" t="s">
        <v>23</v>
      </c>
      <c r="F1970" s="4" t="s">
        <v>36</v>
      </c>
      <c r="G1970" s="4" t="s">
        <v>51</v>
      </c>
      <c r="H1970" s="4" t="s">
        <v>61</v>
      </c>
      <c r="I1970" s="5">
        <v>3</v>
      </c>
      <c r="J1970" s="6">
        <v>195.68</v>
      </c>
      <c r="K1970" s="7">
        <v>0.05</v>
      </c>
      <c r="L1970" s="6">
        <v>102.16</v>
      </c>
      <c r="M1970" s="6">
        <f t="shared" si="120"/>
        <v>557.68799999999999</v>
      </c>
      <c r="N1970" s="6">
        <f t="shared" si="121"/>
        <v>306.48</v>
      </c>
      <c r="O1970" s="6">
        <f t="shared" si="122"/>
        <v>251.20799999999997</v>
      </c>
      <c r="P1970" s="8">
        <f t="shared" si="123"/>
        <v>0.45044541033696256</v>
      </c>
      <c r="Q1970" s="9">
        <f>YEAR(SalesDataTable[[#This Row],[Order Date]])</f>
        <v>2026</v>
      </c>
      <c r="R1970" s="8" t="str">
        <f>"Q"&amp;ROUNDUP(MONTH(SalesDataTable[[#This Row],[Order Date]])/3,0)</f>
        <v>Q3</v>
      </c>
      <c r="S1970" s="5">
        <f>MONTH(SalesDataTable[[#This Row],[Order Date]])</f>
        <v>9</v>
      </c>
      <c r="T1970" s="8" t="str">
        <f>TEXT(SalesDataTable[[#This Row],[Order Date]],"mmm")</f>
        <v>wrz</v>
      </c>
    </row>
    <row r="1971" spans="1:20" ht="16" x14ac:dyDescent="0.4">
      <c r="A1971" s="2" t="s">
        <v>2042</v>
      </c>
      <c r="B1971" s="3">
        <v>46289</v>
      </c>
      <c r="C1971" s="4" t="s">
        <v>28</v>
      </c>
      <c r="D1971" s="4" t="s">
        <v>86</v>
      </c>
      <c r="E1971" s="4" t="s">
        <v>30</v>
      </c>
      <c r="F1971" s="4" t="s">
        <v>40</v>
      </c>
      <c r="G1971" s="4" t="s">
        <v>31</v>
      </c>
      <c r="H1971" s="4" t="s">
        <v>32</v>
      </c>
      <c r="I1971" s="5">
        <v>5</v>
      </c>
      <c r="J1971" s="6">
        <v>90.05</v>
      </c>
      <c r="K1971" s="7">
        <v>0.15</v>
      </c>
      <c r="L1971" s="6">
        <v>44.12</v>
      </c>
      <c r="M1971" s="6">
        <f t="shared" si="120"/>
        <v>382.71249999999998</v>
      </c>
      <c r="N1971" s="6">
        <f t="shared" si="121"/>
        <v>220.6</v>
      </c>
      <c r="O1971" s="6">
        <f t="shared" si="122"/>
        <v>162.11249999999998</v>
      </c>
      <c r="P1971" s="8">
        <f t="shared" si="123"/>
        <v>0.42358820263252439</v>
      </c>
      <c r="Q1971" s="9">
        <f>YEAR(SalesDataTable[[#This Row],[Order Date]])</f>
        <v>2026</v>
      </c>
      <c r="R1971" s="8" t="str">
        <f>"Q"&amp;ROUNDUP(MONTH(SalesDataTable[[#This Row],[Order Date]])/3,0)</f>
        <v>Q3</v>
      </c>
      <c r="S1971" s="5">
        <f>MONTH(SalesDataTable[[#This Row],[Order Date]])</f>
        <v>9</v>
      </c>
      <c r="T1971" s="8" t="str">
        <f>TEXT(SalesDataTable[[#This Row],[Order Date]],"mmm")</f>
        <v>wrz</v>
      </c>
    </row>
    <row r="1972" spans="1:20" ht="16" x14ac:dyDescent="0.4">
      <c r="A1972" s="2" t="s">
        <v>2043</v>
      </c>
      <c r="B1972" s="3">
        <v>46289</v>
      </c>
      <c r="C1972" s="4" t="s">
        <v>47</v>
      </c>
      <c r="D1972" s="4" t="s">
        <v>102</v>
      </c>
      <c r="E1972" s="4" t="s">
        <v>59</v>
      </c>
      <c r="F1972" s="4" t="s">
        <v>24</v>
      </c>
      <c r="G1972" s="4" t="s">
        <v>51</v>
      </c>
      <c r="H1972" s="4" t="s">
        <v>52</v>
      </c>
      <c r="I1972" s="5">
        <v>1</v>
      </c>
      <c r="J1972" s="6">
        <v>345.48</v>
      </c>
      <c r="K1972" s="7">
        <v>0</v>
      </c>
      <c r="L1972" s="6">
        <v>196.31</v>
      </c>
      <c r="M1972" s="6">
        <f t="shared" si="120"/>
        <v>345.48</v>
      </c>
      <c r="N1972" s="6">
        <f t="shared" si="121"/>
        <v>196.31</v>
      </c>
      <c r="O1972" s="6">
        <f t="shared" si="122"/>
        <v>149.17000000000002</v>
      </c>
      <c r="P1972" s="8">
        <f t="shared" si="123"/>
        <v>0.43177607965728843</v>
      </c>
      <c r="Q1972" s="9">
        <f>YEAR(SalesDataTable[[#This Row],[Order Date]])</f>
        <v>2026</v>
      </c>
      <c r="R1972" s="8" t="str">
        <f>"Q"&amp;ROUNDUP(MONTH(SalesDataTable[[#This Row],[Order Date]])/3,0)</f>
        <v>Q3</v>
      </c>
      <c r="S1972" s="5">
        <f>MONTH(SalesDataTable[[#This Row],[Order Date]])</f>
        <v>9</v>
      </c>
      <c r="T1972" s="8" t="str">
        <f>TEXT(SalesDataTable[[#This Row],[Order Date]],"mmm")</f>
        <v>wrz</v>
      </c>
    </row>
    <row r="1973" spans="1:20" ht="16" x14ac:dyDescent="0.4">
      <c r="A1973" s="2" t="s">
        <v>2044</v>
      </c>
      <c r="B1973" s="3">
        <v>46289</v>
      </c>
      <c r="C1973" s="4" t="s">
        <v>47</v>
      </c>
      <c r="D1973" s="4" t="s">
        <v>48</v>
      </c>
      <c r="E1973" s="4" t="s">
        <v>23</v>
      </c>
      <c r="F1973" s="4" t="s">
        <v>36</v>
      </c>
      <c r="G1973" s="4" t="s">
        <v>37</v>
      </c>
      <c r="H1973" s="4" t="s">
        <v>66</v>
      </c>
      <c r="I1973" s="5">
        <v>1</v>
      </c>
      <c r="J1973" s="6">
        <v>46.23</v>
      </c>
      <c r="K1973" s="7">
        <v>0.1</v>
      </c>
      <c r="L1973" s="6">
        <v>18.34</v>
      </c>
      <c r="M1973" s="6">
        <f t="shared" si="120"/>
        <v>41.606999999999999</v>
      </c>
      <c r="N1973" s="6">
        <f t="shared" si="121"/>
        <v>18.34</v>
      </c>
      <c r="O1973" s="6">
        <f t="shared" si="122"/>
        <v>23.266999999999999</v>
      </c>
      <c r="P1973" s="8">
        <f t="shared" si="123"/>
        <v>0.55920878698295962</v>
      </c>
      <c r="Q1973" s="9">
        <f>YEAR(SalesDataTable[[#This Row],[Order Date]])</f>
        <v>2026</v>
      </c>
      <c r="R1973" s="8" t="str">
        <f>"Q"&amp;ROUNDUP(MONTH(SalesDataTable[[#This Row],[Order Date]])/3,0)</f>
        <v>Q3</v>
      </c>
      <c r="S1973" s="5">
        <f>MONTH(SalesDataTable[[#This Row],[Order Date]])</f>
        <v>9</v>
      </c>
      <c r="T1973" s="8" t="str">
        <f>TEXT(SalesDataTable[[#This Row],[Order Date]],"mmm")</f>
        <v>wrz</v>
      </c>
    </row>
    <row r="1974" spans="1:20" ht="16" x14ac:dyDescent="0.4">
      <c r="A1974" s="2" t="s">
        <v>2045</v>
      </c>
      <c r="B1974" s="3">
        <v>46289</v>
      </c>
      <c r="C1974" s="4" t="s">
        <v>21</v>
      </c>
      <c r="D1974" s="4" t="s">
        <v>22</v>
      </c>
      <c r="E1974" s="4" t="s">
        <v>59</v>
      </c>
      <c r="F1974" s="4" t="s">
        <v>24</v>
      </c>
      <c r="G1974" s="4" t="s">
        <v>51</v>
      </c>
      <c r="H1974" s="4" t="s">
        <v>84</v>
      </c>
      <c r="I1974" s="5">
        <v>3</v>
      </c>
      <c r="J1974" s="6">
        <v>82.38</v>
      </c>
      <c r="K1974" s="7">
        <v>0.15</v>
      </c>
      <c r="L1974" s="6">
        <v>39.020000000000003</v>
      </c>
      <c r="M1974" s="6">
        <f t="shared" si="120"/>
        <v>210.06899999999999</v>
      </c>
      <c r="N1974" s="6">
        <f t="shared" si="121"/>
        <v>117.06</v>
      </c>
      <c r="O1974" s="6">
        <f t="shared" si="122"/>
        <v>93.008999999999986</v>
      </c>
      <c r="P1974" s="8">
        <f t="shared" si="123"/>
        <v>0.44275452351370259</v>
      </c>
      <c r="Q1974" s="9">
        <f>YEAR(SalesDataTable[[#This Row],[Order Date]])</f>
        <v>2026</v>
      </c>
      <c r="R1974" s="8" t="str">
        <f>"Q"&amp;ROUNDUP(MONTH(SalesDataTable[[#This Row],[Order Date]])/3,0)</f>
        <v>Q3</v>
      </c>
      <c r="S1974" s="5">
        <f>MONTH(SalesDataTable[[#This Row],[Order Date]])</f>
        <v>9</v>
      </c>
      <c r="T1974" s="8" t="str">
        <f>TEXT(SalesDataTable[[#This Row],[Order Date]],"mmm")</f>
        <v>wrz</v>
      </c>
    </row>
    <row r="1975" spans="1:20" ht="16" x14ac:dyDescent="0.4">
      <c r="A1975" s="2" t="s">
        <v>2046</v>
      </c>
      <c r="B1975" s="3">
        <v>46290</v>
      </c>
      <c r="C1975" s="4" t="s">
        <v>47</v>
      </c>
      <c r="D1975" s="4" t="s">
        <v>65</v>
      </c>
      <c r="E1975" s="4" t="s">
        <v>23</v>
      </c>
      <c r="F1975" s="4" t="s">
        <v>36</v>
      </c>
      <c r="G1975" s="4" t="s">
        <v>51</v>
      </c>
      <c r="H1975" s="4" t="s">
        <v>52</v>
      </c>
      <c r="I1975" s="5">
        <v>1</v>
      </c>
      <c r="J1975" s="6">
        <v>344.79</v>
      </c>
      <c r="K1975" s="7">
        <v>0</v>
      </c>
      <c r="L1975" s="6">
        <v>189.63</v>
      </c>
      <c r="M1975" s="6">
        <f t="shared" si="120"/>
        <v>344.79</v>
      </c>
      <c r="N1975" s="6">
        <f t="shared" si="121"/>
        <v>189.63</v>
      </c>
      <c r="O1975" s="6">
        <f t="shared" si="122"/>
        <v>155.16000000000003</v>
      </c>
      <c r="P1975" s="8">
        <f t="shared" si="123"/>
        <v>0.45001305142260511</v>
      </c>
      <c r="Q1975" s="9">
        <f>YEAR(SalesDataTable[[#This Row],[Order Date]])</f>
        <v>2026</v>
      </c>
      <c r="R1975" s="8" t="str">
        <f>"Q"&amp;ROUNDUP(MONTH(SalesDataTable[[#This Row],[Order Date]])/3,0)</f>
        <v>Q3</v>
      </c>
      <c r="S1975" s="5">
        <f>MONTH(SalesDataTable[[#This Row],[Order Date]])</f>
        <v>9</v>
      </c>
      <c r="T1975" s="8" t="str">
        <f>TEXT(SalesDataTable[[#This Row],[Order Date]],"mmm")</f>
        <v>wrz</v>
      </c>
    </row>
    <row r="1976" spans="1:20" ht="16" x14ac:dyDescent="0.4">
      <c r="A1976" s="2" t="s">
        <v>2047</v>
      </c>
      <c r="B1976" s="3">
        <v>46291</v>
      </c>
      <c r="C1976" s="4" t="s">
        <v>21</v>
      </c>
      <c r="D1976" s="4" t="s">
        <v>22</v>
      </c>
      <c r="E1976" s="4" t="s">
        <v>59</v>
      </c>
      <c r="F1976" s="4" t="s">
        <v>24</v>
      </c>
      <c r="G1976" s="4" t="s">
        <v>31</v>
      </c>
      <c r="H1976" s="4" t="s">
        <v>99</v>
      </c>
      <c r="I1976" s="5">
        <v>1</v>
      </c>
      <c r="J1976" s="6">
        <v>73.06</v>
      </c>
      <c r="K1976" s="7">
        <v>0.05</v>
      </c>
      <c r="L1976" s="6">
        <v>31.42</v>
      </c>
      <c r="M1976" s="6">
        <f t="shared" si="120"/>
        <v>69.406999999999996</v>
      </c>
      <c r="N1976" s="6">
        <f t="shared" si="121"/>
        <v>31.42</v>
      </c>
      <c r="O1976" s="6">
        <f t="shared" si="122"/>
        <v>37.986999999999995</v>
      </c>
      <c r="P1976" s="8">
        <f t="shared" si="123"/>
        <v>0.54730790842422228</v>
      </c>
      <c r="Q1976" s="9">
        <f>YEAR(SalesDataTable[[#This Row],[Order Date]])</f>
        <v>2026</v>
      </c>
      <c r="R1976" s="8" t="str">
        <f>"Q"&amp;ROUNDUP(MONTH(SalesDataTable[[#This Row],[Order Date]])/3,0)</f>
        <v>Q3</v>
      </c>
      <c r="S1976" s="5">
        <f>MONTH(SalesDataTable[[#This Row],[Order Date]])</f>
        <v>9</v>
      </c>
      <c r="T1976" s="8" t="str">
        <f>TEXT(SalesDataTable[[#This Row],[Order Date]],"mmm")</f>
        <v>wrz</v>
      </c>
    </row>
    <row r="1977" spans="1:20" ht="16" x14ac:dyDescent="0.4">
      <c r="A1977" s="2" t="s">
        <v>2048</v>
      </c>
      <c r="B1977" s="3">
        <v>46291</v>
      </c>
      <c r="C1977" s="4" t="s">
        <v>47</v>
      </c>
      <c r="D1977" s="4" t="s">
        <v>68</v>
      </c>
      <c r="E1977" s="4" t="s">
        <v>23</v>
      </c>
      <c r="F1977" s="4" t="s">
        <v>24</v>
      </c>
      <c r="G1977" s="4" t="s">
        <v>51</v>
      </c>
      <c r="H1977" s="4" t="s">
        <v>84</v>
      </c>
      <c r="I1977" s="5">
        <v>1</v>
      </c>
      <c r="J1977" s="6">
        <v>81.58</v>
      </c>
      <c r="K1977" s="7">
        <v>0.1</v>
      </c>
      <c r="L1977" s="6">
        <v>38.89</v>
      </c>
      <c r="M1977" s="6">
        <f t="shared" si="120"/>
        <v>73.421999999999997</v>
      </c>
      <c r="N1977" s="6">
        <f t="shared" si="121"/>
        <v>38.89</v>
      </c>
      <c r="O1977" s="6">
        <f t="shared" si="122"/>
        <v>34.531999999999996</v>
      </c>
      <c r="P1977" s="8">
        <f t="shared" si="123"/>
        <v>0.47032224673803491</v>
      </c>
      <c r="Q1977" s="9">
        <f>YEAR(SalesDataTable[[#This Row],[Order Date]])</f>
        <v>2026</v>
      </c>
      <c r="R1977" s="8" t="str">
        <f>"Q"&amp;ROUNDUP(MONTH(SalesDataTable[[#This Row],[Order Date]])/3,0)</f>
        <v>Q3</v>
      </c>
      <c r="S1977" s="5">
        <f>MONTH(SalesDataTable[[#This Row],[Order Date]])</f>
        <v>9</v>
      </c>
      <c r="T1977" s="8" t="str">
        <f>TEXT(SalesDataTable[[#This Row],[Order Date]],"mmm")</f>
        <v>wrz</v>
      </c>
    </row>
    <row r="1978" spans="1:20" ht="16" x14ac:dyDescent="0.4">
      <c r="A1978" s="2" t="s">
        <v>2049</v>
      </c>
      <c r="B1978" s="3">
        <v>46291</v>
      </c>
      <c r="C1978" s="4" t="s">
        <v>28</v>
      </c>
      <c r="D1978" s="4" t="s">
        <v>89</v>
      </c>
      <c r="E1978" s="4" t="s">
        <v>30</v>
      </c>
      <c r="F1978" s="4" t="s">
        <v>24</v>
      </c>
      <c r="G1978" s="4" t="s">
        <v>69</v>
      </c>
      <c r="H1978" s="4" t="s">
        <v>94</v>
      </c>
      <c r="I1978" s="5">
        <v>6</v>
      </c>
      <c r="J1978" s="6">
        <v>49.87</v>
      </c>
      <c r="K1978" s="7">
        <v>0.1</v>
      </c>
      <c r="L1978" s="6">
        <v>21.75</v>
      </c>
      <c r="M1978" s="6">
        <f t="shared" si="120"/>
        <v>269.298</v>
      </c>
      <c r="N1978" s="6">
        <f t="shared" si="121"/>
        <v>130.5</v>
      </c>
      <c r="O1978" s="6">
        <f t="shared" si="122"/>
        <v>138.798</v>
      </c>
      <c r="P1978" s="8">
        <f t="shared" si="123"/>
        <v>0.51540672414945521</v>
      </c>
      <c r="Q1978" s="9">
        <f>YEAR(SalesDataTable[[#This Row],[Order Date]])</f>
        <v>2026</v>
      </c>
      <c r="R1978" s="8" t="str">
        <f>"Q"&amp;ROUNDUP(MONTH(SalesDataTable[[#This Row],[Order Date]])/3,0)</f>
        <v>Q3</v>
      </c>
      <c r="S1978" s="5">
        <f>MONTH(SalesDataTable[[#This Row],[Order Date]])</f>
        <v>9</v>
      </c>
      <c r="T1978" s="8" t="str">
        <f>TEXT(SalesDataTable[[#This Row],[Order Date]],"mmm")</f>
        <v>wrz</v>
      </c>
    </row>
    <row r="1979" spans="1:20" ht="16" x14ac:dyDescent="0.4">
      <c r="A1979" s="2" t="s">
        <v>2050</v>
      </c>
      <c r="B1979" s="3">
        <v>46291</v>
      </c>
      <c r="C1979" s="4" t="s">
        <v>34</v>
      </c>
      <c r="D1979" s="4" t="s">
        <v>44</v>
      </c>
      <c r="E1979" s="4" t="s">
        <v>23</v>
      </c>
      <c r="F1979" s="4" t="s">
        <v>36</v>
      </c>
      <c r="G1979" s="4" t="s">
        <v>25</v>
      </c>
      <c r="H1979" s="4" t="s">
        <v>55</v>
      </c>
      <c r="I1979" s="5">
        <v>2</v>
      </c>
      <c r="J1979" s="6">
        <v>39.81</v>
      </c>
      <c r="K1979" s="7">
        <v>0.05</v>
      </c>
      <c r="L1979" s="6">
        <v>16.87</v>
      </c>
      <c r="M1979" s="6">
        <f t="shared" si="120"/>
        <v>75.638999999999996</v>
      </c>
      <c r="N1979" s="6">
        <f t="shared" si="121"/>
        <v>33.74</v>
      </c>
      <c r="O1979" s="6">
        <f t="shared" si="122"/>
        <v>41.898999999999994</v>
      </c>
      <c r="P1979" s="8">
        <f t="shared" si="123"/>
        <v>0.55393381721069812</v>
      </c>
      <c r="Q1979" s="9">
        <f>YEAR(SalesDataTable[[#This Row],[Order Date]])</f>
        <v>2026</v>
      </c>
      <c r="R1979" s="8" t="str">
        <f>"Q"&amp;ROUNDUP(MONTH(SalesDataTable[[#This Row],[Order Date]])/3,0)</f>
        <v>Q3</v>
      </c>
      <c r="S1979" s="5">
        <f>MONTH(SalesDataTable[[#This Row],[Order Date]])</f>
        <v>9</v>
      </c>
      <c r="T1979" s="8" t="str">
        <f>TEXT(SalesDataTable[[#This Row],[Order Date]],"mmm")</f>
        <v>wrz</v>
      </c>
    </row>
    <row r="1980" spans="1:20" ht="16" x14ac:dyDescent="0.4">
      <c r="A1980" s="2" t="s">
        <v>2051</v>
      </c>
      <c r="B1980" s="3">
        <v>46291</v>
      </c>
      <c r="C1980" s="4" t="s">
        <v>34</v>
      </c>
      <c r="D1980" s="4" t="s">
        <v>35</v>
      </c>
      <c r="E1980" s="4" t="s">
        <v>23</v>
      </c>
      <c r="F1980" s="4" t="s">
        <v>24</v>
      </c>
      <c r="G1980" s="4" t="s">
        <v>51</v>
      </c>
      <c r="H1980" s="4" t="s">
        <v>61</v>
      </c>
      <c r="I1980" s="5">
        <v>3</v>
      </c>
      <c r="J1980" s="6">
        <v>191.46</v>
      </c>
      <c r="K1980" s="7">
        <v>0</v>
      </c>
      <c r="L1980" s="6">
        <v>104.06</v>
      </c>
      <c r="M1980" s="6">
        <f t="shared" si="120"/>
        <v>574.38</v>
      </c>
      <c r="N1980" s="6">
        <f t="shared" si="121"/>
        <v>312.18</v>
      </c>
      <c r="O1980" s="6">
        <f t="shared" si="122"/>
        <v>262.2</v>
      </c>
      <c r="P1980" s="8">
        <f t="shared" si="123"/>
        <v>0.45649221769560222</v>
      </c>
      <c r="Q1980" s="9">
        <f>YEAR(SalesDataTable[[#This Row],[Order Date]])</f>
        <v>2026</v>
      </c>
      <c r="R1980" s="8" t="str">
        <f>"Q"&amp;ROUNDUP(MONTH(SalesDataTable[[#This Row],[Order Date]])/3,0)</f>
        <v>Q3</v>
      </c>
      <c r="S1980" s="5">
        <f>MONTH(SalesDataTable[[#This Row],[Order Date]])</f>
        <v>9</v>
      </c>
      <c r="T1980" s="8" t="str">
        <f>TEXT(SalesDataTable[[#This Row],[Order Date]],"mmm")</f>
        <v>wrz</v>
      </c>
    </row>
    <row r="1981" spans="1:20" ht="16" x14ac:dyDescent="0.4">
      <c r="A1981" s="2" t="s">
        <v>2052</v>
      </c>
      <c r="B1981" s="3">
        <v>46291</v>
      </c>
      <c r="C1981" s="4" t="s">
        <v>34</v>
      </c>
      <c r="D1981" s="4" t="s">
        <v>54</v>
      </c>
      <c r="E1981" s="4" t="s">
        <v>23</v>
      </c>
      <c r="F1981" s="4" t="s">
        <v>24</v>
      </c>
      <c r="G1981" s="4" t="s">
        <v>37</v>
      </c>
      <c r="H1981" s="4" t="s">
        <v>66</v>
      </c>
      <c r="I1981" s="5">
        <v>3</v>
      </c>
      <c r="J1981" s="6">
        <v>46.48</v>
      </c>
      <c r="K1981" s="7">
        <v>0.05</v>
      </c>
      <c r="L1981" s="6">
        <v>18.82</v>
      </c>
      <c r="M1981" s="6">
        <f t="shared" si="120"/>
        <v>132.46799999999999</v>
      </c>
      <c r="N1981" s="6">
        <f t="shared" si="121"/>
        <v>56.46</v>
      </c>
      <c r="O1981" s="6">
        <f t="shared" si="122"/>
        <v>76.007999999999981</v>
      </c>
      <c r="P1981" s="8">
        <f t="shared" si="123"/>
        <v>0.57378385723344494</v>
      </c>
      <c r="Q1981" s="9">
        <f>YEAR(SalesDataTable[[#This Row],[Order Date]])</f>
        <v>2026</v>
      </c>
      <c r="R1981" s="8" t="str">
        <f>"Q"&amp;ROUNDUP(MONTH(SalesDataTable[[#This Row],[Order Date]])/3,0)</f>
        <v>Q3</v>
      </c>
      <c r="S1981" s="5">
        <f>MONTH(SalesDataTable[[#This Row],[Order Date]])</f>
        <v>9</v>
      </c>
      <c r="T1981" s="8" t="str">
        <f>TEXT(SalesDataTable[[#This Row],[Order Date]],"mmm")</f>
        <v>wrz</v>
      </c>
    </row>
    <row r="1982" spans="1:20" ht="16" x14ac:dyDescent="0.4">
      <c r="A1982" s="2" t="s">
        <v>2053</v>
      </c>
      <c r="B1982" s="3">
        <v>46291</v>
      </c>
      <c r="C1982" s="4" t="s">
        <v>28</v>
      </c>
      <c r="D1982" s="4" t="s">
        <v>89</v>
      </c>
      <c r="E1982" s="4" t="s">
        <v>45</v>
      </c>
      <c r="F1982" s="4" t="s">
        <v>24</v>
      </c>
      <c r="G1982" s="4" t="s">
        <v>37</v>
      </c>
      <c r="H1982" s="4" t="s">
        <v>38</v>
      </c>
      <c r="I1982" s="5">
        <v>2</v>
      </c>
      <c r="J1982" s="6">
        <v>35.44</v>
      </c>
      <c r="K1982" s="7">
        <v>0.1</v>
      </c>
      <c r="L1982" s="6">
        <v>13.2</v>
      </c>
      <c r="M1982" s="6">
        <f t="shared" si="120"/>
        <v>63.791999999999994</v>
      </c>
      <c r="N1982" s="6">
        <f t="shared" si="121"/>
        <v>26.4</v>
      </c>
      <c r="O1982" s="6">
        <f t="shared" si="122"/>
        <v>37.391999999999996</v>
      </c>
      <c r="P1982" s="8">
        <f t="shared" si="123"/>
        <v>0.58615500376222718</v>
      </c>
      <c r="Q1982" s="9">
        <f>YEAR(SalesDataTable[[#This Row],[Order Date]])</f>
        <v>2026</v>
      </c>
      <c r="R1982" s="8" t="str">
        <f>"Q"&amp;ROUNDUP(MONTH(SalesDataTable[[#This Row],[Order Date]])/3,0)</f>
        <v>Q3</v>
      </c>
      <c r="S1982" s="5">
        <f>MONTH(SalesDataTable[[#This Row],[Order Date]])</f>
        <v>9</v>
      </c>
      <c r="T1982" s="8" t="str">
        <f>TEXT(SalesDataTable[[#This Row],[Order Date]],"mmm")</f>
        <v>wrz</v>
      </c>
    </row>
    <row r="1983" spans="1:20" ht="16" x14ac:dyDescent="0.4">
      <c r="A1983" s="2" t="s">
        <v>2054</v>
      </c>
      <c r="B1983" s="3">
        <v>46291</v>
      </c>
      <c r="C1983" s="4" t="s">
        <v>34</v>
      </c>
      <c r="D1983" s="4" t="s">
        <v>35</v>
      </c>
      <c r="E1983" s="4" t="s">
        <v>23</v>
      </c>
      <c r="F1983" s="4" t="s">
        <v>36</v>
      </c>
      <c r="G1983" s="4" t="s">
        <v>69</v>
      </c>
      <c r="H1983" s="4" t="s">
        <v>87</v>
      </c>
      <c r="I1983" s="5">
        <v>4</v>
      </c>
      <c r="J1983" s="6">
        <v>36.159999999999997</v>
      </c>
      <c r="K1983" s="7">
        <v>0.05</v>
      </c>
      <c r="L1983" s="6">
        <v>13.68</v>
      </c>
      <c r="M1983" s="6">
        <f t="shared" si="120"/>
        <v>137.40799999999999</v>
      </c>
      <c r="N1983" s="6">
        <f t="shared" si="121"/>
        <v>54.72</v>
      </c>
      <c r="O1983" s="6">
        <f t="shared" si="122"/>
        <v>82.687999999999988</v>
      </c>
      <c r="P1983" s="8">
        <f t="shared" si="123"/>
        <v>0.60176991150442471</v>
      </c>
      <c r="Q1983" s="9">
        <f>YEAR(SalesDataTable[[#This Row],[Order Date]])</f>
        <v>2026</v>
      </c>
      <c r="R1983" s="8" t="str">
        <f>"Q"&amp;ROUNDUP(MONTH(SalesDataTable[[#This Row],[Order Date]])/3,0)</f>
        <v>Q3</v>
      </c>
      <c r="S1983" s="5">
        <f>MONTH(SalesDataTable[[#This Row],[Order Date]])</f>
        <v>9</v>
      </c>
      <c r="T1983" s="8" t="str">
        <f>TEXT(SalesDataTable[[#This Row],[Order Date]],"mmm")</f>
        <v>wrz</v>
      </c>
    </row>
    <row r="1984" spans="1:20" ht="16" x14ac:dyDescent="0.4">
      <c r="A1984" s="2" t="s">
        <v>2055</v>
      </c>
      <c r="B1984" s="3">
        <v>46291</v>
      </c>
      <c r="C1984" s="4" t="s">
        <v>47</v>
      </c>
      <c r="D1984" s="4" t="s">
        <v>68</v>
      </c>
      <c r="E1984" s="4" t="s">
        <v>23</v>
      </c>
      <c r="F1984" s="4" t="s">
        <v>24</v>
      </c>
      <c r="G1984" s="4" t="s">
        <v>69</v>
      </c>
      <c r="H1984" s="4" t="s">
        <v>87</v>
      </c>
      <c r="I1984" s="5">
        <v>2</v>
      </c>
      <c r="J1984" s="6">
        <v>35.93</v>
      </c>
      <c r="K1984" s="7">
        <v>0</v>
      </c>
      <c r="L1984" s="6">
        <v>13.91</v>
      </c>
      <c r="M1984" s="6">
        <f t="shared" si="120"/>
        <v>71.86</v>
      </c>
      <c r="N1984" s="6">
        <f t="shared" si="121"/>
        <v>27.82</v>
      </c>
      <c r="O1984" s="6">
        <f t="shared" si="122"/>
        <v>44.04</v>
      </c>
      <c r="P1984" s="8">
        <f t="shared" si="123"/>
        <v>0.6128583356526579</v>
      </c>
      <c r="Q1984" s="9">
        <f>YEAR(SalesDataTable[[#This Row],[Order Date]])</f>
        <v>2026</v>
      </c>
      <c r="R1984" s="8" t="str">
        <f>"Q"&amp;ROUNDUP(MONTH(SalesDataTable[[#This Row],[Order Date]])/3,0)</f>
        <v>Q3</v>
      </c>
      <c r="S1984" s="5">
        <f>MONTH(SalesDataTable[[#This Row],[Order Date]])</f>
        <v>9</v>
      </c>
      <c r="T1984" s="8" t="str">
        <f>TEXT(SalesDataTable[[#This Row],[Order Date]],"mmm")</f>
        <v>wrz</v>
      </c>
    </row>
    <row r="1985" spans="1:20" ht="16" x14ac:dyDescent="0.4">
      <c r="A1985" s="2" t="s">
        <v>2056</v>
      </c>
      <c r="B1985" s="3">
        <v>46291</v>
      </c>
      <c r="C1985" s="4" t="s">
        <v>47</v>
      </c>
      <c r="D1985" s="4" t="s">
        <v>68</v>
      </c>
      <c r="E1985" s="4" t="s">
        <v>23</v>
      </c>
      <c r="F1985" s="4" t="s">
        <v>40</v>
      </c>
      <c r="G1985" s="4" t="s">
        <v>51</v>
      </c>
      <c r="H1985" s="4" t="s">
        <v>61</v>
      </c>
      <c r="I1985" s="5">
        <v>1</v>
      </c>
      <c r="J1985" s="6">
        <v>199.7</v>
      </c>
      <c r="K1985" s="7">
        <v>0</v>
      </c>
      <c r="L1985" s="6">
        <v>103.77</v>
      </c>
      <c r="M1985" s="6">
        <f t="shared" si="120"/>
        <v>199.7</v>
      </c>
      <c r="N1985" s="6">
        <f t="shared" si="121"/>
        <v>103.77</v>
      </c>
      <c r="O1985" s="6">
        <f t="shared" si="122"/>
        <v>95.929999999999993</v>
      </c>
      <c r="P1985" s="8">
        <f t="shared" si="123"/>
        <v>0.4803705558337506</v>
      </c>
      <c r="Q1985" s="9">
        <f>YEAR(SalesDataTable[[#This Row],[Order Date]])</f>
        <v>2026</v>
      </c>
      <c r="R1985" s="8" t="str">
        <f>"Q"&amp;ROUNDUP(MONTH(SalesDataTable[[#This Row],[Order Date]])/3,0)</f>
        <v>Q3</v>
      </c>
      <c r="S1985" s="5">
        <f>MONTH(SalesDataTable[[#This Row],[Order Date]])</f>
        <v>9</v>
      </c>
      <c r="T1985" s="8" t="str">
        <f>TEXT(SalesDataTable[[#This Row],[Order Date]],"mmm")</f>
        <v>wrz</v>
      </c>
    </row>
    <row r="1986" spans="1:20" ht="16" x14ac:dyDescent="0.4">
      <c r="A1986" s="2" t="s">
        <v>2057</v>
      </c>
      <c r="B1986" s="3">
        <v>46292</v>
      </c>
      <c r="C1986" s="4" t="s">
        <v>47</v>
      </c>
      <c r="D1986" s="4" t="s">
        <v>48</v>
      </c>
      <c r="E1986" s="4" t="s">
        <v>23</v>
      </c>
      <c r="F1986" s="4" t="s">
        <v>36</v>
      </c>
      <c r="G1986" s="4" t="s">
        <v>31</v>
      </c>
      <c r="H1986" s="4" t="s">
        <v>73</v>
      </c>
      <c r="I1986" s="5">
        <v>4</v>
      </c>
      <c r="J1986" s="6">
        <v>154.28</v>
      </c>
      <c r="K1986" s="7">
        <v>0.05</v>
      </c>
      <c r="L1986" s="6">
        <v>78.180000000000007</v>
      </c>
      <c r="M1986" s="6">
        <f t="shared" ref="M1986:M2049" si="124">I1986*J1986*(1-K1986)</f>
        <v>586.26400000000001</v>
      </c>
      <c r="N1986" s="6">
        <f t="shared" ref="N1986:N2049" si="125">I1986*L1986</f>
        <v>312.72000000000003</v>
      </c>
      <c r="O1986" s="6">
        <f t="shared" ref="O1986:O2049" si="126">M1986-N1986</f>
        <v>273.54399999999998</v>
      </c>
      <c r="P1986" s="8">
        <f t="shared" ref="P1986:P2049" si="127">IFERROR(O1986/M1986,0)</f>
        <v>0.46658843115047144</v>
      </c>
      <c r="Q1986" s="9">
        <f>YEAR(SalesDataTable[[#This Row],[Order Date]])</f>
        <v>2026</v>
      </c>
      <c r="R1986" s="8" t="str">
        <f>"Q"&amp;ROUNDUP(MONTH(SalesDataTable[[#This Row],[Order Date]])/3,0)</f>
        <v>Q3</v>
      </c>
      <c r="S1986" s="5">
        <f>MONTH(SalesDataTable[[#This Row],[Order Date]])</f>
        <v>9</v>
      </c>
      <c r="T1986" s="8" t="str">
        <f>TEXT(SalesDataTable[[#This Row],[Order Date]],"mmm")</f>
        <v>wrz</v>
      </c>
    </row>
    <row r="1987" spans="1:20" ht="16" x14ac:dyDescent="0.4">
      <c r="A1987" s="2" t="s">
        <v>2058</v>
      </c>
      <c r="B1987" s="3">
        <v>46292</v>
      </c>
      <c r="C1987" s="4" t="s">
        <v>21</v>
      </c>
      <c r="D1987" s="4" t="s">
        <v>108</v>
      </c>
      <c r="E1987" s="4" t="s">
        <v>23</v>
      </c>
      <c r="F1987" s="4" t="s">
        <v>24</v>
      </c>
      <c r="G1987" s="4" t="s">
        <v>37</v>
      </c>
      <c r="H1987" s="4" t="s">
        <v>103</v>
      </c>
      <c r="I1987" s="5">
        <v>1</v>
      </c>
      <c r="J1987" s="6">
        <v>165.44</v>
      </c>
      <c r="K1987" s="7">
        <v>0</v>
      </c>
      <c r="L1987" s="6">
        <v>88.25</v>
      </c>
      <c r="M1987" s="6">
        <f t="shared" si="124"/>
        <v>165.44</v>
      </c>
      <c r="N1987" s="6">
        <f t="shared" si="125"/>
        <v>88.25</v>
      </c>
      <c r="O1987" s="6">
        <f t="shared" si="126"/>
        <v>77.19</v>
      </c>
      <c r="P1987" s="8">
        <f t="shared" si="127"/>
        <v>0.46657398452611215</v>
      </c>
      <c r="Q1987" s="9">
        <f>YEAR(SalesDataTable[[#This Row],[Order Date]])</f>
        <v>2026</v>
      </c>
      <c r="R1987" s="8" t="str">
        <f>"Q"&amp;ROUNDUP(MONTH(SalesDataTable[[#This Row],[Order Date]])/3,0)</f>
        <v>Q3</v>
      </c>
      <c r="S1987" s="5">
        <f>MONTH(SalesDataTable[[#This Row],[Order Date]])</f>
        <v>9</v>
      </c>
      <c r="T1987" s="8" t="str">
        <f>TEXT(SalesDataTable[[#This Row],[Order Date]],"mmm")</f>
        <v>wrz</v>
      </c>
    </row>
    <row r="1988" spans="1:20" ht="16" x14ac:dyDescent="0.4">
      <c r="A1988" s="2" t="s">
        <v>2059</v>
      </c>
      <c r="B1988" s="3">
        <v>46292</v>
      </c>
      <c r="C1988" s="4" t="s">
        <v>47</v>
      </c>
      <c r="D1988" s="4" t="s">
        <v>65</v>
      </c>
      <c r="E1988" s="4" t="s">
        <v>23</v>
      </c>
      <c r="F1988" s="4" t="s">
        <v>24</v>
      </c>
      <c r="G1988" s="4" t="s">
        <v>37</v>
      </c>
      <c r="H1988" s="4" t="s">
        <v>91</v>
      </c>
      <c r="I1988" s="5">
        <v>2</v>
      </c>
      <c r="J1988" s="6">
        <v>130.29</v>
      </c>
      <c r="K1988" s="7">
        <v>0.1</v>
      </c>
      <c r="L1988" s="6">
        <v>67.97</v>
      </c>
      <c r="M1988" s="6">
        <f t="shared" si="124"/>
        <v>234.52199999999999</v>
      </c>
      <c r="N1988" s="6">
        <f t="shared" si="125"/>
        <v>135.94</v>
      </c>
      <c r="O1988" s="6">
        <f t="shared" si="126"/>
        <v>98.581999999999994</v>
      </c>
      <c r="P1988" s="8">
        <f t="shared" si="127"/>
        <v>0.42035288800197845</v>
      </c>
      <c r="Q1988" s="9">
        <f>YEAR(SalesDataTable[[#This Row],[Order Date]])</f>
        <v>2026</v>
      </c>
      <c r="R1988" s="8" t="str">
        <f>"Q"&amp;ROUNDUP(MONTH(SalesDataTable[[#This Row],[Order Date]])/3,0)</f>
        <v>Q3</v>
      </c>
      <c r="S1988" s="5">
        <f>MONTH(SalesDataTable[[#This Row],[Order Date]])</f>
        <v>9</v>
      </c>
      <c r="T1988" s="8" t="str">
        <f>TEXT(SalesDataTable[[#This Row],[Order Date]],"mmm")</f>
        <v>wrz</v>
      </c>
    </row>
    <row r="1989" spans="1:20" ht="16" x14ac:dyDescent="0.4">
      <c r="A1989" s="2" t="s">
        <v>2060</v>
      </c>
      <c r="B1989" s="3">
        <v>46292</v>
      </c>
      <c r="C1989" s="4" t="s">
        <v>28</v>
      </c>
      <c r="D1989" s="4" t="s">
        <v>89</v>
      </c>
      <c r="E1989" s="4" t="s">
        <v>23</v>
      </c>
      <c r="F1989" s="4" t="s">
        <v>24</v>
      </c>
      <c r="G1989" s="4" t="s">
        <v>69</v>
      </c>
      <c r="H1989" s="4" t="s">
        <v>87</v>
      </c>
      <c r="I1989" s="5">
        <v>3</v>
      </c>
      <c r="J1989" s="6">
        <v>36.909999999999997</v>
      </c>
      <c r="K1989" s="7">
        <v>0.05</v>
      </c>
      <c r="L1989" s="6">
        <v>13.7</v>
      </c>
      <c r="M1989" s="6">
        <f t="shared" si="124"/>
        <v>105.19349999999999</v>
      </c>
      <c r="N1989" s="6">
        <f t="shared" si="125"/>
        <v>41.099999999999994</v>
      </c>
      <c r="O1989" s="6">
        <f t="shared" si="126"/>
        <v>64.093499999999992</v>
      </c>
      <c r="P1989" s="8">
        <f t="shared" si="127"/>
        <v>0.60929144861612172</v>
      </c>
      <c r="Q1989" s="9">
        <f>YEAR(SalesDataTable[[#This Row],[Order Date]])</f>
        <v>2026</v>
      </c>
      <c r="R1989" s="8" t="str">
        <f>"Q"&amp;ROUNDUP(MONTH(SalesDataTable[[#This Row],[Order Date]])/3,0)</f>
        <v>Q3</v>
      </c>
      <c r="S1989" s="5">
        <f>MONTH(SalesDataTable[[#This Row],[Order Date]])</f>
        <v>9</v>
      </c>
      <c r="T1989" s="8" t="str">
        <f>TEXT(SalesDataTable[[#This Row],[Order Date]],"mmm")</f>
        <v>wrz</v>
      </c>
    </row>
    <row r="1990" spans="1:20" ht="16" x14ac:dyDescent="0.4">
      <c r="A1990" s="2" t="s">
        <v>2061</v>
      </c>
      <c r="B1990" s="3">
        <v>46292</v>
      </c>
      <c r="C1990" s="4" t="s">
        <v>34</v>
      </c>
      <c r="D1990" s="4" t="s">
        <v>54</v>
      </c>
      <c r="E1990" s="4" t="s">
        <v>59</v>
      </c>
      <c r="F1990" s="4" t="s">
        <v>40</v>
      </c>
      <c r="G1990" s="4" t="s">
        <v>25</v>
      </c>
      <c r="H1990" s="4" t="s">
        <v>49</v>
      </c>
      <c r="I1990" s="5">
        <v>1</v>
      </c>
      <c r="J1990" s="6">
        <v>50.02</v>
      </c>
      <c r="K1990" s="7">
        <v>0</v>
      </c>
      <c r="L1990" s="6">
        <v>22.65</v>
      </c>
      <c r="M1990" s="6">
        <f t="shared" si="124"/>
        <v>50.02</v>
      </c>
      <c r="N1990" s="6">
        <f t="shared" si="125"/>
        <v>22.65</v>
      </c>
      <c r="O1990" s="6">
        <f t="shared" si="126"/>
        <v>27.370000000000005</v>
      </c>
      <c r="P1990" s="8">
        <f t="shared" si="127"/>
        <v>0.54718112754898052</v>
      </c>
      <c r="Q1990" s="9">
        <f>YEAR(SalesDataTable[[#This Row],[Order Date]])</f>
        <v>2026</v>
      </c>
      <c r="R1990" s="8" t="str">
        <f>"Q"&amp;ROUNDUP(MONTH(SalesDataTable[[#This Row],[Order Date]])/3,0)</f>
        <v>Q3</v>
      </c>
      <c r="S1990" s="5">
        <f>MONTH(SalesDataTable[[#This Row],[Order Date]])</f>
        <v>9</v>
      </c>
      <c r="T1990" s="8" t="str">
        <f>TEXT(SalesDataTable[[#This Row],[Order Date]],"mmm")</f>
        <v>wrz</v>
      </c>
    </row>
    <row r="1991" spans="1:20" ht="16" x14ac:dyDescent="0.4">
      <c r="A1991" s="2" t="s">
        <v>2062</v>
      </c>
      <c r="B1991" s="3">
        <v>46292</v>
      </c>
      <c r="C1991" s="4" t="s">
        <v>28</v>
      </c>
      <c r="D1991" s="4" t="s">
        <v>89</v>
      </c>
      <c r="E1991" s="4" t="s">
        <v>23</v>
      </c>
      <c r="F1991" s="4" t="s">
        <v>24</v>
      </c>
      <c r="G1991" s="4" t="s">
        <v>51</v>
      </c>
      <c r="H1991" s="4" t="s">
        <v>84</v>
      </c>
      <c r="I1991" s="5">
        <v>1</v>
      </c>
      <c r="J1991" s="6">
        <v>83.32</v>
      </c>
      <c r="K1991" s="7">
        <v>0.05</v>
      </c>
      <c r="L1991" s="6">
        <v>38.93</v>
      </c>
      <c r="M1991" s="6">
        <f t="shared" si="124"/>
        <v>79.153999999999996</v>
      </c>
      <c r="N1991" s="6">
        <f t="shared" si="125"/>
        <v>38.93</v>
      </c>
      <c r="O1991" s="6">
        <f t="shared" si="126"/>
        <v>40.223999999999997</v>
      </c>
      <c r="P1991" s="8">
        <f t="shared" si="127"/>
        <v>0.50817393940925282</v>
      </c>
      <c r="Q1991" s="9">
        <f>YEAR(SalesDataTable[[#This Row],[Order Date]])</f>
        <v>2026</v>
      </c>
      <c r="R1991" s="8" t="str">
        <f>"Q"&amp;ROUNDUP(MONTH(SalesDataTable[[#This Row],[Order Date]])/3,0)</f>
        <v>Q3</v>
      </c>
      <c r="S1991" s="5">
        <f>MONTH(SalesDataTable[[#This Row],[Order Date]])</f>
        <v>9</v>
      </c>
      <c r="T1991" s="8" t="str">
        <f>TEXT(SalesDataTable[[#This Row],[Order Date]],"mmm")</f>
        <v>wrz</v>
      </c>
    </row>
    <row r="1992" spans="1:20" ht="16" x14ac:dyDescent="0.4">
      <c r="A1992" s="2" t="s">
        <v>2063</v>
      </c>
      <c r="B1992" s="3">
        <v>46293</v>
      </c>
      <c r="C1992" s="4" t="s">
        <v>21</v>
      </c>
      <c r="D1992" s="4" t="s">
        <v>108</v>
      </c>
      <c r="E1992" s="4" t="s">
        <v>30</v>
      </c>
      <c r="F1992" s="4" t="s">
        <v>40</v>
      </c>
      <c r="G1992" s="4" t="s">
        <v>31</v>
      </c>
      <c r="H1992" s="4" t="s">
        <v>99</v>
      </c>
      <c r="I1992" s="5">
        <v>10</v>
      </c>
      <c r="J1992" s="6">
        <v>71.040000000000006</v>
      </c>
      <c r="K1992" s="7">
        <v>0.2</v>
      </c>
      <c r="L1992" s="6">
        <v>31.7</v>
      </c>
      <c r="M1992" s="6">
        <f t="shared" si="124"/>
        <v>568.32000000000005</v>
      </c>
      <c r="N1992" s="6">
        <f t="shared" si="125"/>
        <v>317</v>
      </c>
      <c r="O1992" s="6">
        <f t="shared" si="126"/>
        <v>251.32000000000005</v>
      </c>
      <c r="P1992" s="8">
        <f t="shared" si="127"/>
        <v>0.4422156531531532</v>
      </c>
      <c r="Q1992" s="9">
        <f>YEAR(SalesDataTable[[#This Row],[Order Date]])</f>
        <v>2026</v>
      </c>
      <c r="R1992" s="8" t="str">
        <f>"Q"&amp;ROUNDUP(MONTH(SalesDataTable[[#This Row],[Order Date]])/3,0)</f>
        <v>Q3</v>
      </c>
      <c r="S1992" s="5">
        <f>MONTH(SalesDataTable[[#This Row],[Order Date]])</f>
        <v>9</v>
      </c>
      <c r="T1992" s="8" t="str">
        <f>TEXT(SalesDataTable[[#This Row],[Order Date]],"mmm")</f>
        <v>wrz</v>
      </c>
    </row>
    <row r="1993" spans="1:20" ht="16" x14ac:dyDescent="0.4">
      <c r="A1993" s="2" t="s">
        <v>2064</v>
      </c>
      <c r="B1993" s="3">
        <v>46293</v>
      </c>
      <c r="C1993" s="4" t="s">
        <v>47</v>
      </c>
      <c r="D1993" s="4" t="s">
        <v>65</v>
      </c>
      <c r="E1993" s="4" t="s">
        <v>45</v>
      </c>
      <c r="F1993" s="4" t="s">
        <v>24</v>
      </c>
      <c r="G1993" s="4" t="s">
        <v>25</v>
      </c>
      <c r="H1993" s="4" t="s">
        <v>55</v>
      </c>
      <c r="I1993" s="5">
        <v>2</v>
      </c>
      <c r="J1993" s="6">
        <v>40.83</v>
      </c>
      <c r="K1993" s="7">
        <v>0</v>
      </c>
      <c r="L1993" s="6">
        <v>16.850000000000001</v>
      </c>
      <c r="M1993" s="6">
        <f t="shared" si="124"/>
        <v>81.66</v>
      </c>
      <c r="N1993" s="6">
        <f t="shared" si="125"/>
        <v>33.700000000000003</v>
      </c>
      <c r="O1993" s="6">
        <f t="shared" si="126"/>
        <v>47.959999999999994</v>
      </c>
      <c r="P1993" s="8">
        <f t="shared" si="127"/>
        <v>0.58731325006122947</v>
      </c>
      <c r="Q1993" s="9">
        <f>YEAR(SalesDataTable[[#This Row],[Order Date]])</f>
        <v>2026</v>
      </c>
      <c r="R1993" s="8" t="str">
        <f>"Q"&amp;ROUNDUP(MONTH(SalesDataTable[[#This Row],[Order Date]])/3,0)</f>
        <v>Q3</v>
      </c>
      <c r="S1993" s="5">
        <f>MONTH(SalesDataTable[[#This Row],[Order Date]])</f>
        <v>9</v>
      </c>
      <c r="T1993" s="8" t="str">
        <f>TEXT(SalesDataTable[[#This Row],[Order Date]],"mmm")</f>
        <v>wrz</v>
      </c>
    </row>
    <row r="1994" spans="1:20" ht="16" x14ac:dyDescent="0.4">
      <c r="A1994" s="2" t="s">
        <v>2065</v>
      </c>
      <c r="B1994" s="3">
        <v>46293</v>
      </c>
      <c r="C1994" s="4" t="s">
        <v>28</v>
      </c>
      <c r="D1994" s="4" t="s">
        <v>106</v>
      </c>
      <c r="E1994" s="4" t="s">
        <v>59</v>
      </c>
      <c r="F1994" s="4" t="s">
        <v>24</v>
      </c>
      <c r="G1994" s="4" t="s">
        <v>51</v>
      </c>
      <c r="H1994" s="4" t="s">
        <v>110</v>
      </c>
      <c r="I1994" s="5">
        <v>1</v>
      </c>
      <c r="J1994" s="6">
        <v>121.64</v>
      </c>
      <c r="K1994" s="7">
        <v>0.15</v>
      </c>
      <c r="L1994" s="6">
        <v>61.56</v>
      </c>
      <c r="M1994" s="6">
        <f t="shared" si="124"/>
        <v>103.39399999999999</v>
      </c>
      <c r="N1994" s="6">
        <f t="shared" si="125"/>
        <v>61.56</v>
      </c>
      <c r="O1994" s="6">
        <f t="shared" si="126"/>
        <v>41.833999999999989</v>
      </c>
      <c r="P1994" s="8">
        <f t="shared" si="127"/>
        <v>0.40460761746329565</v>
      </c>
      <c r="Q1994" s="9">
        <f>YEAR(SalesDataTable[[#This Row],[Order Date]])</f>
        <v>2026</v>
      </c>
      <c r="R1994" s="8" t="str">
        <f>"Q"&amp;ROUNDUP(MONTH(SalesDataTable[[#This Row],[Order Date]])/3,0)</f>
        <v>Q3</v>
      </c>
      <c r="S1994" s="5">
        <f>MONTH(SalesDataTable[[#This Row],[Order Date]])</f>
        <v>9</v>
      </c>
      <c r="T1994" s="8" t="str">
        <f>TEXT(SalesDataTable[[#This Row],[Order Date]],"mmm")</f>
        <v>wrz</v>
      </c>
    </row>
    <row r="1995" spans="1:20" ht="16" x14ac:dyDescent="0.4">
      <c r="A1995" s="2" t="s">
        <v>2066</v>
      </c>
      <c r="B1995" s="3">
        <v>46293</v>
      </c>
      <c r="C1995" s="4" t="s">
        <v>28</v>
      </c>
      <c r="D1995" s="4" t="s">
        <v>29</v>
      </c>
      <c r="E1995" s="4" t="s">
        <v>45</v>
      </c>
      <c r="F1995" s="4" t="s">
        <v>36</v>
      </c>
      <c r="G1995" s="4" t="s">
        <v>37</v>
      </c>
      <c r="H1995" s="4" t="s">
        <v>103</v>
      </c>
      <c r="I1995" s="5">
        <v>1</v>
      </c>
      <c r="J1995" s="6">
        <v>164.7</v>
      </c>
      <c r="K1995" s="7">
        <v>0</v>
      </c>
      <c r="L1995" s="6">
        <v>86.02</v>
      </c>
      <c r="M1995" s="6">
        <f t="shared" si="124"/>
        <v>164.7</v>
      </c>
      <c r="N1995" s="6">
        <f t="shared" si="125"/>
        <v>86.02</v>
      </c>
      <c r="O1995" s="6">
        <f t="shared" si="126"/>
        <v>78.679999999999993</v>
      </c>
      <c r="P1995" s="8">
        <f t="shared" si="127"/>
        <v>0.47771706132361869</v>
      </c>
      <c r="Q1995" s="9">
        <f>YEAR(SalesDataTable[[#This Row],[Order Date]])</f>
        <v>2026</v>
      </c>
      <c r="R1995" s="8" t="str">
        <f>"Q"&amp;ROUNDUP(MONTH(SalesDataTable[[#This Row],[Order Date]])/3,0)</f>
        <v>Q3</v>
      </c>
      <c r="S1995" s="5">
        <f>MONTH(SalesDataTable[[#This Row],[Order Date]])</f>
        <v>9</v>
      </c>
      <c r="T1995" s="8" t="str">
        <f>TEXT(SalesDataTable[[#This Row],[Order Date]],"mmm")</f>
        <v>wrz</v>
      </c>
    </row>
    <row r="1996" spans="1:20" ht="16" x14ac:dyDescent="0.4">
      <c r="A1996" s="2" t="s">
        <v>2067</v>
      </c>
      <c r="B1996" s="3">
        <v>46293</v>
      </c>
      <c r="C1996" s="4" t="s">
        <v>47</v>
      </c>
      <c r="D1996" s="4" t="s">
        <v>65</v>
      </c>
      <c r="E1996" s="4" t="s">
        <v>59</v>
      </c>
      <c r="F1996" s="4" t="s">
        <v>36</v>
      </c>
      <c r="G1996" s="4" t="s">
        <v>51</v>
      </c>
      <c r="H1996" s="4" t="s">
        <v>61</v>
      </c>
      <c r="I1996" s="5">
        <v>1</v>
      </c>
      <c r="J1996" s="6">
        <v>199.09</v>
      </c>
      <c r="K1996" s="7">
        <v>0.05</v>
      </c>
      <c r="L1996" s="6">
        <v>106.57</v>
      </c>
      <c r="M1996" s="6">
        <f t="shared" si="124"/>
        <v>189.13550000000001</v>
      </c>
      <c r="N1996" s="6">
        <f t="shared" si="125"/>
        <v>106.57</v>
      </c>
      <c r="O1996" s="6">
        <f t="shared" si="126"/>
        <v>82.565500000000014</v>
      </c>
      <c r="P1996" s="8">
        <f t="shared" si="127"/>
        <v>0.43654152710622812</v>
      </c>
      <c r="Q1996" s="9">
        <f>YEAR(SalesDataTable[[#This Row],[Order Date]])</f>
        <v>2026</v>
      </c>
      <c r="R1996" s="8" t="str">
        <f>"Q"&amp;ROUNDUP(MONTH(SalesDataTable[[#This Row],[Order Date]])/3,0)</f>
        <v>Q3</v>
      </c>
      <c r="S1996" s="5">
        <f>MONTH(SalesDataTable[[#This Row],[Order Date]])</f>
        <v>9</v>
      </c>
      <c r="T1996" s="8" t="str">
        <f>TEXT(SalesDataTable[[#This Row],[Order Date]],"mmm")</f>
        <v>wrz</v>
      </c>
    </row>
    <row r="1997" spans="1:20" ht="16" x14ac:dyDescent="0.4">
      <c r="A1997" s="2" t="s">
        <v>2068</v>
      </c>
      <c r="B1997" s="3">
        <v>46293</v>
      </c>
      <c r="C1997" s="4" t="s">
        <v>21</v>
      </c>
      <c r="D1997" s="4" t="s">
        <v>22</v>
      </c>
      <c r="E1997" s="4" t="s">
        <v>59</v>
      </c>
      <c r="F1997" s="4" t="s">
        <v>24</v>
      </c>
      <c r="G1997" s="4" t="s">
        <v>25</v>
      </c>
      <c r="H1997" s="4" t="s">
        <v>26</v>
      </c>
      <c r="I1997" s="5">
        <v>1</v>
      </c>
      <c r="J1997" s="6">
        <v>81.48</v>
      </c>
      <c r="K1997" s="7">
        <v>0</v>
      </c>
      <c r="L1997" s="6">
        <v>41.47</v>
      </c>
      <c r="M1997" s="6">
        <f t="shared" si="124"/>
        <v>81.48</v>
      </c>
      <c r="N1997" s="6">
        <f t="shared" si="125"/>
        <v>41.47</v>
      </c>
      <c r="O1997" s="6">
        <f t="shared" si="126"/>
        <v>40.010000000000005</v>
      </c>
      <c r="P1997" s="8">
        <f t="shared" si="127"/>
        <v>0.4910407461953854</v>
      </c>
      <c r="Q1997" s="9">
        <f>YEAR(SalesDataTable[[#This Row],[Order Date]])</f>
        <v>2026</v>
      </c>
      <c r="R1997" s="8" t="str">
        <f>"Q"&amp;ROUNDUP(MONTH(SalesDataTable[[#This Row],[Order Date]])/3,0)</f>
        <v>Q3</v>
      </c>
      <c r="S1997" s="5">
        <f>MONTH(SalesDataTable[[#This Row],[Order Date]])</f>
        <v>9</v>
      </c>
      <c r="T1997" s="8" t="str">
        <f>TEXT(SalesDataTable[[#This Row],[Order Date]],"mmm")</f>
        <v>wrz</v>
      </c>
    </row>
    <row r="1998" spans="1:20" ht="16" x14ac:dyDescent="0.4">
      <c r="A1998" s="2" t="s">
        <v>2069</v>
      </c>
      <c r="B1998" s="3">
        <v>46293</v>
      </c>
      <c r="C1998" s="4" t="s">
        <v>21</v>
      </c>
      <c r="D1998" s="4" t="s">
        <v>22</v>
      </c>
      <c r="E1998" s="4" t="s">
        <v>23</v>
      </c>
      <c r="F1998" s="4" t="s">
        <v>36</v>
      </c>
      <c r="G1998" s="4" t="s">
        <v>69</v>
      </c>
      <c r="H1998" s="4" t="s">
        <v>70</v>
      </c>
      <c r="I1998" s="5">
        <v>3</v>
      </c>
      <c r="J1998" s="6">
        <v>39.450000000000003</v>
      </c>
      <c r="K1998" s="7">
        <v>0.05</v>
      </c>
      <c r="L1998" s="6">
        <v>15.1</v>
      </c>
      <c r="M1998" s="6">
        <f t="shared" si="124"/>
        <v>112.4325</v>
      </c>
      <c r="N1998" s="6">
        <f t="shared" si="125"/>
        <v>45.3</v>
      </c>
      <c r="O1998" s="6">
        <f t="shared" si="126"/>
        <v>67.132500000000007</v>
      </c>
      <c r="P1998" s="8">
        <f t="shared" si="127"/>
        <v>0.59709158828630515</v>
      </c>
      <c r="Q1998" s="9">
        <f>YEAR(SalesDataTable[[#This Row],[Order Date]])</f>
        <v>2026</v>
      </c>
      <c r="R1998" s="8" t="str">
        <f>"Q"&amp;ROUNDUP(MONTH(SalesDataTable[[#This Row],[Order Date]])/3,0)</f>
        <v>Q3</v>
      </c>
      <c r="S1998" s="5">
        <f>MONTH(SalesDataTable[[#This Row],[Order Date]])</f>
        <v>9</v>
      </c>
      <c r="T1998" s="8" t="str">
        <f>TEXT(SalesDataTable[[#This Row],[Order Date]],"mmm")</f>
        <v>wrz</v>
      </c>
    </row>
    <row r="1999" spans="1:20" ht="16" x14ac:dyDescent="0.4">
      <c r="A1999" s="2" t="s">
        <v>2070</v>
      </c>
      <c r="B1999" s="3">
        <v>46293</v>
      </c>
      <c r="C1999" s="4" t="s">
        <v>47</v>
      </c>
      <c r="D1999" s="4" t="s">
        <v>68</v>
      </c>
      <c r="E1999" s="4" t="s">
        <v>23</v>
      </c>
      <c r="F1999" s="4" t="s">
        <v>24</v>
      </c>
      <c r="G1999" s="4" t="s">
        <v>31</v>
      </c>
      <c r="H1999" s="4" t="s">
        <v>32</v>
      </c>
      <c r="I1999" s="5">
        <v>3</v>
      </c>
      <c r="J1999" s="6">
        <v>93.22</v>
      </c>
      <c r="K1999" s="7">
        <v>0</v>
      </c>
      <c r="L1999" s="6">
        <v>46.75</v>
      </c>
      <c r="M1999" s="6">
        <f t="shared" si="124"/>
        <v>279.65999999999997</v>
      </c>
      <c r="N1999" s="6">
        <f t="shared" si="125"/>
        <v>140.25</v>
      </c>
      <c r="O1999" s="6">
        <f t="shared" si="126"/>
        <v>139.40999999999997</v>
      </c>
      <c r="P1999" s="8">
        <f t="shared" si="127"/>
        <v>0.49849817635700489</v>
      </c>
      <c r="Q1999" s="9">
        <f>YEAR(SalesDataTable[[#This Row],[Order Date]])</f>
        <v>2026</v>
      </c>
      <c r="R1999" s="8" t="str">
        <f>"Q"&amp;ROUNDUP(MONTH(SalesDataTable[[#This Row],[Order Date]])/3,0)</f>
        <v>Q3</v>
      </c>
      <c r="S1999" s="5">
        <f>MONTH(SalesDataTable[[#This Row],[Order Date]])</f>
        <v>9</v>
      </c>
      <c r="T1999" s="8" t="str">
        <f>TEXT(SalesDataTable[[#This Row],[Order Date]],"mmm")</f>
        <v>wrz</v>
      </c>
    </row>
    <row r="2000" spans="1:20" ht="16" x14ac:dyDescent="0.4">
      <c r="A2000" s="2" t="s">
        <v>2071</v>
      </c>
      <c r="B2000" s="3">
        <v>46293</v>
      </c>
      <c r="C2000" s="4" t="s">
        <v>28</v>
      </c>
      <c r="D2000" s="4" t="s">
        <v>89</v>
      </c>
      <c r="E2000" s="4" t="s">
        <v>23</v>
      </c>
      <c r="F2000" s="4" t="s">
        <v>36</v>
      </c>
      <c r="G2000" s="4" t="s">
        <v>31</v>
      </c>
      <c r="H2000" s="4" t="s">
        <v>41</v>
      </c>
      <c r="I2000" s="5">
        <v>3</v>
      </c>
      <c r="J2000" s="6">
        <v>142.19</v>
      </c>
      <c r="K2000" s="7">
        <v>0.05</v>
      </c>
      <c r="L2000" s="6">
        <v>78.37</v>
      </c>
      <c r="M2000" s="6">
        <f t="shared" si="124"/>
        <v>405.24149999999997</v>
      </c>
      <c r="N2000" s="6">
        <f t="shared" si="125"/>
        <v>235.11</v>
      </c>
      <c r="O2000" s="6">
        <f t="shared" si="126"/>
        <v>170.13149999999996</v>
      </c>
      <c r="P2000" s="8">
        <f t="shared" si="127"/>
        <v>0.41982743623246871</v>
      </c>
      <c r="Q2000" s="9">
        <f>YEAR(SalesDataTable[[#This Row],[Order Date]])</f>
        <v>2026</v>
      </c>
      <c r="R2000" s="8" t="str">
        <f>"Q"&amp;ROUNDUP(MONTH(SalesDataTable[[#This Row],[Order Date]])/3,0)</f>
        <v>Q3</v>
      </c>
      <c r="S2000" s="5">
        <f>MONTH(SalesDataTable[[#This Row],[Order Date]])</f>
        <v>9</v>
      </c>
      <c r="T2000" s="8" t="str">
        <f>TEXT(SalesDataTable[[#This Row],[Order Date]],"mmm")</f>
        <v>wrz</v>
      </c>
    </row>
    <row r="2001" spans="1:20" ht="16" x14ac:dyDescent="0.4">
      <c r="A2001" s="2" t="s">
        <v>2072</v>
      </c>
      <c r="B2001" s="3">
        <v>46293</v>
      </c>
      <c r="C2001" s="4" t="s">
        <v>21</v>
      </c>
      <c r="D2001" s="4" t="s">
        <v>22</v>
      </c>
      <c r="E2001" s="4" t="s">
        <v>23</v>
      </c>
      <c r="F2001" s="4" t="s">
        <v>24</v>
      </c>
      <c r="G2001" s="4" t="s">
        <v>31</v>
      </c>
      <c r="H2001" s="4" t="s">
        <v>73</v>
      </c>
      <c r="I2001" s="5">
        <v>2</v>
      </c>
      <c r="J2001" s="6">
        <v>151.69999999999999</v>
      </c>
      <c r="K2001" s="7">
        <v>0</v>
      </c>
      <c r="L2001" s="6">
        <v>77.19</v>
      </c>
      <c r="M2001" s="6">
        <f t="shared" si="124"/>
        <v>303.39999999999998</v>
      </c>
      <c r="N2001" s="6">
        <f t="shared" si="125"/>
        <v>154.38</v>
      </c>
      <c r="O2001" s="6">
        <f t="shared" si="126"/>
        <v>149.01999999999998</v>
      </c>
      <c r="P2001" s="8">
        <f t="shared" si="127"/>
        <v>0.49116677653263019</v>
      </c>
      <c r="Q2001" s="9">
        <f>YEAR(SalesDataTable[[#This Row],[Order Date]])</f>
        <v>2026</v>
      </c>
      <c r="R2001" s="8" t="str">
        <f>"Q"&amp;ROUNDUP(MONTH(SalesDataTable[[#This Row],[Order Date]])/3,0)</f>
        <v>Q3</v>
      </c>
      <c r="S2001" s="5">
        <f>MONTH(SalesDataTable[[#This Row],[Order Date]])</f>
        <v>9</v>
      </c>
      <c r="T2001" s="8" t="str">
        <f>TEXT(SalesDataTable[[#This Row],[Order Date]],"mmm")</f>
        <v>wrz</v>
      </c>
    </row>
    <row r="2002" spans="1:20" ht="16" x14ac:dyDescent="0.4">
      <c r="A2002" s="2" t="s">
        <v>2073</v>
      </c>
      <c r="B2002" s="3">
        <v>46293</v>
      </c>
      <c r="C2002" s="4" t="s">
        <v>34</v>
      </c>
      <c r="D2002" s="4" t="s">
        <v>35</v>
      </c>
      <c r="E2002" s="4" t="s">
        <v>45</v>
      </c>
      <c r="F2002" s="4" t="s">
        <v>36</v>
      </c>
      <c r="G2002" s="4" t="s">
        <v>37</v>
      </c>
      <c r="H2002" s="4" t="s">
        <v>91</v>
      </c>
      <c r="I2002" s="5">
        <v>1</v>
      </c>
      <c r="J2002" s="6">
        <v>133.85</v>
      </c>
      <c r="K2002" s="7">
        <v>0.05</v>
      </c>
      <c r="L2002" s="6">
        <v>66.41</v>
      </c>
      <c r="M2002" s="6">
        <f t="shared" si="124"/>
        <v>127.15749999999998</v>
      </c>
      <c r="N2002" s="6">
        <f t="shared" si="125"/>
        <v>66.41</v>
      </c>
      <c r="O2002" s="6">
        <f t="shared" si="126"/>
        <v>60.747499999999988</v>
      </c>
      <c r="P2002" s="8">
        <f t="shared" si="127"/>
        <v>0.47773430588050247</v>
      </c>
      <c r="Q2002" s="9">
        <f>YEAR(SalesDataTable[[#This Row],[Order Date]])</f>
        <v>2026</v>
      </c>
      <c r="R2002" s="8" t="str">
        <f>"Q"&amp;ROUNDUP(MONTH(SalesDataTable[[#This Row],[Order Date]])/3,0)</f>
        <v>Q3</v>
      </c>
      <c r="S2002" s="5">
        <f>MONTH(SalesDataTable[[#This Row],[Order Date]])</f>
        <v>9</v>
      </c>
      <c r="T2002" s="8" t="str">
        <f>TEXT(SalesDataTable[[#This Row],[Order Date]],"mmm")</f>
        <v>wrz</v>
      </c>
    </row>
    <row r="2003" spans="1:20" ht="16" x14ac:dyDescent="0.4">
      <c r="A2003" s="2" t="s">
        <v>2074</v>
      </c>
      <c r="B2003" s="3">
        <v>46293</v>
      </c>
      <c r="C2003" s="4" t="s">
        <v>47</v>
      </c>
      <c r="D2003" s="4" t="s">
        <v>102</v>
      </c>
      <c r="E2003" s="4" t="s">
        <v>59</v>
      </c>
      <c r="F2003" s="4" t="s">
        <v>40</v>
      </c>
      <c r="G2003" s="4" t="s">
        <v>51</v>
      </c>
      <c r="H2003" s="4" t="s">
        <v>110</v>
      </c>
      <c r="I2003" s="5">
        <v>6</v>
      </c>
      <c r="J2003" s="6">
        <v>125.62</v>
      </c>
      <c r="K2003" s="7">
        <v>0</v>
      </c>
      <c r="L2003" s="6">
        <v>61.34</v>
      </c>
      <c r="M2003" s="6">
        <f t="shared" si="124"/>
        <v>753.72</v>
      </c>
      <c r="N2003" s="6">
        <f t="shared" si="125"/>
        <v>368.04</v>
      </c>
      <c r="O2003" s="6">
        <f t="shared" si="126"/>
        <v>385.68</v>
      </c>
      <c r="P2003" s="8">
        <f t="shared" si="127"/>
        <v>0.51170195828689702</v>
      </c>
      <c r="Q2003" s="9">
        <f>YEAR(SalesDataTable[[#This Row],[Order Date]])</f>
        <v>2026</v>
      </c>
      <c r="R2003" s="8" t="str">
        <f>"Q"&amp;ROUNDUP(MONTH(SalesDataTable[[#This Row],[Order Date]])/3,0)</f>
        <v>Q3</v>
      </c>
      <c r="S2003" s="5">
        <f>MONTH(SalesDataTable[[#This Row],[Order Date]])</f>
        <v>9</v>
      </c>
      <c r="T2003" s="8" t="str">
        <f>TEXT(SalesDataTable[[#This Row],[Order Date]],"mmm")</f>
        <v>wrz</v>
      </c>
    </row>
    <row r="2004" spans="1:20" ht="16" x14ac:dyDescent="0.4">
      <c r="A2004" s="2" t="s">
        <v>2075</v>
      </c>
      <c r="B2004" s="3">
        <v>46293</v>
      </c>
      <c r="C2004" s="4" t="s">
        <v>28</v>
      </c>
      <c r="D2004" s="4" t="s">
        <v>89</v>
      </c>
      <c r="E2004" s="4" t="s">
        <v>23</v>
      </c>
      <c r="F2004" s="4" t="s">
        <v>36</v>
      </c>
      <c r="G2004" s="4" t="s">
        <v>51</v>
      </c>
      <c r="H2004" s="4" t="s">
        <v>61</v>
      </c>
      <c r="I2004" s="5">
        <v>3</v>
      </c>
      <c r="J2004" s="6">
        <v>196.87</v>
      </c>
      <c r="K2004" s="7">
        <v>0.1</v>
      </c>
      <c r="L2004" s="6">
        <v>105.93</v>
      </c>
      <c r="M2004" s="6">
        <f t="shared" si="124"/>
        <v>531.54899999999998</v>
      </c>
      <c r="N2004" s="6">
        <f t="shared" si="125"/>
        <v>317.79000000000002</v>
      </c>
      <c r="O2004" s="6">
        <f t="shared" si="126"/>
        <v>213.75899999999996</v>
      </c>
      <c r="P2004" s="8">
        <f t="shared" si="127"/>
        <v>0.40214354650276823</v>
      </c>
      <c r="Q2004" s="9">
        <f>YEAR(SalesDataTable[[#This Row],[Order Date]])</f>
        <v>2026</v>
      </c>
      <c r="R2004" s="8" t="str">
        <f>"Q"&amp;ROUNDUP(MONTH(SalesDataTable[[#This Row],[Order Date]])/3,0)</f>
        <v>Q3</v>
      </c>
      <c r="S2004" s="5">
        <f>MONTH(SalesDataTable[[#This Row],[Order Date]])</f>
        <v>9</v>
      </c>
      <c r="T2004" s="8" t="str">
        <f>TEXT(SalesDataTable[[#This Row],[Order Date]],"mmm")</f>
        <v>wrz</v>
      </c>
    </row>
    <row r="2005" spans="1:20" ht="16" x14ac:dyDescent="0.4">
      <c r="A2005" s="2" t="s">
        <v>2076</v>
      </c>
      <c r="B2005" s="3">
        <v>46294</v>
      </c>
      <c r="C2005" s="4" t="s">
        <v>28</v>
      </c>
      <c r="D2005" s="4" t="s">
        <v>29</v>
      </c>
      <c r="E2005" s="4" t="s">
        <v>23</v>
      </c>
      <c r="F2005" s="4" t="s">
        <v>24</v>
      </c>
      <c r="G2005" s="4" t="s">
        <v>37</v>
      </c>
      <c r="H2005" s="4" t="s">
        <v>38</v>
      </c>
      <c r="I2005" s="5">
        <v>4</v>
      </c>
      <c r="J2005" s="6">
        <v>36.869999999999997</v>
      </c>
      <c r="K2005" s="7">
        <v>0</v>
      </c>
      <c r="L2005" s="6">
        <v>13.43</v>
      </c>
      <c r="M2005" s="6">
        <f t="shared" si="124"/>
        <v>147.47999999999999</v>
      </c>
      <c r="N2005" s="6">
        <f t="shared" si="125"/>
        <v>53.72</v>
      </c>
      <c r="O2005" s="6">
        <f t="shared" si="126"/>
        <v>93.759999999999991</v>
      </c>
      <c r="P2005" s="8">
        <f t="shared" si="127"/>
        <v>0.63574721996202876</v>
      </c>
      <c r="Q2005" s="9">
        <f>YEAR(SalesDataTable[[#This Row],[Order Date]])</f>
        <v>2026</v>
      </c>
      <c r="R2005" s="8" t="str">
        <f>"Q"&amp;ROUNDUP(MONTH(SalesDataTable[[#This Row],[Order Date]])/3,0)</f>
        <v>Q3</v>
      </c>
      <c r="S2005" s="5">
        <f>MONTH(SalesDataTable[[#This Row],[Order Date]])</f>
        <v>9</v>
      </c>
      <c r="T2005" s="8" t="str">
        <f>TEXT(SalesDataTable[[#This Row],[Order Date]],"mmm")</f>
        <v>wrz</v>
      </c>
    </row>
    <row r="2006" spans="1:20" ht="16" x14ac:dyDescent="0.4">
      <c r="A2006" s="2" t="s">
        <v>2077</v>
      </c>
      <c r="B2006" s="3">
        <v>46294</v>
      </c>
      <c r="C2006" s="4" t="s">
        <v>28</v>
      </c>
      <c r="D2006" s="4" t="s">
        <v>89</v>
      </c>
      <c r="E2006" s="4" t="s">
        <v>23</v>
      </c>
      <c r="F2006" s="4" t="s">
        <v>36</v>
      </c>
      <c r="G2006" s="4" t="s">
        <v>37</v>
      </c>
      <c r="H2006" s="4" t="s">
        <v>66</v>
      </c>
      <c r="I2006" s="5">
        <v>1</v>
      </c>
      <c r="J2006" s="6">
        <v>47.37</v>
      </c>
      <c r="K2006" s="7">
        <v>0</v>
      </c>
      <c r="L2006" s="6">
        <v>18.2</v>
      </c>
      <c r="M2006" s="6">
        <f t="shared" si="124"/>
        <v>47.37</v>
      </c>
      <c r="N2006" s="6">
        <f t="shared" si="125"/>
        <v>18.2</v>
      </c>
      <c r="O2006" s="6">
        <f t="shared" si="126"/>
        <v>29.169999999999998</v>
      </c>
      <c r="P2006" s="8">
        <f t="shared" si="127"/>
        <v>0.61579058475828585</v>
      </c>
      <c r="Q2006" s="9">
        <f>YEAR(SalesDataTable[[#This Row],[Order Date]])</f>
        <v>2026</v>
      </c>
      <c r="R2006" s="8" t="str">
        <f>"Q"&amp;ROUNDUP(MONTH(SalesDataTable[[#This Row],[Order Date]])/3,0)</f>
        <v>Q3</v>
      </c>
      <c r="S2006" s="5">
        <f>MONTH(SalesDataTable[[#This Row],[Order Date]])</f>
        <v>9</v>
      </c>
      <c r="T2006" s="8" t="str">
        <f>TEXT(SalesDataTable[[#This Row],[Order Date]],"mmm")</f>
        <v>wrz</v>
      </c>
    </row>
    <row r="2007" spans="1:20" ht="16" x14ac:dyDescent="0.4">
      <c r="A2007" s="2" t="s">
        <v>2078</v>
      </c>
      <c r="B2007" s="3">
        <v>46294</v>
      </c>
      <c r="C2007" s="4" t="s">
        <v>47</v>
      </c>
      <c r="D2007" s="4" t="s">
        <v>68</v>
      </c>
      <c r="E2007" s="4" t="s">
        <v>59</v>
      </c>
      <c r="F2007" s="4" t="s">
        <v>40</v>
      </c>
      <c r="G2007" s="4" t="s">
        <v>31</v>
      </c>
      <c r="H2007" s="4" t="s">
        <v>41</v>
      </c>
      <c r="I2007" s="5">
        <v>1</v>
      </c>
      <c r="J2007" s="6">
        <v>145.62</v>
      </c>
      <c r="K2007" s="7">
        <v>0.05</v>
      </c>
      <c r="L2007" s="6">
        <v>80.25</v>
      </c>
      <c r="M2007" s="6">
        <f t="shared" si="124"/>
        <v>138.339</v>
      </c>
      <c r="N2007" s="6">
        <f t="shared" si="125"/>
        <v>80.25</v>
      </c>
      <c r="O2007" s="6">
        <f t="shared" si="126"/>
        <v>58.088999999999999</v>
      </c>
      <c r="P2007" s="8">
        <f t="shared" si="127"/>
        <v>0.41990328107041397</v>
      </c>
      <c r="Q2007" s="9">
        <f>YEAR(SalesDataTable[[#This Row],[Order Date]])</f>
        <v>2026</v>
      </c>
      <c r="R2007" s="8" t="str">
        <f>"Q"&amp;ROUNDUP(MONTH(SalesDataTable[[#This Row],[Order Date]])/3,0)</f>
        <v>Q3</v>
      </c>
      <c r="S2007" s="5">
        <f>MONTH(SalesDataTable[[#This Row],[Order Date]])</f>
        <v>9</v>
      </c>
      <c r="T2007" s="8" t="str">
        <f>TEXT(SalesDataTable[[#This Row],[Order Date]],"mmm")</f>
        <v>wrz</v>
      </c>
    </row>
    <row r="2008" spans="1:20" ht="16" x14ac:dyDescent="0.4">
      <c r="A2008" s="2" t="s">
        <v>2079</v>
      </c>
      <c r="B2008" s="3">
        <v>46294</v>
      </c>
      <c r="C2008" s="4" t="s">
        <v>47</v>
      </c>
      <c r="D2008" s="4" t="s">
        <v>68</v>
      </c>
      <c r="E2008" s="4" t="s">
        <v>45</v>
      </c>
      <c r="F2008" s="4" t="s">
        <v>36</v>
      </c>
      <c r="G2008" s="4" t="s">
        <v>69</v>
      </c>
      <c r="H2008" s="4" t="s">
        <v>87</v>
      </c>
      <c r="I2008" s="5">
        <v>2</v>
      </c>
      <c r="J2008" s="6">
        <v>36.1</v>
      </c>
      <c r="K2008" s="7">
        <v>0.05</v>
      </c>
      <c r="L2008" s="6">
        <v>13.71</v>
      </c>
      <c r="M2008" s="6">
        <f t="shared" si="124"/>
        <v>68.59</v>
      </c>
      <c r="N2008" s="6">
        <f t="shared" si="125"/>
        <v>27.42</v>
      </c>
      <c r="O2008" s="6">
        <f t="shared" si="126"/>
        <v>41.17</v>
      </c>
      <c r="P2008" s="8">
        <f t="shared" si="127"/>
        <v>0.60023327015599937</v>
      </c>
      <c r="Q2008" s="9">
        <f>YEAR(SalesDataTable[[#This Row],[Order Date]])</f>
        <v>2026</v>
      </c>
      <c r="R2008" s="8" t="str">
        <f>"Q"&amp;ROUNDUP(MONTH(SalesDataTable[[#This Row],[Order Date]])/3,0)</f>
        <v>Q3</v>
      </c>
      <c r="S2008" s="5">
        <f>MONTH(SalesDataTable[[#This Row],[Order Date]])</f>
        <v>9</v>
      </c>
      <c r="T2008" s="8" t="str">
        <f>TEXT(SalesDataTable[[#This Row],[Order Date]],"mmm")</f>
        <v>wrz</v>
      </c>
    </row>
    <row r="2009" spans="1:20" ht="16" x14ac:dyDescent="0.4">
      <c r="A2009" s="2" t="s">
        <v>2080</v>
      </c>
      <c r="B2009" s="3">
        <v>46294</v>
      </c>
      <c r="C2009" s="4" t="s">
        <v>21</v>
      </c>
      <c r="D2009" s="4" t="s">
        <v>72</v>
      </c>
      <c r="E2009" s="4" t="s">
        <v>45</v>
      </c>
      <c r="F2009" s="4" t="s">
        <v>24</v>
      </c>
      <c r="G2009" s="4" t="s">
        <v>31</v>
      </c>
      <c r="H2009" s="4" t="s">
        <v>99</v>
      </c>
      <c r="I2009" s="5">
        <v>2</v>
      </c>
      <c r="J2009" s="6">
        <v>73</v>
      </c>
      <c r="K2009" s="7">
        <v>0.05</v>
      </c>
      <c r="L2009" s="6">
        <v>31.41</v>
      </c>
      <c r="M2009" s="6">
        <f t="shared" si="124"/>
        <v>138.69999999999999</v>
      </c>
      <c r="N2009" s="6">
        <f t="shared" si="125"/>
        <v>62.82</v>
      </c>
      <c r="O2009" s="6">
        <f t="shared" si="126"/>
        <v>75.88</v>
      </c>
      <c r="P2009" s="8">
        <f t="shared" si="127"/>
        <v>0.54708002883922136</v>
      </c>
      <c r="Q2009" s="9">
        <f>YEAR(SalesDataTable[[#This Row],[Order Date]])</f>
        <v>2026</v>
      </c>
      <c r="R2009" s="8" t="str">
        <f>"Q"&amp;ROUNDUP(MONTH(SalesDataTable[[#This Row],[Order Date]])/3,0)</f>
        <v>Q3</v>
      </c>
      <c r="S2009" s="5">
        <f>MONTH(SalesDataTable[[#This Row],[Order Date]])</f>
        <v>9</v>
      </c>
      <c r="T2009" s="8" t="str">
        <f>TEXT(SalesDataTable[[#This Row],[Order Date]],"mmm")</f>
        <v>wrz</v>
      </c>
    </row>
    <row r="2010" spans="1:20" ht="16" x14ac:dyDescent="0.4">
      <c r="A2010" s="2" t="s">
        <v>2081</v>
      </c>
      <c r="B2010" s="3">
        <v>46294</v>
      </c>
      <c r="C2010" s="4" t="s">
        <v>28</v>
      </c>
      <c r="D2010" s="4" t="s">
        <v>86</v>
      </c>
      <c r="E2010" s="4" t="s">
        <v>23</v>
      </c>
      <c r="F2010" s="4" t="s">
        <v>36</v>
      </c>
      <c r="G2010" s="4" t="s">
        <v>37</v>
      </c>
      <c r="H2010" s="4" t="s">
        <v>38</v>
      </c>
      <c r="I2010" s="5">
        <v>2</v>
      </c>
      <c r="J2010" s="6">
        <v>36.93</v>
      </c>
      <c r="K2010" s="7">
        <v>0.1</v>
      </c>
      <c r="L2010" s="6">
        <v>13.4</v>
      </c>
      <c r="M2010" s="6">
        <f t="shared" si="124"/>
        <v>66.474000000000004</v>
      </c>
      <c r="N2010" s="6">
        <f t="shared" si="125"/>
        <v>26.8</v>
      </c>
      <c r="O2010" s="6">
        <f t="shared" si="126"/>
        <v>39.674000000000007</v>
      </c>
      <c r="P2010" s="8">
        <f t="shared" si="127"/>
        <v>0.59683485272437353</v>
      </c>
      <c r="Q2010" s="9">
        <f>YEAR(SalesDataTable[[#This Row],[Order Date]])</f>
        <v>2026</v>
      </c>
      <c r="R2010" s="8" t="str">
        <f>"Q"&amp;ROUNDUP(MONTH(SalesDataTable[[#This Row],[Order Date]])/3,0)</f>
        <v>Q3</v>
      </c>
      <c r="S2010" s="5">
        <f>MONTH(SalesDataTable[[#This Row],[Order Date]])</f>
        <v>9</v>
      </c>
      <c r="T2010" s="8" t="str">
        <f>TEXT(SalesDataTable[[#This Row],[Order Date]],"mmm")</f>
        <v>wrz</v>
      </c>
    </row>
    <row r="2011" spans="1:20" ht="16" x14ac:dyDescent="0.4">
      <c r="A2011" s="2" t="s">
        <v>2082</v>
      </c>
      <c r="B2011" s="3">
        <v>46294</v>
      </c>
      <c r="C2011" s="4" t="s">
        <v>28</v>
      </c>
      <c r="D2011" s="4" t="s">
        <v>106</v>
      </c>
      <c r="E2011" s="4" t="s">
        <v>23</v>
      </c>
      <c r="F2011" s="4" t="s">
        <v>36</v>
      </c>
      <c r="G2011" s="4" t="s">
        <v>69</v>
      </c>
      <c r="H2011" s="4" t="s">
        <v>94</v>
      </c>
      <c r="I2011" s="5">
        <v>2</v>
      </c>
      <c r="J2011" s="6">
        <v>51.52</v>
      </c>
      <c r="K2011" s="7">
        <v>0</v>
      </c>
      <c r="L2011" s="6">
        <v>21.47</v>
      </c>
      <c r="M2011" s="6">
        <f t="shared" si="124"/>
        <v>103.04</v>
      </c>
      <c r="N2011" s="6">
        <f t="shared" si="125"/>
        <v>42.94</v>
      </c>
      <c r="O2011" s="6">
        <f t="shared" si="126"/>
        <v>60.100000000000009</v>
      </c>
      <c r="P2011" s="8">
        <f t="shared" si="127"/>
        <v>0.58326863354037273</v>
      </c>
      <c r="Q2011" s="9">
        <f>YEAR(SalesDataTable[[#This Row],[Order Date]])</f>
        <v>2026</v>
      </c>
      <c r="R2011" s="8" t="str">
        <f>"Q"&amp;ROUNDUP(MONTH(SalesDataTable[[#This Row],[Order Date]])/3,0)</f>
        <v>Q3</v>
      </c>
      <c r="S2011" s="5">
        <f>MONTH(SalesDataTable[[#This Row],[Order Date]])</f>
        <v>9</v>
      </c>
      <c r="T2011" s="8" t="str">
        <f>TEXT(SalesDataTable[[#This Row],[Order Date]],"mmm")</f>
        <v>wrz</v>
      </c>
    </row>
    <row r="2012" spans="1:20" ht="16" x14ac:dyDescent="0.4">
      <c r="A2012" s="2" t="s">
        <v>2083</v>
      </c>
      <c r="B2012" s="3">
        <v>46294</v>
      </c>
      <c r="C2012" s="4" t="s">
        <v>28</v>
      </c>
      <c r="D2012" s="4" t="s">
        <v>58</v>
      </c>
      <c r="E2012" s="4" t="s">
        <v>23</v>
      </c>
      <c r="F2012" s="4" t="s">
        <v>36</v>
      </c>
      <c r="G2012" s="4" t="s">
        <v>69</v>
      </c>
      <c r="H2012" s="4" t="s">
        <v>94</v>
      </c>
      <c r="I2012" s="5">
        <v>1</v>
      </c>
      <c r="J2012" s="6">
        <v>50.42</v>
      </c>
      <c r="K2012" s="7">
        <v>0</v>
      </c>
      <c r="L2012" s="6">
        <v>21.68</v>
      </c>
      <c r="M2012" s="6">
        <f t="shared" si="124"/>
        <v>50.42</v>
      </c>
      <c r="N2012" s="6">
        <f t="shared" si="125"/>
        <v>21.68</v>
      </c>
      <c r="O2012" s="6">
        <f t="shared" si="126"/>
        <v>28.740000000000002</v>
      </c>
      <c r="P2012" s="8">
        <f t="shared" si="127"/>
        <v>0.57001190003966684</v>
      </c>
      <c r="Q2012" s="9">
        <f>YEAR(SalesDataTable[[#This Row],[Order Date]])</f>
        <v>2026</v>
      </c>
      <c r="R2012" s="8" t="str">
        <f>"Q"&amp;ROUNDUP(MONTH(SalesDataTable[[#This Row],[Order Date]])/3,0)</f>
        <v>Q3</v>
      </c>
      <c r="S2012" s="5">
        <f>MONTH(SalesDataTable[[#This Row],[Order Date]])</f>
        <v>9</v>
      </c>
      <c r="T2012" s="8" t="str">
        <f>TEXT(SalesDataTable[[#This Row],[Order Date]],"mmm")</f>
        <v>wrz</v>
      </c>
    </row>
    <row r="2013" spans="1:20" ht="16" x14ac:dyDescent="0.4">
      <c r="A2013" s="2" t="s">
        <v>2084</v>
      </c>
      <c r="B2013" s="3">
        <v>46294</v>
      </c>
      <c r="C2013" s="4" t="s">
        <v>28</v>
      </c>
      <c r="D2013" s="4" t="s">
        <v>106</v>
      </c>
      <c r="E2013" s="4" t="s">
        <v>30</v>
      </c>
      <c r="F2013" s="4" t="s">
        <v>24</v>
      </c>
      <c r="G2013" s="4" t="s">
        <v>31</v>
      </c>
      <c r="H2013" s="4" t="s">
        <v>73</v>
      </c>
      <c r="I2013" s="5">
        <v>10</v>
      </c>
      <c r="J2013" s="6">
        <v>157.79</v>
      </c>
      <c r="K2013" s="7">
        <v>0.1</v>
      </c>
      <c r="L2013" s="6">
        <v>77.900000000000006</v>
      </c>
      <c r="M2013" s="6">
        <f t="shared" si="124"/>
        <v>1420.11</v>
      </c>
      <c r="N2013" s="6">
        <f t="shared" si="125"/>
        <v>779</v>
      </c>
      <c r="O2013" s="6">
        <f t="shared" si="126"/>
        <v>641.1099999999999</v>
      </c>
      <c r="P2013" s="8">
        <f t="shared" si="127"/>
        <v>0.4514509439409623</v>
      </c>
      <c r="Q2013" s="9">
        <f>YEAR(SalesDataTable[[#This Row],[Order Date]])</f>
        <v>2026</v>
      </c>
      <c r="R2013" s="8" t="str">
        <f>"Q"&amp;ROUNDUP(MONTH(SalesDataTable[[#This Row],[Order Date]])/3,0)</f>
        <v>Q3</v>
      </c>
      <c r="S2013" s="5">
        <f>MONTH(SalesDataTable[[#This Row],[Order Date]])</f>
        <v>9</v>
      </c>
      <c r="T2013" s="8" t="str">
        <f>TEXT(SalesDataTable[[#This Row],[Order Date]],"mmm")</f>
        <v>wrz</v>
      </c>
    </row>
    <row r="2014" spans="1:20" ht="16" x14ac:dyDescent="0.4">
      <c r="A2014" s="2" t="s">
        <v>2085</v>
      </c>
      <c r="B2014" s="3">
        <v>46294</v>
      </c>
      <c r="C2014" s="4" t="s">
        <v>28</v>
      </c>
      <c r="D2014" s="4" t="s">
        <v>86</v>
      </c>
      <c r="E2014" s="4" t="s">
        <v>23</v>
      </c>
      <c r="F2014" s="4" t="s">
        <v>24</v>
      </c>
      <c r="G2014" s="4" t="s">
        <v>25</v>
      </c>
      <c r="H2014" s="4" t="s">
        <v>55</v>
      </c>
      <c r="I2014" s="5">
        <v>1</v>
      </c>
      <c r="J2014" s="6">
        <v>40.409999999999997</v>
      </c>
      <c r="K2014" s="7">
        <v>0.15</v>
      </c>
      <c r="L2014" s="6">
        <v>16.3</v>
      </c>
      <c r="M2014" s="6">
        <f t="shared" si="124"/>
        <v>34.348499999999994</v>
      </c>
      <c r="N2014" s="6">
        <f t="shared" si="125"/>
        <v>16.3</v>
      </c>
      <c r="O2014" s="6">
        <f t="shared" si="126"/>
        <v>18.048499999999994</v>
      </c>
      <c r="P2014" s="8">
        <f t="shared" si="127"/>
        <v>0.52545234871974023</v>
      </c>
      <c r="Q2014" s="9">
        <f>YEAR(SalesDataTable[[#This Row],[Order Date]])</f>
        <v>2026</v>
      </c>
      <c r="R2014" s="8" t="str">
        <f>"Q"&amp;ROUNDUP(MONTH(SalesDataTable[[#This Row],[Order Date]])/3,0)</f>
        <v>Q3</v>
      </c>
      <c r="S2014" s="5">
        <f>MONTH(SalesDataTable[[#This Row],[Order Date]])</f>
        <v>9</v>
      </c>
      <c r="T2014" s="8" t="str">
        <f>TEXT(SalesDataTable[[#This Row],[Order Date]],"mmm")</f>
        <v>wrz</v>
      </c>
    </row>
    <row r="2015" spans="1:20" ht="16" x14ac:dyDescent="0.4">
      <c r="A2015" s="2" t="s">
        <v>2086</v>
      </c>
      <c r="B2015" s="3">
        <v>46294</v>
      </c>
      <c r="C2015" s="4" t="s">
        <v>47</v>
      </c>
      <c r="D2015" s="4" t="s">
        <v>68</v>
      </c>
      <c r="E2015" s="4" t="s">
        <v>23</v>
      </c>
      <c r="F2015" s="4" t="s">
        <v>36</v>
      </c>
      <c r="G2015" s="4" t="s">
        <v>25</v>
      </c>
      <c r="H2015" s="4" t="s">
        <v>49</v>
      </c>
      <c r="I2015" s="5">
        <v>2</v>
      </c>
      <c r="J2015" s="6">
        <v>50.17</v>
      </c>
      <c r="K2015" s="7">
        <v>0.05</v>
      </c>
      <c r="L2015" s="6">
        <v>22.83</v>
      </c>
      <c r="M2015" s="6">
        <f t="shared" si="124"/>
        <v>95.322999999999993</v>
      </c>
      <c r="N2015" s="6">
        <f t="shared" si="125"/>
        <v>45.66</v>
      </c>
      <c r="O2015" s="6">
        <f t="shared" si="126"/>
        <v>49.662999999999997</v>
      </c>
      <c r="P2015" s="8">
        <f t="shared" si="127"/>
        <v>0.52099703114673268</v>
      </c>
      <c r="Q2015" s="9">
        <f>YEAR(SalesDataTable[[#This Row],[Order Date]])</f>
        <v>2026</v>
      </c>
      <c r="R2015" s="8" t="str">
        <f>"Q"&amp;ROUNDUP(MONTH(SalesDataTable[[#This Row],[Order Date]])/3,0)</f>
        <v>Q3</v>
      </c>
      <c r="S2015" s="5">
        <f>MONTH(SalesDataTable[[#This Row],[Order Date]])</f>
        <v>9</v>
      </c>
      <c r="T2015" s="8" t="str">
        <f>TEXT(SalesDataTable[[#This Row],[Order Date]],"mmm")</f>
        <v>wrz</v>
      </c>
    </row>
    <row r="2016" spans="1:20" ht="16" x14ac:dyDescent="0.4">
      <c r="A2016" s="2" t="s">
        <v>2087</v>
      </c>
      <c r="B2016" s="3">
        <v>46294</v>
      </c>
      <c r="C2016" s="4" t="s">
        <v>28</v>
      </c>
      <c r="D2016" s="4" t="s">
        <v>106</v>
      </c>
      <c r="E2016" s="4" t="s">
        <v>23</v>
      </c>
      <c r="F2016" s="4" t="s">
        <v>36</v>
      </c>
      <c r="G2016" s="4" t="s">
        <v>31</v>
      </c>
      <c r="H2016" s="4" t="s">
        <v>73</v>
      </c>
      <c r="I2016" s="5">
        <v>1</v>
      </c>
      <c r="J2016" s="6">
        <v>155.55000000000001</v>
      </c>
      <c r="K2016" s="7">
        <v>0.1</v>
      </c>
      <c r="L2016" s="6">
        <v>79.2</v>
      </c>
      <c r="M2016" s="6">
        <f t="shared" si="124"/>
        <v>139.995</v>
      </c>
      <c r="N2016" s="6">
        <f t="shared" si="125"/>
        <v>79.2</v>
      </c>
      <c r="O2016" s="6">
        <f t="shared" si="126"/>
        <v>60.795000000000002</v>
      </c>
      <c r="P2016" s="8">
        <f t="shared" si="127"/>
        <v>0.43426550948248149</v>
      </c>
      <c r="Q2016" s="9">
        <f>YEAR(SalesDataTable[[#This Row],[Order Date]])</f>
        <v>2026</v>
      </c>
      <c r="R2016" s="8" t="str">
        <f>"Q"&amp;ROUNDUP(MONTH(SalesDataTable[[#This Row],[Order Date]])/3,0)</f>
        <v>Q3</v>
      </c>
      <c r="S2016" s="5">
        <f>MONTH(SalesDataTable[[#This Row],[Order Date]])</f>
        <v>9</v>
      </c>
      <c r="T2016" s="8" t="str">
        <f>TEXT(SalesDataTable[[#This Row],[Order Date]],"mmm")</f>
        <v>wrz</v>
      </c>
    </row>
    <row r="2017" spans="1:20" ht="16" x14ac:dyDescent="0.4">
      <c r="A2017" s="2" t="s">
        <v>2088</v>
      </c>
      <c r="B2017" s="3">
        <v>46295</v>
      </c>
      <c r="C2017" s="4" t="s">
        <v>34</v>
      </c>
      <c r="D2017" s="4" t="s">
        <v>81</v>
      </c>
      <c r="E2017" s="4" t="s">
        <v>45</v>
      </c>
      <c r="F2017" s="4" t="s">
        <v>40</v>
      </c>
      <c r="G2017" s="4" t="s">
        <v>25</v>
      </c>
      <c r="H2017" s="4" t="s">
        <v>49</v>
      </c>
      <c r="I2017" s="5">
        <v>1</v>
      </c>
      <c r="J2017" s="6">
        <v>51.81</v>
      </c>
      <c r="K2017" s="7">
        <v>0.1</v>
      </c>
      <c r="L2017" s="6">
        <v>22.65</v>
      </c>
      <c r="M2017" s="6">
        <f t="shared" si="124"/>
        <v>46.629000000000005</v>
      </c>
      <c r="N2017" s="6">
        <f t="shared" si="125"/>
        <v>22.65</v>
      </c>
      <c r="O2017" s="6">
        <f t="shared" si="126"/>
        <v>23.979000000000006</v>
      </c>
      <c r="P2017" s="8">
        <f t="shared" si="127"/>
        <v>0.51425078813613856</v>
      </c>
      <c r="Q2017" s="9">
        <f>YEAR(SalesDataTable[[#This Row],[Order Date]])</f>
        <v>2026</v>
      </c>
      <c r="R2017" s="8" t="str">
        <f>"Q"&amp;ROUNDUP(MONTH(SalesDataTable[[#This Row],[Order Date]])/3,0)</f>
        <v>Q3</v>
      </c>
      <c r="S2017" s="5">
        <f>MONTH(SalesDataTable[[#This Row],[Order Date]])</f>
        <v>9</v>
      </c>
      <c r="T2017" s="8" t="str">
        <f>TEXT(SalesDataTable[[#This Row],[Order Date]],"mmm")</f>
        <v>wrz</v>
      </c>
    </row>
    <row r="2018" spans="1:20" ht="16" x14ac:dyDescent="0.4">
      <c r="A2018" s="2" t="s">
        <v>2089</v>
      </c>
      <c r="B2018" s="3">
        <v>46295</v>
      </c>
      <c r="C2018" s="4" t="s">
        <v>21</v>
      </c>
      <c r="D2018" s="4" t="s">
        <v>72</v>
      </c>
      <c r="E2018" s="4" t="s">
        <v>45</v>
      </c>
      <c r="F2018" s="4" t="s">
        <v>24</v>
      </c>
      <c r="G2018" s="4" t="s">
        <v>69</v>
      </c>
      <c r="H2018" s="4" t="s">
        <v>70</v>
      </c>
      <c r="I2018" s="5">
        <v>1</v>
      </c>
      <c r="J2018" s="6">
        <v>40.61</v>
      </c>
      <c r="K2018" s="7">
        <v>0.1</v>
      </c>
      <c r="L2018" s="6">
        <v>14.28</v>
      </c>
      <c r="M2018" s="6">
        <f t="shared" si="124"/>
        <v>36.548999999999999</v>
      </c>
      <c r="N2018" s="6">
        <f t="shared" si="125"/>
        <v>14.28</v>
      </c>
      <c r="O2018" s="6">
        <f t="shared" si="126"/>
        <v>22.268999999999998</v>
      </c>
      <c r="P2018" s="8">
        <f t="shared" si="127"/>
        <v>0.60929163588607071</v>
      </c>
      <c r="Q2018" s="9">
        <f>YEAR(SalesDataTable[[#This Row],[Order Date]])</f>
        <v>2026</v>
      </c>
      <c r="R2018" s="8" t="str">
        <f>"Q"&amp;ROUNDUP(MONTH(SalesDataTable[[#This Row],[Order Date]])/3,0)</f>
        <v>Q3</v>
      </c>
      <c r="S2018" s="5">
        <f>MONTH(SalesDataTable[[#This Row],[Order Date]])</f>
        <v>9</v>
      </c>
      <c r="T2018" s="8" t="str">
        <f>TEXT(SalesDataTable[[#This Row],[Order Date]],"mmm")</f>
        <v>wrz</v>
      </c>
    </row>
    <row r="2019" spans="1:20" ht="16" x14ac:dyDescent="0.4">
      <c r="A2019" s="2" t="s">
        <v>2090</v>
      </c>
      <c r="B2019" s="3">
        <v>46295</v>
      </c>
      <c r="C2019" s="4" t="s">
        <v>34</v>
      </c>
      <c r="D2019" s="4" t="s">
        <v>35</v>
      </c>
      <c r="E2019" s="4" t="s">
        <v>45</v>
      </c>
      <c r="F2019" s="4" t="s">
        <v>40</v>
      </c>
      <c r="G2019" s="4" t="s">
        <v>31</v>
      </c>
      <c r="H2019" s="4" t="s">
        <v>41</v>
      </c>
      <c r="I2019" s="5">
        <v>1</v>
      </c>
      <c r="J2019" s="6">
        <v>140.78</v>
      </c>
      <c r="K2019" s="7">
        <v>0.05</v>
      </c>
      <c r="L2019" s="6">
        <v>80.8</v>
      </c>
      <c r="M2019" s="6">
        <f t="shared" si="124"/>
        <v>133.74099999999999</v>
      </c>
      <c r="N2019" s="6">
        <f t="shared" si="125"/>
        <v>80.8</v>
      </c>
      <c r="O2019" s="6">
        <f t="shared" si="126"/>
        <v>52.940999999999988</v>
      </c>
      <c r="P2019" s="8">
        <f t="shared" si="127"/>
        <v>0.39584719719457756</v>
      </c>
      <c r="Q2019" s="9">
        <f>YEAR(SalesDataTable[[#This Row],[Order Date]])</f>
        <v>2026</v>
      </c>
      <c r="R2019" s="8" t="str">
        <f>"Q"&amp;ROUNDUP(MONTH(SalesDataTable[[#This Row],[Order Date]])/3,0)</f>
        <v>Q3</v>
      </c>
      <c r="S2019" s="5">
        <f>MONTH(SalesDataTable[[#This Row],[Order Date]])</f>
        <v>9</v>
      </c>
      <c r="T2019" s="8" t="str">
        <f>TEXT(SalesDataTable[[#This Row],[Order Date]],"mmm")</f>
        <v>wrz</v>
      </c>
    </row>
    <row r="2020" spans="1:20" ht="16" x14ac:dyDescent="0.4">
      <c r="A2020" s="2" t="s">
        <v>2091</v>
      </c>
      <c r="B2020" s="3">
        <v>46295</v>
      </c>
      <c r="C2020" s="4" t="s">
        <v>28</v>
      </c>
      <c r="D2020" s="4" t="s">
        <v>58</v>
      </c>
      <c r="E2020" s="4" t="s">
        <v>45</v>
      </c>
      <c r="F2020" s="4" t="s">
        <v>40</v>
      </c>
      <c r="G2020" s="4" t="s">
        <v>37</v>
      </c>
      <c r="H2020" s="4" t="s">
        <v>103</v>
      </c>
      <c r="I2020" s="5">
        <v>1</v>
      </c>
      <c r="J2020" s="6">
        <v>163.13999999999999</v>
      </c>
      <c r="K2020" s="7">
        <v>0</v>
      </c>
      <c r="L2020" s="6">
        <v>87.53</v>
      </c>
      <c r="M2020" s="6">
        <f t="shared" si="124"/>
        <v>163.13999999999999</v>
      </c>
      <c r="N2020" s="6">
        <f t="shared" si="125"/>
        <v>87.53</v>
      </c>
      <c r="O2020" s="6">
        <f t="shared" si="126"/>
        <v>75.609999999999985</v>
      </c>
      <c r="P2020" s="8">
        <f t="shared" si="127"/>
        <v>0.4634669608924849</v>
      </c>
      <c r="Q2020" s="9">
        <f>YEAR(SalesDataTable[[#This Row],[Order Date]])</f>
        <v>2026</v>
      </c>
      <c r="R2020" s="8" t="str">
        <f>"Q"&amp;ROUNDUP(MONTH(SalesDataTable[[#This Row],[Order Date]])/3,0)</f>
        <v>Q3</v>
      </c>
      <c r="S2020" s="5">
        <f>MONTH(SalesDataTable[[#This Row],[Order Date]])</f>
        <v>9</v>
      </c>
      <c r="T2020" s="8" t="str">
        <f>TEXT(SalesDataTable[[#This Row],[Order Date]],"mmm")</f>
        <v>wrz</v>
      </c>
    </row>
    <row r="2021" spans="1:20" ht="16" x14ac:dyDescent="0.4">
      <c r="A2021" s="2" t="s">
        <v>2092</v>
      </c>
      <c r="B2021" s="3">
        <v>46295</v>
      </c>
      <c r="C2021" s="4" t="s">
        <v>47</v>
      </c>
      <c r="D2021" s="4" t="s">
        <v>48</v>
      </c>
      <c r="E2021" s="4" t="s">
        <v>45</v>
      </c>
      <c r="F2021" s="4" t="s">
        <v>24</v>
      </c>
      <c r="G2021" s="4" t="s">
        <v>31</v>
      </c>
      <c r="H2021" s="4" t="s">
        <v>99</v>
      </c>
      <c r="I2021" s="5">
        <v>1</v>
      </c>
      <c r="J2021" s="6">
        <v>70.91</v>
      </c>
      <c r="K2021" s="7">
        <v>0</v>
      </c>
      <c r="L2021" s="6">
        <v>31.73</v>
      </c>
      <c r="M2021" s="6">
        <f t="shared" si="124"/>
        <v>70.91</v>
      </c>
      <c r="N2021" s="6">
        <f t="shared" si="125"/>
        <v>31.73</v>
      </c>
      <c r="O2021" s="6">
        <f t="shared" si="126"/>
        <v>39.179999999999993</v>
      </c>
      <c r="P2021" s="8">
        <f t="shared" si="127"/>
        <v>0.55253137780284856</v>
      </c>
      <c r="Q2021" s="9">
        <f>YEAR(SalesDataTable[[#This Row],[Order Date]])</f>
        <v>2026</v>
      </c>
      <c r="R2021" s="8" t="str">
        <f>"Q"&amp;ROUNDUP(MONTH(SalesDataTable[[#This Row],[Order Date]])/3,0)</f>
        <v>Q3</v>
      </c>
      <c r="S2021" s="5">
        <f>MONTH(SalesDataTable[[#This Row],[Order Date]])</f>
        <v>9</v>
      </c>
      <c r="T2021" s="8" t="str">
        <f>TEXT(SalesDataTable[[#This Row],[Order Date]],"mmm")</f>
        <v>wrz</v>
      </c>
    </row>
    <row r="2022" spans="1:20" ht="16" x14ac:dyDescent="0.4">
      <c r="A2022" s="2" t="s">
        <v>2093</v>
      </c>
      <c r="B2022" s="3">
        <v>46295</v>
      </c>
      <c r="C2022" s="4" t="s">
        <v>47</v>
      </c>
      <c r="D2022" s="4" t="s">
        <v>102</v>
      </c>
      <c r="E2022" s="4" t="s">
        <v>59</v>
      </c>
      <c r="F2022" s="4" t="s">
        <v>24</v>
      </c>
      <c r="G2022" s="4" t="s">
        <v>25</v>
      </c>
      <c r="H2022" s="4" t="s">
        <v>26</v>
      </c>
      <c r="I2022" s="5">
        <v>2</v>
      </c>
      <c r="J2022" s="6">
        <v>81.99</v>
      </c>
      <c r="K2022" s="7">
        <v>0</v>
      </c>
      <c r="L2022" s="6">
        <v>43.95</v>
      </c>
      <c r="M2022" s="6">
        <f t="shared" si="124"/>
        <v>163.98</v>
      </c>
      <c r="N2022" s="6">
        <f t="shared" si="125"/>
        <v>87.9</v>
      </c>
      <c r="O2022" s="6">
        <f t="shared" si="126"/>
        <v>76.079999999999984</v>
      </c>
      <c r="P2022" s="8">
        <f t="shared" si="127"/>
        <v>0.46395901939260881</v>
      </c>
      <c r="Q2022" s="9">
        <f>YEAR(SalesDataTable[[#This Row],[Order Date]])</f>
        <v>2026</v>
      </c>
      <c r="R2022" s="8" t="str">
        <f>"Q"&amp;ROUNDUP(MONTH(SalesDataTable[[#This Row],[Order Date]])/3,0)</f>
        <v>Q3</v>
      </c>
      <c r="S2022" s="5">
        <f>MONTH(SalesDataTable[[#This Row],[Order Date]])</f>
        <v>9</v>
      </c>
      <c r="T2022" s="8" t="str">
        <f>TEXT(SalesDataTable[[#This Row],[Order Date]],"mmm")</f>
        <v>wrz</v>
      </c>
    </row>
    <row r="2023" spans="1:20" ht="16" x14ac:dyDescent="0.4">
      <c r="A2023" s="2" t="s">
        <v>2094</v>
      </c>
      <c r="B2023" s="3">
        <v>46295</v>
      </c>
      <c r="C2023" s="4" t="s">
        <v>47</v>
      </c>
      <c r="D2023" s="4" t="s">
        <v>48</v>
      </c>
      <c r="E2023" s="4" t="s">
        <v>59</v>
      </c>
      <c r="F2023" s="4" t="s">
        <v>36</v>
      </c>
      <c r="G2023" s="4" t="s">
        <v>25</v>
      </c>
      <c r="H2023" s="4" t="s">
        <v>26</v>
      </c>
      <c r="I2023" s="5">
        <v>2</v>
      </c>
      <c r="J2023" s="6">
        <v>81.13</v>
      </c>
      <c r="K2023" s="7">
        <v>0</v>
      </c>
      <c r="L2023" s="6">
        <v>43.7</v>
      </c>
      <c r="M2023" s="6">
        <f t="shared" si="124"/>
        <v>162.26</v>
      </c>
      <c r="N2023" s="6">
        <f t="shared" si="125"/>
        <v>87.4</v>
      </c>
      <c r="O2023" s="6">
        <f t="shared" si="126"/>
        <v>74.859999999999985</v>
      </c>
      <c r="P2023" s="8">
        <f t="shared" si="127"/>
        <v>0.46135831381733017</v>
      </c>
      <c r="Q2023" s="9">
        <f>YEAR(SalesDataTable[[#This Row],[Order Date]])</f>
        <v>2026</v>
      </c>
      <c r="R2023" s="8" t="str">
        <f>"Q"&amp;ROUNDUP(MONTH(SalesDataTable[[#This Row],[Order Date]])/3,0)</f>
        <v>Q3</v>
      </c>
      <c r="S2023" s="5">
        <f>MONTH(SalesDataTable[[#This Row],[Order Date]])</f>
        <v>9</v>
      </c>
      <c r="T2023" s="8" t="str">
        <f>TEXT(SalesDataTable[[#This Row],[Order Date]],"mmm")</f>
        <v>wrz</v>
      </c>
    </row>
    <row r="2024" spans="1:20" ht="16" x14ac:dyDescent="0.4">
      <c r="A2024" s="2" t="s">
        <v>2095</v>
      </c>
      <c r="B2024" s="3">
        <v>46295</v>
      </c>
      <c r="C2024" s="4" t="s">
        <v>28</v>
      </c>
      <c r="D2024" s="4" t="s">
        <v>89</v>
      </c>
      <c r="E2024" s="4" t="s">
        <v>30</v>
      </c>
      <c r="F2024" s="4" t="s">
        <v>24</v>
      </c>
      <c r="G2024" s="4" t="s">
        <v>31</v>
      </c>
      <c r="H2024" s="4" t="s">
        <v>41</v>
      </c>
      <c r="I2024" s="5">
        <v>5</v>
      </c>
      <c r="J2024" s="6">
        <v>141.08000000000001</v>
      </c>
      <c r="K2024" s="7">
        <v>0.05</v>
      </c>
      <c r="L2024" s="6">
        <v>78.23</v>
      </c>
      <c r="M2024" s="6">
        <f t="shared" si="124"/>
        <v>670.13000000000011</v>
      </c>
      <c r="N2024" s="6">
        <f t="shared" si="125"/>
        <v>391.15000000000003</v>
      </c>
      <c r="O2024" s="6">
        <f t="shared" si="126"/>
        <v>278.98000000000008</v>
      </c>
      <c r="P2024" s="8">
        <f t="shared" si="127"/>
        <v>0.4163072836613792</v>
      </c>
      <c r="Q2024" s="9">
        <f>YEAR(SalesDataTable[[#This Row],[Order Date]])</f>
        <v>2026</v>
      </c>
      <c r="R2024" s="8" t="str">
        <f>"Q"&amp;ROUNDUP(MONTH(SalesDataTable[[#This Row],[Order Date]])/3,0)</f>
        <v>Q3</v>
      </c>
      <c r="S2024" s="5">
        <f>MONTH(SalesDataTable[[#This Row],[Order Date]])</f>
        <v>9</v>
      </c>
      <c r="T2024" s="8" t="str">
        <f>TEXT(SalesDataTable[[#This Row],[Order Date]],"mmm")</f>
        <v>wrz</v>
      </c>
    </row>
    <row r="2025" spans="1:20" ht="16" x14ac:dyDescent="0.4">
      <c r="A2025" s="2" t="s">
        <v>2096</v>
      </c>
      <c r="B2025" s="3">
        <v>46295</v>
      </c>
      <c r="C2025" s="4" t="s">
        <v>21</v>
      </c>
      <c r="D2025" s="4" t="s">
        <v>108</v>
      </c>
      <c r="E2025" s="4" t="s">
        <v>23</v>
      </c>
      <c r="F2025" s="4" t="s">
        <v>24</v>
      </c>
      <c r="G2025" s="4" t="s">
        <v>37</v>
      </c>
      <c r="H2025" s="4" t="s">
        <v>38</v>
      </c>
      <c r="I2025" s="5">
        <v>5</v>
      </c>
      <c r="J2025" s="6">
        <v>36.18</v>
      </c>
      <c r="K2025" s="7">
        <v>0</v>
      </c>
      <c r="L2025" s="6">
        <v>13.66</v>
      </c>
      <c r="M2025" s="6">
        <f t="shared" si="124"/>
        <v>180.9</v>
      </c>
      <c r="N2025" s="6">
        <f t="shared" si="125"/>
        <v>68.3</v>
      </c>
      <c r="O2025" s="6">
        <f t="shared" si="126"/>
        <v>112.60000000000001</v>
      </c>
      <c r="P2025" s="8">
        <f t="shared" si="127"/>
        <v>0.62244333886124936</v>
      </c>
      <c r="Q2025" s="9">
        <f>YEAR(SalesDataTable[[#This Row],[Order Date]])</f>
        <v>2026</v>
      </c>
      <c r="R2025" s="8" t="str">
        <f>"Q"&amp;ROUNDUP(MONTH(SalesDataTable[[#This Row],[Order Date]])/3,0)</f>
        <v>Q3</v>
      </c>
      <c r="S2025" s="5">
        <f>MONTH(SalesDataTable[[#This Row],[Order Date]])</f>
        <v>9</v>
      </c>
      <c r="T2025" s="8" t="str">
        <f>TEXT(SalesDataTable[[#This Row],[Order Date]],"mmm")</f>
        <v>wrz</v>
      </c>
    </row>
    <row r="2026" spans="1:20" ht="16" x14ac:dyDescent="0.4">
      <c r="A2026" s="2" t="s">
        <v>2097</v>
      </c>
      <c r="B2026" s="3">
        <v>46295</v>
      </c>
      <c r="C2026" s="4" t="s">
        <v>47</v>
      </c>
      <c r="D2026" s="4" t="s">
        <v>102</v>
      </c>
      <c r="E2026" s="4" t="s">
        <v>59</v>
      </c>
      <c r="F2026" s="4" t="s">
        <v>36</v>
      </c>
      <c r="G2026" s="4" t="s">
        <v>25</v>
      </c>
      <c r="H2026" s="4" t="s">
        <v>26</v>
      </c>
      <c r="I2026" s="5">
        <v>1</v>
      </c>
      <c r="J2026" s="6">
        <v>81.06</v>
      </c>
      <c r="K2026" s="7">
        <v>0.05</v>
      </c>
      <c r="L2026" s="6">
        <v>43.54</v>
      </c>
      <c r="M2026" s="6">
        <f t="shared" si="124"/>
        <v>77.007000000000005</v>
      </c>
      <c r="N2026" s="6">
        <f t="shared" si="125"/>
        <v>43.54</v>
      </c>
      <c r="O2026" s="6">
        <f t="shared" si="126"/>
        <v>33.467000000000006</v>
      </c>
      <c r="P2026" s="8">
        <f t="shared" si="127"/>
        <v>0.434596854831379</v>
      </c>
      <c r="Q2026" s="9">
        <f>YEAR(SalesDataTable[[#This Row],[Order Date]])</f>
        <v>2026</v>
      </c>
      <c r="R2026" s="8" t="str">
        <f>"Q"&amp;ROUNDUP(MONTH(SalesDataTable[[#This Row],[Order Date]])/3,0)</f>
        <v>Q3</v>
      </c>
      <c r="S2026" s="5">
        <f>MONTH(SalesDataTable[[#This Row],[Order Date]])</f>
        <v>9</v>
      </c>
      <c r="T2026" s="8" t="str">
        <f>TEXT(SalesDataTable[[#This Row],[Order Date]],"mmm")</f>
        <v>wrz</v>
      </c>
    </row>
    <row r="2027" spans="1:20" ht="16" x14ac:dyDescent="0.4">
      <c r="A2027" s="2" t="s">
        <v>2098</v>
      </c>
      <c r="B2027" s="3">
        <v>46295</v>
      </c>
      <c r="C2027" s="4" t="s">
        <v>34</v>
      </c>
      <c r="D2027" s="4" t="s">
        <v>44</v>
      </c>
      <c r="E2027" s="4" t="s">
        <v>23</v>
      </c>
      <c r="F2027" s="4" t="s">
        <v>40</v>
      </c>
      <c r="G2027" s="4" t="s">
        <v>69</v>
      </c>
      <c r="H2027" s="4" t="s">
        <v>94</v>
      </c>
      <c r="I2027" s="5">
        <v>1</v>
      </c>
      <c r="J2027" s="6">
        <v>49.51</v>
      </c>
      <c r="K2027" s="7">
        <v>0.15</v>
      </c>
      <c r="L2027" s="6">
        <v>21.4</v>
      </c>
      <c r="M2027" s="6">
        <f t="shared" si="124"/>
        <v>42.083499999999994</v>
      </c>
      <c r="N2027" s="6">
        <f t="shared" si="125"/>
        <v>21.4</v>
      </c>
      <c r="O2027" s="6">
        <f t="shared" si="126"/>
        <v>20.683499999999995</v>
      </c>
      <c r="P2027" s="8">
        <f t="shared" si="127"/>
        <v>0.49148716242707946</v>
      </c>
      <c r="Q2027" s="9">
        <f>YEAR(SalesDataTable[[#This Row],[Order Date]])</f>
        <v>2026</v>
      </c>
      <c r="R2027" s="8" t="str">
        <f>"Q"&amp;ROUNDUP(MONTH(SalesDataTable[[#This Row],[Order Date]])/3,0)</f>
        <v>Q3</v>
      </c>
      <c r="S2027" s="5">
        <f>MONTH(SalesDataTable[[#This Row],[Order Date]])</f>
        <v>9</v>
      </c>
      <c r="T2027" s="8" t="str">
        <f>TEXT(SalesDataTable[[#This Row],[Order Date]],"mmm")</f>
        <v>wrz</v>
      </c>
    </row>
    <row r="2028" spans="1:20" ht="16" x14ac:dyDescent="0.4">
      <c r="A2028" s="2" t="s">
        <v>2099</v>
      </c>
      <c r="B2028" s="3">
        <v>46295</v>
      </c>
      <c r="C2028" s="4" t="s">
        <v>28</v>
      </c>
      <c r="D2028" s="4" t="s">
        <v>106</v>
      </c>
      <c r="E2028" s="4" t="s">
        <v>23</v>
      </c>
      <c r="F2028" s="4" t="s">
        <v>36</v>
      </c>
      <c r="G2028" s="4" t="s">
        <v>51</v>
      </c>
      <c r="H2028" s="4" t="s">
        <v>61</v>
      </c>
      <c r="I2028" s="5">
        <v>1</v>
      </c>
      <c r="J2028" s="6">
        <v>196.74</v>
      </c>
      <c r="K2028" s="7">
        <v>0.15</v>
      </c>
      <c r="L2028" s="6">
        <v>102.01</v>
      </c>
      <c r="M2028" s="6">
        <f t="shared" si="124"/>
        <v>167.22900000000001</v>
      </c>
      <c r="N2028" s="6">
        <f t="shared" si="125"/>
        <v>102.01</v>
      </c>
      <c r="O2028" s="6">
        <f t="shared" si="126"/>
        <v>65.219000000000008</v>
      </c>
      <c r="P2028" s="8">
        <f t="shared" si="127"/>
        <v>0.38999814625453721</v>
      </c>
      <c r="Q2028" s="9">
        <f>YEAR(SalesDataTable[[#This Row],[Order Date]])</f>
        <v>2026</v>
      </c>
      <c r="R2028" s="8" t="str">
        <f>"Q"&amp;ROUNDUP(MONTH(SalesDataTable[[#This Row],[Order Date]])/3,0)</f>
        <v>Q3</v>
      </c>
      <c r="S2028" s="5">
        <f>MONTH(SalesDataTable[[#This Row],[Order Date]])</f>
        <v>9</v>
      </c>
      <c r="T2028" s="8" t="str">
        <f>TEXT(SalesDataTable[[#This Row],[Order Date]],"mmm")</f>
        <v>wrz</v>
      </c>
    </row>
    <row r="2029" spans="1:20" ht="16" x14ac:dyDescent="0.4">
      <c r="A2029" s="2" t="s">
        <v>2100</v>
      </c>
      <c r="B2029" s="3">
        <v>46295</v>
      </c>
      <c r="C2029" s="4" t="s">
        <v>47</v>
      </c>
      <c r="D2029" s="4" t="s">
        <v>102</v>
      </c>
      <c r="E2029" s="4" t="s">
        <v>23</v>
      </c>
      <c r="F2029" s="4" t="s">
        <v>36</v>
      </c>
      <c r="G2029" s="4" t="s">
        <v>31</v>
      </c>
      <c r="H2029" s="4" t="s">
        <v>32</v>
      </c>
      <c r="I2029" s="5">
        <v>2</v>
      </c>
      <c r="J2029" s="6">
        <v>91.78</v>
      </c>
      <c r="K2029" s="7">
        <v>0.1</v>
      </c>
      <c r="L2029" s="6">
        <v>45.51</v>
      </c>
      <c r="M2029" s="6">
        <f t="shared" si="124"/>
        <v>165.20400000000001</v>
      </c>
      <c r="N2029" s="6">
        <f t="shared" si="125"/>
        <v>91.02</v>
      </c>
      <c r="O2029" s="6">
        <f t="shared" si="126"/>
        <v>74.184000000000012</v>
      </c>
      <c r="P2029" s="8">
        <f t="shared" si="127"/>
        <v>0.44904481731677204</v>
      </c>
      <c r="Q2029" s="9">
        <f>YEAR(SalesDataTable[[#This Row],[Order Date]])</f>
        <v>2026</v>
      </c>
      <c r="R2029" s="8" t="str">
        <f>"Q"&amp;ROUNDUP(MONTH(SalesDataTable[[#This Row],[Order Date]])/3,0)</f>
        <v>Q3</v>
      </c>
      <c r="S2029" s="5">
        <f>MONTH(SalesDataTable[[#This Row],[Order Date]])</f>
        <v>9</v>
      </c>
      <c r="T2029" s="8" t="str">
        <f>TEXT(SalesDataTable[[#This Row],[Order Date]],"mmm")</f>
        <v>wrz</v>
      </c>
    </row>
    <row r="2030" spans="1:20" ht="16" x14ac:dyDescent="0.4">
      <c r="A2030" s="2" t="s">
        <v>2101</v>
      </c>
      <c r="B2030" s="3">
        <v>46296</v>
      </c>
      <c r="C2030" s="4" t="s">
        <v>34</v>
      </c>
      <c r="D2030" s="4" t="s">
        <v>81</v>
      </c>
      <c r="E2030" s="4" t="s">
        <v>23</v>
      </c>
      <c r="F2030" s="4" t="s">
        <v>36</v>
      </c>
      <c r="G2030" s="4" t="s">
        <v>31</v>
      </c>
      <c r="H2030" s="4" t="s">
        <v>41</v>
      </c>
      <c r="I2030" s="5">
        <v>5</v>
      </c>
      <c r="J2030" s="6">
        <v>146.69</v>
      </c>
      <c r="K2030" s="7">
        <v>0</v>
      </c>
      <c r="L2030" s="6">
        <v>79</v>
      </c>
      <c r="M2030" s="6">
        <f t="shared" si="124"/>
        <v>733.45</v>
      </c>
      <c r="N2030" s="6">
        <f t="shared" si="125"/>
        <v>395</v>
      </c>
      <c r="O2030" s="6">
        <f t="shared" si="126"/>
        <v>338.45000000000005</v>
      </c>
      <c r="P2030" s="8">
        <f t="shared" si="127"/>
        <v>0.46144931488172342</v>
      </c>
      <c r="Q2030" s="9">
        <f>YEAR(SalesDataTable[[#This Row],[Order Date]])</f>
        <v>2026</v>
      </c>
      <c r="R2030" s="8" t="str">
        <f>"Q"&amp;ROUNDUP(MONTH(SalesDataTable[[#This Row],[Order Date]])/3,0)</f>
        <v>Q4</v>
      </c>
      <c r="S2030" s="5">
        <f>MONTH(SalesDataTable[[#This Row],[Order Date]])</f>
        <v>10</v>
      </c>
      <c r="T2030" s="8" t="str">
        <f>TEXT(SalesDataTable[[#This Row],[Order Date]],"mmm")</f>
        <v>paź</v>
      </c>
    </row>
    <row r="2031" spans="1:20" ht="16" x14ac:dyDescent="0.4">
      <c r="A2031" s="2" t="s">
        <v>2102</v>
      </c>
      <c r="B2031" s="3">
        <v>46296</v>
      </c>
      <c r="C2031" s="4" t="s">
        <v>21</v>
      </c>
      <c r="D2031" s="4" t="s">
        <v>72</v>
      </c>
      <c r="E2031" s="4" t="s">
        <v>45</v>
      </c>
      <c r="F2031" s="4" t="s">
        <v>36</v>
      </c>
      <c r="G2031" s="4" t="s">
        <v>51</v>
      </c>
      <c r="H2031" s="4" t="s">
        <v>84</v>
      </c>
      <c r="I2031" s="5">
        <v>1</v>
      </c>
      <c r="J2031" s="6">
        <v>79.81</v>
      </c>
      <c r="K2031" s="7">
        <v>0</v>
      </c>
      <c r="L2031" s="6">
        <v>39.08</v>
      </c>
      <c r="M2031" s="6">
        <f t="shared" si="124"/>
        <v>79.81</v>
      </c>
      <c r="N2031" s="6">
        <f t="shared" si="125"/>
        <v>39.08</v>
      </c>
      <c r="O2031" s="6">
        <f t="shared" si="126"/>
        <v>40.730000000000004</v>
      </c>
      <c r="P2031" s="8">
        <f t="shared" si="127"/>
        <v>0.5103370504949255</v>
      </c>
      <c r="Q2031" s="9">
        <f>YEAR(SalesDataTable[[#This Row],[Order Date]])</f>
        <v>2026</v>
      </c>
      <c r="R2031" s="8" t="str">
        <f>"Q"&amp;ROUNDUP(MONTH(SalesDataTable[[#This Row],[Order Date]])/3,0)</f>
        <v>Q4</v>
      </c>
      <c r="S2031" s="5">
        <f>MONTH(SalesDataTable[[#This Row],[Order Date]])</f>
        <v>10</v>
      </c>
      <c r="T2031" s="8" t="str">
        <f>TEXT(SalesDataTable[[#This Row],[Order Date]],"mmm")</f>
        <v>paź</v>
      </c>
    </row>
    <row r="2032" spans="1:20" ht="16" x14ac:dyDescent="0.4">
      <c r="A2032" s="2" t="s">
        <v>2103</v>
      </c>
      <c r="B2032" s="3">
        <v>46296</v>
      </c>
      <c r="C2032" s="4" t="s">
        <v>47</v>
      </c>
      <c r="D2032" s="4" t="s">
        <v>68</v>
      </c>
      <c r="E2032" s="4" t="s">
        <v>23</v>
      </c>
      <c r="F2032" s="4" t="s">
        <v>36</v>
      </c>
      <c r="G2032" s="4" t="s">
        <v>51</v>
      </c>
      <c r="H2032" s="4" t="s">
        <v>110</v>
      </c>
      <c r="I2032" s="5">
        <v>5</v>
      </c>
      <c r="J2032" s="6">
        <v>121.63</v>
      </c>
      <c r="K2032" s="7">
        <v>0.05</v>
      </c>
      <c r="L2032" s="6">
        <v>61.7</v>
      </c>
      <c r="M2032" s="6">
        <f t="shared" si="124"/>
        <v>577.74249999999995</v>
      </c>
      <c r="N2032" s="6">
        <f t="shared" si="125"/>
        <v>308.5</v>
      </c>
      <c r="O2032" s="6">
        <f t="shared" si="126"/>
        <v>269.24249999999995</v>
      </c>
      <c r="P2032" s="8">
        <f t="shared" si="127"/>
        <v>0.46602508903187834</v>
      </c>
      <c r="Q2032" s="9">
        <f>YEAR(SalesDataTable[[#This Row],[Order Date]])</f>
        <v>2026</v>
      </c>
      <c r="R2032" s="8" t="str">
        <f>"Q"&amp;ROUNDUP(MONTH(SalesDataTable[[#This Row],[Order Date]])/3,0)</f>
        <v>Q4</v>
      </c>
      <c r="S2032" s="5">
        <f>MONTH(SalesDataTable[[#This Row],[Order Date]])</f>
        <v>10</v>
      </c>
      <c r="T2032" s="8" t="str">
        <f>TEXT(SalesDataTable[[#This Row],[Order Date]],"mmm")</f>
        <v>paź</v>
      </c>
    </row>
    <row r="2033" spans="1:20" ht="16" x14ac:dyDescent="0.4">
      <c r="A2033" s="2" t="s">
        <v>2104</v>
      </c>
      <c r="B2033" s="3">
        <v>46296</v>
      </c>
      <c r="C2033" s="4" t="s">
        <v>47</v>
      </c>
      <c r="D2033" s="4" t="s">
        <v>102</v>
      </c>
      <c r="E2033" s="4" t="s">
        <v>30</v>
      </c>
      <c r="F2033" s="4" t="s">
        <v>40</v>
      </c>
      <c r="G2033" s="4" t="s">
        <v>25</v>
      </c>
      <c r="H2033" s="4" t="s">
        <v>49</v>
      </c>
      <c r="I2033" s="5">
        <v>10</v>
      </c>
      <c r="J2033" s="6">
        <v>50.42</v>
      </c>
      <c r="K2033" s="7">
        <v>0.05</v>
      </c>
      <c r="L2033" s="6">
        <v>22.5</v>
      </c>
      <c r="M2033" s="6">
        <f t="shared" si="124"/>
        <v>478.99</v>
      </c>
      <c r="N2033" s="6">
        <f t="shared" si="125"/>
        <v>225</v>
      </c>
      <c r="O2033" s="6">
        <f t="shared" si="126"/>
        <v>253.99</v>
      </c>
      <c r="P2033" s="8">
        <f t="shared" si="127"/>
        <v>0.53026159210004387</v>
      </c>
      <c r="Q2033" s="9">
        <f>YEAR(SalesDataTable[[#This Row],[Order Date]])</f>
        <v>2026</v>
      </c>
      <c r="R2033" s="8" t="str">
        <f>"Q"&amp;ROUNDUP(MONTH(SalesDataTable[[#This Row],[Order Date]])/3,0)</f>
        <v>Q4</v>
      </c>
      <c r="S2033" s="5">
        <f>MONTH(SalesDataTable[[#This Row],[Order Date]])</f>
        <v>10</v>
      </c>
      <c r="T2033" s="8" t="str">
        <f>TEXT(SalesDataTable[[#This Row],[Order Date]],"mmm")</f>
        <v>paź</v>
      </c>
    </row>
    <row r="2034" spans="1:20" ht="16" x14ac:dyDescent="0.4">
      <c r="A2034" s="2" t="s">
        <v>2105</v>
      </c>
      <c r="B2034" s="3">
        <v>46296</v>
      </c>
      <c r="C2034" s="4" t="s">
        <v>34</v>
      </c>
      <c r="D2034" s="4" t="s">
        <v>54</v>
      </c>
      <c r="E2034" s="4" t="s">
        <v>23</v>
      </c>
      <c r="F2034" s="4" t="s">
        <v>36</v>
      </c>
      <c r="G2034" s="4" t="s">
        <v>51</v>
      </c>
      <c r="H2034" s="4" t="s">
        <v>84</v>
      </c>
      <c r="I2034" s="5">
        <v>3</v>
      </c>
      <c r="J2034" s="6">
        <v>80.67</v>
      </c>
      <c r="K2034" s="7">
        <v>0</v>
      </c>
      <c r="L2034" s="6">
        <v>39.94</v>
      </c>
      <c r="M2034" s="6">
        <f t="shared" si="124"/>
        <v>242.01</v>
      </c>
      <c r="N2034" s="6">
        <f t="shared" si="125"/>
        <v>119.82</v>
      </c>
      <c r="O2034" s="6">
        <f t="shared" si="126"/>
        <v>122.19</v>
      </c>
      <c r="P2034" s="8">
        <f t="shared" si="127"/>
        <v>0.50489649188050079</v>
      </c>
      <c r="Q2034" s="9">
        <f>YEAR(SalesDataTable[[#This Row],[Order Date]])</f>
        <v>2026</v>
      </c>
      <c r="R2034" s="8" t="str">
        <f>"Q"&amp;ROUNDUP(MONTH(SalesDataTable[[#This Row],[Order Date]])/3,0)</f>
        <v>Q4</v>
      </c>
      <c r="S2034" s="5">
        <f>MONTH(SalesDataTable[[#This Row],[Order Date]])</f>
        <v>10</v>
      </c>
      <c r="T2034" s="8" t="str">
        <f>TEXT(SalesDataTable[[#This Row],[Order Date]],"mmm")</f>
        <v>paź</v>
      </c>
    </row>
    <row r="2035" spans="1:20" ht="16" x14ac:dyDescent="0.4">
      <c r="A2035" s="2" t="s">
        <v>2106</v>
      </c>
      <c r="B2035" s="3">
        <v>46296</v>
      </c>
      <c r="C2035" s="4" t="s">
        <v>47</v>
      </c>
      <c r="D2035" s="4" t="s">
        <v>102</v>
      </c>
      <c r="E2035" s="4" t="s">
        <v>23</v>
      </c>
      <c r="F2035" s="4" t="s">
        <v>40</v>
      </c>
      <c r="G2035" s="4" t="s">
        <v>31</v>
      </c>
      <c r="H2035" s="4" t="s">
        <v>73</v>
      </c>
      <c r="I2035" s="5">
        <v>2</v>
      </c>
      <c r="J2035" s="6">
        <v>152.12</v>
      </c>
      <c r="K2035" s="7">
        <v>0</v>
      </c>
      <c r="L2035" s="6">
        <v>79.53</v>
      </c>
      <c r="M2035" s="6">
        <f t="shared" si="124"/>
        <v>304.24</v>
      </c>
      <c r="N2035" s="6">
        <f t="shared" si="125"/>
        <v>159.06</v>
      </c>
      <c r="O2035" s="6">
        <f t="shared" si="126"/>
        <v>145.18</v>
      </c>
      <c r="P2035" s="8">
        <f t="shared" si="127"/>
        <v>0.47718906126742044</v>
      </c>
      <c r="Q2035" s="9">
        <f>YEAR(SalesDataTable[[#This Row],[Order Date]])</f>
        <v>2026</v>
      </c>
      <c r="R2035" s="8" t="str">
        <f>"Q"&amp;ROUNDUP(MONTH(SalesDataTable[[#This Row],[Order Date]])/3,0)</f>
        <v>Q4</v>
      </c>
      <c r="S2035" s="5">
        <f>MONTH(SalesDataTable[[#This Row],[Order Date]])</f>
        <v>10</v>
      </c>
      <c r="T2035" s="8" t="str">
        <f>TEXT(SalesDataTable[[#This Row],[Order Date]],"mmm")</f>
        <v>paź</v>
      </c>
    </row>
    <row r="2036" spans="1:20" ht="16" x14ac:dyDescent="0.4">
      <c r="A2036" s="2" t="s">
        <v>2107</v>
      </c>
      <c r="B2036" s="3">
        <v>46296</v>
      </c>
      <c r="C2036" s="4" t="s">
        <v>34</v>
      </c>
      <c r="D2036" s="4" t="s">
        <v>54</v>
      </c>
      <c r="E2036" s="4" t="s">
        <v>30</v>
      </c>
      <c r="F2036" s="4" t="s">
        <v>36</v>
      </c>
      <c r="G2036" s="4" t="s">
        <v>51</v>
      </c>
      <c r="H2036" s="4" t="s">
        <v>84</v>
      </c>
      <c r="I2036" s="5">
        <v>4</v>
      </c>
      <c r="J2036" s="6">
        <v>82.54</v>
      </c>
      <c r="K2036" s="7">
        <v>0.15</v>
      </c>
      <c r="L2036" s="6">
        <v>39.74</v>
      </c>
      <c r="M2036" s="6">
        <f t="shared" si="124"/>
        <v>280.63600000000002</v>
      </c>
      <c r="N2036" s="6">
        <f t="shared" si="125"/>
        <v>158.96</v>
      </c>
      <c r="O2036" s="6">
        <f t="shared" si="126"/>
        <v>121.67600000000002</v>
      </c>
      <c r="P2036" s="8">
        <f t="shared" si="127"/>
        <v>0.43357231431462823</v>
      </c>
      <c r="Q2036" s="9">
        <f>YEAR(SalesDataTable[[#This Row],[Order Date]])</f>
        <v>2026</v>
      </c>
      <c r="R2036" s="8" t="str">
        <f>"Q"&amp;ROUNDUP(MONTH(SalesDataTable[[#This Row],[Order Date]])/3,0)</f>
        <v>Q4</v>
      </c>
      <c r="S2036" s="5">
        <f>MONTH(SalesDataTable[[#This Row],[Order Date]])</f>
        <v>10</v>
      </c>
      <c r="T2036" s="8" t="str">
        <f>TEXT(SalesDataTable[[#This Row],[Order Date]],"mmm")</f>
        <v>paź</v>
      </c>
    </row>
    <row r="2037" spans="1:20" ht="16" x14ac:dyDescent="0.4">
      <c r="A2037" s="2" t="s">
        <v>2108</v>
      </c>
      <c r="B2037" s="3">
        <v>46297</v>
      </c>
      <c r="C2037" s="4" t="s">
        <v>47</v>
      </c>
      <c r="D2037" s="4" t="s">
        <v>102</v>
      </c>
      <c r="E2037" s="4" t="s">
        <v>45</v>
      </c>
      <c r="F2037" s="4" t="s">
        <v>24</v>
      </c>
      <c r="G2037" s="4" t="s">
        <v>25</v>
      </c>
      <c r="H2037" s="4" t="s">
        <v>49</v>
      </c>
      <c r="I2037" s="5">
        <v>2</v>
      </c>
      <c r="J2037" s="6">
        <v>50.43</v>
      </c>
      <c r="K2037" s="7">
        <v>0</v>
      </c>
      <c r="L2037" s="6">
        <v>23.04</v>
      </c>
      <c r="M2037" s="6">
        <f t="shared" si="124"/>
        <v>100.86</v>
      </c>
      <c r="N2037" s="6">
        <f t="shared" si="125"/>
        <v>46.08</v>
      </c>
      <c r="O2037" s="6">
        <f t="shared" si="126"/>
        <v>54.78</v>
      </c>
      <c r="P2037" s="8">
        <f t="shared" si="127"/>
        <v>0.54312908982748365</v>
      </c>
      <c r="Q2037" s="9">
        <f>YEAR(SalesDataTable[[#This Row],[Order Date]])</f>
        <v>2026</v>
      </c>
      <c r="R2037" s="8" t="str">
        <f>"Q"&amp;ROUNDUP(MONTH(SalesDataTable[[#This Row],[Order Date]])/3,0)</f>
        <v>Q4</v>
      </c>
      <c r="S2037" s="5">
        <f>MONTH(SalesDataTable[[#This Row],[Order Date]])</f>
        <v>10</v>
      </c>
      <c r="T2037" s="8" t="str">
        <f>TEXT(SalesDataTable[[#This Row],[Order Date]],"mmm")</f>
        <v>paź</v>
      </c>
    </row>
    <row r="2038" spans="1:20" ht="16" x14ac:dyDescent="0.4">
      <c r="A2038" s="2" t="s">
        <v>2109</v>
      </c>
      <c r="B2038" s="3">
        <v>46297</v>
      </c>
      <c r="C2038" s="4" t="s">
        <v>34</v>
      </c>
      <c r="D2038" s="4" t="s">
        <v>81</v>
      </c>
      <c r="E2038" s="4" t="s">
        <v>23</v>
      </c>
      <c r="F2038" s="4" t="s">
        <v>36</v>
      </c>
      <c r="G2038" s="4" t="s">
        <v>51</v>
      </c>
      <c r="H2038" s="4" t="s">
        <v>61</v>
      </c>
      <c r="I2038" s="5">
        <v>2</v>
      </c>
      <c r="J2038" s="6">
        <v>198.57</v>
      </c>
      <c r="K2038" s="7">
        <v>0.15</v>
      </c>
      <c r="L2038" s="6">
        <v>101.08</v>
      </c>
      <c r="M2038" s="6">
        <f t="shared" si="124"/>
        <v>337.56899999999996</v>
      </c>
      <c r="N2038" s="6">
        <f t="shared" si="125"/>
        <v>202.16</v>
      </c>
      <c r="O2038" s="6">
        <f t="shared" si="126"/>
        <v>135.40899999999996</v>
      </c>
      <c r="P2038" s="8">
        <f t="shared" si="127"/>
        <v>0.4011298430839324</v>
      </c>
      <c r="Q2038" s="9">
        <f>YEAR(SalesDataTable[[#This Row],[Order Date]])</f>
        <v>2026</v>
      </c>
      <c r="R2038" s="8" t="str">
        <f>"Q"&amp;ROUNDUP(MONTH(SalesDataTable[[#This Row],[Order Date]])/3,0)</f>
        <v>Q4</v>
      </c>
      <c r="S2038" s="5">
        <f>MONTH(SalesDataTable[[#This Row],[Order Date]])</f>
        <v>10</v>
      </c>
      <c r="T2038" s="8" t="str">
        <f>TEXT(SalesDataTable[[#This Row],[Order Date]],"mmm")</f>
        <v>paź</v>
      </c>
    </row>
    <row r="2039" spans="1:20" ht="16" x14ac:dyDescent="0.4">
      <c r="A2039" s="2" t="s">
        <v>2110</v>
      </c>
      <c r="B2039" s="3">
        <v>46298</v>
      </c>
      <c r="C2039" s="4" t="s">
        <v>47</v>
      </c>
      <c r="D2039" s="4" t="s">
        <v>68</v>
      </c>
      <c r="E2039" s="4" t="s">
        <v>23</v>
      </c>
      <c r="F2039" s="4" t="s">
        <v>36</v>
      </c>
      <c r="G2039" s="4" t="s">
        <v>69</v>
      </c>
      <c r="H2039" s="4" t="s">
        <v>70</v>
      </c>
      <c r="I2039" s="5">
        <v>2</v>
      </c>
      <c r="J2039" s="6">
        <v>41.06</v>
      </c>
      <c r="K2039" s="7">
        <v>0.05</v>
      </c>
      <c r="L2039" s="6">
        <v>14.54</v>
      </c>
      <c r="M2039" s="6">
        <f t="shared" si="124"/>
        <v>78.013999999999996</v>
      </c>
      <c r="N2039" s="6">
        <f t="shared" si="125"/>
        <v>29.08</v>
      </c>
      <c r="O2039" s="6">
        <f t="shared" si="126"/>
        <v>48.933999999999997</v>
      </c>
      <c r="P2039" s="8">
        <f t="shared" si="127"/>
        <v>0.62724639167328944</v>
      </c>
      <c r="Q2039" s="9">
        <f>YEAR(SalesDataTable[[#This Row],[Order Date]])</f>
        <v>2026</v>
      </c>
      <c r="R2039" s="8" t="str">
        <f>"Q"&amp;ROUNDUP(MONTH(SalesDataTable[[#This Row],[Order Date]])/3,0)</f>
        <v>Q4</v>
      </c>
      <c r="S2039" s="5">
        <f>MONTH(SalesDataTable[[#This Row],[Order Date]])</f>
        <v>10</v>
      </c>
      <c r="T2039" s="8" t="str">
        <f>TEXT(SalesDataTable[[#This Row],[Order Date]],"mmm")</f>
        <v>paź</v>
      </c>
    </row>
    <row r="2040" spans="1:20" ht="16" x14ac:dyDescent="0.4">
      <c r="A2040" s="2" t="s">
        <v>2111</v>
      </c>
      <c r="B2040" s="3">
        <v>46298</v>
      </c>
      <c r="C2040" s="4" t="s">
        <v>28</v>
      </c>
      <c r="D2040" s="4" t="s">
        <v>89</v>
      </c>
      <c r="E2040" s="4" t="s">
        <v>30</v>
      </c>
      <c r="F2040" s="4" t="s">
        <v>40</v>
      </c>
      <c r="G2040" s="4" t="s">
        <v>37</v>
      </c>
      <c r="H2040" s="4" t="s">
        <v>103</v>
      </c>
      <c r="I2040" s="5">
        <v>4</v>
      </c>
      <c r="J2040" s="6">
        <v>162.19</v>
      </c>
      <c r="K2040" s="7">
        <v>0.15</v>
      </c>
      <c r="L2040" s="6">
        <v>89.81</v>
      </c>
      <c r="M2040" s="6">
        <f t="shared" si="124"/>
        <v>551.44600000000003</v>
      </c>
      <c r="N2040" s="6">
        <f t="shared" si="125"/>
        <v>359.24</v>
      </c>
      <c r="O2040" s="6">
        <f t="shared" si="126"/>
        <v>192.20600000000002</v>
      </c>
      <c r="P2040" s="8">
        <f t="shared" si="127"/>
        <v>0.34854908730863948</v>
      </c>
      <c r="Q2040" s="9">
        <f>YEAR(SalesDataTable[[#This Row],[Order Date]])</f>
        <v>2026</v>
      </c>
      <c r="R2040" s="8" t="str">
        <f>"Q"&amp;ROUNDUP(MONTH(SalesDataTable[[#This Row],[Order Date]])/3,0)</f>
        <v>Q4</v>
      </c>
      <c r="S2040" s="5">
        <f>MONTH(SalesDataTable[[#This Row],[Order Date]])</f>
        <v>10</v>
      </c>
      <c r="T2040" s="8" t="str">
        <f>TEXT(SalesDataTable[[#This Row],[Order Date]],"mmm")</f>
        <v>paź</v>
      </c>
    </row>
    <row r="2041" spans="1:20" ht="16" x14ac:dyDescent="0.4">
      <c r="A2041" s="2" t="s">
        <v>2112</v>
      </c>
      <c r="B2041" s="3">
        <v>46298</v>
      </c>
      <c r="C2041" s="4" t="s">
        <v>47</v>
      </c>
      <c r="D2041" s="4" t="s">
        <v>48</v>
      </c>
      <c r="E2041" s="4" t="s">
        <v>45</v>
      </c>
      <c r="F2041" s="4" t="s">
        <v>36</v>
      </c>
      <c r="G2041" s="4" t="s">
        <v>51</v>
      </c>
      <c r="H2041" s="4" t="s">
        <v>61</v>
      </c>
      <c r="I2041" s="5">
        <v>2</v>
      </c>
      <c r="J2041" s="6">
        <v>192.99</v>
      </c>
      <c r="K2041" s="7">
        <v>0</v>
      </c>
      <c r="L2041" s="6">
        <v>101.73</v>
      </c>
      <c r="M2041" s="6">
        <f t="shared" si="124"/>
        <v>385.98</v>
      </c>
      <c r="N2041" s="6">
        <f t="shared" si="125"/>
        <v>203.46</v>
      </c>
      <c r="O2041" s="6">
        <f t="shared" si="126"/>
        <v>182.52</v>
      </c>
      <c r="P2041" s="8">
        <f t="shared" si="127"/>
        <v>0.47287424218871443</v>
      </c>
      <c r="Q2041" s="9">
        <f>YEAR(SalesDataTable[[#This Row],[Order Date]])</f>
        <v>2026</v>
      </c>
      <c r="R2041" s="8" t="str">
        <f>"Q"&amp;ROUNDUP(MONTH(SalesDataTable[[#This Row],[Order Date]])/3,0)</f>
        <v>Q4</v>
      </c>
      <c r="S2041" s="5">
        <f>MONTH(SalesDataTable[[#This Row],[Order Date]])</f>
        <v>10</v>
      </c>
      <c r="T2041" s="8" t="str">
        <f>TEXT(SalesDataTable[[#This Row],[Order Date]],"mmm")</f>
        <v>paź</v>
      </c>
    </row>
    <row r="2042" spans="1:20" ht="16" x14ac:dyDescent="0.4">
      <c r="A2042" s="2" t="s">
        <v>2113</v>
      </c>
      <c r="B2042" s="3">
        <v>46298</v>
      </c>
      <c r="C2042" s="4" t="s">
        <v>21</v>
      </c>
      <c r="D2042" s="4" t="s">
        <v>108</v>
      </c>
      <c r="E2042" s="4" t="s">
        <v>23</v>
      </c>
      <c r="F2042" s="4" t="s">
        <v>36</v>
      </c>
      <c r="G2042" s="4" t="s">
        <v>31</v>
      </c>
      <c r="H2042" s="4" t="s">
        <v>41</v>
      </c>
      <c r="I2042" s="5">
        <v>3</v>
      </c>
      <c r="J2042" s="6">
        <v>142.33000000000001</v>
      </c>
      <c r="K2042" s="7">
        <v>0.1</v>
      </c>
      <c r="L2042" s="6">
        <v>79.19</v>
      </c>
      <c r="M2042" s="6">
        <f t="shared" si="124"/>
        <v>384.291</v>
      </c>
      <c r="N2042" s="6">
        <f t="shared" si="125"/>
        <v>237.57</v>
      </c>
      <c r="O2042" s="6">
        <f t="shared" si="126"/>
        <v>146.721</v>
      </c>
      <c r="P2042" s="8">
        <f t="shared" si="127"/>
        <v>0.3817966072585619</v>
      </c>
      <c r="Q2042" s="9">
        <f>YEAR(SalesDataTable[[#This Row],[Order Date]])</f>
        <v>2026</v>
      </c>
      <c r="R2042" s="8" t="str">
        <f>"Q"&amp;ROUNDUP(MONTH(SalesDataTable[[#This Row],[Order Date]])/3,0)</f>
        <v>Q4</v>
      </c>
      <c r="S2042" s="5">
        <f>MONTH(SalesDataTable[[#This Row],[Order Date]])</f>
        <v>10</v>
      </c>
      <c r="T2042" s="8" t="str">
        <f>TEXT(SalesDataTable[[#This Row],[Order Date]],"mmm")</f>
        <v>paź</v>
      </c>
    </row>
    <row r="2043" spans="1:20" ht="16" x14ac:dyDescent="0.4">
      <c r="A2043" s="2" t="s">
        <v>2114</v>
      </c>
      <c r="B2043" s="3">
        <v>46298</v>
      </c>
      <c r="C2043" s="4" t="s">
        <v>28</v>
      </c>
      <c r="D2043" s="4" t="s">
        <v>86</v>
      </c>
      <c r="E2043" s="4" t="s">
        <v>45</v>
      </c>
      <c r="F2043" s="4" t="s">
        <v>40</v>
      </c>
      <c r="G2043" s="4" t="s">
        <v>31</v>
      </c>
      <c r="H2043" s="4" t="s">
        <v>41</v>
      </c>
      <c r="I2043" s="5">
        <v>4</v>
      </c>
      <c r="J2043" s="6">
        <v>143.63</v>
      </c>
      <c r="K2043" s="7">
        <v>0</v>
      </c>
      <c r="L2043" s="6">
        <v>80.510000000000005</v>
      </c>
      <c r="M2043" s="6">
        <f t="shared" si="124"/>
        <v>574.52</v>
      </c>
      <c r="N2043" s="6">
        <f t="shared" si="125"/>
        <v>322.04000000000002</v>
      </c>
      <c r="O2043" s="6">
        <f t="shared" si="126"/>
        <v>252.47999999999996</v>
      </c>
      <c r="P2043" s="8">
        <f t="shared" si="127"/>
        <v>0.43946250783262542</v>
      </c>
      <c r="Q2043" s="9">
        <f>YEAR(SalesDataTable[[#This Row],[Order Date]])</f>
        <v>2026</v>
      </c>
      <c r="R2043" s="8" t="str">
        <f>"Q"&amp;ROUNDUP(MONTH(SalesDataTable[[#This Row],[Order Date]])/3,0)</f>
        <v>Q4</v>
      </c>
      <c r="S2043" s="5">
        <f>MONTH(SalesDataTable[[#This Row],[Order Date]])</f>
        <v>10</v>
      </c>
      <c r="T2043" s="8" t="str">
        <f>TEXT(SalesDataTable[[#This Row],[Order Date]],"mmm")</f>
        <v>paź</v>
      </c>
    </row>
    <row r="2044" spans="1:20" ht="16" x14ac:dyDescent="0.4">
      <c r="A2044" s="2" t="s">
        <v>2115</v>
      </c>
      <c r="B2044" s="3">
        <v>46298</v>
      </c>
      <c r="C2044" s="4" t="s">
        <v>28</v>
      </c>
      <c r="D2044" s="4" t="s">
        <v>58</v>
      </c>
      <c r="E2044" s="4" t="s">
        <v>45</v>
      </c>
      <c r="F2044" s="4" t="s">
        <v>24</v>
      </c>
      <c r="G2044" s="4" t="s">
        <v>51</v>
      </c>
      <c r="H2044" s="4" t="s">
        <v>52</v>
      </c>
      <c r="I2044" s="5">
        <v>4</v>
      </c>
      <c r="J2044" s="6">
        <v>341.95</v>
      </c>
      <c r="K2044" s="7">
        <v>0.05</v>
      </c>
      <c r="L2044" s="6">
        <v>199.9</v>
      </c>
      <c r="M2044" s="6">
        <f t="shared" si="124"/>
        <v>1299.4099999999999</v>
      </c>
      <c r="N2044" s="6">
        <f t="shared" si="125"/>
        <v>799.6</v>
      </c>
      <c r="O2044" s="6">
        <f t="shared" si="126"/>
        <v>499.80999999999983</v>
      </c>
      <c r="P2044" s="8">
        <f t="shared" si="127"/>
        <v>0.38464379987840625</v>
      </c>
      <c r="Q2044" s="9">
        <f>YEAR(SalesDataTable[[#This Row],[Order Date]])</f>
        <v>2026</v>
      </c>
      <c r="R2044" s="8" t="str">
        <f>"Q"&amp;ROUNDUP(MONTH(SalesDataTable[[#This Row],[Order Date]])/3,0)</f>
        <v>Q4</v>
      </c>
      <c r="S2044" s="5">
        <f>MONTH(SalesDataTable[[#This Row],[Order Date]])</f>
        <v>10</v>
      </c>
      <c r="T2044" s="8" t="str">
        <f>TEXT(SalesDataTable[[#This Row],[Order Date]],"mmm")</f>
        <v>paź</v>
      </c>
    </row>
    <row r="2045" spans="1:20" ht="16" x14ac:dyDescent="0.4">
      <c r="A2045" s="2" t="s">
        <v>2116</v>
      </c>
      <c r="B2045" s="3">
        <v>46298</v>
      </c>
      <c r="C2045" s="4" t="s">
        <v>28</v>
      </c>
      <c r="D2045" s="4" t="s">
        <v>58</v>
      </c>
      <c r="E2045" s="4" t="s">
        <v>23</v>
      </c>
      <c r="F2045" s="4" t="s">
        <v>24</v>
      </c>
      <c r="G2045" s="4" t="s">
        <v>69</v>
      </c>
      <c r="H2045" s="4" t="s">
        <v>75</v>
      </c>
      <c r="I2045" s="5">
        <v>1</v>
      </c>
      <c r="J2045" s="6">
        <v>123.81</v>
      </c>
      <c r="K2045" s="7">
        <v>0</v>
      </c>
      <c r="L2045" s="6">
        <v>68.72</v>
      </c>
      <c r="M2045" s="6">
        <f t="shared" si="124"/>
        <v>123.81</v>
      </c>
      <c r="N2045" s="6">
        <f t="shared" si="125"/>
        <v>68.72</v>
      </c>
      <c r="O2045" s="6">
        <f t="shared" si="126"/>
        <v>55.09</v>
      </c>
      <c r="P2045" s="8">
        <f t="shared" si="127"/>
        <v>0.44495598093853489</v>
      </c>
      <c r="Q2045" s="9">
        <f>YEAR(SalesDataTable[[#This Row],[Order Date]])</f>
        <v>2026</v>
      </c>
      <c r="R2045" s="8" t="str">
        <f>"Q"&amp;ROUNDUP(MONTH(SalesDataTable[[#This Row],[Order Date]])/3,0)</f>
        <v>Q4</v>
      </c>
      <c r="S2045" s="5">
        <f>MONTH(SalesDataTable[[#This Row],[Order Date]])</f>
        <v>10</v>
      </c>
      <c r="T2045" s="8" t="str">
        <f>TEXT(SalesDataTable[[#This Row],[Order Date]],"mmm")</f>
        <v>paź</v>
      </c>
    </row>
    <row r="2046" spans="1:20" ht="16" x14ac:dyDescent="0.4">
      <c r="A2046" s="2" t="s">
        <v>2117</v>
      </c>
      <c r="B2046" s="3">
        <v>46299</v>
      </c>
      <c r="C2046" s="4" t="s">
        <v>34</v>
      </c>
      <c r="D2046" s="4" t="s">
        <v>44</v>
      </c>
      <c r="E2046" s="4" t="s">
        <v>23</v>
      </c>
      <c r="F2046" s="4" t="s">
        <v>36</v>
      </c>
      <c r="G2046" s="4" t="s">
        <v>31</v>
      </c>
      <c r="H2046" s="4" t="s">
        <v>41</v>
      </c>
      <c r="I2046" s="5">
        <v>1</v>
      </c>
      <c r="J2046" s="6">
        <v>146.1</v>
      </c>
      <c r="K2046" s="7">
        <v>0</v>
      </c>
      <c r="L2046" s="6">
        <v>79.739999999999995</v>
      </c>
      <c r="M2046" s="6">
        <f t="shared" si="124"/>
        <v>146.1</v>
      </c>
      <c r="N2046" s="6">
        <f t="shared" si="125"/>
        <v>79.739999999999995</v>
      </c>
      <c r="O2046" s="6">
        <f t="shared" si="126"/>
        <v>66.36</v>
      </c>
      <c r="P2046" s="8">
        <f t="shared" si="127"/>
        <v>0.45420944558521564</v>
      </c>
      <c r="Q2046" s="9">
        <f>YEAR(SalesDataTable[[#This Row],[Order Date]])</f>
        <v>2026</v>
      </c>
      <c r="R2046" s="8" t="str">
        <f>"Q"&amp;ROUNDUP(MONTH(SalesDataTable[[#This Row],[Order Date]])/3,0)</f>
        <v>Q4</v>
      </c>
      <c r="S2046" s="5">
        <f>MONTH(SalesDataTable[[#This Row],[Order Date]])</f>
        <v>10</v>
      </c>
      <c r="T2046" s="8" t="str">
        <f>TEXT(SalesDataTable[[#This Row],[Order Date]],"mmm")</f>
        <v>paź</v>
      </c>
    </row>
    <row r="2047" spans="1:20" ht="16" x14ac:dyDescent="0.4">
      <c r="A2047" s="2" t="s">
        <v>2118</v>
      </c>
      <c r="B2047" s="3">
        <v>46299</v>
      </c>
      <c r="C2047" s="4" t="s">
        <v>28</v>
      </c>
      <c r="D2047" s="4" t="s">
        <v>86</v>
      </c>
      <c r="E2047" s="4" t="s">
        <v>59</v>
      </c>
      <c r="F2047" s="4" t="s">
        <v>24</v>
      </c>
      <c r="G2047" s="4" t="s">
        <v>37</v>
      </c>
      <c r="H2047" s="4" t="s">
        <v>103</v>
      </c>
      <c r="I2047" s="5">
        <v>1</v>
      </c>
      <c r="J2047" s="6">
        <v>161.07</v>
      </c>
      <c r="K2047" s="7">
        <v>0.05</v>
      </c>
      <c r="L2047" s="6">
        <v>89.81</v>
      </c>
      <c r="M2047" s="6">
        <f t="shared" si="124"/>
        <v>153.01649999999998</v>
      </c>
      <c r="N2047" s="6">
        <f t="shared" si="125"/>
        <v>89.81</v>
      </c>
      <c r="O2047" s="6">
        <f t="shared" si="126"/>
        <v>63.206499999999977</v>
      </c>
      <c r="P2047" s="8">
        <f t="shared" si="127"/>
        <v>0.41306983233834249</v>
      </c>
      <c r="Q2047" s="9">
        <f>YEAR(SalesDataTable[[#This Row],[Order Date]])</f>
        <v>2026</v>
      </c>
      <c r="R2047" s="8" t="str">
        <f>"Q"&amp;ROUNDUP(MONTH(SalesDataTable[[#This Row],[Order Date]])/3,0)</f>
        <v>Q4</v>
      </c>
      <c r="S2047" s="5">
        <f>MONTH(SalesDataTable[[#This Row],[Order Date]])</f>
        <v>10</v>
      </c>
      <c r="T2047" s="8" t="str">
        <f>TEXT(SalesDataTable[[#This Row],[Order Date]],"mmm")</f>
        <v>paź</v>
      </c>
    </row>
    <row r="2048" spans="1:20" ht="16" x14ac:dyDescent="0.4">
      <c r="A2048" s="2" t="s">
        <v>2119</v>
      </c>
      <c r="B2048" s="3">
        <v>46299</v>
      </c>
      <c r="C2048" s="4" t="s">
        <v>47</v>
      </c>
      <c r="D2048" s="4" t="s">
        <v>102</v>
      </c>
      <c r="E2048" s="4" t="s">
        <v>23</v>
      </c>
      <c r="F2048" s="4" t="s">
        <v>36</v>
      </c>
      <c r="G2048" s="4" t="s">
        <v>31</v>
      </c>
      <c r="H2048" s="4" t="s">
        <v>32</v>
      </c>
      <c r="I2048" s="5">
        <v>5</v>
      </c>
      <c r="J2048" s="6">
        <v>90.12</v>
      </c>
      <c r="K2048" s="7">
        <v>0</v>
      </c>
      <c r="L2048" s="6">
        <v>46.67</v>
      </c>
      <c r="M2048" s="6">
        <f t="shared" si="124"/>
        <v>450.6</v>
      </c>
      <c r="N2048" s="6">
        <f t="shared" si="125"/>
        <v>233.35000000000002</v>
      </c>
      <c r="O2048" s="6">
        <f t="shared" si="126"/>
        <v>217.25</v>
      </c>
      <c r="P2048" s="8">
        <f t="shared" si="127"/>
        <v>0.48213493120284062</v>
      </c>
      <c r="Q2048" s="9">
        <f>YEAR(SalesDataTable[[#This Row],[Order Date]])</f>
        <v>2026</v>
      </c>
      <c r="R2048" s="8" t="str">
        <f>"Q"&amp;ROUNDUP(MONTH(SalesDataTable[[#This Row],[Order Date]])/3,0)</f>
        <v>Q4</v>
      </c>
      <c r="S2048" s="5">
        <f>MONTH(SalesDataTable[[#This Row],[Order Date]])</f>
        <v>10</v>
      </c>
      <c r="T2048" s="8" t="str">
        <f>TEXT(SalesDataTable[[#This Row],[Order Date]],"mmm")</f>
        <v>paź</v>
      </c>
    </row>
    <row r="2049" spans="1:20" ht="16" x14ac:dyDescent="0.4">
      <c r="A2049" s="2" t="s">
        <v>2120</v>
      </c>
      <c r="B2049" s="3">
        <v>46299</v>
      </c>
      <c r="C2049" s="4" t="s">
        <v>47</v>
      </c>
      <c r="D2049" s="4" t="s">
        <v>102</v>
      </c>
      <c r="E2049" s="4" t="s">
        <v>59</v>
      </c>
      <c r="F2049" s="4" t="s">
        <v>24</v>
      </c>
      <c r="G2049" s="4" t="s">
        <v>31</v>
      </c>
      <c r="H2049" s="4" t="s">
        <v>99</v>
      </c>
      <c r="I2049" s="5">
        <v>1</v>
      </c>
      <c r="J2049" s="6">
        <v>70.400000000000006</v>
      </c>
      <c r="K2049" s="7">
        <v>0</v>
      </c>
      <c r="L2049" s="6">
        <v>32.43</v>
      </c>
      <c r="M2049" s="6">
        <f t="shared" si="124"/>
        <v>70.400000000000006</v>
      </c>
      <c r="N2049" s="6">
        <f t="shared" si="125"/>
        <v>32.43</v>
      </c>
      <c r="O2049" s="6">
        <f t="shared" si="126"/>
        <v>37.970000000000006</v>
      </c>
      <c r="P2049" s="8">
        <f t="shared" si="127"/>
        <v>0.53934659090909098</v>
      </c>
      <c r="Q2049" s="9">
        <f>YEAR(SalesDataTable[[#This Row],[Order Date]])</f>
        <v>2026</v>
      </c>
      <c r="R2049" s="8" t="str">
        <f>"Q"&amp;ROUNDUP(MONTH(SalesDataTable[[#This Row],[Order Date]])/3,0)</f>
        <v>Q4</v>
      </c>
      <c r="S2049" s="5">
        <f>MONTH(SalesDataTable[[#This Row],[Order Date]])</f>
        <v>10</v>
      </c>
      <c r="T2049" s="8" t="str">
        <f>TEXT(SalesDataTable[[#This Row],[Order Date]],"mmm")</f>
        <v>paź</v>
      </c>
    </row>
    <row r="2050" spans="1:20" ht="16" x14ac:dyDescent="0.4">
      <c r="A2050" s="2" t="s">
        <v>2121</v>
      </c>
      <c r="B2050" s="3">
        <v>46299</v>
      </c>
      <c r="C2050" s="4" t="s">
        <v>28</v>
      </c>
      <c r="D2050" s="4" t="s">
        <v>89</v>
      </c>
      <c r="E2050" s="4" t="s">
        <v>30</v>
      </c>
      <c r="F2050" s="4" t="s">
        <v>40</v>
      </c>
      <c r="G2050" s="4" t="s">
        <v>51</v>
      </c>
      <c r="H2050" s="4" t="s">
        <v>61</v>
      </c>
      <c r="I2050" s="5">
        <v>6</v>
      </c>
      <c r="J2050" s="6">
        <v>191.08</v>
      </c>
      <c r="K2050" s="7">
        <v>0.1</v>
      </c>
      <c r="L2050" s="6">
        <v>102.93</v>
      </c>
      <c r="M2050" s="6">
        <f t="shared" ref="M2050:M2113" si="128">I2050*J2050*(1-K2050)</f>
        <v>1031.8320000000001</v>
      </c>
      <c r="N2050" s="6">
        <f t="shared" ref="N2050:N2113" si="129">I2050*L2050</f>
        <v>617.58000000000004</v>
      </c>
      <c r="O2050" s="6">
        <f t="shared" ref="O2050:O2113" si="130">M2050-N2050</f>
        <v>414.25200000000007</v>
      </c>
      <c r="P2050" s="8">
        <f t="shared" ref="P2050:P2113" si="131">IFERROR(O2050/M2050,0)</f>
        <v>0.40147233270532412</v>
      </c>
      <c r="Q2050" s="9">
        <f>YEAR(SalesDataTable[[#This Row],[Order Date]])</f>
        <v>2026</v>
      </c>
      <c r="R2050" s="8" t="str">
        <f>"Q"&amp;ROUNDUP(MONTH(SalesDataTable[[#This Row],[Order Date]])/3,0)</f>
        <v>Q4</v>
      </c>
      <c r="S2050" s="5">
        <f>MONTH(SalesDataTable[[#This Row],[Order Date]])</f>
        <v>10</v>
      </c>
      <c r="T2050" s="8" t="str">
        <f>TEXT(SalesDataTable[[#This Row],[Order Date]],"mmm")</f>
        <v>paź</v>
      </c>
    </row>
    <row r="2051" spans="1:20" ht="16" x14ac:dyDescent="0.4">
      <c r="A2051" s="2" t="s">
        <v>2122</v>
      </c>
      <c r="B2051" s="3">
        <v>46299</v>
      </c>
      <c r="C2051" s="4" t="s">
        <v>34</v>
      </c>
      <c r="D2051" s="4" t="s">
        <v>146</v>
      </c>
      <c r="E2051" s="4" t="s">
        <v>23</v>
      </c>
      <c r="F2051" s="4" t="s">
        <v>24</v>
      </c>
      <c r="G2051" s="4" t="s">
        <v>69</v>
      </c>
      <c r="H2051" s="4" t="s">
        <v>87</v>
      </c>
      <c r="I2051" s="5">
        <v>1</v>
      </c>
      <c r="J2051" s="6">
        <v>36.590000000000003</v>
      </c>
      <c r="K2051" s="7">
        <v>0</v>
      </c>
      <c r="L2051" s="6">
        <v>13.62</v>
      </c>
      <c r="M2051" s="6">
        <f t="shared" si="128"/>
        <v>36.590000000000003</v>
      </c>
      <c r="N2051" s="6">
        <f t="shared" si="129"/>
        <v>13.62</v>
      </c>
      <c r="O2051" s="6">
        <f t="shared" si="130"/>
        <v>22.970000000000006</v>
      </c>
      <c r="P2051" s="8">
        <f t="shared" si="131"/>
        <v>0.62776714949439749</v>
      </c>
      <c r="Q2051" s="9">
        <f>YEAR(SalesDataTable[[#This Row],[Order Date]])</f>
        <v>2026</v>
      </c>
      <c r="R2051" s="8" t="str">
        <f>"Q"&amp;ROUNDUP(MONTH(SalesDataTable[[#This Row],[Order Date]])/3,0)</f>
        <v>Q4</v>
      </c>
      <c r="S2051" s="5">
        <f>MONTH(SalesDataTable[[#This Row],[Order Date]])</f>
        <v>10</v>
      </c>
      <c r="T2051" s="8" t="str">
        <f>TEXT(SalesDataTable[[#This Row],[Order Date]],"mmm")</f>
        <v>paź</v>
      </c>
    </row>
    <row r="2052" spans="1:20" ht="16" x14ac:dyDescent="0.4">
      <c r="A2052" s="2" t="s">
        <v>2123</v>
      </c>
      <c r="B2052" s="3">
        <v>46300</v>
      </c>
      <c r="C2052" s="4" t="s">
        <v>28</v>
      </c>
      <c r="D2052" s="4" t="s">
        <v>86</v>
      </c>
      <c r="E2052" s="4" t="s">
        <v>45</v>
      </c>
      <c r="F2052" s="4" t="s">
        <v>24</v>
      </c>
      <c r="G2052" s="4" t="s">
        <v>51</v>
      </c>
      <c r="H2052" s="4" t="s">
        <v>110</v>
      </c>
      <c r="I2052" s="5">
        <v>2</v>
      </c>
      <c r="J2052" s="6">
        <v>125.38</v>
      </c>
      <c r="K2052" s="7">
        <v>0.05</v>
      </c>
      <c r="L2052" s="6">
        <v>59.12</v>
      </c>
      <c r="M2052" s="6">
        <f t="shared" si="128"/>
        <v>238.22199999999998</v>
      </c>
      <c r="N2052" s="6">
        <f t="shared" si="129"/>
        <v>118.24</v>
      </c>
      <c r="O2052" s="6">
        <f t="shared" si="130"/>
        <v>119.98199999999999</v>
      </c>
      <c r="P2052" s="8">
        <f t="shared" si="131"/>
        <v>0.5036562534106841</v>
      </c>
      <c r="Q2052" s="9">
        <f>YEAR(SalesDataTable[[#This Row],[Order Date]])</f>
        <v>2026</v>
      </c>
      <c r="R2052" s="8" t="str">
        <f>"Q"&amp;ROUNDUP(MONTH(SalesDataTable[[#This Row],[Order Date]])/3,0)</f>
        <v>Q4</v>
      </c>
      <c r="S2052" s="5">
        <f>MONTH(SalesDataTable[[#This Row],[Order Date]])</f>
        <v>10</v>
      </c>
      <c r="T2052" s="8" t="str">
        <f>TEXT(SalesDataTable[[#This Row],[Order Date]],"mmm")</f>
        <v>paź</v>
      </c>
    </row>
    <row r="2053" spans="1:20" ht="16" x14ac:dyDescent="0.4">
      <c r="A2053" s="2" t="s">
        <v>2124</v>
      </c>
      <c r="B2053" s="3">
        <v>46300</v>
      </c>
      <c r="C2053" s="4" t="s">
        <v>21</v>
      </c>
      <c r="D2053" s="4" t="s">
        <v>22</v>
      </c>
      <c r="E2053" s="4" t="s">
        <v>23</v>
      </c>
      <c r="F2053" s="4" t="s">
        <v>36</v>
      </c>
      <c r="G2053" s="4" t="s">
        <v>37</v>
      </c>
      <c r="H2053" s="4" t="s">
        <v>38</v>
      </c>
      <c r="I2053" s="5">
        <v>1</v>
      </c>
      <c r="J2053" s="6">
        <v>35.71</v>
      </c>
      <c r="K2053" s="7">
        <v>0</v>
      </c>
      <c r="L2053" s="6">
        <v>13.3</v>
      </c>
      <c r="M2053" s="6">
        <f t="shared" si="128"/>
        <v>35.71</v>
      </c>
      <c r="N2053" s="6">
        <f t="shared" si="129"/>
        <v>13.3</v>
      </c>
      <c r="O2053" s="6">
        <f t="shared" si="130"/>
        <v>22.41</v>
      </c>
      <c r="P2053" s="8">
        <f t="shared" si="131"/>
        <v>0.62755530663679637</v>
      </c>
      <c r="Q2053" s="9">
        <f>YEAR(SalesDataTable[[#This Row],[Order Date]])</f>
        <v>2026</v>
      </c>
      <c r="R2053" s="8" t="str">
        <f>"Q"&amp;ROUNDUP(MONTH(SalesDataTable[[#This Row],[Order Date]])/3,0)</f>
        <v>Q4</v>
      </c>
      <c r="S2053" s="5">
        <f>MONTH(SalesDataTable[[#This Row],[Order Date]])</f>
        <v>10</v>
      </c>
      <c r="T2053" s="8" t="str">
        <f>TEXT(SalesDataTable[[#This Row],[Order Date]],"mmm")</f>
        <v>paź</v>
      </c>
    </row>
    <row r="2054" spans="1:20" ht="16" x14ac:dyDescent="0.4">
      <c r="A2054" s="2" t="s">
        <v>2125</v>
      </c>
      <c r="B2054" s="3">
        <v>46300</v>
      </c>
      <c r="C2054" s="4" t="s">
        <v>28</v>
      </c>
      <c r="D2054" s="4" t="s">
        <v>58</v>
      </c>
      <c r="E2054" s="4" t="s">
        <v>23</v>
      </c>
      <c r="F2054" s="4" t="s">
        <v>24</v>
      </c>
      <c r="G2054" s="4" t="s">
        <v>37</v>
      </c>
      <c r="H2054" s="4" t="s">
        <v>66</v>
      </c>
      <c r="I2054" s="5">
        <v>2</v>
      </c>
      <c r="J2054" s="6">
        <v>46.72</v>
      </c>
      <c r="K2054" s="7">
        <v>0</v>
      </c>
      <c r="L2054" s="6">
        <v>18.39</v>
      </c>
      <c r="M2054" s="6">
        <f t="shared" si="128"/>
        <v>93.44</v>
      </c>
      <c r="N2054" s="6">
        <f t="shared" si="129"/>
        <v>36.78</v>
      </c>
      <c r="O2054" s="6">
        <f t="shared" si="130"/>
        <v>56.66</v>
      </c>
      <c r="P2054" s="8">
        <f t="shared" si="131"/>
        <v>0.60637842465753422</v>
      </c>
      <c r="Q2054" s="9">
        <f>YEAR(SalesDataTable[[#This Row],[Order Date]])</f>
        <v>2026</v>
      </c>
      <c r="R2054" s="8" t="str">
        <f>"Q"&amp;ROUNDUP(MONTH(SalesDataTable[[#This Row],[Order Date]])/3,0)</f>
        <v>Q4</v>
      </c>
      <c r="S2054" s="5">
        <f>MONTH(SalesDataTable[[#This Row],[Order Date]])</f>
        <v>10</v>
      </c>
      <c r="T2054" s="8" t="str">
        <f>TEXT(SalesDataTable[[#This Row],[Order Date]],"mmm")</f>
        <v>paź</v>
      </c>
    </row>
    <row r="2055" spans="1:20" ht="16" x14ac:dyDescent="0.4">
      <c r="A2055" s="2" t="s">
        <v>2126</v>
      </c>
      <c r="B2055" s="3">
        <v>46300</v>
      </c>
      <c r="C2055" s="4" t="s">
        <v>21</v>
      </c>
      <c r="D2055" s="4" t="s">
        <v>108</v>
      </c>
      <c r="E2055" s="4" t="s">
        <v>59</v>
      </c>
      <c r="F2055" s="4" t="s">
        <v>24</v>
      </c>
      <c r="G2055" s="4" t="s">
        <v>31</v>
      </c>
      <c r="H2055" s="4" t="s">
        <v>41</v>
      </c>
      <c r="I2055" s="5">
        <v>1</v>
      </c>
      <c r="J2055" s="6">
        <v>143.16999999999999</v>
      </c>
      <c r="K2055" s="7">
        <v>0.05</v>
      </c>
      <c r="L2055" s="6">
        <v>81.290000000000006</v>
      </c>
      <c r="M2055" s="6">
        <f t="shared" si="128"/>
        <v>136.01149999999998</v>
      </c>
      <c r="N2055" s="6">
        <f t="shared" si="129"/>
        <v>81.290000000000006</v>
      </c>
      <c r="O2055" s="6">
        <f t="shared" si="130"/>
        <v>54.721499999999978</v>
      </c>
      <c r="P2055" s="8">
        <f t="shared" si="131"/>
        <v>0.40232995004098904</v>
      </c>
      <c r="Q2055" s="9">
        <f>YEAR(SalesDataTable[[#This Row],[Order Date]])</f>
        <v>2026</v>
      </c>
      <c r="R2055" s="8" t="str">
        <f>"Q"&amp;ROUNDUP(MONTH(SalesDataTable[[#This Row],[Order Date]])/3,0)</f>
        <v>Q4</v>
      </c>
      <c r="S2055" s="5">
        <f>MONTH(SalesDataTable[[#This Row],[Order Date]])</f>
        <v>10</v>
      </c>
      <c r="T2055" s="8" t="str">
        <f>TEXT(SalesDataTable[[#This Row],[Order Date]],"mmm")</f>
        <v>paź</v>
      </c>
    </row>
    <row r="2056" spans="1:20" ht="16" x14ac:dyDescent="0.4">
      <c r="A2056" s="2" t="s">
        <v>2127</v>
      </c>
      <c r="B2056" s="3">
        <v>46300</v>
      </c>
      <c r="C2056" s="4" t="s">
        <v>21</v>
      </c>
      <c r="D2056" s="4" t="s">
        <v>22</v>
      </c>
      <c r="E2056" s="4" t="s">
        <v>45</v>
      </c>
      <c r="F2056" s="4" t="s">
        <v>24</v>
      </c>
      <c r="G2056" s="4" t="s">
        <v>51</v>
      </c>
      <c r="H2056" s="4" t="s">
        <v>110</v>
      </c>
      <c r="I2056" s="5">
        <v>1</v>
      </c>
      <c r="J2056" s="6">
        <v>125.88</v>
      </c>
      <c r="K2056" s="7">
        <v>0</v>
      </c>
      <c r="L2056" s="6">
        <v>62.46</v>
      </c>
      <c r="M2056" s="6">
        <f t="shared" si="128"/>
        <v>125.88</v>
      </c>
      <c r="N2056" s="6">
        <f t="shared" si="129"/>
        <v>62.46</v>
      </c>
      <c r="O2056" s="6">
        <f t="shared" si="130"/>
        <v>63.419999999999995</v>
      </c>
      <c r="P2056" s="8">
        <f t="shared" si="131"/>
        <v>0.50381315538608196</v>
      </c>
      <c r="Q2056" s="9">
        <f>YEAR(SalesDataTable[[#This Row],[Order Date]])</f>
        <v>2026</v>
      </c>
      <c r="R2056" s="8" t="str">
        <f>"Q"&amp;ROUNDUP(MONTH(SalesDataTable[[#This Row],[Order Date]])/3,0)</f>
        <v>Q4</v>
      </c>
      <c r="S2056" s="5">
        <f>MONTH(SalesDataTable[[#This Row],[Order Date]])</f>
        <v>10</v>
      </c>
      <c r="T2056" s="8" t="str">
        <f>TEXT(SalesDataTable[[#This Row],[Order Date]],"mmm")</f>
        <v>paź</v>
      </c>
    </row>
    <row r="2057" spans="1:20" ht="16" x14ac:dyDescent="0.4">
      <c r="A2057" s="2" t="s">
        <v>2128</v>
      </c>
      <c r="B2057" s="3">
        <v>46301</v>
      </c>
      <c r="C2057" s="4" t="s">
        <v>47</v>
      </c>
      <c r="D2057" s="4" t="s">
        <v>48</v>
      </c>
      <c r="E2057" s="4" t="s">
        <v>23</v>
      </c>
      <c r="F2057" s="4" t="s">
        <v>36</v>
      </c>
      <c r="G2057" s="4" t="s">
        <v>69</v>
      </c>
      <c r="H2057" s="4" t="s">
        <v>75</v>
      </c>
      <c r="I2057" s="5">
        <v>2</v>
      </c>
      <c r="J2057" s="6">
        <v>121.81</v>
      </c>
      <c r="K2057" s="7">
        <v>0.05</v>
      </c>
      <c r="L2057" s="6">
        <v>67.72</v>
      </c>
      <c r="M2057" s="6">
        <f t="shared" si="128"/>
        <v>231.43899999999999</v>
      </c>
      <c r="N2057" s="6">
        <f t="shared" si="129"/>
        <v>135.44</v>
      </c>
      <c r="O2057" s="6">
        <f t="shared" si="130"/>
        <v>95.998999999999995</v>
      </c>
      <c r="P2057" s="8">
        <f t="shared" si="131"/>
        <v>0.41479180259161158</v>
      </c>
      <c r="Q2057" s="9">
        <f>YEAR(SalesDataTable[[#This Row],[Order Date]])</f>
        <v>2026</v>
      </c>
      <c r="R2057" s="8" t="str">
        <f>"Q"&amp;ROUNDUP(MONTH(SalesDataTable[[#This Row],[Order Date]])/3,0)</f>
        <v>Q4</v>
      </c>
      <c r="S2057" s="5">
        <f>MONTH(SalesDataTable[[#This Row],[Order Date]])</f>
        <v>10</v>
      </c>
      <c r="T2057" s="8" t="str">
        <f>TEXT(SalesDataTable[[#This Row],[Order Date]],"mmm")</f>
        <v>paź</v>
      </c>
    </row>
    <row r="2058" spans="1:20" ht="16" x14ac:dyDescent="0.4">
      <c r="A2058" s="2" t="s">
        <v>2129</v>
      </c>
      <c r="B2058" s="3">
        <v>46301</v>
      </c>
      <c r="C2058" s="4" t="s">
        <v>34</v>
      </c>
      <c r="D2058" s="4" t="s">
        <v>54</v>
      </c>
      <c r="E2058" s="4" t="s">
        <v>23</v>
      </c>
      <c r="F2058" s="4" t="s">
        <v>40</v>
      </c>
      <c r="G2058" s="4" t="s">
        <v>31</v>
      </c>
      <c r="H2058" s="4" t="s">
        <v>73</v>
      </c>
      <c r="I2058" s="5">
        <v>6</v>
      </c>
      <c r="J2058" s="6">
        <v>154.93</v>
      </c>
      <c r="K2058" s="7">
        <v>0.05</v>
      </c>
      <c r="L2058" s="6">
        <v>79.430000000000007</v>
      </c>
      <c r="M2058" s="6">
        <f t="shared" si="128"/>
        <v>883.101</v>
      </c>
      <c r="N2058" s="6">
        <f t="shared" si="129"/>
        <v>476.58000000000004</v>
      </c>
      <c r="O2058" s="6">
        <f t="shared" si="130"/>
        <v>406.52099999999996</v>
      </c>
      <c r="P2058" s="8">
        <f t="shared" si="131"/>
        <v>0.46033352923391546</v>
      </c>
      <c r="Q2058" s="9">
        <f>YEAR(SalesDataTable[[#This Row],[Order Date]])</f>
        <v>2026</v>
      </c>
      <c r="R2058" s="8" t="str">
        <f>"Q"&amp;ROUNDUP(MONTH(SalesDataTable[[#This Row],[Order Date]])/3,0)</f>
        <v>Q4</v>
      </c>
      <c r="S2058" s="5">
        <f>MONTH(SalesDataTable[[#This Row],[Order Date]])</f>
        <v>10</v>
      </c>
      <c r="T2058" s="8" t="str">
        <f>TEXT(SalesDataTable[[#This Row],[Order Date]],"mmm")</f>
        <v>paź</v>
      </c>
    </row>
    <row r="2059" spans="1:20" ht="16" x14ac:dyDescent="0.4">
      <c r="A2059" s="2" t="s">
        <v>2130</v>
      </c>
      <c r="B2059" s="3">
        <v>46302</v>
      </c>
      <c r="C2059" s="4" t="s">
        <v>47</v>
      </c>
      <c r="D2059" s="4" t="s">
        <v>68</v>
      </c>
      <c r="E2059" s="4" t="s">
        <v>45</v>
      </c>
      <c r="F2059" s="4" t="s">
        <v>36</v>
      </c>
      <c r="G2059" s="4" t="s">
        <v>25</v>
      </c>
      <c r="H2059" s="4" t="s">
        <v>63</v>
      </c>
      <c r="I2059" s="5">
        <v>2</v>
      </c>
      <c r="J2059" s="6">
        <v>101.1</v>
      </c>
      <c r="K2059" s="7">
        <v>0.15</v>
      </c>
      <c r="L2059" s="6">
        <v>51.61</v>
      </c>
      <c r="M2059" s="6">
        <f t="shared" si="128"/>
        <v>171.86999999999998</v>
      </c>
      <c r="N2059" s="6">
        <f t="shared" si="129"/>
        <v>103.22</v>
      </c>
      <c r="O2059" s="6">
        <f t="shared" si="130"/>
        <v>68.649999999999977</v>
      </c>
      <c r="P2059" s="8">
        <f t="shared" si="131"/>
        <v>0.39942980159422814</v>
      </c>
      <c r="Q2059" s="9">
        <f>YEAR(SalesDataTable[[#This Row],[Order Date]])</f>
        <v>2026</v>
      </c>
      <c r="R2059" s="8" t="str">
        <f>"Q"&amp;ROUNDUP(MONTH(SalesDataTable[[#This Row],[Order Date]])/3,0)</f>
        <v>Q4</v>
      </c>
      <c r="S2059" s="5">
        <f>MONTH(SalesDataTable[[#This Row],[Order Date]])</f>
        <v>10</v>
      </c>
      <c r="T2059" s="8" t="str">
        <f>TEXT(SalesDataTable[[#This Row],[Order Date]],"mmm")</f>
        <v>paź</v>
      </c>
    </row>
    <row r="2060" spans="1:20" ht="16" x14ac:dyDescent="0.4">
      <c r="A2060" s="2" t="s">
        <v>2131</v>
      </c>
      <c r="B2060" s="3">
        <v>46302</v>
      </c>
      <c r="C2060" s="4" t="s">
        <v>21</v>
      </c>
      <c r="D2060" s="4" t="s">
        <v>22</v>
      </c>
      <c r="E2060" s="4" t="s">
        <v>23</v>
      </c>
      <c r="F2060" s="4" t="s">
        <v>36</v>
      </c>
      <c r="G2060" s="4" t="s">
        <v>25</v>
      </c>
      <c r="H2060" s="4" t="s">
        <v>63</v>
      </c>
      <c r="I2060" s="5">
        <v>2</v>
      </c>
      <c r="J2060" s="6">
        <v>105</v>
      </c>
      <c r="K2060" s="7">
        <v>0</v>
      </c>
      <c r="L2060" s="6">
        <v>50.3</v>
      </c>
      <c r="M2060" s="6">
        <f t="shared" si="128"/>
        <v>210</v>
      </c>
      <c r="N2060" s="6">
        <f t="shared" si="129"/>
        <v>100.6</v>
      </c>
      <c r="O2060" s="6">
        <f t="shared" si="130"/>
        <v>109.4</v>
      </c>
      <c r="P2060" s="8">
        <f t="shared" si="131"/>
        <v>0.52095238095238094</v>
      </c>
      <c r="Q2060" s="9">
        <f>YEAR(SalesDataTable[[#This Row],[Order Date]])</f>
        <v>2026</v>
      </c>
      <c r="R2060" s="8" t="str">
        <f>"Q"&amp;ROUNDUP(MONTH(SalesDataTable[[#This Row],[Order Date]])/3,0)</f>
        <v>Q4</v>
      </c>
      <c r="S2060" s="5">
        <f>MONTH(SalesDataTable[[#This Row],[Order Date]])</f>
        <v>10</v>
      </c>
      <c r="T2060" s="8" t="str">
        <f>TEXT(SalesDataTable[[#This Row],[Order Date]],"mmm")</f>
        <v>paź</v>
      </c>
    </row>
    <row r="2061" spans="1:20" ht="16" x14ac:dyDescent="0.4">
      <c r="A2061" s="2" t="s">
        <v>2132</v>
      </c>
      <c r="B2061" s="3">
        <v>46302</v>
      </c>
      <c r="C2061" s="4" t="s">
        <v>34</v>
      </c>
      <c r="D2061" s="4" t="s">
        <v>35</v>
      </c>
      <c r="E2061" s="4" t="s">
        <v>30</v>
      </c>
      <c r="F2061" s="4" t="s">
        <v>40</v>
      </c>
      <c r="G2061" s="4" t="s">
        <v>31</v>
      </c>
      <c r="H2061" s="4" t="s">
        <v>73</v>
      </c>
      <c r="I2061" s="5">
        <v>4</v>
      </c>
      <c r="J2061" s="6">
        <v>157.12</v>
      </c>
      <c r="K2061" s="7">
        <v>0.15</v>
      </c>
      <c r="L2061" s="6">
        <v>77.98</v>
      </c>
      <c r="M2061" s="6">
        <f t="shared" si="128"/>
        <v>534.20799999999997</v>
      </c>
      <c r="N2061" s="6">
        <f t="shared" si="129"/>
        <v>311.92</v>
      </c>
      <c r="O2061" s="6">
        <f t="shared" si="130"/>
        <v>222.28799999999995</v>
      </c>
      <c r="P2061" s="8">
        <f t="shared" si="131"/>
        <v>0.41610758356295668</v>
      </c>
      <c r="Q2061" s="9">
        <f>YEAR(SalesDataTable[[#This Row],[Order Date]])</f>
        <v>2026</v>
      </c>
      <c r="R2061" s="8" t="str">
        <f>"Q"&amp;ROUNDUP(MONTH(SalesDataTable[[#This Row],[Order Date]])/3,0)</f>
        <v>Q4</v>
      </c>
      <c r="S2061" s="5">
        <f>MONTH(SalesDataTable[[#This Row],[Order Date]])</f>
        <v>10</v>
      </c>
      <c r="T2061" s="8" t="str">
        <f>TEXT(SalesDataTable[[#This Row],[Order Date]],"mmm")</f>
        <v>paź</v>
      </c>
    </row>
    <row r="2062" spans="1:20" ht="16" x14ac:dyDescent="0.4">
      <c r="A2062" s="2" t="s">
        <v>2133</v>
      </c>
      <c r="B2062" s="3">
        <v>46302</v>
      </c>
      <c r="C2062" s="4" t="s">
        <v>47</v>
      </c>
      <c r="D2062" s="4" t="s">
        <v>68</v>
      </c>
      <c r="E2062" s="4" t="s">
        <v>23</v>
      </c>
      <c r="F2062" s="4" t="s">
        <v>24</v>
      </c>
      <c r="G2062" s="4" t="s">
        <v>31</v>
      </c>
      <c r="H2062" s="4" t="s">
        <v>99</v>
      </c>
      <c r="I2062" s="5">
        <v>3</v>
      </c>
      <c r="J2062" s="6">
        <v>70.239999999999995</v>
      </c>
      <c r="K2062" s="7">
        <v>0.05</v>
      </c>
      <c r="L2062" s="6">
        <v>31.96</v>
      </c>
      <c r="M2062" s="6">
        <f t="shared" si="128"/>
        <v>200.18399999999997</v>
      </c>
      <c r="N2062" s="6">
        <f t="shared" si="129"/>
        <v>95.88</v>
      </c>
      <c r="O2062" s="6">
        <f t="shared" si="130"/>
        <v>104.30399999999997</v>
      </c>
      <c r="P2062" s="8">
        <f t="shared" si="131"/>
        <v>0.5210406426087999</v>
      </c>
      <c r="Q2062" s="9">
        <f>YEAR(SalesDataTable[[#This Row],[Order Date]])</f>
        <v>2026</v>
      </c>
      <c r="R2062" s="8" t="str">
        <f>"Q"&amp;ROUNDUP(MONTH(SalesDataTable[[#This Row],[Order Date]])/3,0)</f>
        <v>Q4</v>
      </c>
      <c r="S2062" s="5">
        <f>MONTH(SalesDataTable[[#This Row],[Order Date]])</f>
        <v>10</v>
      </c>
      <c r="T2062" s="8" t="str">
        <f>TEXT(SalesDataTable[[#This Row],[Order Date]],"mmm")</f>
        <v>paź</v>
      </c>
    </row>
    <row r="2063" spans="1:20" ht="16" x14ac:dyDescent="0.4">
      <c r="A2063" s="2" t="s">
        <v>2134</v>
      </c>
      <c r="B2063" s="3">
        <v>46302</v>
      </c>
      <c r="C2063" s="4" t="s">
        <v>34</v>
      </c>
      <c r="D2063" s="4" t="s">
        <v>146</v>
      </c>
      <c r="E2063" s="4" t="s">
        <v>23</v>
      </c>
      <c r="F2063" s="4" t="s">
        <v>24</v>
      </c>
      <c r="G2063" s="4" t="s">
        <v>25</v>
      </c>
      <c r="H2063" s="4" t="s">
        <v>63</v>
      </c>
      <c r="I2063" s="5">
        <v>1</v>
      </c>
      <c r="J2063" s="6">
        <v>103.48</v>
      </c>
      <c r="K2063" s="7">
        <v>0.1</v>
      </c>
      <c r="L2063" s="6">
        <v>51.33</v>
      </c>
      <c r="M2063" s="6">
        <f t="shared" si="128"/>
        <v>93.132000000000005</v>
      </c>
      <c r="N2063" s="6">
        <f t="shared" si="129"/>
        <v>51.33</v>
      </c>
      <c r="O2063" s="6">
        <f t="shared" si="130"/>
        <v>41.802000000000007</v>
      </c>
      <c r="P2063" s="8">
        <f t="shared" si="131"/>
        <v>0.4488467980930293</v>
      </c>
      <c r="Q2063" s="9">
        <f>YEAR(SalesDataTable[[#This Row],[Order Date]])</f>
        <v>2026</v>
      </c>
      <c r="R2063" s="8" t="str">
        <f>"Q"&amp;ROUNDUP(MONTH(SalesDataTable[[#This Row],[Order Date]])/3,0)</f>
        <v>Q4</v>
      </c>
      <c r="S2063" s="5">
        <f>MONTH(SalesDataTable[[#This Row],[Order Date]])</f>
        <v>10</v>
      </c>
      <c r="T2063" s="8" t="str">
        <f>TEXT(SalesDataTable[[#This Row],[Order Date]],"mmm")</f>
        <v>paź</v>
      </c>
    </row>
    <row r="2064" spans="1:20" ht="16" x14ac:dyDescent="0.4">
      <c r="A2064" s="2" t="s">
        <v>2135</v>
      </c>
      <c r="B2064" s="3">
        <v>46302</v>
      </c>
      <c r="C2064" s="4" t="s">
        <v>28</v>
      </c>
      <c r="D2064" s="4" t="s">
        <v>89</v>
      </c>
      <c r="E2064" s="4" t="s">
        <v>45</v>
      </c>
      <c r="F2064" s="4" t="s">
        <v>24</v>
      </c>
      <c r="G2064" s="4" t="s">
        <v>25</v>
      </c>
      <c r="H2064" s="4" t="s">
        <v>55</v>
      </c>
      <c r="I2064" s="5">
        <v>3</v>
      </c>
      <c r="J2064" s="6">
        <v>40.770000000000003</v>
      </c>
      <c r="K2064" s="7">
        <v>0.05</v>
      </c>
      <c r="L2064" s="6">
        <v>16.68</v>
      </c>
      <c r="M2064" s="6">
        <f t="shared" si="128"/>
        <v>116.19449999999999</v>
      </c>
      <c r="N2064" s="6">
        <f t="shared" si="129"/>
        <v>50.04</v>
      </c>
      <c r="O2064" s="6">
        <f t="shared" si="130"/>
        <v>66.154499999999985</v>
      </c>
      <c r="P2064" s="8">
        <f t="shared" si="131"/>
        <v>0.56934278300608021</v>
      </c>
      <c r="Q2064" s="9">
        <f>YEAR(SalesDataTable[[#This Row],[Order Date]])</f>
        <v>2026</v>
      </c>
      <c r="R2064" s="8" t="str">
        <f>"Q"&amp;ROUNDUP(MONTH(SalesDataTable[[#This Row],[Order Date]])/3,0)</f>
        <v>Q4</v>
      </c>
      <c r="S2064" s="5">
        <f>MONTH(SalesDataTable[[#This Row],[Order Date]])</f>
        <v>10</v>
      </c>
      <c r="T2064" s="8" t="str">
        <f>TEXT(SalesDataTable[[#This Row],[Order Date]],"mmm")</f>
        <v>paź</v>
      </c>
    </row>
    <row r="2065" spans="1:20" ht="16" x14ac:dyDescent="0.4">
      <c r="A2065" s="2" t="s">
        <v>2136</v>
      </c>
      <c r="B2065" s="3">
        <v>46302</v>
      </c>
      <c r="C2065" s="4" t="s">
        <v>21</v>
      </c>
      <c r="D2065" s="4" t="s">
        <v>72</v>
      </c>
      <c r="E2065" s="4" t="s">
        <v>45</v>
      </c>
      <c r="F2065" s="4" t="s">
        <v>36</v>
      </c>
      <c r="G2065" s="4" t="s">
        <v>31</v>
      </c>
      <c r="H2065" s="4" t="s">
        <v>41</v>
      </c>
      <c r="I2065" s="5">
        <v>2</v>
      </c>
      <c r="J2065" s="6">
        <v>143.41999999999999</v>
      </c>
      <c r="K2065" s="7">
        <v>0</v>
      </c>
      <c r="L2065" s="6">
        <v>81.44</v>
      </c>
      <c r="M2065" s="6">
        <f t="shared" si="128"/>
        <v>286.83999999999997</v>
      </c>
      <c r="N2065" s="6">
        <f t="shared" si="129"/>
        <v>162.88</v>
      </c>
      <c r="O2065" s="6">
        <f t="shared" si="130"/>
        <v>123.95999999999998</v>
      </c>
      <c r="P2065" s="8">
        <f t="shared" si="131"/>
        <v>0.43215730023706594</v>
      </c>
      <c r="Q2065" s="9">
        <f>YEAR(SalesDataTable[[#This Row],[Order Date]])</f>
        <v>2026</v>
      </c>
      <c r="R2065" s="8" t="str">
        <f>"Q"&amp;ROUNDUP(MONTH(SalesDataTable[[#This Row],[Order Date]])/3,0)</f>
        <v>Q4</v>
      </c>
      <c r="S2065" s="5">
        <f>MONTH(SalesDataTable[[#This Row],[Order Date]])</f>
        <v>10</v>
      </c>
      <c r="T2065" s="8" t="str">
        <f>TEXT(SalesDataTable[[#This Row],[Order Date]],"mmm")</f>
        <v>paź</v>
      </c>
    </row>
    <row r="2066" spans="1:20" ht="16" x14ac:dyDescent="0.4">
      <c r="A2066" s="2" t="s">
        <v>2137</v>
      </c>
      <c r="B2066" s="3">
        <v>46302</v>
      </c>
      <c r="C2066" s="4" t="s">
        <v>47</v>
      </c>
      <c r="D2066" s="4" t="s">
        <v>65</v>
      </c>
      <c r="E2066" s="4" t="s">
        <v>59</v>
      </c>
      <c r="F2066" s="4" t="s">
        <v>24</v>
      </c>
      <c r="G2066" s="4" t="s">
        <v>25</v>
      </c>
      <c r="H2066" s="4" t="s">
        <v>49</v>
      </c>
      <c r="I2066" s="5">
        <v>1</v>
      </c>
      <c r="J2066" s="6">
        <v>49.56</v>
      </c>
      <c r="K2066" s="7">
        <v>0.05</v>
      </c>
      <c r="L2066" s="6">
        <v>22.88</v>
      </c>
      <c r="M2066" s="6">
        <f t="shared" si="128"/>
        <v>47.082000000000001</v>
      </c>
      <c r="N2066" s="6">
        <f t="shared" si="129"/>
        <v>22.88</v>
      </c>
      <c r="O2066" s="6">
        <f t="shared" si="130"/>
        <v>24.202000000000002</v>
      </c>
      <c r="P2066" s="8">
        <f t="shared" si="131"/>
        <v>0.51403933562720361</v>
      </c>
      <c r="Q2066" s="9">
        <f>YEAR(SalesDataTable[[#This Row],[Order Date]])</f>
        <v>2026</v>
      </c>
      <c r="R2066" s="8" t="str">
        <f>"Q"&amp;ROUNDUP(MONTH(SalesDataTable[[#This Row],[Order Date]])/3,0)</f>
        <v>Q4</v>
      </c>
      <c r="S2066" s="5">
        <f>MONTH(SalesDataTable[[#This Row],[Order Date]])</f>
        <v>10</v>
      </c>
      <c r="T2066" s="8" t="str">
        <f>TEXT(SalesDataTable[[#This Row],[Order Date]],"mmm")</f>
        <v>paź</v>
      </c>
    </row>
    <row r="2067" spans="1:20" ht="16" x14ac:dyDescent="0.4">
      <c r="A2067" s="2" t="s">
        <v>2138</v>
      </c>
      <c r="B2067" s="3">
        <v>46302</v>
      </c>
      <c r="C2067" s="4" t="s">
        <v>28</v>
      </c>
      <c r="D2067" s="4" t="s">
        <v>89</v>
      </c>
      <c r="E2067" s="4" t="s">
        <v>23</v>
      </c>
      <c r="F2067" s="4" t="s">
        <v>24</v>
      </c>
      <c r="G2067" s="4" t="s">
        <v>37</v>
      </c>
      <c r="H2067" s="4" t="s">
        <v>91</v>
      </c>
      <c r="I2067" s="5">
        <v>4</v>
      </c>
      <c r="J2067" s="6">
        <v>131.05000000000001</v>
      </c>
      <c r="K2067" s="7">
        <v>0</v>
      </c>
      <c r="L2067" s="6">
        <v>67.37</v>
      </c>
      <c r="M2067" s="6">
        <f t="shared" si="128"/>
        <v>524.20000000000005</v>
      </c>
      <c r="N2067" s="6">
        <f t="shared" si="129"/>
        <v>269.48</v>
      </c>
      <c r="O2067" s="6">
        <f t="shared" si="130"/>
        <v>254.72000000000003</v>
      </c>
      <c r="P2067" s="8">
        <f t="shared" si="131"/>
        <v>0.48592140404425793</v>
      </c>
      <c r="Q2067" s="9">
        <f>YEAR(SalesDataTable[[#This Row],[Order Date]])</f>
        <v>2026</v>
      </c>
      <c r="R2067" s="8" t="str">
        <f>"Q"&amp;ROUNDUP(MONTH(SalesDataTable[[#This Row],[Order Date]])/3,0)</f>
        <v>Q4</v>
      </c>
      <c r="S2067" s="5">
        <f>MONTH(SalesDataTable[[#This Row],[Order Date]])</f>
        <v>10</v>
      </c>
      <c r="T2067" s="8" t="str">
        <f>TEXT(SalesDataTable[[#This Row],[Order Date]],"mmm")</f>
        <v>paź</v>
      </c>
    </row>
    <row r="2068" spans="1:20" ht="16" x14ac:dyDescent="0.4">
      <c r="A2068" s="2" t="s">
        <v>2139</v>
      </c>
      <c r="B2068" s="3">
        <v>46303</v>
      </c>
      <c r="C2068" s="4" t="s">
        <v>21</v>
      </c>
      <c r="D2068" s="4" t="s">
        <v>72</v>
      </c>
      <c r="E2068" s="4" t="s">
        <v>23</v>
      </c>
      <c r="F2068" s="4" t="s">
        <v>40</v>
      </c>
      <c r="G2068" s="4" t="s">
        <v>25</v>
      </c>
      <c r="H2068" s="4" t="s">
        <v>49</v>
      </c>
      <c r="I2068" s="5">
        <v>1</v>
      </c>
      <c r="J2068" s="6">
        <v>51.35</v>
      </c>
      <c r="K2068" s="7">
        <v>0</v>
      </c>
      <c r="L2068" s="6">
        <v>22.98</v>
      </c>
      <c r="M2068" s="6">
        <f t="shared" si="128"/>
        <v>51.35</v>
      </c>
      <c r="N2068" s="6">
        <f t="shared" si="129"/>
        <v>22.98</v>
      </c>
      <c r="O2068" s="6">
        <f t="shared" si="130"/>
        <v>28.37</v>
      </c>
      <c r="P2068" s="8">
        <f t="shared" si="131"/>
        <v>0.55248296007789677</v>
      </c>
      <c r="Q2068" s="9">
        <f>YEAR(SalesDataTable[[#This Row],[Order Date]])</f>
        <v>2026</v>
      </c>
      <c r="R2068" s="8" t="str">
        <f>"Q"&amp;ROUNDUP(MONTH(SalesDataTable[[#This Row],[Order Date]])/3,0)</f>
        <v>Q4</v>
      </c>
      <c r="S2068" s="5">
        <f>MONTH(SalesDataTable[[#This Row],[Order Date]])</f>
        <v>10</v>
      </c>
      <c r="T2068" s="8" t="str">
        <f>TEXT(SalesDataTable[[#This Row],[Order Date]],"mmm")</f>
        <v>paź</v>
      </c>
    </row>
    <row r="2069" spans="1:20" ht="16" x14ac:dyDescent="0.4">
      <c r="A2069" s="2" t="s">
        <v>2140</v>
      </c>
      <c r="B2069" s="3">
        <v>46303</v>
      </c>
      <c r="C2069" s="4" t="s">
        <v>47</v>
      </c>
      <c r="D2069" s="4" t="s">
        <v>68</v>
      </c>
      <c r="E2069" s="4" t="s">
        <v>23</v>
      </c>
      <c r="F2069" s="4" t="s">
        <v>24</v>
      </c>
      <c r="G2069" s="4" t="s">
        <v>69</v>
      </c>
      <c r="H2069" s="4" t="s">
        <v>70</v>
      </c>
      <c r="I2069" s="5">
        <v>1</v>
      </c>
      <c r="J2069" s="6">
        <v>39.659999999999997</v>
      </c>
      <c r="K2069" s="7">
        <v>0</v>
      </c>
      <c r="L2069" s="6">
        <v>14.39</v>
      </c>
      <c r="M2069" s="6">
        <f t="shared" si="128"/>
        <v>39.659999999999997</v>
      </c>
      <c r="N2069" s="6">
        <f t="shared" si="129"/>
        <v>14.39</v>
      </c>
      <c r="O2069" s="6">
        <f t="shared" si="130"/>
        <v>25.269999999999996</v>
      </c>
      <c r="P2069" s="8">
        <f t="shared" si="131"/>
        <v>0.63716591023701463</v>
      </c>
      <c r="Q2069" s="9">
        <f>YEAR(SalesDataTable[[#This Row],[Order Date]])</f>
        <v>2026</v>
      </c>
      <c r="R2069" s="8" t="str">
        <f>"Q"&amp;ROUNDUP(MONTH(SalesDataTable[[#This Row],[Order Date]])/3,0)</f>
        <v>Q4</v>
      </c>
      <c r="S2069" s="5">
        <f>MONTH(SalesDataTable[[#This Row],[Order Date]])</f>
        <v>10</v>
      </c>
      <c r="T2069" s="8" t="str">
        <f>TEXT(SalesDataTable[[#This Row],[Order Date]],"mmm")</f>
        <v>paź</v>
      </c>
    </row>
    <row r="2070" spans="1:20" ht="16" x14ac:dyDescent="0.4">
      <c r="A2070" s="2" t="s">
        <v>2141</v>
      </c>
      <c r="B2070" s="3">
        <v>46303</v>
      </c>
      <c r="C2070" s="4" t="s">
        <v>47</v>
      </c>
      <c r="D2070" s="4" t="s">
        <v>102</v>
      </c>
      <c r="E2070" s="4" t="s">
        <v>45</v>
      </c>
      <c r="F2070" s="4" t="s">
        <v>36</v>
      </c>
      <c r="G2070" s="4" t="s">
        <v>69</v>
      </c>
      <c r="H2070" s="4" t="s">
        <v>70</v>
      </c>
      <c r="I2070" s="5">
        <v>1</v>
      </c>
      <c r="J2070" s="6">
        <v>39.79</v>
      </c>
      <c r="K2070" s="7">
        <v>0</v>
      </c>
      <c r="L2070" s="6">
        <v>14.76</v>
      </c>
      <c r="M2070" s="6">
        <f t="shared" si="128"/>
        <v>39.79</v>
      </c>
      <c r="N2070" s="6">
        <f t="shared" si="129"/>
        <v>14.76</v>
      </c>
      <c r="O2070" s="6">
        <f t="shared" si="130"/>
        <v>25.03</v>
      </c>
      <c r="P2070" s="8">
        <f t="shared" si="131"/>
        <v>0.62905252576024129</v>
      </c>
      <c r="Q2070" s="9">
        <f>YEAR(SalesDataTable[[#This Row],[Order Date]])</f>
        <v>2026</v>
      </c>
      <c r="R2070" s="8" t="str">
        <f>"Q"&amp;ROUNDUP(MONTH(SalesDataTable[[#This Row],[Order Date]])/3,0)</f>
        <v>Q4</v>
      </c>
      <c r="S2070" s="5">
        <f>MONTH(SalesDataTable[[#This Row],[Order Date]])</f>
        <v>10</v>
      </c>
      <c r="T2070" s="8" t="str">
        <f>TEXT(SalesDataTable[[#This Row],[Order Date]],"mmm")</f>
        <v>paź</v>
      </c>
    </row>
    <row r="2071" spans="1:20" ht="16" x14ac:dyDescent="0.4">
      <c r="A2071" s="2" t="s">
        <v>2142</v>
      </c>
      <c r="B2071" s="3">
        <v>46303</v>
      </c>
      <c r="C2071" s="4" t="s">
        <v>34</v>
      </c>
      <c r="D2071" s="4" t="s">
        <v>81</v>
      </c>
      <c r="E2071" s="4" t="s">
        <v>30</v>
      </c>
      <c r="F2071" s="4" t="s">
        <v>36</v>
      </c>
      <c r="G2071" s="4" t="s">
        <v>25</v>
      </c>
      <c r="H2071" s="4" t="s">
        <v>55</v>
      </c>
      <c r="I2071" s="5">
        <v>6</v>
      </c>
      <c r="J2071" s="6">
        <v>41.27</v>
      </c>
      <c r="K2071" s="7">
        <v>0.1</v>
      </c>
      <c r="L2071" s="6">
        <v>16.61</v>
      </c>
      <c r="M2071" s="6">
        <f t="shared" si="128"/>
        <v>222.858</v>
      </c>
      <c r="N2071" s="6">
        <f t="shared" si="129"/>
        <v>99.66</v>
      </c>
      <c r="O2071" s="6">
        <f t="shared" si="130"/>
        <v>123.19800000000001</v>
      </c>
      <c r="P2071" s="8">
        <f t="shared" si="131"/>
        <v>0.55280941227149127</v>
      </c>
      <c r="Q2071" s="9">
        <f>YEAR(SalesDataTable[[#This Row],[Order Date]])</f>
        <v>2026</v>
      </c>
      <c r="R2071" s="8" t="str">
        <f>"Q"&amp;ROUNDUP(MONTH(SalesDataTable[[#This Row],[Order Date]])/3,0)</f>
        <v>Q4</v>
      </c>
      <c r="S2071" s="5">
        <f>MONTH(SalesDataTable[[#This Row],[Order Date]])</f>
        <v>10</v>
      </c>
      <c r="T2071" s="8" t="str">
        <f>TEXT(SalesDataTable[[#This Row],[Order Date]],"mmm")</f>
        <v>paź</v>
      </c>
    </row>
    <row r="2072" spans="1:20" ht="16" x14ac:dyDescent="0.4">
      <c r="A2072" s="2" t="s">
        <v>2143</v>
      </c>
      <c r="B2072" s="3">
        <v>46303</v>
      </c>
      <c r="C2072" s="4" t="s">
        <v>47</v>
      </c>
      <c r="D2072" s="4" t="s">
        <v>48</v>
      </c>
      <c r="E2072" s="4" t="s">
        <v>23</v>
      </c>
      <c r="F2072" s="4" t="s">
        <v>24</v>
      </c>
      <c r="G2072" s="4" t="s">
        <v>31</v>
      </c>
      <c r="H2072" s="4" t="s">
        <v>32</v>
      </c>
      <c r="I2072" s="5">
        <v>1</v>
      </c>
      <c r="J2072" s="6">
        <v>93.39</v>
      </c>
      <c r="K2072" s="7">
        <v>0</v>
      </c>
      <c r="L2072" s="6">
        <v>45.98</v>
      </c>
      <c r="M2072" s="6">
        <f t="shared" si="128"/>
        <v>93.39</v>
      </c>
      <c r="N2072" s="6">
        <f t="shared" si="129"/>
        <v>45.98</v>
      </c>
      <c r="O2072" s="6">
        <f t="shared" si="130"/>
        <v>47.410000000000004</v>
      </c>
      <c r="P2072" s="8">
        <f t="shared" si="131"/>
        <v>0.50765606595995294</v>
      </c>
      <c r="Q2072" s="9">
        <f>YEAR(SalesDataTable[[#This Row],[Order Date]])</f>
        <v>2026</v>
      </c>
      <c r="R2072" s="8" t="str">
        <f>"Q"&amp;ROUNDUP(MONTH(SalesDataTable[[#This Row],[Order Date]])/3,0)</f>
        <v>Q4</v>
      </c>
      <c r="S2072" s="5">
        <f>MONTH(SalesDataTable[[#This Row],[Order Date]])</f>
        <v>10</v>
      </c>
      <c r="T2072" s="8" t="str">
        <f>TEXT(SalesDataTable[[#This Row],[Order Date]],"mmm")</f>
        <v>paź</v>
      </c>
    </row>
    <row r="2073" spans="1:20" ht="16" x14ac:dyDescent="0.4">
      <c r="A2073" s="2" t="s">
        <v>2144</v>
      </c>
      <c r="B2073" s="3">
        <v>46304</v>
      </c>
      <c r="C2073" s="4" t="s">
        <v>34</v>
      </c>
      <c r="D2073" s="4" t="s">
        <v>44</v>
      </c>
      <c r="E2073" s="4" t="s">
        <v>23</v>
      </c>
      <c r="F2073" s="4" t="s">
        <v>40</v>
      </c>
      <c r="G2073" s="4" t="s">
        <v>51</v>
      </c>
      <c r="H2073" s="4" t="s">
        <v>52</v>
      </c>
      <c r="I2073" s="5">
        <v>1</v>
      </c>
      <c r="J2073" s="6">
        <v>336.56</v>
      </c>
      <c r="K2073" s="7">
        <v>0</v>
      </c>
      <c r="L2073" s="6">
        <v>189.74</v>
      </c>
      <c r="M2073" s="6">
        <f t="shared" si="128"/>
        <v>336.56</v>
      </c>
      <c r="N2073" s="6">
        <f t="shared" si="129"/>
        <v>189.74</v>
      </c>
      <c r="O2073" s="6">
        <f t="shared" si="130"/>
        <v>146.82</v>
      </c>
      <c r="P2073" s="8">
        <f t="shared" si="131"/>
        <v>0.43623722367482765</v>
      </c>
      <c r="Q2073" s="9">
        <f>YEAR(SalesDataTable[[#This Row],[Order Date]])</f>
        <v>2026</v>
      </c>
      <c r="R2073" s="8" t="str">
        <f>"Q"&amp;ROUNDUP(MONTH(SalesDataTable[[#This Row],[Order Date]])/3,0)</f>
        <v>Q4</v>
      </c>
      <c r="S2073" s="5">
        <f>MONTH(SalesDataTable[[#This Row],[Order Date]])</f>
        <v>10</v>
      </c>
      <c r="T2073" s="8" t="str">
        <f>TEXT(SalesDataTable[[#This Row],[Order Date]],"mmm")</f>
        <v>paź</v>
      </c>
    </row>
    <row r="2074" spans="1:20" ht="16" x14ac:dyDescent="0.4">
      <c r="A2074" s="2" t="s">
        <v>2145</v>
      </c>
      <c r="B2074" s="3">
        <v>46304</v>
      </c>
      <c r="C2074" s="4" t="s">
        <v>34</v>
      </c>
      <c r="D2074" s="4" t="s">
        <v>35</v>
      </c>
      <c r="E2074" s="4" t="s">
        <v>23</v>
      </c>
      <c r="F2074" s="4" t="s">
        <v>36</v>
      </c>
      <c r="G2074" s="4" t="s">
        <v>37</v>
      </c>
      <c r="H2074" s="4" t="s">
        <v>91</v>
      </c>
      <c r="I2074" s="5">
        <v>2</v>
      </c>
      <c r="J2074" s="6">
        <v>132.47999999999999</v>
      </c>
      <c r="K2074" s="7">
        <v>0.1</v>
      </c>
      <c r="L2074" s="6">
        <v>67.48</v>
      </c>
      <c r="M2074" s="6">
        <f t="shared" si="128"/>
        <v>238.464</v>
      </c>
      <c r="N2074" s="6">
        <f t="shared" si="129"/>
        <v>134.96</v>
      </c>
      <c r="O2074" s="6">
        <f t="shared" si="130"/>
        <v>103.50399999999999</v>
      </c>
      <c r="P2074" s="8">
        <f t="shared" si="131"/>
        <v>0.43404455179817497</v>
      </c>
      <c r="Q2074" s="9">
        <f>YEAR(SalesDataTable[[#This Row],[Order Date]])</f>
        <v>2026</v>
      </c>
      <c r="R2074" s="8" t="str">
        <f>"Q"&amp;ROUNDUP(MONTH(SalesDataTable[[#This Row],[Order Date]])/3,0)</f>
        <v>Q4</v>
      </c>
      <c r="S2074" s="5">
        <f>MONTH(SalesDataTable[[#This Row],[Order Date]])</f>
        <v>10</v>
      </c>
      <c r="T2074" s="8" t="str">
        <f>TEXT(SalesDataTable[[#This Row],[Order Date]],"mmm")</f>
        <v>paź</v>
      </c>
    </row>
    <row r="2075" spans="1:20" ht="16" x14ac:dyDescent="0.4">
      <c r="A2075" s="2" t="s">
        <v>2146</v>
      </c>
      <c r="B2075" s="3">
        <v>46304</v>
      </c>
      <c r="C2075" s="4" t="s">
        <v>28</v>
      </c>
      <c r="D2075" s="4" t="s">
        <v>106</v>
      </c>
      <c r="E2075" s="4" t="s">
        <v>45</v>
      </c>
      <c r="F2075" s="4" t="s">
        <v>24</v>
      </c>
      <c r="G2075" s="4" t="s">
        <v>31</v>
      </c>
      <c r="H2075" s="4" t="s">
        <v>32</v>
      </c>
      <c r="I2075" s="5">
        <v>1</v>
      </c>
      <c r="J2075" s="6">
        <v>92.59</v>
      </c>
      <c r="K2075" s="7">
        <v>0</v>
      </c>
      <c r="L2075" s="6">
        <v>44.46</v>
      </c>
      <c r="M2075" s="6">
        <f t="shared" si="128"/>
        <v>92.59</v>
      </c>
      <c r="N2075" s="6">
        <f t="shared" si="129"/>
        <v>44.46</v>
      </c>
      <c r="O2075" s="6">
        <f t="shared" si="130"/>
        <v>48.13</v>
      </c>
      <c r="P2075" s="8">
        <f t="shared" si="131"/>
        <v>0.51981855491953777</v>
      </c>
      <c r="Q2075" s="9">
        <f>YEAR(SalesDataTable[[#This Row],[Order Date]])</f>
        <v>2026</v>
      </c>
      <c r="R2075" s="8" t="str">
        <f>"Q"&amp;ROUNDUP(MONTH(SalesDataTable[[#This Row],[Order Date]])/3,0)</f>
        <v>Q4</v>
      </c>
      <c r="S2075" s="5">
        <f>MONTH(SalesDataTable[[#This Row],[Order Date]])</f>
        <v>10</v>
      </c>
      <c r="T2075" s="8" t="str">
        <f>TEXT(SalesDataTable[[#This Row],[Order Date]],"mmm")</f>
        <v>paź</v>
      </c>
    </row>
    <row r="2076" spans="1:20" ht="16" x14ac:dyDescent="0.4">
      <c r="A2076" s="2" t="s">
        <v>2147</v>
      </c>
      <c r="B2076" s="3">
        <v>46304</v>
      </c>
      <c r="C2076" s="4" t="s">
        <v>47</v>
      </c>
      <c r="D2076" s="4" t="s">
        <v>68</v>
      </c>
      <c r="E2076" s="4" t="s">
        <v>45</v>
      </c>
      <c r="F2076" s="4" t="s">
        <v>40</v>
      </c>
      <c r="G2076" s="4" t="s">
        <v>69</v>
      </c>
      <c r="H2076" s="4" t="s">
        <v>87</v>
      </c>
      <c r="I2076" s="5">
        <v>1</v>
      </c>
      <c r="J2076" s="6">
        <v>35.450000000000003</v>
      </c>
      <c r="K2076" s="7">
        <v>0.05</v>
      </c>
      <c r="L2076" s="6">
        <v>14.23</v>
      </c>
      <c r="M2076" s="6">
        <f t="shared" si="128"/>
        <v>33.677500000000002</v>
      </c>
      <c r="N2076" s="6">
        <f t="shared" si="129"/>
        <v>14.23</v>
      </c>
      <c r="O2076" s="6">
        <f t="shared" si="130"/>
        <v>19.447500000000002</v>
      </c>
      <c r="P2076" s="8">
        <f t="shared" si="131"/>
        <v>0.57746269764679681</v>
      </c>
      <c r="Q2076" s="9">
        <f>YEAR(SalesDataTable[[#This Row],[Order Date]])</f>
        <v>2026</v>
      </c>
      <c r="R2076" s="8" t="str">
        <f>"Q"&amp;ROUNDUP(MONTH(SalesDataTable[[#This Row],[Order Date]])/3,0)</f>
        <v>Q4</v>
      </c>
      <c r="S2076" s="5">
        <f>MONTH(SalesDataTable[[#This Row],[Order Date]])</f>
        <v>10</v>
      </c>
      <c r="T2076" s="8" t="str">
        <f>TEXT(SalesDataTable[[#This Row],[Order Date]],"mmm")</f>
        <v>paź</v>
      </c>
    </row>
    <row r="2077" spans="1:20" ht="16" x14ac:dyDescent="0.4">
      <c r="A2077" s="2" t="s">
        <v>2148</v>
      </c>
      <c r="B2077" s="3">
        <v>46304</v>
      </c>
      <c r="C2077" s="4" t="s">
        <v>34</v>
      </c>
      <c r="D2077" s="4" t="s">
        <v>35</v>
      </c>
      <c r="E2077" s="4" t="s">
        <v>23</v>
      </c>
      <c r="F2077" s="4" t="s">
        <v>36</v>
      </c>
      <c r="G2077" s="4" t="s">
        <v>31</v>
      </c>
      <c r="H2077" s="4" t="s">
        <v>32</v>
      </c>
      <c r="I2077" s="5">
        <v>2</v>
      </c>
      <c r="J2077" s="6">
        <v>93.83</v>
      </c>
      <c r="K2077" s="7">
        <v>0.1</v>
      </c>
      <c r="L2077" s="6">
        <v>44.27</v>
      </c>
      <c r="M2077" s="6">
        <f t="shared" si="128"/>
        <v>168.89400000000001</v>
      </c>
      <c r="N2077" s="6">
        <f t="shared" si="129"/>
        <v>88.54</v>
      </c>
      <c r="O2077" s="6">
        <f t="shared" si="130"/>
        <v>80.353999999999999</v>
      </c>
      <c r="P2077" s="8">
        <f t="shared" si="131"/>
        <v>0.47576586498040191</v>
      </c>
      <c r="Q2077" s="9">
        <f>YEAR(SalesDataTable[[#This Row],[Order Date]])</f>
        <v>2026</v>
      </c>
      <c r="R2077" s="8" t="str">
        <f>"Q"&amp;ROUNDUP(MONTH(SalesDataTable[[#This Row],[Order Date]])/3,0)</f>
        <v>Q4</v>
      </c>
      <c r="S2077" s="5">
        <f>MONTH(SalesDataTable[[#This Row],[Order Date]])</f>
        <v>10</v>
      </c>
      <c r="T2077" s="8" t="str">
        <f>TEXT(SalesDataTable[[#This Row],[Order Date]],"mmm")</f>
        <v>paź</v>
      </c>
    </row>
    <row r="2078" spans="1:20" ht="16" x14ac:dyDescent="0.4">
      <c r="A2078" s="2" t="s">
        <v>2149</v>
      </c>
      <c r="B2078" s="3">
        <v>46304</v>
      </c>
      <c r="C2078" s="4" t="s">
        <v>28</v>
      </c>
      <c r="D2078" s="4" t="s">
        <v>89</v>
      </c>
      <c r="E2078" s="4" t="s">
        <v>23</v>
      </c>
      <c r="F2078" s="4" t="s">
        <v>36</v>
      </c>
      <c r="G2078" s="4" t="s">
        <v>69</v>
      </c>
      <c r="H2078" s="4" t="s">
        <v>87</v>
      </c>
      <c r="I2078" s="5">
        <v>1</v>
      </c>
      <c r="J2078" s="6">
        <v>36.32</v>
      </c>
      <c r="K2078" s="7">
        <v>0</v>
      </c>
      <c r="L2078" s="6">
        <v>13.6</v>
      </c>
      <c r="M2078" s="6">
        <f t="shared" si="128"/>
        <v>36.32</v>
      </c>
      <c r="N2078" s="6">
        <f t="shared" si="129"/>
        <v>13.6</v>
      </c>
      <c r="O2078" s="6">
        <f t="shared" si="130"/>
        <v>22.72</v>
      </c>
      <c r="P2078" s="8">
        <f t="shared" si="131"/>
        <v>0.62555066079295152</v>
      </c>
      <c r="Q2078" s="9">
        <f>YEAR(SalesDataTable[[#This Row],[Order Date]])</f>
        <v>2026</v>
      </c>
      <c r="R2078" s="8" t="str">
        <f>"Q"&amp;ROUNDUP(MONTH(SalesDataTable[[#This Row],[Order Date]])/3,0)</f>
        <v>Q4</v>
      </c>
      <c r="S2078" s="5">
        <f>MONTH(SalesDataTable[[#This Row],[Order Date]])</f>
        <v>10</v>
      </c>
      <c r="T2078" s="8" t="str">
        <f>TEXT(SalesDataTable[[#This Row],[Order Date]],"mmm")</f>
        <v>paź</v>
      </c>
    </row>
    <row r="2079" spans="1:20" ht="16" x14ac:dyDescent="0.4">
      <c r="A2079" s="2" t="s">
        <v>2150</v>
      </c>
      <c r="B2079" s="3">
        <v>46304</v>
      </c>
      <c r="C2079" s="4" t="s">
        <v>21</v>
      </c>
      <c r="D2079" s="4" t="s">
        <v>108</v>
      </c>
      <c r="E2079" s="4" t="s">
        <v>23</v>
      </c>
      <c r="F2079" s="4" t="s">
        <v>24</v>
      </c>
      <c r="G2079" s="4" t="s">
        <v>69</v>
      </c>
      <c r="H2079" s="4" t="s">
        <v>75</v>
      </c>
      <c r="I2079" s="5">
        <v>2</v>
      </c>
      <c r="J2079" s="6">
        <v>125.56</v>
      </c>
      <c r="K2079" s="7">
        <v>0.1</v>
      </c>
      <c r="L2079" s="6">
        <v>67.260000000000005</v>
      </c>
      <c r="M2079" s="6">
        <f t="shared" si="128"/>
        <v>226.00800000000001</v>
      </c>
      <c r="N2079" s="6">
        <f t="shared" si="129"/>
        <v>134.52000000000001</v>
      </c>
      <c r="O2079" s="6">
        <f t="shared" si="130"/>
        <v>91.488</v>
      </c>
      <c r="P2079" s="8">
        <f t="shared" si="131"/>
        <v>0.40479983009450993</v>
      </c>
      <c r="Q2079" s="9">
        <f>YEAR(SalesDataTable[[#This Row],[Order Date]])</f>
        <v>2026</v>
      </c>
      <c r="R2079" s="8" t="str">
        <f>"Q"&amp;ROUNDUP(MONTH(SalesDataTable[[#This Row],[Order Date]])/3,0)</f>
        <v>Q4</v>
      </c>
      <c r="S2079" s="5">
        <f>MONTH(SalesDataTable[[#This Row],[Order Date]])</f>
        <v>10</v>
      </c>
      <c r="T2079" s="8" t="str">
        <f>TEXT(SalesDataTable[[#This Row],[Order Date]],"mmm")</f>
        <v>paź</v>
      </c>
    </row>
    <row r="2080" spans="1:20" ht="16" x14ac:dyDescent="0.4">
      <c r="A2080" s="2" t="s">
        <v>2151</v>
      </c>
      <c r="B2080" s="3">
        <v>46304</v>
      </c>
      <c r="C2080" s="4" t="s">
        <v>21</v>
      </c>
      <c r="D2080" s="4" t="s">
        <v>108</v>
      </c>
      <c r="E2080" s="4" t="s">
        <v>59</v>
      </c>
      <c r="F2080" s="4" t="s">
        <v>36</v>
      </c>
      <c r="G2080" s="4" t="s">
        <v>51</v>
      </c>
      <c r="H2080" s="4" t="s">
        <v>110</v>
      </c>
      <c r="I2080" s="5">
        <v>2</v>
      </c>
      <c r="J2080" s="6">
        <v>124.91</v>
      </c>
      <c r="K2080" s="7">
        <v>0</v>
      </c>
      <c r="L2080" s="6">
        <v>60.33</v>
      </c>
      <c r="M2080" s="6">
        <f t="shared" si="128"/>
        <v>249.82</v>
      </c>
      <c r="N2080" s="6">
        <f t="shared" si="129"/>
        <v>120.66</v>
      </c>
      <c r="O2080" s="6">
        <f t="shared" si="130"/>
        <v>129.16</v>
      </c>
      <c r="P2080" s="8">
        <f t="shared" si="131"/>
        <v>0.51701224881914976</v>
      </c>
      <c r="Q2080" s="9">
        <f>YEAR(SalesDataTable[[#This Row],[Order Date]])</f>
        <v>2026</v>
      </c>
      <c r="R2080" s="8" t="str">
        <f>"Q"&amp;ROUNDUP(MONTH(SalesDataTable[[#This Row],[Order Date]])/3,0)</f>
        <v>Q4</v>
      </c>
      <c r="S2080" s="5">
        <f>MONTH(SalesDataTable[[#This Row],[Order Date]])</f>
        <v>10</v>
      </c>
      <c r="T2080" s="8" t="str">
        <f>TEXT(SalesDataTable[[#This Row],[Order Date]],"mmm")</f>
        <v>paź</v>
      </c>
    </row>
    <row r="2081" spans="1:20" ht="16" x14ac:dyDescent="0.4">
      <c r="A2081" s="2" t="s">
        <v>2152</v>
      </c>
      <c r="B2081" s="3">
        <v>46304</v>
      </c>
      <c r="C2081" s="4" t="s">
        <v>28</v>
      </c>
      <c r="D2081" s="4" t="s">
        <v>89</v>
      </c>
      <c r="E2081" s="4" t="s">
        <v>23</v>
      </c>
      <c r="F2081" s="4" t="s">
        <v>36</v>
      </c>
      <c r="G2081" s="4" t="s">
        <v>51</v>
      </c>
      <c r="H2081" s="4" t="s">
        <v>61</v>
      </c>
      <c r="I2081" s="5">
        <v>1</v>
      </c>
      <c r="J2081" s="6">
        <v>199.32</v>
      </c>
      <c r="K2081" s="7">
        <v>0</v>
      </c>
      <c r="L2081" s="6">
        <v>103.83</v>
      </c>
      <c r="M2081" s="6">
        <f t="shared" si="128"/>
        <v>199.32</v>
      </c>
      <c r="N2081" s="6">
        <f t="shared" si="129"/>
        <v>103.83</v>
      </c>
      <c r="O2081" s="6">
        <f t="shared" si="130"/>
        <v>95.49</v>
      </c>
      <c r="P2081" s="8">
        <f t="shared" si="131"/>
        <v>0.4790788681517158</v>
      </c>
      <c r="Q2081" s="9">
        <f>YEAR(SalesDataTable[[#This Row],[Order Date]])</f>
        <v>2026</v>
      </c>
      <c r="R2081" s="8" t="str">
        <f>"Q"&amp;ROUNDUP(MONTH(SalesDataTable[[#This Row],[Order Date]])/3,0)</f>
        <v>Q4</v>
      </c>
      <c r="S2081" s="5">
        <f>MONTH(SalesDataTable[[#This Row],[Order Date]])</f>
        <v>10</v>
      </c>
      <c r="T2081" s="8" t="str">
        <f>TEXT(SalesDataTable[[#This Row],[Order Date]],"mmm")</f>
        <v>paź</v>
      </c>
    </row>
    <row r="2082" spans="1:20" ht="16" x14ac:dyDescent="0.4">
      <c r="A2082" s="2" t="s">
        <v>2153</v>
      </c>
      <c r="B2082" s="3">
        <v>46305</v>
      </c>
      <c r="C2082" s="4" t="s">
        <v>28</v>
      </c>
      <c r="D2082" s="4" t="s">
        <v>86</v>
      </c>
      <c r="E2082" s="4" t="s">
        <v>23</v>
      </c>
      <c r="F2082" s="4" t="s">
        <v>24</v>
      </c>
      <c r="G2082" s="4" t="s">
        <v>51</v>
      </c>
      <c r="H2082" s="4" t="s">
        <v>52</v>
      </c>
      <c r="I2082" s="5">
        <v>4</v>
      </c>
      <c r="J2082" s="6">
        <v>337.38</v>
      </c>
      <c r="K2082" s="7">
        <v>0.05</v>
      </c>
      <c r="L2082" s="6">
        <v>194.94</v>
      </c>
      <c r="M2082" s="6">
        <f t="shared" si="128"/>
        <v>1282.0439999999999</v>
      </c>
      <c r="N2082" s="6">
        <f t="shared" si="129"/>
        <v>779.76</v>
      </c>
      <c r="O2082" s="6">
        <f t="shared" si="130"/>
        <v>502.28399999999988</v>
      </c>
      <c r="P2082" s="8">
        <f t="shared" si="131"/>
        <v>0.39178374533167343</v>
      </c>
      <c r="Q2082" s="9">
        <f>YEAR(SalesDataTable[[#This Row],[Order Date]])</f>
        <v>2026</v>
      </c>
      <c r="R2082" s="8" t="str">
        <f>"Q"&amp;ROUNDUP(MONTH(SalesDataTable[[#This Row],[Order Date]])/3,0)</f>
        <v>Q4</v>
      </c>
      <c r="S2082" s="5">
        <f>MONTH(SalesDataTable[[#This Row],[Order Date]])</f>
        <v>10</v>
      </c>
      <c r="T2082" s="8" t="str">
        <f>TEXT(SalesDataTable[[#This Row],[Order Date]],"mmm")</f>
        <v>paź</v>
      </c>
    </row>
    <row r="2083" spans="1:20" ht="16" x14ac:dyDescent="0.4">
      <c r="A2083" s="2" t="s">
        <v>2154</v>
      </c>
      <c r="B2083" s="3">
        <v>46305</v>
      </c>
      <c r="C2083" s="4" t="s">
        <v>34</v>
      </c>
      <c r="D2083" s="4" t="s">
        <v>35</v>
      </c>
      <c r="E2083" s="4" t="s">
        <v>23</v>
      </c>
      <c r="F2083" s="4" t="s">
        <v>40</v>
      </c>
      <c r="G2083" s="4" t="s">
        <v>51</v>
      </c>
      <c r="H2083" s="4" t="s">
        <v>84</v>
      </c>
      <c r="I2083" s="5">
        <v>3</v>
      </c>
      <c r="J2083" s="6">
        <v>82.18</v>
      </c>
      <c r="K2083" s="7">
        <v>0.1</v>
      </c>
      <c r="L2083" s="6">
        <v>39.82</v>
      </c>
      <c r="M2083" s="6">
        <f t="shared" si="128"/>
        <v>221.88600000000002</v>
      </c>
      <c r="N2083" s="6">
        <f t="shared" si="129"/>
        <v>119.46000000000001</v>
      </c>
      <c r="O2083" s="6">
        <f t="shared" si="130"/>
        <v>102.42600000000002</v>
      </c>
      <c r="P2083" s="8">
        <f t="shared" si="131"/>
        <v>0.46161542413671885</v>
      </c>
      <c r="Q2083" s="9">
        <f>YEAR(SalesDataTable[[#This Row],[Order Date]])</f>
        <v>2026</v>
      </c>
      <c r="R2083" s="8" t="str">
        <f>"Q"&amp;ROUNDUP(MONTH(SalesDataTable[[#This Row],[Order Date]])/3,0)</f>
        <v>Q4</v>
      </c>
      <c r="S2083" s="5">
        <f>MONTH(SalesDataTable[[#This Row],[Order Date]])</f>
        <v>10</v>
      </c>
      <c r="T2083" s="8" t="str">
        <f>TEXT(SalesDataTable[[#This Row],[Order Date]],"mmm")</f>
        <v>paź</v>
      </c>
    </row>
    <row r="2084" spans="1:20" ht="16" x14ac:dyDescent="0.4">
      <c r="A2084" s="2" t="s">
        <v>2155</v>
      </c>
      <c r="B2084" s="3">
        <v>46305</v>
      </c>
      <c r="C2084" s="4" t="s">
        <v>21</v>
      </c>
      <c r="D2084" s="4" t="s">
        <v>108</v>
      </c>
      <c r="E2084" s="4" t="s">
        <v>30</v>
      </c>
      <c r="F2084" s="4" t="s">
        <v>36</v>
      </c>
      <c r="G2084" s="4" t="s">
        <v>31</v>
      </c>
      <c r="H2084" s="4" t="s">
        <v>99</v>
      </c>
      <c r="I2084" s="5">
        <v>15</v>
      </c>
      <c r="J2084" s="6">
        <v>70.25</v>
      </c>
      <c r="K2084" s="7">
        <v>0.1</v>
      </c>
      <c r="L2084" s="6">
        <v>32.19</v>
      </c>
      <c r="M2084" s="6">
        <f t="shared" si="128"/>
        <v>948.375</v>
      </c>
      <c r="N2084" s="6">
        <f t="shared" si="129"/>
        <v>482.84999999999997</v>
      </c>
      <c r="O2084" s="6">
        <f t="shared" si="130"/>
        <v>465.52500000000003</v>
      </c>
      <c r="P2084" s="8">
        <f t="shared" si="131"/>
        <v>0.49086595492289448</v>
      </c>
      <c r="Q2084" s="9">
        <f>YEAR(SalesDataTable[[#This Row],[Order Date]])</f>
        <v>2026</v>
      </c>
      <c r="R2084" s="8" t="str">
        <f>"Q"&amp;ROUNDUP(MONTH(SalesDataTable[[#This Row],[Order Date]])/3,0)</f>
        <v>Q4</v>
      </c>
      <c r="S2084" s="5">
        <f>MONTH(SalesDataTable[[#This Row],[Order Date]])</f>
        <v>10</v>
      </c>
      <c r="T2084" s="8" t="str">
        <f>TEXT(SalesDataTable[[#This Row],[Order Date]],"mmm")</f>
        <v>paź</v>
      </c>
    </row>
    <row r="2085" spans="1:20" ht="16" x14ac:dyDescent="0.4">
      <c r="A2085" s="2" t="s">
        <v>2156</v>
      </c>
      <c r="B2085" s="3">
        <v>46305</v>
      </c>
      <c r="C2085" s="4" t="s">
        <v>47</v>
      </c>
      <c r="D2085" s="4" t="s">
        <v>65</v>
      </c>
      <c r="E2085" s="4" t="s">
        <v>45</v>
      </c>
      <c r="F2085" s="4" t="s">
        <v>36</v>
      </c>
      <c r="G2085" s="4" t="s">
        <v>37</v>
      </c>
      <c r="H2085" s="4" t="s">
        <v>38</v>
      </c>
      <c r="I2085" s="5">
        <v>2</v>
      </c>
      <c r="J2085" s="6">
        <v>35.36</v>
      </c>
      <c r="K2085" s="7">
        <v>0</v>
      </c>
      <c r="L2085" s="6">
        <v>13.49</v>
      </c>
      <c r="M2085" s="6">
        <f t="shared" si="128"/>
        <v>70.72</v>
      </c>
      <c r="N2085" s="6">
        <f t="shared" si="129"/>
        <v>26.98</v>
      </c>
      <c r="O2085" s="6">
        <f t="shared" si="130"/>
        <v>43.739999999999995</v>
      </c>
      <c r="P2085" s="8">
        <f t="shared" si="131"/>
        <v>0.61849547511312208</v>
      </c>
      <c r="Q2085" s="9">
        <f>YEAR(SalesDataTable[[#This Row],[Order Date]])</f>
        <v>2026</v>
      </c>
      <c r="R2085" s="8" t="str">
        <f>"Q"&amp;ROUNDUP(MONTH(SalesDataTable[[#This Row],[Order Date]])/3,0)</f>
        <v>Q4</v>
      </c>
      <c r="S2085" s="5">
        <f>MONTH(SalesDataTable[[#This Row],[Order Date]])</f>
        <v>10</v>
      </c>
      <c r="T2085" s="8" t="str">
        <f>TEXT(SalesDataTable[[#This Row],[Order Date]],"mmm")</f>
        <v>paź</v>
      </c>
    </row>
    <row r="2086" spans="1:20" ht="16" x14ac:dyDescent="0.4">
      <c r="A2086" s="2" t="s">
        <v>2157</v>
      </c>
      <c r="B2086" s="3">
        <v>46305</v>
      </c>
      <c r="C2086" s="4" t="s">
        <v>34</v>
      </c>
      <c r="D2086" s="4" t="s">
        <v>54</v>
      </c>
      <c r="E2086" s="4" t="s">
        <v>45</v>
      </c>
      <c r="F2086" s="4" t="s">
        <v>36</v>
      </c>
      <c r="G2086" s="4" t="s">
        <v>37</v>
      </c>
      <c r="H2086" s="4" t="s">
        <v>66</v>
      </c>
      <c r="I2086" s="5">
        <v>1</v>
      </c>
      <c r="J2086" s="6">
        <v>46.01</v>
      </c>
      <c r="K2086" s="7">
        <v>0</v>
      </c>
      <c r="L2086" s="6">
        <v>18.239999999999998</v>
      </c>
      <c r="M2086" s="6">
        <f t="shared" si="128"/>
        <v>46.01</v>
      </c>
      <c r="N2086" s="6">
        <f t="shared" si="129"/>
        <v>18.239999999999998</v>
      </c>
      <c r="O2086" s="6">
        <f t="shared" si="130"/>
        <v>27.77</v>
      </c>
      <c r="P2086" s="8">
        <f t="shared" si="131"/>
        <v>0.6035644425124973</v>
      </c>
      <c r="Q2086" s="9">
        <f>YEAR(SalesDataTable[[#This Row],[Order Date]])</f>
        <v>2026</v>
      </c>
      <c r="R2086" s="8" t="str">
        <f>"Q"&amp;ROUNDUP(MONTH(SalesDataTable[[#This Row],[Order Date]])/3,0)</f>
        <v>Q4</v>
      </c>
      <c r="S2086" s="5">
        <f>MONTH(SalesDataTable[[#This Row],[Order Date]])</f>
        <v>10</v>
      </c>
      <c r="T2086" s="8" t="str">
        <f>TEXT(SalesDataTable[[#This Row],[Order Date]],"mmm")</f>
        <v>paź</v>
      </c>
    </row>
    <row r="2087" spans="1:20" ht="16" x14ac:dyDescent="0.4">
      <c r="A2087" s="2" t="s">
        <v>2158</v>
      </c>
      <c r="B2087" s="3">
        <v>46306</v>
      </c>
      <c r="C2087" s="4" t="s">
        <v>21</v>
      </c>
      <c r="D2087" s="4" t="s">
        <v>72</v>
      </c>
      <c r="E2087" s="4" t="s">
        <v>23</v>
      </c>
      <c r="F2087" s="4" t="s">
        <v>24</v>
      </c>
      <c r="G2087" s="4" t="s">
        <v>31</v>
      </c>
      <c r="H2087" s="4" t="s">
        <v>32</v>
      </c>
      <c r="I2087" s="5">
        <v>1</v>
      </c>
      <c r="J2087" s="6">
        <v>89.88</v>
      </c>
      <c r="K2087" s="7">
        <v>0</v>
      </c>
      <c r="L2087" s="6">
        <v>46.15</v>
      </c>
      <c r="M2087" s="6">
        <f t="shared" si="128"/>
        <v>89.88</v>
      </c>
      <c r="N2087" s="6">
        <f t="shared" si="129"/>
        <v>46.15</v>
      </c>
      <c r="O2087" s="6">
        <f t="shared" si="130"/>
        <v>43.73</v>
      </c>
      <c r="P2087" s="8">
        <f t="shared" si="131"/>
        <v>0.48653760569648419</v>
      </c>
      <c r="Q2087" s="9">
        <f>YEAR(SalesDataTable[[#This Row],[Order Date]])</f>
        <v>2026</v>
      </c>
      <c r="R2087" s="8" t="str">
        <f>"Q"&amp;ROUNDUP(MONTH(SalesDataTable[[#This Row],[Order Date]])/3,0)</f>
        <v>Q4</v>
      </c>
      <c r="S2087" s="5">
        <f>MONTH(SalesDataTable[[#This Row],[Order Date]])</f>
        <v>10</v>
      </c>
      <c r="T2087" s="8" t="str">
        <f>TEXT(SalesDataTable[[#This Row],[Order Date]],"mmm")</f>
        <v>paź</v>
      </c>
    </row>
    <row r="2088" spans="1:20" ht="16" x14ac:dyDescent="0.4">
      <c r="A2088" s="2" t="s">
        <v>2159</v>
      </c>
      <c r="B2088" s="3">
        <v>46306</v>
      </c>
      <c r="C2088" s="4" t="s">
        <v>28</v>
      </c>
      <c r="D2088" s="4" t="s">
        <v>89</v>
      </c>
      <c r="E2088" s="4" t="s">
        <v>23</v>
      </c>
      <c r="F2088" s="4" t="s">
        <v>36</v>
      </c>
      <c r="G2088" s="4" t="s">
        <v>69</v>
      </c>
      <c r="H2088" s="4" t="s">
        <v>70</v>
      </c>
      <c r="I2088" s="5">
        <v>1</v>
      </c>
      <c r="J2088" s="6">
        <v>41.33</v>
      </c>
      <c r="K2088" s="7">
        <v>0</v>
      </c>
      <c r="L2088" s="6">
        <v>14.47</v>
      </c>
      <c r="M2088" s="6">
        <f t="shared" si="128"/>
        <v>41.33</v>
      </c>
      <c r="N2088" s="6">
        <f t="shared" si="129"/>
        <v>14.47</v>
      </c>
      <c r="O2088" s="6">
        <f t="shared" si="130"/>
        <v>26.86</v>
      </c>
      <c r="P2088" s="8">
        <f t="shared" si="131"/>
        <v>0.6498911202516332</v>
      </c>
      <c r="Q2088" s="9">
        <f>YEAR(SalesDataTable[[#This Row],[Order Date]])</f>
        <v>2026</v>
      </c>
      <c r="R2088" s="8" t="str">
        <f>"Q"&amp;ROUNDUP(MONTH(SalesDataTable[[#This Row],[Order Date]])/3,0)</f>
        <v>Q4</v>
      </c>
      <c r="S2088" s="5">
        <f>MONTH(SalesDataTable[[#This Row],[Order Date]])</f>
        <v>10</v>
      </c>
      <c r="T2088" s="8" t="str">
        <f>TEXT(SalesDataTable[[#This Row],[Order Date]],"mmm")</f>
        <v>paź</v>
      </c>
    </row>
    <row r="2089" spans="1:20" ht="16" x14ac:dyDescent="0.4">
      <c r="A2089" s="2" t="s">
        <v>2160</v>
      </c>
      <c r="B2089" s="3">
        <v>46306</v>
      </c>
      <c r="C2089" s="4" t="s">
        <v>34</v>
      </c>
      <c r="D2089" s="4" t="s">
        <v>54</v>
      </c>
      <c r="E2089" s="4" t="s">
        <v>30</v>
      </c>
      <c r="F2089" s="4" t="s">
        <v>40</v>
      </c>
      <c r="G2089" s="4" t="s">
        <v>25</v>
      </c>
      <c r="H2089" s="4" t="s">
        <v>55</v>
      </c>
      <c r="I2089" s="5">
        <v>15</v>
      </c>
      <c r="J2089" s="6">
        <v>40.78</v>
      </c>
      <c r="K2089" s="7">
        <v>0.15</v>
      </c>
      <c r="L2089" s="6">
        <v>17.07</v>
      </c>
      <c r="M2089" s="6">
        <f t="shared" si="128"/>
        <v>519.94500000000005</v>
      </c>
      <c r="N2089" s="6">
        <f t="shared" si="129"/>
        <v>256.05</v>
      </c>
      <c r="O2089" s="6">
        <f t="shared" si="130"/>
        <v>263.89500000000004</v>
      </c>
      <c r="P2089" s="8">
        <f t="shared" si="131"/>
        <v>0.5075440671609498</v>
      </c>
      <c r="Q2089" s="9">
        <f>YEAR(SalesDataTable[[#This Row],[Order Date]])</f>
        <v>2026</v>
      </c>
      <c r="R2089" s="8" t="str">
        <f>"Q"&amp;ROUNDUP(MONTH(SalesDataTable[[#This Row],[Order Date]])/3,0)</f>
        <v>Q4</v>
      </c>
      <c r="S2089" s="5">
        <f>MONTH(SalesDataTable[[#This Row],[Order Date]])</f>
        <v>10</v>
      </c>
      <c r="T2089" s="8" t="str">
        <f>TEXT(SalesDataTable[[#This Row],[Order Date]],"mmm")</f>
        <v>paź</v>
      </c>
    </row>
    <row r="2090" spans="1:20" ht="16" x14ac:dyDescent="0.4">
      <c r="A2090" s="2" t="s">
        <v>2161</v>
      </c>
      <c r="B2090" s="3">
        <v>46307</v>
      </c>
      <c r="C2090" s="4" t="s">
        <v>47</v>
      </c>
      <c r="D2090" s="4" t="s">
        <v>65</v>
      </c>
      <c r="E2090" s="4" t="s">
        <v>23</v>
      </c>
      <c r="F2090" s="4" t="s">
        <v>40</v>
      </c>
      <c r="G2090" s="4" t="s">
        <v>37</v>
      </c>
      <c r="H2090" s="4" t="s">
        <v>103</v>
      </c>
      <c r="I2090" s="5">
        <v>1</v>
      </c>
      <c r="J2090" s="6">
        <v>163.87</v>
      </c>
      <c r="K2090" s="7">
        <v>0</v>
      </c>
      <c r="L2090" s="6">
        <v>85.76</v>
      </c>
      <c r="M2090" s="6">
        <f t="shared" si="128"/>
        <v>163.87</v>
      </c>
      <c r="N2090" s="6">
        <f t="shared" si="129"/>
        <v>85.76</v>
      </c>
      <c r="O2090" s="6">
        <f t="shared" si="130"/>
        <v>78.11</v>
      </c>
      <c r="P2090" s="8">
        <f t="shared" si="131"/>
        <v>0.47665832672240188</v>
      </c>
      <c r="Q2090" s="9">
        <f>YEAR(SalesDataTable[[#This Row],[Order Date]])</f>
        <v>2026</v>
      </c>
      <c r="R2090" s="8" t="str">
        <f>"Q"&amp;ROUNDUP(MONTH(SalesDataTable[[#This Row],[Order Date]])/3,0)</f>
        <v>Q4</v>
      </c>
      <c r="S2090" s="5">
        <f>MONTH(SalesDataTable[[#This Row],[Order Date]])</f>
        <v>10</v>
      </c>
      <c r="T2090" s="8" t="str">
        <f>TEXT(SalesDataTable[[#This Row],[Order Date]],"mmm")</f>
        <v>paź</v>
      </c>
    </row>
    <row r="2091" spans="1:20" ht="16" x14ac:dyDescent="0.4">
      <c r="A2091" s="2" t="s">
        <v>2162</v>
      </c>
      <c r="B2091" s="3">
        <v>46307</v>
      </c>
      <c r="C2091" s="4" t="s">
        <v>34</v>
      </c>
      <c r="D2091" s="4" t="s">
        <v>44</v>
      </c>
      <c r="E2091" s="4" t="s">
        <v>23</v>
      </c>
      <c r="F2091" s="4" t="s">
        <v>36</v>
      </c>
      <c r="G2091" s="4" t="s">
        <v>69</v>
      </c>
      <c r="H2091" s="4" t="s">
        <v>87</v>
      </c>
      <c r="I2091" s="5">
        <v>1</v>
      </c>
      <c r="J2091" s="6">
        <v>35.39</v>
      </c>
      <c r="K2091" s="7">
        <v>0.05</v>
      </c>
      <c r="L2091" s="6">
        <v>13.68</v>
      </c>
      <c r="M2091" s="6">
        <f t="shared" si="128"/>
        <v>33.6205</v>
      </c>
      <c r="N2091" s="6">
        <f t="shared" si="129"/>
        <v>13.68</v>
      </c>
      <c r="O2091" s="6">
        <f t="shared" si="130"/>
        <v>19.9405</v>
      </c>
      <c r="P2091" s="8">
        <f t="shared" si="131"/>
        <v>0.59310539700480358</v>
      </c>
      <c r="Q2091" s="9">
        <f>YEAR(SalesDataTable[[#This Row],[Order Date]])</f>
        <v>2026</v>
      </c>
      <c r="R2091" s="8" t="str">
        <f>"Q"&amp;ROUNDUP(MONTH(SalesDataTable[[#This Row],[Order Date]])/3,0)</f>
        <v>Q4</v>
      </c>
      <c r="S2091" s="5">
        <f>MONTH(SalesDataTable[[#This Row],[Order Date]])</f>
        <v>10</v>
      </c>
      <c r="T2091" s="8" t="str">
        <f>TEXT(SalesDataTable[[#This Row],[Order Date]],"mmm")</f>
        <v>paź</v>
      </c>
    </row>
    <row r="2092" spans="1:20" ht="16" x14ac:dyDescent="0.4">
      <c r="A2092" s="2" t="s">
        <v>2163</v>
      </c>
      <c r="B2092" s="3">
        <v>46307</v>
      </c>
      <c r="C2092" s="4" t="s">
        <v>34</v>
      </c>
      <c r="D2092" s="4" t="s">
        <v>44</v>
      </c>
      <c r="E2092" s="4" t="s">
        <v>23</v>
      </c>
      <c r="F2092" s="4" t="s">
        <v>40</v>
      </c>
      <c r="G2092" s="4" t="s">
        <v>51</v>
      </c>
      <c r="H2092" s="4" t="s">
        <v>84</v>
      </c>
      <c r="I2092" s="5">
        <v>2</v>
      </c>
      <c r="J2092" s="6">
        <v>80.2</v>
      </c>
      <c r="K2092" s="7">
        <v>0</v>
      </c>
      <c r="L2092" s="6">
        <v>39.590000000000003</v>
      </c>
      <c r="M2092" s="6">
        <f t="shared" si="128"/>
        <v>160.4</v>
      </c>
      <c r="N2092" s="6">
        <f t="shared" si="129"/>
        <v>79.180000000000007</v>
      </c>
      <c r="O2092" s="6">
        <f t="shared" si="130"/>
        <v>81.22</v>
      </c>
      <c r="P2092" s="8">
        <f t="shared" si="131"/>
        <v>0.50635910224438896</v>
      </c>
      <c r="Q2092" s="9">
        <f>YEAR(SalesDataTable[[#This Row],[Order Date]])</f>
        <v>2026</v>
      </c>
      <c r="R2092" s="8" t="str">
        <f>"Q"&amp;ROUNDUP(MONTH(SalesDataTable[[#This Row],[Order Date]])/3,0)</f>
        <v>Q4</v>
      </c>
      <c r="S2092" s="5">
        <f>MONTH(SalesDataTable[[#This Row],[Order Date]])</f>
        <v>10</v>
      </c>
      <c r="T2092" s="8" t="str">
        <f>TEXT(SalesDataTable[[#This Row],[Order Date]],"mmm")</f>
        <v>paź</v>
      </c>
    </row>
    <row r="2093" spans="1:20" ht="16" x14ac:dyDescent="0.4">
      <c r="A2093" s="2" t="s">
        <v>2164</v>
      </c>
      <c r="B2093" s="3">
        <v>46307</v>
      </c>
      <c r="C2093" s="4" t="s">
        <v>34</v>
      </c>
      <c r="D2093" s="4" t="s">
        <v>35</v>
      </c>
      <c r="E2093" s="4" t="s">
        <v>23</v>
      </c>
      <c r="F2093" s="4" t="s">
        <v>40</v>
      </c>
      <c r="G2093" s="4" t="s">
        <v>25</v>
      </c>
      <c r="H2093" s="4" t="s">
        <v>55</v>
      </c>
      <c r="I2093" s="5">
        <v>3</v>
      </c>
      <c r="J2093" s="6">
        <v>41.09</v>
      </c>
      <c r="K2093" s="7">
        <v>0</v>
      </c>
      <c r="L2093" s="6">
        <v>17.18</v>
      </c>
      <c r="M2093" s="6">
        <f t="shared" si="128"/>
        <v>123.27000000000001</v>
      </c>
      <c r="N2093" s="6">
        <f t="shared" si="129"/>
        <v>51.54</v>
      </c>
      <c r="O2093" s="6">
        <f t="shared" si="130"/>
        <v>71.730000000000018</v>
      </c>
      <c r="P2093" s="8">
        <f t="shared" si="131"/>
        <v>0.58189340472134354</v>
      </c>
      <c r="Q2093" s="9">
        <f>YEAR(SalesDataTable[[#This Row],[Order Date]])</f>
        <v>2026</v>
      </c>
      <c r="R2093" s="8" t="str">
        <f>"Q"&amp;ROUNDUP(MONTH(SalesDataTable[[#This Row],[Order Date]])/3,0)</f>
        <v>Q4</v>
      </c>
      <c r="S2093" s="5">
        <f>MONTH(SalesDataTable[[#This Row],[Order Date]])</f>
        <v>10</v>
      </c>
      <c r="T2093" s="8" t="str">
        <f>TEXT(SalesDataTable[[#This Row],[Order Date]],"mmm")</f>
        <v>paź</v>
      </c>
    </row>
    <row r="2094" spans="1:20" ht="16" x14ac:dyDescent="0.4">
      <c r="A2094" s="2" t="s">
        <v>2165</v>
      </c>
      <c r="B2094" s="3">
        <v>46308</v>
      </c>
      <c r="C2094" s="4" t="s">
        <v>28</v>
      </c>
      <c r="D2094" s="4" t="s">
        <v>89</v>
      </c>
      <c r="E2094" s="4" t="s">
        <v>30</v>
      </c>
      <c r="F2094" s="4" t="s">
        <v>40</v>
      </c>
      <c r="G2094" s="4" t="s">
        <v>37</v>
      </c>
      <c r="H2094" s="4" t="s">
        <v>38</v>
      </c>
      <c r="I2094" s="5">
        <v>5</v>
      </c>
      <c r="J2094" s="6">
        <v>36.97</v>
      </c>
      <c r="K2094" s="7">
        <v>0.15</v>
      </c>
      <c r="L2094" s="6">
        <v>13.93</v>
      </c>
      <c r="M2094" s="6">
        <f t="shared" si="128"/>
        <v>157.1225</v>
      </c>
      <c r="N2094" s="6">
        <f t="shared" si="129"/>
        <v>69.650000000000006</v>
      </c>
      <c r="O2094" s="6">
        <f t="shared" si="130"/>
        <v>87.472499999999997</v>
      </c>
      <c r="P2094" s="8">
        <f t="shared" si="131"/>
        <v>0.55671530175500006</v>
      </c>
      <c r="Q2094" s="9">
        <f>YEAR(SalesDataTable[[#This Row],[Order Date]])</f>
        <v>2026</v>
      </c>
      <c r="R2094" s="8" t="str">
        <f>"Q"&amp;ROUNDUP(MONTH(SalesDataTable[[#This Row],[Order Date]])/3,0)</f>
        <v>Q4</v>
      </c>
      <c r="S2094" s="5">
        <f>MONTH(SalesDataTable[[#This Row],[Order Date]])</f>
        <v>10</v>
      </c>
      <c r="T2094" s="8" t="str">
        <f>TEXT(SalesDataTable[[#This Row],[Order Date]],"mmm")</f>
        <v>paź</v>
      </c>
    </row>
    <row r="2095" spans="1:20" ht="16" x14ac:dyDescent="0.4">
      <c r="A2095" s="2" t="s">
        <v>2166</v>
      </c>
      <c r="B2095" s="3">
        <v>46308</v>
      </c>
      <c r="C2095" s="4" t="s">
        <v>34</v>
      </c>
      <c r="D2095" s="4" t="s">
        <v>54</v>
      </c>
      <c r="E2095" s="4" t="s">
        <v>45</v>
      </c>
      <c r="F2095" s="4" t="s">
        <v>36</v>
      </c>
      <c r="G2095" s="4" t="s">
        <v>37</v>
      </c>
      <c r="H2095" s="4" t="s">
        <v>38</v>
      </c>
      <c r="I2095" s="5">
        <v>4</v>
      </c>
      <c r="J2095" s="6">
        <v>35.880000000000003</v>
      </c>
      <c r="K2095" s="7">
        <v>0.05</v>
      </c>
      <c r="L2095" s="6">
        <v>13.45</v>
      </c>
      <c r="M2095" s="6">
        <f t="shared" si="128"/>
        <v>136.34399999999999</v>
      </c>
      <c r="N2095" s="6">
        <f t="shared" si="129"/>
        <v>53.8</v>
      </c>
      <c r="O2095" s="6">
        <f t="shared" si="130"/>
        <v>82.543999999999997</v>
      </c>
      <c r="P2095" s="8">
        <f t="shared" si="131"/>
        <v>0.60540984568444522</v>
      </c>
      <c r="Q2095" s="9">
        <f>YEAR(SalesDataTable[[#This Row],[Order Date]])</f>
        <v>2026</v>
      </c>
      <c r="R2095" s="8" t="str">
        <f>"Q"&amp;ROUNDUP(MONTH(SalesDataTable[[#This Row],[Order Date]])/3,0)</f>
        <v>Q4</v>
      </c>
      <c r="S2095" s="5">
        <f>MONTH(SalesDataTable[[#This Row],[Order Date]])</f>
        <v>10</v>
      </c>
      <c r="T2095" s="8" t="str">
        <f>TEXT(SalesDataTable[[#This Row],[Order Date]],"mmm")</f>
        <v>paź</v>
      </c>
    </row>
    <row r="2096" spans="1:20" ht="16" x14ac:dyDescent="0.4">
      <c r="A2096" s="2" t="s">
        <v>2167</v>
      </c>
      <c r="B2096" s="3">
        <v>46308</v>
      </c>
      <c r="C2096" s="4" t="s">
        <v>28</v>
      </c>
      <c r="D2096" s="4" t="s">
        <v>86</v>
      </c>
      <c r="E2096" s="4" t="s">
        <v>23</v>
      </c>
      <c r="F2096" s="4" t="s">
        <v>24</v>
      </c>
      <c r="G2096" s="4" t="s">
        <v>25</v>
      </c>
      <c r="H2096" s="4" t="s">
        <v>55</v>
      </c>
      <c r="I2096" s="5">
        <v>3</v>
      </c>
      <c r="J2096" s="6">
        <v>40.42</v>
      </c>
      <c r="K2096" s="7">
        <v>0</v>
      </c>
      <c r="L2096" s="6">
        <v>16.79</v>
      </c>
      <c r="M2096" s="6">
        <f t="shared" si="128"/>
        <v>121.26</v>
      </c>
      <c r="N2096" s="6">
        <f t="shared" si="129"/>
        <v>50.37</v>
      </c>
      <c r="O2096" s="6">
        <f t="shared" si="130"/>
        <v>70.890000000000015</v>
      </c>
      <c r="P2096" s="8">
        <f t="shared" si="131"/>
        <v>0.58461157842652167</v>
      </c>
      <c r="Q2096" s="9">
        <f>YEAR(SalesDataTable[[#This Row],[Order Date]])</f>
        <v>2026</v>
      </c>
      <c r="R2096" s="8" t="str">
        <f>"Q"&amp;ROUNDUP(MONTH(SalesDataTable[[#This Row],[Order Date]])/3,0)</f>
        <v>Q4</v>
      </c>
      <c r="S2096" s="5">
        <f>MONTH(SalesDataTable[[#This Row],[Order Date]])</f>
        <v>10</v>
      </c>
      <c r="T2096" s="8" t="str">
        <f>TEXT(SalesDataTable[[#This Row],[Order Date]],"mmm")</f>
        <v>paź</v>
      </c>
    </row>
    <row r="2097" spans="1:20" ht="16" x14ac:dyDescent="0.4">
      <c r="A2097" s="2" t="s">
        <v>2168</v>
      </c>
      <c r="B2097" s="3">
        <v>46308</v>
      </c>
      <c r="C2097" s="4" t="s">
        <v>47</v>
      </c>
      <c r="D2097" s="4" t="s">
        <v>68</v>
      </c>
      <c r="E2097" s="4" t="s">
        <v>45</v>
      </c>
      <c r="F2097" s="4" t="s">
        <v>24</v>
      </c>
      <c r="G2097" s="4" t="s">
        <v>25</v>
      </c>
      <c r="H2097" s="4" t="s">
        <v>49</v>
      </c>
      <c r="I2097" s="5">
        <v>1</v>
      </c>
      <c r="J2097" s="6">
        <v>50.34</v>
      </c>
      <c r="K2097" s="7">
        <v>0.15</v>
      </c>
      <c r="L2097" s="6">
        <v>22.56</v>
      </c>
      <c r="M2097" s="6">
        <f t="shared" si="128"/>
        <v>42.789000000000001</v>
      </c>
      <c r="N2097" s="6">
        <f t="shared" si="129"/>
        <v>22.56</v>
      </c>
      <c r="O2097" s="6">
        <f t="shared" si="130"/>
        <v>20.229000000000003</v>
      </c>
      <c r="P2097" s="8">
        <f t="shared" si="131"/>
        <v>0.47276169108883132</v>
      </c>
      <c r="Q2097" s="9">
        <f>YEAR(SalesDataTable[[#This Row],[Order Date]])</f>
        <v>2026</v>
      </c>
      <c r="R2097" s="8" t="str">
        <f>"Q"&amp;ROUNDUP(MONTH(SalesDataTable[[#This Row],[Order Date]])/3,0)</f>
        <v>Q4</v>
      </c>
      <c r="S2097" s="5">
        <f>MONTH(SalesDataTable[[#This Row],[Order Date]])</f>
        <v>10</v>
      </c>
      <c r="T2097" s="8" t="str">
        <f>TEXT(SalesDataTable[[#This Row],[Order Date]],"mmm")</f>
        <v>paź</v>
      </c>
    </row>
    <row r="2098" spans="1:20" ht="16" x14ac:dyDescent="0.4">
      <c r="A2098" s="2" t="s">
        <v>2169</v>
      </c>
      <c r="B2098" s="3">
        <v>46308</v>
      </c>
      <c r="C2098" s="4" t="s">
        <v>21</v>
      </c>
      <c r="D2098" s="4" t="s">
        <v>108</v>
      </c>
      <c r="E2098" s="4" t="s">
        <v>45</v>
      </c>
      <c r="F2098" s="4" t="s">
        <v>36</v>
      </c>
      <c r="G2098" s="4" t="s">
        <v>37</v>
      </c>
      <c r="H2098" s="4" t="s">
        <v>38</v>
      </c>
      <c r="I2098" s="5">
        <v>3</v>
      </c>
      <c r="J2098" s="6">
        <v>36.049999999999997</v>
      </c>
      <c r="K2098" s="7">
        <v>0.1</v>
      </c>
      <c r="L2098" s="6">
        <v>13.87</v>
      </c>
      <c r="M2098" s="6">
        <f t="shared" si="128"/>
        <v>97.334999999999994</v>
      </c>
      <c r="N2098" s="6">
        <f t="shared" si="129"/>
        <v>41.61</v>
      </c>
      <c r="O2098" s="6">
        <f t="shared" si="130"/>
        <v>55.724999999999994</v>
      </c>
      <c r="P2098" s="8">
        <f t="shared" si="131"/>
        <v>0.57250732008013561</v>
      </c>
      <c r="Q2098" s="9">
        <f>YEAR(SalesDataTable[[#This Row],[Order Date]])</f>
        <v>2026</v>
      </c>
      <c r="R2098" s="8" t="str">
        <f>"Q"&amp;ROUNDUP(MONTH(SalesDataTable[[#This Row],[Order Date]])/3,0)</f>
        <v>Q4</v>
      </c>
      <c r="S2098" s="5">
        <f>MONTH(SalesDataTable[[#This Row],[Order Date]])</f>
        <v>10</v>
      </c>
      <c r="T2098" s="8" t="str">
        <f>TEXT(SalesDataTable[[#This Row],[Order Date]],"mmm")</f>
        <v>paź</v>
      </c>
    </row>
    <row r="2099" spans="1:20" ht="16" x14ac:dyDescent="0.4">
      <c r="A2099" s="2" t="s">
        <v>2170</v>
      </c>
      <c r="B2099" s="3">
        <v>46308</v>
      </c>
      <c r="C2099" s="4" t="s">
        <v>34</v>
      </c>
      <c r="D2099" s="4" t="s">
        <v>35</v>
      </c>
      <c r="E2099" s="4" t="s">
        <v>30</v>
      </c>
      <c r="F2099" s="4" t="s">
        <v>24</v>
      </c>
      <c r="G2099" s="4" t="s">
        <v>25</v>
      </c>
      <c r="H2099" s="4" t="s">
        <v>55</v>
      </c>
      <c r="I2099" s="5">
        <v>15</v>
      </c>
      <c r="J2099" s="6">
        <v>40</v>
      </c>
      <c r="K2099" s="7">
        <v>0.1</v>
      </c>
      <c r="L2099" s="6">
        <v>16.420000000000002</v>
      </c>
      <c r="M2099" s="6">
        <f t="shared" si="128"/>
        <v>540</v>
      </c>
      <c r="N2099" s="6">
        <f t="shared" si="129"/>
        <v>246.3</v>
      </c>
      <c r="O2099" s="6">
        <f t="shared" si="130"/>
        <v>293.7</v>
      </c>
      <c r="P2099" s="8">
        <f t="shared" si="131"/>
        <v>0.54388888888888887</v>
      </c>
      <c r="Q2099" s="9">
        <f>YEAR(SalesDataTable[[#This Row],[Order Date]])</f>
        <v>2026</v>
      </c>
      <c r="R2099" s="8" t="str">
        <f>"Q"&amp;ROUNDUP(MONTH(SalesDataTable[[#This Row],[Order Date]])/3,0)</f>
        <v>Q4</v>
      </c>
      <c r="S2099" s="5">
        <f>MONTH(SalesDataTable[[#This Row],[Order Date]])</f>
        <v>10</v>
      </c>
      <c r="T2099" s="8" t="str">
        <f>TEXT(SalesDataTable[[#This Row],[Order Date]],"mmm")</f>
        <v>paź</v>
      </c>
    </row>
    <row r="2100" spans="1:20" ht="16" x14ac:dyDescent="0.4">
      <c r="A2100" s="2" t="s">
        <v>2171</v>
      </c>
      <c r="B2100" s="3">
        <v>46308</v>
      </c>
      <c r="C2100" s="4" t="s">
        <v>47</v>
      </c>
      <c r="D2100" s="4" t="s">
        <v>65</v>
      </c>
      <c r="E2100" s="4" t="s">
        <v>45</v>
      </c>
      <c r="F2100" s="4" t="s">
        <v>24</v>
      </c>
      <c r="G2100" s="4" t="s">
        <v>31</v>
      </c>
      <c r="H2100" s="4" t="s">
        <v>73</v>
      </c>
      <c r="I2100" s="5">
        <v>1</v>
      </c>
      <c r="J2100" s="6">
        <v>151.68</v>
      </c>
      <c r="K2100" s="7">
        <v>0.05</v>
      </c>
      <c r="L2100" s="6">
        <v>78.98</v>
      </c>
      <c r="M2100" s="6">
        <f t="shared" si="128"/>
        <v>144.096</v>
      </c>
      <c r="N2100" s="6">
        <f t="shared" si="129"/>
        <v>78.98</v>
      </c>
      <c r="O2100" s="6">
        <f t="shared" si="130"/>
        <v>65.116</v>
      </c>
      <c r="P2100" s="8">
        <f t="shared" si="131"/>
        <v>0.45189318232289583</v>
      </c>
      <c r="Q2100" s="9">
        <f>YEAR(SalesDataTable[[#This Row],[Order Date]])</f>
        <v>2026</v>
      </c>
      <c r="R2100" s="8" t="str">
        <f>"Q"&amp;ROUNDUP(MONTH(SalesDataTable[[#This Row],[Order Date]])/3,0)</f>
        <v>Q4</v>
      </c>
      <c r="S2100" s="5">
        <f>MONTH(SalesDataTable[[#This Row],[Order Date]])</f>
        <v>10</v>
      </c>
      <c r="T2100" s="8" t="str">
        <f>TEXT(SalesDataTable[[#This Row],[Order Date]],"mmm")</f>
        <v>paź</v>
      </c>
    </row>
    <row r="2101" spans="1:20" ht="16" x14ac:dyDescent="0.4">
      <c r="A2101" s="2" t="s">
        <v>2172</v>
      </c>
      <c r="B2101" s="3">
        <v>46308</v>
      </c>
      <c r="C2101" s="4" t="s">
        <v>28</v>
      </c>
      <c r="D2101" s="4" t="s">
        <v>106</v>
      </c>
      <c r="E2101" s="4" t="s">
        <v>23</v>
      </c>
      <c r="F2101" s="4" t="s">
        <v>40</v>
      </c>
      <c r="G2101" s="4" t="s">
        <v>69</v>
      </c>
      <c r="H2101" s="4" t="s">
        <v>87</v>
      </c>
      <c r="I2101" s="5">
        <v>1</v>
      </c>
      <c r="J2101" s="6">
        <v>36.53</v>
      </c>
      <c r="K2101" s="7">
        <v>0</v>
      </c>
      <c r="L2101" s="6">
        <v>14.01</v>
      </c>
      <c r="M2101" s="6">
        <f t="shared" si="128"/>
        <v>36.53</v>
      </c>
      <c r="N2101" s="6">
        <f t="shared" si="129"/>
        <v>14.01</v>
      </c>
      <c r="O2101" s="6">
        <f t="shared" si="130"/>
        <v>22.520000000000003</v>
      </c>
      <c r="P2101" s="8">
        <f t="shared" si="131"/>
        <v>0.61647960580344929</v>
      </c>
      <c r="Q2101" s="9">
        <f>YEAR(SalesDataTable[[#This Row],[Order Date]])</f>
        <v>2026</v>
      </c>
      <c r="R2101" s="8" t="str">
        <f>"Q"&amp;ROUNDUP(MONTH(SalesDataTable[[#This Row],[Order Date]])/3,0)</f>
        <v>Q4</v>
      </c>
      <c r="S2101" s="5">
        <f>MONTH(SalesDataTable[[#This Row],[Order Date]])</f>
        <v>10</v>
      </c>
      <c r="T2101" s="8" t="str">
        <f>TEXT(SalesDataTable[[#This Row],[Order Date]],"mmm")</f>
        <v>paź</v>
      </c>
    </row>
    <row r="2102" spans="1:20" ht="16" x14ac:dyDescent="0.4">
      <c r="A2102" s="2" t="s">
        <v>2173</v>
      </c>
      <c r="B2102" s="3">
        <v>46308</v>
      </c>
      <c r="C2102" s="4" t="s">
        <v>21</v>
      </c>
      <c r="D2102" s="4" t="s">
        <v>22</v>
      </c>
      <c r="E2102" s="4" t="s">
        <v>45</v>
      </c>
      <c r="F2102" s="4" t="s">
        <v>40</v>
      </c>
      <c r="G2102" s="4" t="s">
        <v>25</v>
      </c>
      <c r="H2102" s="4" t="s">
        <v>55</v>
      </c>
      <c r="I2102" s="5">
        <v>1</v>
      </c>
      <c r="J2102" s="6">
        <v>39.89</v>
      </c>
      <c r="K2102" s="7">
        <v>0.05</v>
      </c>
      <c r="L2102" s="6">
        <v>16.91</v>
      </c>
      <c r="M2102" s="6">
        <f t="shared" si="128"/>
        <v>37.895499999999998</v>
      </c>
      <c r="N2102" s="6">
        <f t="shared" si="129"/>
        <v>16.91</v>
      </c>
      <c r="O2102" s="6">
        <f t="shared" si="130"/>
        <v>20.985499999999998</v>
      </c>
      <c r="P2102" s="8">
        <f t="shared" si="131"/>
        <v>0.55377287540737019</v>
      </c>
      <c r="Q2102" s="9">
        <f>YEAR(SalesDataTable[[#This Row],[Order Date]])</f>
        <v>2026</v>
      </c>
      <c r="R2102" s="8" t="str">
        <f>"Q"&amp;ROUNDUP(MONTH(SalesDataTable[[#This Row],[Order Date]])/3,0)</f>
        <v>Q4</v>
      </c>
      <c r="S2102" s="5">
        <f>MONTH(SalesDataTable[[#This Row],[Order Date]])</f>
        <v>10</v>
      </c>
      <c r="T2102" s="8" t="str">
        <f>TEXT(SalesDataTable[[#This Row],[Order Date]],"mmm")</f>
        <v>paź</v>
      </c>
    </row>
    <row r="2103" spans="1:20" ht="16" x14ac:dyDescent="0.4">
      <c r="A2103" s="2" t="s">
        <v>2174</v>
      </c>
      <c r="B2103" s="3">
        <v>46308</v>
      </c>
      <c r="C2103" s="4" t="s">
        <v>34</v>
      </c>
      <c r="D2103" s="4" t="s">
        <v>81</v>
      </c>
      <c r="E2103" s="4" t="s">
        <v>23</v>
      </c>
      <c r="F2103" s="4" t="s">
        <v>36</v>
      </c>
      <c r="G2103" s="4" t="s">
        <v>31</v>
      </c>
      <c r="H2103" s="4" t="s">
        <v>73</v>
      </c>
      <c r="I2103" s="5">
        <v>1</v>
      </c>
      <c r="J2103" s="6">
        <v>154.53</v>
      </c>
      <c r="K2103" s="7">
        <v>0</v>
      </c>
      <c r="L2103" s="6">
        <v>77.930000000000007</v>
      </c>
      <c r="M2103" s="6">
        <f t="shared" si="128"/>
        <v>154.53</v>
      </c>
      <c r="N2103" s="6">
        <f t="shared" si="129"/>
        <v>77.930000000000007</v>
      </c>
      <c r="O2103" s="6">
        <f t="shared" si="130"/>
        <v>76.599999999999994</v>
      </c>
      <c r="P2103" s="8">
        <f t="shared" si="131"/>
        <v>0.49569662848637802</v>
      </c>
      <c r="Q2103" s="9">
        <f>YEAR(SalesDataTable[[#This Row],[Order Date]])</f>
        <v>2026</v>
      </c>
      <c r="R2103" s="8" t="str">
        <f>"Q"&amp;ROUNDUP(MONTH(SalesDataTable[[#This Row],[Order Date]])/3,0)</f>
        <v>Q4</v>
      </c>
      <c r="S2103" s="5">
        <f>MONTH(SalesDataTable[[#This Row],[Order Date]])</f>
        <v>10</v>
      </c>
      <c r="T2103" s="8" t="str">
        <f>TEXT(SalesDataTable[[#This Row],[Order Date]],"mmm")</f>
        <v>paź</v>
      </c>
    </row>
    <row r="2104" spans="1:20" ht="16" x14ac:dyDescent="0.4">
      <c r="A2104" s="2" t="s">
        <v>2175</v>
      </c>
      <c r="B2104" s="3">
        <v>46309</v>
      </c>
      <c r="C2104" s="4" t="s">
        <v>47</v>
      </c>
      <c r="D2104" s="4" t="s">
        <v>68</v>
      </c>
      <c r="E2104" s="4" t="s">
        <v>59</v>
      </c>
      <c r="F2104" s="4" t="s">
        <v>40</v>
      </c>
      <c r="G2104" s="4" t="s">
        <v>25</v>
      </c>
      <c r="H2104" s="4" t="s">
        <v>49</v>
      </c>
      <c r="I2104" s="5">
        <v>2</v>
      </c>
      <c r="J2104" s="6">
        <v>50.64</v>
      </c>
      <c r="K2104" s="7">
        <v>0.05</v>
      </c>
      <c r="L2104" s="6">
        <v>22.28</v>
      </c>
      <c r="M2104" s="6">
        <f t="shared" si="128"/>
        <v>96.215999999999994</v>
      </c>
      <c r="N2104" s="6">
        <f t="shared" si="129"/>
        <v>44.56</v>
      </c>
      <c r="O2104" s="6">
        <f t="shared" si="130"/>
        <v>51.655999999999992</v>
      </c>
      <c r="P2104" s="8">
        <f t="shared" si="131"/>
        <v>0.53687536376486233</v>
      </c>
      <c r="Q2104" s="9">
        <f>YEAR(SalesDataTable[[#This Row],[Order Date]])</f>
        <v>2026</v>
      </c>
      <c r="R2104" s="8" t="str">
        <f>"Q"&amp;ROUNDUP(MONTH(SalesDataTable[[#This Row],[Order Date]])/3,0)</f>
        <v>Q4</v>
      </c>
      <c r="S2104" s="5">
        <f>MONTH(SalesDataTable[[#This Row],[Order Date]])</f>
        <v>10</v>
      </c>
      <c r="T2104" s="8" t="str">
        <f>TEXT(SalesDataTable[[#This Row],[Order Date]],"mmm")</f>
        <v>paź</v>
      </c>
    </row>
    <row r="2105" spans="1:20" ht="16" x14ac:dyDescent="0.4">
      <c r="A2105" s="2" t="s">
        <v>2176</v>
      </c>
      <c r="B2105" s="3">
        <v>46309</v>
      </c>
      <c r="C2105" s="4" t="s">
        <v>21</v>
      </c>
      <c r="D2105" s="4" t="s">
        <v>22</v>
      </c>
      <c r="E2105" s="4" t="s">
        <v>23</v>
      </c>
      <c r="F2105" s="4" t="s">
        <v>36</v>
      </c>
      <c r="G2105" s="4" t="s">
        <v>69</v>
      </c>
      <c r="H2105" s="4" t="s">
        <v>70</v>
      </c>
      <c r="I2105" s="5">
        <v>3</v>
      </c>
      <c r="J2105" s="6">
        <v>40.880000000000003</v>
      </c>
      <c r="K2105" s="7">
        <v>0.05</v>
      </c>
      <c r="L2105" s="6">
        <v>14.59</v>
      </c>
      <c r="M2105" s="6">
        <f t="shared" si="128"/>
        <v>116.50800000000001</v>
      </c>
      <c r="N2105" s="6">
        <f t="shared" si="129"/>
        <v>43.769999999999996</v>
      </c>
      <c r="O2105" s="6">
        <f t="shared" si="130"/>
        <v>72.738000000000014</v>
      </c>
      <c r="P2105" s="8">
        <f t="shared" si="131"/>
        <v>0.62431764342362761</v>
      </c>
      <c r="Q2105" s="9">
        <f>YEAR(SalesDataTable[[#This Row],[Order Date]])</f>
        <v>2026</v>
      </c>
      <c r="R2105" s="8" t="str">
        <f>"Q"&amp;ROUNDUP(MONTH(SalesDataTable[[#This Row],[Order Date]])/3,0)</f>
        <v>Q4</v>
      </c>
      <c r="S2105" s="5">
        <f>MONTH(SalesDataTable[[#This Row],[Order Date]])</f>
        <v>10</v>
      </c>
      <c r="T2105" s="8" t="str">
        <f>TEXT(SalesDataTable[[#This Row],[Order Date]],"mmm")</f>
        <v>paź</v>
      </c>
    </row>
    <row r="2106" spans="1:20" ht="16" x14ac:dyDescent="0.4">
      <c r="A2106" s="2" t="s">
        <v>2177</v>
      </c>
      <c r="B2106" s="3">
        <v>46309</v>
      </c>
      <c r="C2106" s="4" t="s">
        <v>47</v>
      </c>
      <c r="D2106" s="4" t="s">
        <v>48</v>
      </c>
      <c r="E2106" s="4" t="s">
        <v>45</v>
      </c>
      <c r="F2106" s="4" t="s">
        <v>24</v>
      </c>
      <c r="G2106" s="4" t="s">
        <v>31</v>
      </c>
      <c r="H2106" s="4" t="s">
        <v>41</v>
      </c>
      <c r="I2106" s="5">
        <v>1</v>
      </c>
      <c r="J2106" s="6">
        <v>141.77000000000001</v>
      </c>
      <c r="K2106" s="7">
        <v>0</v>
      </c>
      <c r="L2106" s="6">
        <v>78.48</v>
      </c>
      <c r="M2106" s="6">
        <f t="shared" si="128"/>
        <v>141.77000000000001</v>
      </c>
      <c r="N2106" s="6">
        <f t="shared" si="129"/>
        <v>78.48</v>
      </c>
      <c r="O2106" s="6">
        <f t="shared" si="130"/>
        <v>63.290000000000006</v>
      </c>
      <c r="P2106" s="8">
        <f t="shared" si="131"/>
        <v>0.44642731184312623</v>
      </c>
      <c r="Q2106" s="9">
        <f>YEAR(SalesDataTable[[#This Row],[Order Date]])</f>
        <v>2026</v>
      </c>
      <c r="R2106" s="8" t="str">
        <f>"Q"&amp;ROUNDUP(MONTH(SalesDataTable[[#This Row],[Order Date]])/3,0)</f>
        <v>Q4</v>
      </c>
      <c r="S2106" s="5">
        <f>MONTH(SalesDataTable[[#This Row],[Order Date]])</f>
        <v>10</v>
      </c>
      <c r="T2106" s="8" t="str">
        <f>TEXT(SalesDataTable[[#This Row],[Order Date]],"mmm")</f>
        <v>paź</v>
      </c>
    </row>
    <row r="2107" spans="1:20" ht="16" x14ac:dyDescent="0.4">
      <c r="A2107" s="2" t="s">
        <v>2178</v>
      </c>
      <c r="B2107" s="3">
        <v>46309</v>
      </c>
      <c r="C2107" s="4" t="s">
        <v>47</v>
      </c>
      <c r="D2107" s="4" t="s">
        <v>65</v>
      </c>
      <c r="E2107" s="4" t="s">
        <v>23</v>
      </c>
      <c r="F2107" s="4" t="s">
        <v>36</v>
      </c>
      <c r="G2107" s="4" t="s">
        <v>51</v>
      </c>
      <c r="H2107" s="4" t="s">
        <v>61</v>
      </c>
      <c r="I2107" s="5">
        <v>3</v>
      </c>
      <c r="J2107" s="6">
        <v>199.99</v>
      </c>
      <c r="K2107" s="7">
        <v>0.15</v>
      </c>
      <c r="L2107" s="6">
        <v>101.86</v>
      </c>
      <c r="M2107" s="6">
        <f t="shared" si="128"/>
        <v>509.97450000000003</v>
      </c>
      <c r="N2107" s="6">
        <f t="shared" si="129"/>
        <v>305.58</v>
      </c>
      <c r="O2107" s="6">
        <f t="shared" si="130"/>
        <v>204.39450000000005</v>
      </c>
      <c r="P2107" s="8">
        <f t="shared" si="131"/>
        <v>0.40079356909021929</v>
      </c>
      <c r="Q2107" s="9">
        <f>YEAR(SalesDataTable[[#This Row],[Order Date]])</f>
        <v>2026</v>
      </c>
      <c r="R2107" s="8" t="str">
        <f>"Q"&amp;ROUNDUP(MONTH(SalesDataTable[[#This Row],[Order Date]])/3,0)</f>
        <v>Q4</v>
      </c>
      <c r="S2107" s="5">
        <f>MONTH(SalesDataTable[[#This Row],[Order Date]])</f>
        <v>10</v>
      </c>
      <c r="T2107" s="8" t="str">
        <f>TEXT(SalesDataTable[[#This Row],[Order Date]],"mmm")</f>
        <v>paź</v>
      </c>
    </row>
    <row r="2108" spans="1:20" ht="16" x14ac:dyDescent="0.4">
      <c r="A2108" s="2" t="s">
        <v>2179</v>
      </c>
      <c r="B2108" s="3">
        <v>46309</v>
      </c>
      <c r="C2108" s="4" t="s">
        <v>47</v>
      </c>
      <c r="D2108" s="4" t="s">
        <v>48</v>
      </c>
      <c r="E2108" s="4" t="s">
        <v>59</v>
      </c>
      <c r="F2108" s="4" t="s">
        <v>36</v>
      </c>
      <c r="G2108" s="4" t="s">
        <v>25</v>
      </c>
      <c r="H2108" s="4" t="s">
        <v>49</v>
      </c>
      <c r="I2108" s="5">
        <v>2</v>
      </c>
      <c r="J2108" s="6">
        <v>50.56</v>
      </c>
      <c r="K2108" s="7">
        <v>0</v>
      </c>
      <c r="L2108" s="6">
        <v>23.04</v>
      </c>
      <c r="M2108" s="6">
        <f t="shared" si="128"/>
        <v>101.12</v>
      </c>
      <c r="N2108" s="6">
        <f t="shared" si="129"/>
        <v>46.08</v>
      </c>
      <c r="O2108" s="6">
        <f t="shared" si="130"/>
        <v>55.040000000000006</v>
      </c>
      <c r="P2108" s="8">
        <f t="shared" si="131"/>
        <v>0.54430379746835444</v>
      </c>
      <c r="Q2108" s="9">
        <f>YEAR(SalesDataTable[[#This Row],[Order Date]])</f>
        <v>2026</v>
      </c>
      <c r="R2108" s="8" t="str">
        <f>"Q"&amp;ROUNDUP(MONTH(SalesDataTable[[#This Row],[Order Date]])/3,0)</f>
        <v>Q4</v>
      </c>
      <c r="S2108" s="5">
        <f>MONTH(SalesDataTable[[#This Row],[Order Date]])</f>
        <v>10</v>
      </c>
      <c r="T2108" s="8" t="str">
        <f>TEXT(SalesDataTable[[#This Row],[Order Date]],"mmm")</f>
        <v>paź</v>
      </c>
    </row>
    <row r="2109" spans="1:20" ht="16" x14ac:dyDescent="0.4">
      <c r="A2109" s="2" t="s">
        <v>2180</v>
      </c>
      <c r="B2109" s="3">
        <v>46309</v>
      </c>
      <c r="C2109" s="4" t="s">
        <v>47</v>
      </c>
      <c r="D2109" s="4" t="s">
        <v>65</v>
      </c>
      <c r="E2109" s="4" t="s">
        <v>23</v>
      </c>
      <c r="F2109" s="4" t="s">
        <v>36</v>
      </c>
      <c r="G2109" s="4" t="s">
        <v>37</v>
      </c>
      <c r="H2109" s="4" t="s">
        <v>66</v>
      </c>
      <c r="I2109" s="5">
        <v>1</v>
      </c>
      <c r="J2109" s="6">
        <v>47.38</v>
      </c>
      <c r="K2109" s="7">
        <v>0</v>
      </c>
      <c r="L2109" s="6">
        <v>17.86</v>
      </c>
      <c r="M2109" s="6">
        <f t="shared" si="128"/>
        <v>47.38</v>
      </c>
      <c r="N2109" s="6">
        <f t="shared" si="129"/>
        <v>17.86</v>
      </c>
      <c r="O2109" s="6">
        <f t="shared" si="130"/>
        <v>29.520000000000003</v>
      </c>
      <c r="P2109" s="8">
        <f t="shared" si="131"/>
        <v>0.62304769945124527</v>
      </c>
      <c r="Q2109" s="9">
        <f>YEAR(SalesDataTable[[#This Row],[Order Date]])</f>
        <v>2026</v>
      </c>
      <c r="R2109" s="8" t="str">
        <f>"Q"&amp;ROUNDUP(MONTH(SalesDataTable[[#This Row],[Order Date]])/3,0)</f>
        <v>Q4</v>
      </c>
      <c r="S2109" s="5">
        <f>MONTH(SalesDataTable[[#This Row],[Order Date]])</f>
        <v>10</v>
      </c>
      <c r="T2109" s="8" t="str">
        <f>TEXT(SalesDataTable[[#This Row],[Order Date]],"mmm")</f>
        <v>paź</v>
      </c>
    </row>
    <row r="2110" spans="1:20" ht="16" x14ac:dyDescent="0.4">
      <c r="A2110" s="2" t="s">
        <v>2181</v>
      </c>
      <c r="B2110" s="3">
        <v>46310</v>
      </c>
      <c r="C2110" s="4" t="s">
        <v>34</v>
      </c>
      <c r="D2110" s="4" t="s">
        <v>35</v>
      </c>
      <c r="E2110" s="4" t="s">
        <v>23</v>
      </c>
      <c r="F2110" s="4" t="s">
        <v>40</v>
      </c>
      <c r="G2110" s="4" t="s">
        <v>31</v>
      </c>
      <c r="H2110" s="4" t="s">
        <v>32</v>
      </c>
      <c r="I2110" s="5">
        <v>1</v>
      </c>
      <c r="J2110" s="6">
        <v>92.74</v>
      </c>
      <c r="K2110" s="7">
        <v>0.15</v>
      </c>
      <c r="L2110" s="6">
        <v>44.52</v>
      </c>
      <c r="M2110" s="6">
        <f t="shared" si="128"/>
        <v>78.828999999999994</v>
      </c>
      <c r="N2110" s="6">
        <f t="shared" si="129"/>
        <v>44.52</v>
      </c>
      <c r="O2110" s="6">
        <f t="shared" si="130"/>
        <v>34.30899999999999</v>
      </c>
      <c r="P2110" s="8">
        <f t="shared" si="131"/>
        <v>0.43523322635070844</v>
      </c>
      <c r="Q2110" s="9">
        <f>YEAR(SalesDataTable[[#This Row],[Order Date]])</f>
        <v>2026</v>
      </c>
      <c r="R2110" s="8" t="str">
        <f>"Q"&amp;ROUNDUP(MONTH(SalesDataTable[[#This Row],[Order Date]])/3,0)</f>
        <v>Q4</v>
      </c>
      <c r="S2110" s="5">
        <f>MONTH(SalesDataTable[[#This Row],[Order Date]])</f>
        <v>10</v>
      </c>
      <c r="T2110" s="8" t="str">
        <f>TEXT(SalesDataTable[[#This Row],[Order Date]],"mmm")</f>
        <v>paź</v>
      </c>
    </row>
    <row r="2111" spans="1:20" ht="16" x14ac:dyDescent="0.4">
      <c r="A2111" s="2" t="s">
        <v>2182</v>
      </c>
      <c r="B2111" s="3">
        <v>46310</v>
      </c>
      <c r="C2111" s="4" t="s">
        <v>47</v>
      </c>
      <c r="D2111" s="4" t="s">
        <v>102</v>
      </c>
      <c r="E2111" s="4" t="s">
        <v>45</v>
      </c>
      <c r="F2111" s="4" t="s">
        <v>24</v>
      </c>
      <c r="G2111" s="4" t="s">
        <v>25</v>
      </c>
      <c r="H2111" s="4" t="s">
        <v>49</v>
      </c>
      <c r="I2111" s="5">
        <v>3</v>
      </c>
      <c r="J2111" s="6">
        <v>51.57</v>
      </c>
      <c r="K2111" s="7">
        <v>0.1</v>
      </c>
      <c r="L2111" s="6">
        <v>21.82</v>
      </c>
      <c r="M2111" s="6">
        <f t="shared" si="128"/>
        <v>139.239</v>
      </c>
      <c r="N2111" s="6">
        <f t="shared" si="129"/>
        <v>65.460000000000008</v>
      </c>
      <c r="O2111" s="6">
        <f t="shared" si="130"/>
        <v>73.778999999999996</v>
      </c>
      <c r="P2111" s="8">
        <f t="shared" si="131"/>
        <v>0.52987309589985565</v>
      </c>
      <c r="Q2111" s="9">
        <f>YEAR(SalesDataTable[[#This Row],[Order Date]])</f>
        <v>2026</v>
      </c>
      <c r="R2111" s="8" t="str">
        <f>"Q"&amp;ROUNDUP(MONTH(SalesDataTable[[#This Row],[Order Date]])/3,0)</f>
        <v>Q4</v>
      </c>
      <c r="S2111" s="5">
        <f>MONTH(SalesDataTable[[#This Row],[Order Date]])</f>
        <v>10</v>
      </c>
      <c r="T2111" s="8" t="str">
        <f>TEXT(SalesDataTable[[#This Row],[Order Date]],"mmm")</f>
        <v>paź</v>
      </c>
    </row>
    <row r="2112" spans="1:20" ht="16" x14ac:dyDescent="0.4">
      <c r="A2112" s="2" t="s">
        <v>2183</v>
      </c>
      <c r="B2112" s="3">
        <v>46310</v>
      </c>
      <c r="C2112" s="4" t="s">
        <v>28</v>
      </c>
      <c r="D2112" s="4" t="s">
        <v>89</v>
      </c>
      <c r="E2112" s="4" t="s">
        <v>23</v>
      </c>
      <c r="F2112" s="4" t="s">
        <v>36</v>
      </c>
      <c r="G2112" s="4" t="s">
        <v>31</v>
      </c>
      <c r="H2112" s="4" t="s">
        <v>99</v>
      </c>
      <c r="I2112" s="5">
        <v>1</v>
      </c>
      <c r="J2112" s="6">
        <v>70.47</v>
      </c>
      <c r="K2112" s="7">
        <v>0.1</v>
      </c>
      <c r="L2112" s="6">
        <v>31.52</v>
      </c>
      <c r="M2112" s="6">
        <f t="shared" si="128"/>
        <v>63.423000000000002</v>
      </c>
      <c r="N2112" s="6">
        <f t="shared" si="129"/>
        <v>31.52</v>
      </c>
      <c r="O2112" s="6">
        <f t="shared" si="130"/>
        <v>31.903000000000002</v>
      </c>
      <c r="P2112" s="8">
        <f t="shared" si="131"/>
        <v>0.50301940936253409</v>
      </c>
      <c r="Q2112" s="9">
        <f>YEAR(SalesDataTable[[#This Row],[Order Date]])</f>
        <v>2026</v>
      </c>
      <c r="R2112" s="8" t="str">
        <f>"Q"&amp;ROUNDUP(MONTH(SalesDataTable[[#This Row],[Order Date]])/3,0)</f>
        <v>Q4</v>
      </c>
      <c r="S2112" s="5">
        <f>MONTH(SalesDataTable[[#This Row],[Order Date]])</f>
        <v>10</v>
      </c>
      <c r="T2112" s="8" t="str">
        <f>TEXT(SalesDataTable[[#This Row],[Order Date]],"mmm")</f>
        <v>paź</v>
      </c>
    </row>
    <row r="2113" spans="1:20" ht="16" x14ac:dyDescent="0.4">
      <c r="A2113" s="2" t="s">
        <v>2184</v>
      </c>
      <c r="B2113" s="3">
        <v>46310</v>
      </c>
      <c r="C2113" s="4" t="s">
        <v>21</v>
      </c>
      <c r="D2113" s="4" t="s">
        <v>22</v>
      </c>
      <c r="E2113" s="4" t="s">
        <v>23</v>
      </c>
      <c r="F2113" s="4" t="s">
        <v>36</v>
      </c>
      <c r="G2113" s="4" t="s">
        <v>31</v>
      </c>
      <c r="H2113" s="4" t="s">
        <v>99</v>
      </c>
      <c r="I2113" s="5">
        <v>1</v>
      </c>
      <c r="J2113" s="6">
        <v>71.05</v>
      </c>
      <c r="K2113" s="7">
        <v>0</v>
      </c>
      <c r="L2113" s="6">
        <v>33.32</v>
      </c>
      <c r="M2113" s="6">
        <f t="shared" si="128"/>
        <v>71.05</v>
      </c>
      <c r="N2113" s="6">
        <f t="shared" si="129"/>
        <v>33.32</v>
      </c>
      <c r="O2113" s="6">
        <f t="shared" si="130"/>
        <v>37.729999999999997</v>
      </c>
      <c r="P2113" s="8">
        <f t="shared" si="131"/>
        <v>0.53103448275862064</v>
      </c>
      <c r="Q2113" s="9">
        <f>YEAR(SalesDataTable[[#This Row],[Order Date]])</f>
        <v>2026</v>
      </c>
      <c r="R2113" s="8" t="str">
        <f>"Q"&amp;ROUNDUP(MONTH(SalesDataTable[[#This Row],[Order Date]])/3,0)</f>
        <v>Q4</v>
      </c>
      <c r="S2113" s="5">
        <f>MONTH(SalesDataTable[[#This Row],[Order Date]])</f>
        <v>10</v>
      </c>
      <c r="T2113" s="8" t="str">
        <f>TEXT(SalesDataTable[[#This Row],[Order Date]],"mmm")</f>
        <v>paź</v>
      </c>
    </row>
    <row r="2114" spans="1:20" ht="16" x14ac:dyDescent="0.4">
      <c r="A2114" s="2" t="s">
        <v>2185</v>
      </c>
      <c r="B2114" s="3">
        <v>46310</v>
      </c>
      <c r="C2114" s="4" t="s">
        <v>47</v>
      </c>
      <c r="D2114" s="4" t="s">
        <v>102</v>
      </c>
      <c r="E2114" s="4" t="s">
        <v>45</v>
      </c>
      <c r="F2114" s="4" t="s">
        <v>24</v>
      </c>
      <c r="G2114" s="4" t="s">
        <v>25</v>
      </c>
      <c r="H2114" s="4" t="s">
        <v>55</v>
      </c>
      <c r="I2114" s="5">
        <v>3</v>
      </c>
      <c r="J2114" s="6">
        <v>39.83</v>
      </c>
      <c r="K2114" s="7">
        <v>0.1</v>
      </c>
      <c r="L2114" s="6">
        <v>16.93</v>
      </c>
      <c r="M2114" s="6">
        <f t="shared" ref="M2114:M2177" si="132">I2114*J2114*(1-K2114)</f>
        <v>107.541</v>
      </c>
      <c r="N2114" s="6">
        <f t="shared" ref="N2114:N2177" si="133">I2114*L2114</f>
        <v>50.79</v>
      </c>
      <c r="O2114" s="6">
        <f t="shared" ref="O2114:O2177" si="134">M2114-N2114</f>
        <v>56.750999999999998</v>
      </c>
      <c r="P2114" s="8">
        <f t="shared" ref="P2114:P2177" si="135">IFERROR(O2114/M2114,0)</f>
        <v>0.52771501101905316</v>
      </c>
      <c r="Q2114" s="9">
        <f>YEAR(SalesDataTable[[#This Row],[Order Date]])</f>
        <v>2026</v>
      </c>
      <c r="R2114" s="8" t="str">
        <f>"Q"&amp;ROUNDUP(MONTH(SalesDataTable[[#This Row],[Order Date]])/3,0)</f>
        <v>Q4</v>
      </c>
      <c r="S2114" s="5">
        <f>MONTH(SalesDataTable[[#This Row],[Order Date]])</f>
        <v>10</v>
      </c>
      <c r="T2114" s="8" t="str">
        <f>TEXT(SalesDataTable[[#This Row],[Order Date]],"mmm")</f>
        <v>paź</v>
      </c>
    </row>
    <row r="2115" spans="1:20" ht="16" x14ac:dyDescent="0.4">
      <c r="A2115" s="2" t="s">
        <v>2186</v>
      </c>
      <c r="B2115" s="3">
        <v>46310</v>
      </c>
      <c r="C2115" s="4" t="s">
        <v>47</v>
      </c>
      <c r="D2115" s="4" t="s">
        <v>65</v>
      </c>
      <c r="E2115" s="4" t="s">
        <v>23</v>
      </c>
      <c r="F2115" s="4" t="s">
        <v>36</v>
      </c>
      <c r="G2115" s="4" t="s">
        <v>69</v>
      </c>
      <c r="H2115" s="4" t="s">
        <v>94</v>
      </c>
      <c r="I2115" s="5">
        <v>3</v>
      </c>
      <c r="J2115" s="6">
        <v>49.5</v>
      </c>
      <c r="K2115" s="7">
        <v>0.05</v>
      </c>
      <c r="L2115" s="6">
        <v>22</v>
      </c>
      <c r="M2115" s="6">
        <f t="shared" si="132"/>
        <v>141.07499999999999</v>
      </c>
      <c r="N2115" s="6">
        <f t="shared" si="133"/>
        <v>66</v>
      </c>
      <c r="O2115" s="6">
        <f t="shared" si="134"/>
        <v>75.074999999999989</v>
      </c>
      <c r="P2115" s="8">
        <f t="shared" si="135"/>
        <v>0.53216374269005839</v>
      </c>
      <c r="Q2115" s="9">
        <f>YEAR(SalesDataTable[[#This Row],[Order Date]])</f>
        <v>2026</v>
      </c>
      <c r="R2115" s="8" t="str">
        <f>"Q"&amp;ROUNDUP(MONTH(SalesDataTable[[#This Row],[Order Date]])/3,0)</f>
        <v>Q4</v>
      </c>
      <c r="S2115" s="5">
        <f>MONTH(SalesDataTable[[#This Row],[Order Date]])</f>
        <v>10</v>
      </c>
      <c r="T2115" s="8" t="str">
        <f>TEXT(SalesDataTable[[#This Row],[Order Date]],"mmm")</f>
        <v>paź</v>
      </c>
    </row>
    <row r="2116" spans="1:20" ht="16" x14ac:dyDescent="0.4">
      <c r="A2116" s="2" t="s">
        <v>2187</v>
      </c>
      <c r="B2116" s="3">
        <v>46310</v>
      </c>
      <c r="C2116" s="4" t="s">
        <v>28</v>
      </c>
      <c r="D2116" s="4" t="s">
        <v>58</v>
      </c>
      <c r="E2116" s="4" t="s">
        <v>59</v>
      </c>
      <c r="F2116" s="4" t="s">
        <v>36</v>
      </c>
      <c r="G2116" s="4" t="s">
        <v>31</v>
      </c>
      <c r="H2116" s="4" t="s">
        <v>32</v>
      </c>
      <c r="I2116" s="5">
        <v>1</v>
      </c>
      <c r="J2116" s="6">
        <v>91.99</v>
      </c>
      <c r="K2116" s="7">
        <v>0</v>
      </c>
      <c r="L2116" s="6">
        <v>44.86</v>
      </c>
      <c r="M2116" s="6">
        <f t="shared" si="132"/>
        <v>91.99</v>
      </c>
      <c r="N2116" s="6">
        <f t="shared" si="133"/>
        <v>44.86</v>
      </c>
      <c r="O2116" s="6">
        <f t="shared" si="134"/>
        <v>47.129999999999995</v>
      </c>
      <c r="P2116" s="8">
        <f t="shared" si="135"/>
        <v>0.51233829764104788</v>
      </c>
      <c r="Q2116" s="9">
        <f>YEAR(SalesDataTable[[#This Row],[Order Date]])</f>
        <v>2026</v>
      </c>
      <c r="R2116" s="8" t="str">
        <f>"Q"&amp;ROUNDUP(MONTH(SalesDataTable[[#This Row],[Order Date]])/3,0)</f>
        <v>Q4</v>
      </c>
      <c r="S2116" s="5">
        <f>MONTH(SalesDataTable[[#This Row],[Order Date]])</f>
        <v>10</v>
      </c>
      <c r="T2116" s="8" t="str">
        <f>TEXT(SalesDataTable[[#This Row],[Order Date]],"mmm")</f>
        <v>paź</v>
      </c>
    </row>
    <row r="2117" spans="1:20" ht="16" x14ac:dyDescent="0.4">
      <c r="A2117" s="2" t="s">
        <v>2188</v>
      </c>
      <c r="B2117" s="3">
        <v>46310</v>
      </c>
      <c r="C2117" s="4" t="s">
        <v>21</v>
      </c>
      <c r="D2117" s="4" t="s">
        <v>108</v>
      </c>
      <c r="E2117" s="4" t="s">
        <v>59</v>
      </c>
      <c r="F2117" s="4" t="s">
        <v>24</v>
      </c>
      <c r="G2117" s="4" t="s">
        <v>25</v>
      </c>
      <c r="H2117" s="4" t="s">
        <v>26</v>
      </c>
      <c r="I2117" s="5">
        <v>1</v>
      </c>
      <c r="J2117" s="6">
        <v>79.78</v>
      </c>
      <c r="K2117" s="7">
        <v>0.05</v>
      </c>
      <c r="L2117" s="6">
        <v>41.59</v>
      </c>
      <c r="M2117" s="6">
        <f t="shared" si="132"/>
        <v>75.790999999999997</v>
      </c>
      <c r="N2117" s="6">
        <f t="shared" si="133"/>
        <v>41.59</v>
      </c>
      <c r="O2117" s="6">
        <f t="shared" si="134"/>
        <v>34.200999999999993</v>
      </c>
      <c r="P2117" s="8">
        <f t="shared" si="135"/>
        <v>0.45125410668812915</v>
      </c>
      <c r="Q2117" s="9">
        <f>YEAR(SalesDataTable[[#This Row],[Order Date]])</f>
        <v>2026</v>
      </c>
      <c r="R2117" s="8" t="str">
        <f>"Q"&amp;ROUNDUP(MONTH(SalesDataTable[[#This Row],[Order Date]])/3,0)</f>
        <v>Q4</v>
      </c>
      <c r="S2117" s="5">
        <f>MONTH(SalesDataTable[[#This Row],[Order Date]])</f>
        <v>10</v>
      </c>
      <c r="T2117" s="8" t="str">
        <f>TEXT(SalesDataTable[[#This Row],[Order Date]],"mmm")</f>
        <v>paź</v>
      </c>
    </row>
    <row r="2118" spans="1:20" ht="16" x14ac:dyDescent="0.4">
      <c r="A2118" s="2" t="s">
        <v>2189</v>
      </c>
      <c r="B2118" s="3">
        <v>46310</v>
      </c>
      <c r="C2118" s="4" t="s">
        <v>47</v>
      </c>
      <c r="D2118" s="4" t="s">
        <v>68</v>
      </c>
      <c r="E2118" s="4" t="s">
        <v>23</v>
      </c>
      <c r="F2118" s="4" t="s">
        <v>24</v>
      </c>
      <c r="G2118" s="4" t="s">
        <v>25</v>
      </c>
      <c r="H2118" s="4" t="s">
        <v>26</v>
      </c>
      <c r="I2118" s="5">
        <v>1</v>
      </c>
      <c r="J2118" s="6">
        <v>82.97</v>
      </c>
      <c r="K2118" s="7">
        <v>0</v>
      </c>
      <c r="L2118" s="6">
        <v>43.09</v>
      </c>
      <c r="M2118" s="6">
        <f t="shared" si="132"/>
        <v>82.97</v>
      </c>
      <c r="N2118" s="6">
        <f t="shared" si="133"/>
        <v>43.09</v>
      </c>
      <c r="O2118" s="6">
        <f t="shared" si="134"/>
        <v>39.879999999999995</v>
      </c>
      <c r="P2118" s="8">
        <f t="shared" si="135"/>
        <v>0.48065565867180904</v>
      </c>
      <c r="Q2118" s="9">
        <f>YEAR(SalesDataTable[[#This Row],[Order Date]])</f>
        <v>2026</v>
      </c>
      <c r="R2118" s="8" t="str">
        <f>"Q"&amp;ROUNDUP(MONTH(SalesDataTable[[#This Row],[Order Date]])/3,0)</f>
        <v>Q4</v>
      </c>
      <c r="S2118" s="5">
        <f>MONTH(SalesDataTable[[#This Row],[Order Date]])</f>
        <v>10</v>
      </c>
      <c r="T2118" s="8" t="str">
        <f>TEXT(SalesDataTable[[#This Row],[Order Date]],"mmm")</f>
        <v>paź</v>
      </c>
    </row>
    <row r="2119" spans="1:20" ht="16" x14ac:dyDescent="0.4">
      <c r="A2119" s="2" t="s">
        <v>2190</v>
      </c>
      <c r="B2119" s="3">
        <v>46310</v>
      </c>
      <c r="C2119" s="4" t="s">
        <v>21</v>
      </c>
      <c r="D2119" s="4" t="s">
        <v>72</v>
      </c>
      <c r="E2119" s="4" t="s">
        <v>23</v>
      </c>
      <c r="F2119" s="4" t="s">
        <v>40</v>
      </c>
      <c r="G2119" s="4" t="s">
        <v>25</v>
      </c>
      <c r="H2119" s="4" t="s">
        <v>63</v>
      </c>
      <c r="I2119" s="5">
        <v>1</v>
      </c>
      <c r="J2119" s="6">
        <v>103.33</v>
      </c>
      <c r="K2119" s="7">
        <v>0</v>
      </c>
      <c r="L2119" s="6">
        <v>50.85</v>
      </c>
      <c r="M2119" s="6">
        <f t="shared" si="132"/>
        <v>103.33</v>
      </c>
      <c r="N2119" s="6">
        <f t="shared" si="133"/>
        <v>50.85</v>
      </c>
      <c r="O2119" s="6">
        <f t="shared" si="134"/>
        <v>52.48</v>
      </c>
      <c r="P2119" s="8">
        <f t="shared" si="135"/>
        <v>0.5078873512048776</v>
      </c>
      <c r="Q2119" s="9">
        <f>YEAR(SalesDataTable[[#This Row],[Order Date]])</f>
        <v>2026</v>
      </c>
      <c r="R2119" s="8" t="str">
        <f>"Q"&amp;ROUNDUP(MONTH(SalesDataTable[[#This Row],[Order Date]])/3,0)</f>
        <v>Q4</v>
      </c>
      <c r="S2119" s="5">
        <f>MONTH(SalesDataTable[[#This Row],[Order Date]])</f>
        <v>10</v>
      </c>
      <c r="T2119" s="8" t="str">
        <f>TEXT(SalesDataTable[[#This Row],[Order Date]],"mmm")</f>
        <v>paź</v>
      </c>
    </row>
    <row r="2120" spans="1:20" ht="16" x14ac:dyDescent="0.4">
      <c r="A2120" s="2" t="s">
        <v>2191</v>
      </c>
      <c r="B2120" s="3">
        <v>46311</v>
      </c>
      <c r="C2120" s="4" t="s">
        <v>21</v>
      </c>
      <c r="D2120" s="4" t="s">
        <v>72</v>
      </c>
      <c r="E2120" s="4" t="s">
        <v>23</v>
      </c>
      <c r="F2120" s="4" t="s">
        <v>36</v>
      </c>
      <c r="G2120" s="4" t="s">
        <v>31</v>
      </c>
      <c r="H2120" s="4" t="s">
        <v>41</v>
      </c>
      <c r="I2120" s="5">
        <v>3</v>
      </c>
      <c r="J2120" s="6">
        <v>142.54</v>
      </c>
      <c r="K2120" s="7">
        <v>0.05</v>
      </c>
      <c r="L2120" s="6">
        <v>81.599999999999994</v>
      </c>
      <c r="M2120" s="6">
        <f t="shared" si="132"/>
        <v>406.23899999999998</v>
      </c>
      <c r="N2120" s="6">
        <f t="shared" si="133"/>
        <v>244.79999999999998</v>
      </c>
      <c r="O2120" s="6">
        <f t="shared" si="134"/>
        <v>161.43899999999999</v>
      </c>
      <c r="P2120" s="8">
        <f t="shared" si="135"/>
        <v>0.39739906803630376</v>
      </c>
      <c r="Q2120" s="9">
        <f>YEAR(SalesDataTable[[#This Row],[Order Date]])</f>
        <v>2026</v>
      </c>
      <c r="R2120" s="8" t="str">
        <f>"Q"&amp;ROUNDUP(MONTH(SalesDataTable[[#This Row],[Order Date]])/3,0)</f>
        <v>Q4</v>
      </c>
      <c r="S2120" s="5">
        <f>MONTH(SalesDataTable[[#This Row],[Order Date]])</f>
        <v>10</v>
      </c>
      <c r="T2120" s="8" t="str">
        <f>TEXT(SalesDataTable[[#This Row],[Order Date]],"mmm")</f>
        <v>paź</v>
      </c>
    </row>
    <row r="2121" spans="1:20" ht="16" x14ac:dyDescent="0.4">
      <c r="A2121" s="2" t="s">
        <v>2192</v>
      </c>
      <c r="B2121" s="3">
        <v>46311</v>
      </c>
      <c r="C2121" s="4" t="s">
        <v>34</v>
      </c>
      <c r="D2121" s="4" t="s">
        <v>146</v>
      </c>
      <c r="E2121" s="4" t="s">
        <v>23</v>
      </c>
      <c r="F2121" s="4" t="s">
        <v>36</v>
      </c>
      <c r="G2121" s="4" t="s">
        <v>31</v>
      </c>
      <c r="H2121" s="4" t="s">
        <v>32</v>
      </c>
      <c r="I2121" s="5">
        <v>3</v>
      </c>
      <c r="J2121" s="6">
        <v>92.14</v>
      </c>
      <c r="K2121" s="7">
        <v>0.1</v>
      </c>
      <c r="L2121" s="6">
        <v>46.43</v>
      </c>
      <c r="M2121" s="6">
        <f t="shared" si="132"/>
        <v>248.77800000000002</v>
      </c>
      <c r="N2121" s="6">
        <f t="shared" si="133"/>
        <v>139.29</v>
      </c>
      <c r="O2121" s="6">
        <f t="shared" si="134"/>
        <v>109.48800000000003</v>
      </c>
      <c r="P2121" s="8">
        <f t="shared" si="135"/>
        <v>0.44010322456165746</v>
      </c>
      <c r="Q2121" s="9">
        <f>YEAR(SalesDataTable[[#This Row],[Order Date]])</f>
        <v>2026</v>
      </c>
      <c r="R2121" s="8" t="str">
        <f>"Q"&amp;ROUNDUP(MONTH(SalesDataTable[[#This Row],[Order Date]])/3,0)</f>
        <v>Q4</v>
      </c>
      <c r="S2121" s="5">
        <f>MONTH(SalesDataTable[[#This Row],[Order Date]])</f>
        <v>10</v>
      </c>
      <c r="T2121" s="8" t="str">
        <f>TEXT(SalesDataTable[[#This Row],[Order Date]],"mmm")</f>
        <v>paź</v>
      </c>
    </row>
    <row r="2122" spans="1:20" ht="16" x14ac:dyDescent="0.4">
      <c r="A2122" s="2" t="s">
        <v>2193</v>
      </c>
      <c r="B2122" s="3">
        <v>46311</v>
      </c>
      <c r="C2122" s="4" t="s">
        <v>47</v>
      </c>
      <c r="D2122" s="4" t="s">
        <v>65</v>
      </c>
      <c r="E2122" s="4" t="s">
        <v>45</v>
      </c>
      <c r="F2122" s="4" t="s">
        <v>40</v>
      </c>
      <c r="G2122" s="4" t="s">
        <v>37</v>
      </c>
      <c r="H2122" s="4" t="s">
        <v>103</v>
      </c>
      <c r="I2122" s="5">
        <v>2</v>
      </c>
      <c r="J2122" s="6">
        <v>165.23</v>
      </c>
      <c r="K2122" s="7">
        <v>0</v>
      </c>
      <c r="L2122" s="6">
        <v>88.87</v>
      </c>
      <c r="M2122" s="6">
        <f t="shared" si="132"/>
        <v>330.46</v>
      </c>
      <c r="N2122" s="6">
        <f t="shared" si="133"/>
        <v>177.74</v>
      </c>
      <c r="O2122" s="6">
        <f t="shared" si="134"/>
        <v>152.71999999999997</v>
      </c>
      <c r="P2122" s="8">
        <f t="shared" si="135"/>
        <v>0.46214367850874533</v>
      </c>
      <c r="Q2122" s="9">
        <f>YEAR(SalesDataTable[[#This Row],[Order Date]])</f>
        <v>2026</v>
      </c>
      <c r="R2122" s="8" t="str">
        <f>"Q"&amp;ROUNDUP(MONTH(SalesDataTable[[#This Row],[Order Date]])/3,0)</f>
        <v>Q4</v>
      </c>
      <c r="S2122" s="5">
        <f>MONTH(SalesDataTable[[#This Row],[Order Date]])</f>
        <v>10</v>
      </c>
      <c r="T2122" s="8" t="str">
        <f>TEXT(SalesDataTable[[#This Row],[Order Date]],"mmm")</f>
        <v>paź</v>
      </c>
    </row>
    <row r="2123" spans="1:20" ht="16" x14ac:dyDescent="0.4">
      <c r="A2123" s="2" t="s">
        <v>2194</v>
      </c>
      <c r="B2123" s="3">
        <v>46311</v>
      </c>
      <c r="C2123" s="4" t="s">
        <v>47</v>
      </c>
      <c r="D2123" s="4" t="s">
        <v>48</v>
      </c>
      <c r="E2123" s="4" t="s">
        <v>23</v>
      </c>
      <c r="F2123" s="4" t="s">
        <v>40</v>
      </c>
      <c r="G2123" s="4" t="s">
        <v>69</v>
      </c>
      <c r="H2123" s="4" t="s">
        <v>75</v>
      </c>
      <c r="I2123" s="5">
        <v>1</v>
      </c>
      <c r="J2123" s="6">
        <v>121.92</v>
      </c>
      <c r="K2123" s="7">
        <v>0</v>
      </c>
      <c r="L2123" s="6">
        <v>71.02</v>
      </c>
      <c r="M2123" s="6">
        <f t="shared" si="132"/>
        <v>121.92</v>
      </c>
      <c r="N2123" s="6">
        <f t="shared" si="133"/>
        <v>71.02</v>
      </c>
      <c r="O2123" s="6">
        <f t="shared" si="134"/>
        <v>50.900000000000006</v>
      </c>
      <c r="P2123" s="8">
        <f t="shared" si="135"/>
        <v>0.41748687664042</v>
      </c>
      <c r="Q2123" s="9">
        <f>YEAR(SalesDataTable[[#This Row],[Order Date]])</f>
        <v>2026</v>
      </c>
      <c r="R2123" s="8" t="str">
        <f>"Q"&amp;ROUNDUP(MONTH(SalesDataTable[[#This Row],[Order Date]])/3,0)</f>
        <v>Q4</v>
      </c>
      <c r="S2123" s="5">
        <f>MONTH(SalesDataTable[[#This Row],[Order Date]])</f>
        <v>10</v>
      </c>
      <c r="T2123" s="8" t="str">
        <f>TEXT(SalesDataTable[[#This Row],[Order Date]],"mmm")</f>
        <v>paź</v>
      </c>
    </row>
    <row r="2124" spans="1:20" ht="16" x14ac:dyDescent="0.4">
      <c r="A2124" s="2" t="s">
        <v>2195</v>
      </c>
      <c r="B2124" s="3">
        <v>46311</v>
      </c>
      <c r="C2124" s="4" t="s">
        <v>28</v>
      </c>
      <c r="D2124" s="4" t="s">
        <v>29</v>
      </c>
      <c r="E2124" s="4" t="s">
        <v>23</v>
      </c>
      <c r="F2124" s="4" t="s">
        <v>24</v>
      </c>
      <c r="G2124" s="4" t="s">
        <v>37</v>
      </c>
      <c r="H2124" s="4" t="s">
        <v>38</v>
      </c>
      <c r="I2124" s="5">
        <v>3</v>
      </c>
      <c r="J2124" s="6">
        <v>36.46</v>
      </c>
      <c r="K2124" s="7">
        <v>0.05</v>
      </c>
      <c r="L2124" s="6">
        <v>13.9</v>
      </c>
      <c r="M2124" s="6">
        <f t="shared" si="132"/>
        <v>103.91099999999999</v>
      </c>
      <c r="N2124" s="6">
        <f t="shared" si="133"/>
        <v>41.7</v>
      </c>
      <c r="O2124" s="6">
        <f t="shared" si="134"/>
        <v>62.210999999999984</v>
      </c>
      <c r="P2124" s="8">
        <f t="shared" si="135"/>
        <v>0.5986950370990558</v>
      </c>
      <c r="Q2124" s="9">
        <f>YEAR(SalesDataTable[[#This Row],[Order Date]])</f>
        <v>2026</v>
      </c>
      <c r="R2124" s="8" t="str">
        <f>"Q"&amp;ROUNDUP(MONTH(SalesDataTable[[#This Row],[Order Date]])/3,0)</f>
        <v>Q4</v>
      </c>
      <c r="S2124" s="5">
        <f>MONTH(SalesDataTable[[#This Row],[Order Date]])</f>
        <v>10</v>
      </c>
      <c r="T2124" s="8" t="str">
        <f>TEXT(SalesDataTable[[#This Row],[Order Date]],"mmm")</f>
        <v>paź</v>
      </c>
    </row>
    <row r="2125" spans="1:20" ht="16" x14ac:dyDescent="0.4">
      <c r="A2125" s="2" t="s">
        <v>2196</v>
      </c>
      <c r="B2125" s="3">
        <v>46311</v>
      </c>
      <c r="C2125" s="4" t="s">
        <v>47</v>
      </c>
      <c r="D2125" s="4" t="s">
        <v>48</v>
      </c>
      <c r="E2125" s="4" t="s">
        <v>45</v>
      </c>
      <c r="F2125" s="4" t="s">
        <v>40</v>
      </c>
      <c r="G2125" s="4" t="s">
        <v>69</v>
      </c>
      <c r="H2125" s="4" t="s">
        <v>94</v>
      </c>
      <c r="I2125" s="5">
        <v>3</v>
      </c>
      <c r="J2125" s="6">
        <v>51.89</v>
      </c>
      <c r="K2125" s="7">
        <v>0.1</v>
      </c>
      <c r="L2125" s="6">
        <v>21.56</v>
      </c>
      <c r="M2125" s="6">
        <f t="shared" si="132"/>
        <v>140.10300000000001</v>
      </c>
      <c r="N2125" s="6">
        <f t="shared" si="133"/>
        <v>64.679999999999993</v>
      </c>
      <c r="O2125" s="6">
        <f t="shared" si="134"/>
        <v>75.423000000000016</v>
      </c>
      <c r="P2125" s="8">
        <f t="shared" si="135"/>
        <v>0.53833965011455864</v>
      </c>
      <c r="Q2125" s="9">
        <f>YEAR(SalesDataTable[[#This Row],[Order Date]])</f>
        <v>2026</v>
      </c>
      <c r="R2125" s="8" t="str">
        <f>"Q"&amp;ROUNDUP(MONTH(SalesDataTable[[#This Row],[Order Date]])/3,0)</f>
        <v>Q4</v>
      </c>
      <c r="S2125" s="5">
        <f>MONTH(SalesDataTable[[#This Row],[Order Date]])</f>
        <v>10</v>
      </c>
      <c r="T2125" s="8" t="str">
        <f>TEXT(SalesDataTable[[#This Row],[Order Date]],"mmm")</f>
        <v>paź</v>
      </c>
    </row>
    <row r="2126" spans="1:20" ht="16" x14ac:dyDescent="0.4">
      <c r="A2126" s="2" t="s">
        <v>2197</v>
      </c>
      <c r="B2126" s="3">
        <v>46311</v>
      </c>
      <c r="C2126" s="4" t="s">
        <v>47</v>
      </c>
      <c r="D2126" s="4" t="s">
        <v>48</v>
      </c>
      <c r="E2126" s="4" t="s">
        <v>23</v>
      </c>
      <c r="F2126" s="4" t="s">
        <v>24</v>
      </c>
      <c r="G2126" s="4" t="s">
        <v>69</v>
      </c>
      <c r="H2126" s="4" t="s">
        <v>70</v>
      </c>
      <c r="I2126" s="5">
        <v>1</v>
      </c>
      <c r="J2126" s="6">
        <v>40.75</v>
      </c>
      <c r="K2126" s="7">
        <v>0</v>
      </c>
      <c r="L2126" s="6">
        <v>14.7</v>
      </c>
      <c r="M2126" s="6">
        <f t="shared" si="132"/>
        <v>40.75</v>
      </c>
      <c r="N2126" s="6">
        <f t="shared" si="133"/>
        <v>14.7</v>
      </c>
      <c r="O2126" s="6">
        <f t="shared" si="134"/>
        <v>26.05</v>
      </c>
      <c r="P2126" s="8">
        <f t="shared" si="135"/>
        <v>0.63926380368098157</v>
      </c>
      <c r="Q2126" s="9">
        <f>YEAR(SalesDataTable[[#This Row],[Order Date]])</f>
        <v>2026</v>
      </c>
      <c r="R2126" s="8" t="str">
        <f>"Q"&amp;ROUNDUP(MONTH(SalesDataTable[[#This Row],[Order Date]])/3,0)</f>
        <v>Q4</v>
      </c>
      <c r="S2126" s="5">
        <f>MONTH(SalesDataTable[[#This Row],[Order Date]])</f>
        <v>10</v>
      </c>
      <c r="T2126" s="8" t="str">
        <f>TEXT(SalesDataTable[[#This Row],[Order Date]],"mmm")</f>
        <v>paź</v>
      </c>
    </row>
    <row r="2127" spans="1:20" ht="16" x14ac:dyDescent="0.4">
      <c r="A2127" s="2" t="s">
        <v>2198</v>
      </c>
      <c r="B2127" s="3">
        <v>46311</v>
      </c>
      <c r="C2127" s="4" t="s">
        <v>34</v>
      </c>
      <c r="D2127" s="4" t="s">
        <v>54</v>
      </c>
      <c r="E2127" s="4" t="s">
        <v>30</v>
      </c>
      <c r="F2127" s="4" t="s">
        <v>40</v>
      </c>
      <c r="G2127" s="4" t="s">
        <v>51</v>
      </c>
      <c r="H2127" s="4" t="s">
        <v>52</v>
      </c>
      <c r="I2127" s="5">
        <v>4</v>
      </c>
      <c r="J2127" s="6">
        <v>345.13</v>
      </c>
      <c r="K2127" s="7">
        <v>0.05</v>
      </c>
      <c r="L2127" s="6">
        <v>200.02</v>
      </c>
      <c r="M2127" s="6">
        <f t="shared" si="132"/>
        <v>1311.4939999999999</v>
      </c>
      <c r="N2127" s="6">
        <f t="shared" si="133"/>
        <v>800.08</v>
      </c>
      <c r="O2127" s="6">
        <f t="shared" si="134"/>
        <v>511.41399999999987</v>
      </c>
      <c r="P2127" s="8">
        <f t="shared" si="135"/>
        <v>0.38994764749209671</v>
      </c>
      <c r="Q2127" s="9">
        <f>YEAR(SalesDataTable[[#This Row],[Order Date]])</f>
        <v>2026</v>
      </c>
      <c r="R2127" s="8" t="str">
        <f>"Q"&amp;ROUNDUP(MONTH(SalesDataTable[[#This Row],[Order Date]])/3,0)</f>
        <v>Q4</v>
      </c>
      <c r="S2127" s="5">
        <f>MONTH(SalesDataTable[[#This Row],[Order Date]])</f>
        <v>10</v>
      </c>
      <c r="T2127" s="8" t="str">
        <f>TEXT(SalesDataTable[[#This Row],[Order Date]],"mmm")</f>
        <v>paź</v>
      </c>
    </row>
    <row r="2128" spans="1:20" ht="16" x14ac:dyDescent="0.4">
      <c r="A2128" s="2" t="s">
        <v>2199</v>
      </c>
      <c r="B2128" s="3">
        <v>46311</v>
      </c>
      <c r="C2128" s="4" t="s">
        <v>28</v>
      </c>
      <c r="D2128" s="4" t="s">
        <v>58</v>
      </c>
      <c r="E2128" s="4" t="s">
        <v>45</v>
      </c>
      <c r="F2128" s="4" t="s">
        <v>36</v>
      </c>
      <c r="G2128" s="4" t="s">
        <v>37</v>
      </c>
      <c r="H2128" s="4" t="s">
        <v>38</v>
      </c>
      <c r="I2128" s="5">
        <v>2</v>
      </c>
      <c r="J2128" s="6">
        <v>37.1</v>
      </c>
      <c r="K2128" s="7">
        <v>0</v>
      </c>
      <c r="L2128" s="6">
        <v>13.31</v>
      </c>
      <c r="M2128" s="6">
        <f t="shared" si="132"/>
        <v>74.2</v>
      </c>
      <c r="N2128" s="6">
        <f t="shared" si="133"/>
        <v>26.62</v>
      </c>
      <c r="O2128" s="6">
        <f t="shared" si="134"/>
        <v>47.58</v>
      </c>
      <c r="P2128" s="8">
        <f t="shared" si="135"/>
        <v>0.64123989218328836</v>
      </c>
      <c r="Q2128" s="9">
        <f>YEAR(SalesDataTable[[#This Row],[Order Date]])</f>
        <v>2026</v>
      </c>
      <c r="R2128" s="8" t="str">
        <f>"Q"&amp;ROUNDUP(MONTH(SalesDataTable[[#This Row],[Order Date]])/3,0)</f>
        <v>Q4</v>
      </c>
      <c r="S2128" s="5">
        <f>MONTH(SalesDataTable[[#This Row],[Order Date]])</f>
        <v>10</v>
      </c>
      <c r="T2128" s="8" t="str">
        <f>TEXT(SalesDataTable[[#This Row],[Order Date]],"mmm")</f>
        <v>paź</v>
      </c>
    </row>
    <row r="2129" spans="1:20" ht="16" x14ac:dyDescent="0.4">
      <c r="A2129" s="2" t="s">
        <v>2200</v>
      </c>
      <c r="B2129" s="3">
        <v>46311</v>
      </c>
      <c r="C2129" s="4" t="s">
        <v>47</v>
      </c>
      <c r="D2129" s="4" t="s">
        <v>65</v>
      </c>
      <c r="E2129" s="4" t="s">
        <v>59</v>
      </c>
      <c r="F2129" s="4" t="s">
        <v>36</v>
      </c>
      <c r="G2129" s="4" t="s">
        <v>31</v>
      </c>
      <c r="H2129" s="4" t="s">
        <v>32</v>
      </c>
      <c r="I2129" s="5">
        <v>3</v>
      </c>
      <c r="J2129" s="6">
        <v>94.19</v>
      </c>
      <c r="K2129" s="7">
        <v>0</v>
      </c>
      <c r="L2129" s="6">
        <v>44.89</v>
      </c>
      <c r="M2129" s="6">
        <f t="shared" si="132"/>
        <v>282.57</v>
      </c>
      <c r="N2129" s="6">
        <f t="shared" si="133"/>
        <v>134.67000000000002</v>
      </c>
      <c r="O2129" s="6">
        <f t="shared" si="134"/>
        <v>147.89999999999998</v>
      </c>
      <c r="P2129" s="8">
        <f t="shared" si="135"/>
        <v>0.52341012846374346</v>
      </c>
      <c r="Q2129" s="9">
        <f>YEAR(SalesDataTable[[#This Row],[Order Date]])</f>
        <v>2026</v>
      </c>
      <c r="R2129" s="8" t="str">
        <f>"Q"&amp;ROUNDUP(MONTH(SalesDataTable[[#This Row],[Order Date]])/3,0)</f>
        <v>Q4</v>
      </c>
      <c r="S2129" s="5">
        <f>MONTH(SalesDataTable[[#This Row],[Order Date]])</f>
        <v>10</v>
      </c>
      <c r="T2129" s="8" t="str">
        <f>TEXT(SalesDataTable[[#This Row],[Order Date]],"mmm")</f>
        <v>paź</v>
      </c>
    </row>
    <row r="2130" spans="1:20" ht="16" x14ac:dyDescent="0.4">
      <c r="A2130" s="2" t="s">
        <v>2201</v>
      </c>
      <c r="B2130" s="3">
        <v>46312</v>
      </c>
      <c r="C2130" s="4" t="s">
        <v>47</v>
      </c>
      <c r="D2130" s="4" t="s">
        <v>68</v>
      </c>
      <c r="E2130" s="4" t="s">
        <v>23</v>
      </c>
      <c r="F2130" s="4" t="s">
        <v>24</v>
      </c>
      <c r="G2130" s="4" t="s">
        <v>51</v>
      </c>
      <c r="H2130" s="4" t="s">
        <v>84</v>
      </c>
      <c r="I2130" s="5">
        <v>2</v>
      </c>
      <c r="J2130" s="6">
        <v>82.52</v>
      </c>
      <c r="K2130" s="7">
        <v>0.05</v>
      </c>
      <c r="L2130" s="6">
        <v>38.61</v>
      </c>
      <c r="M2130" s="6">
        <f t="shared" si="132"/>
        <v>156.78799999999998</v>
      </c>
      <c r="N2130" s="6">
        <f t="shared" si="133"/>
        <v>77.22</v>
      </c>
      <c r="O2130" s="6">
        <f t="shared" si="134"/>
        <v>79.567999999999984</v>
      </c>
      <c r="P2130" s="8">
        <f t="shared" si="135"/>
        <v>0.50748781794525089</v>
      </c>
      <c r="Q2130" s="9">
        <f>YEAR(SalesDataTable[[#This Row],[Order Date]])</f>
        <v>2026</v>
      </c>
      <c r="R2130" s="8" t="str">
        <f>"Q"&amp;ROUNDUP(MONTH(SalesDataTable[[#This Row],[Order Date]])/3,0)</f>
        <v>Q4</v>
      </c>
      <c r="S2130" s="5">
        <f>MONTH(SalesDataTable[[#This Row],[Order Date]])</f>
        <v>10</v>
      </c>
      <c r="T2130" s="8" t="str">
        <f>TEXT(SalesDataTable[[#This Row],[Order Date]],"mmm")</f>
        <v>paź</v>
      </c>
    </row>
    <row r="2131" spans="1:20" ht="16" x14ac:dyDescent="0.4">
      <c r="A2131" s="2" t="s">
        <v>2202</v>
      </c>
      <c r="B2131" s="3">
        <v>46312</v>
      </c>
      <c r="C2131" s="4" t="s">
        <v>47</v>
      </c>
      <c r="D2131" s="4" t="s">
        <v>102</v>
      </c>
      <c r="E2131" s="4" t="s">
        <v>23</v>
      </c>
      <c r="F2131" s="4" t="s">
        <v>40</v>
      </c>
      <c r="G2131" s="4" t="s">
        <v>31</v>
      </c>
      <c r="H2131" s="4" t="s">
        <v>73</v>
      </c>
      <c r="I2131" s="5">
        <v>1</v>
      </c>
      <c r="J2131" s="6">
        <v>155.16</v>
      </c>
      <c r="K2131" s="7">
        <v>0</v>
      </c>
      <c r="L2131" s="6">
        <v>78.84</v>
      </c>
      <c r="M2131" s="6">
        <f t="shared" si="132"/>
        <v>155.16</v>
      </c>
      <c r="N2131" s="6">
        <f t="shared" si="133"/>
        <v>78.84</v>
      </c>
      <c r="O2131" s="6">
        <f t="shared" si="134"/>
        <v>76.319999999999993</v>
      </c>
      <c r="P2131" s="8">
        <f t="shared" si="135"/>
        <v>0.49187935034802782</v>
      </c>
      <c r="Q2131" s="9">
        <f>YEAR(SalesDataTable[[#This Row],[Order Date]])</f>
        <v>2026</v>
      </c>
      <c r="R2131" s="8" t="str">
        <f>"Q"&amp;ROUNDUP(MONTH(SalesDataTable[[#This Row],[Order Date]])/3,0)</f>
        <v>Q4</v>
      </c>
      <c r="S2131" s="5">
        <f>MONTH(SalesDataTable[[#This Row],[Order Date]])</f>
        <v>10</v>
      </c>
      <c r="T2131" s="8" t="str">
        <f>TEXT(SalesDataTable[[#This Row],[Order Date]],"mmm")</f>
        <v>paź</v>
      </c>
    </row>
    <row r="2132" spans="1:20" ht="16" x14ac:dyDescent="0.4">
      <c r="A2132" s="2" t="s">
        <v>2203</v>
      </c>
      <c r="B2132" s="3">
        <v>46312</v>
      </c>
      <c r="C2132" s="4" t="s">
        <v>47</v>
      </c>
      <c r="D2132" s="4" t="s">
        <v>102</v>
      </c>
      <c r="E2132" s="4" t="s">
        <v>59</v>
      </c>
      <c r="F2132" s="4" t="s">
        <v>24</v>
      </c>
      <c r="G2132" s="4" t="s">
        <v>37</v>
      </c>
      <c r="H2132" s="4" t="s">
        <v>66</v>
      </c>
      <c r="I2132" s="5">
        <v>1</v>
      </c>
      <c r="J2132" s="6">
        <v>46.36</v>
      </c>
      <c r="K2132" s="7">
        <v>0.05</v>
      </c>
      <c r="L2132" s="6">
        <v>18.399999999999999</v>
      </c>
      <c r="M2132" s="6">
        <f t="shared" si="132"/>
        <v>44.041999999999994</v>
      </c>
      <c r="N2132" s="6">
        <f t="shared" si="133"/>
        <v>18.399999999999999</v>
      </c>
      <c r="O2132" s="6">
        <f t="shared" si="134"/>
        <v>25.641999999999996</v>
      </c>
      <c r="P2132" s="8">
        <f t="shared" si="135"/>
        <v>0.58221697470596245</v>
      </c>
      <c r="Q2132" s="9">
        <f>YEAR(SalesDataTable[[#This Row],[Order Date]])</f>
        <v>2026</v>
      </c>
      <c r="R2132" s="8" t="str">
        <f>"Q"&amp;ROUNDUP(MONTH(SalesDataTable[[#This Row],[Order Date]])/3,0)</f>
        <v>Q4</v>
      </c>
      <c r="S2132" s="5">
        <f>MONTH(SalesDataTable[[#This Row],[Order Date]])</f>
        <v>10</v>
      </c>
      <c r="T2132" s="8" t="str">
        <f>TEXT(SalesDataTable[[#This Row],[Order Date]],"mmm")</f>
        <v>paź</v>
      </c>
    </row>
    <row r="2133" spans="1:20" ht="16" x14ac:dyDescent="0.4">
      <c r="A2133" s="2" t="s">
        <v>2204</v>
      </c>
      <c r="B2133" s="3">
        <v>46312</v>
      </c>
      <c r="C2133" s="4" t="s">
        <v>34</v>
      </c>
      <c r="D2133" s="4" t="s">
        <v>146</v>
      </c>
      <c r="E2133" s="4" t="s">
        <v>23</v>
      </c>
      <c r="F2133" s="4" t="s">
        <v>40</v>
      </c>
      <c r="G2133" s="4" t="s">
        <v>25</v>
      </c>
      <c r="H2133" s="4" t="s">
        <v>26</v>
      </c>
      <c r="I2133" s="5">
        <v>1</v>
      </c>
      <c r="J2133" s="6">
        <v>81.47</v>
      </c>
      <c r="K2133" s="7">
        <v>0</v>
      </c>
      <c r="L2133" s="6">
        <v>43.67</v>
      </c>
      <c r="M2133" s="6">
        <f t="shared" si="132"/>
        <v>81.47</v>
      </c>
      <c r="N2133" s="6">
        <f t="shared" si="133"/>
        <v>43.67</v>
      </c>
      <c r="O2133" s="6">
        <f t="shared" si="134"/>
        <v>37.799999999999997</v>
      </c>
      <c r="P2133" s="8">
        <f t="shared" si="135"/>
        <v>0.463974469129741</v>
      </c>
      <c r="Q2133" s="9">
        <f>YEAR(SalesDataTable[[#This Row],[Order Date]])</f>
        <v>2026</v>
      </c>
      <c r="R2133" s="8" t="str">
        <f>"Q"&amp;ROUNDUP(MONTH(SalesDataTable[[#This Row],[Order Date]])/3,0)</f>
        <v>Q4</v>
      </c>
      <c r="S2133" s="5">
        <f>MONTH(SalesDataTable[[#This Row],[Order Date]])</f>
        <v>10</v>
      </c>
      <c r="T2133" s="8" t="str">
        <f>TEXT(SalesDataTable[[#This Row],[Order Date]],"mmm")</f>
        <v>paź</v>
      </c>
    </row>
    <row r="2134" spans="1:20" ht="16" x14ac:dyDescent="0.4">
      <c r="A2134" s="2" t="s">
        <v>2205</v>
      </c>
      <c r="B2134" s="3">
        <v>46312</v>
      </c>
      <c r="C2134" s="4" t="s">
        <v>21</v>
      </c>
      <c r="D2134" s="4" t="s">
        <v>108</v>
      </c>
      <c r="E2134" s="4" t="s">
        <v>23</v>
      </c>
      <c r="F2134" s="4" t="s">
        <v>24</v>
      </c>
      <c r="G2134" s="4" t="s">
        <v>37</v>
      </c>
      <c r="H2134" s="4" t="s">
        <v>91</v>
      </c>
      <c r="I2134" s="5">
        <v>1</v>
      </c>
      <c r="J2134" s="6">
        <v>134.31</v>
      </c>
      <c r="K2134" s="7">
        <v>0.05</v>
      </c>
      <c r="L2134" s="6">
        <v>67.239999999999995</v>
      </c>
      <c r="M2134" s="6">
        <f t="shared" si="132"/>
        <v>127.5945</v>
      </c>
      <c r="N2134" s="6">
        <f t="shared" si="133"/>
        <v>67.239999999999995</v>
      </c>
      <c r="O2134" s="6">
        <f t="shared" si="134"/>
        <v>60.354500000000002</v>
      </c>
      <c r="P2134" s="8">
        <f t="shared" si="135"/>
        <v>0.47301803761133909</v>
      </c>
      <c r="Q2134" s="9">
        <f>YEAR(SalesDataTable[[#This Row],[Order Date]])</f>
        <v>2026</v>
      </c>
      <c r="R2134" s="8" t="str">
        <f>"Q"&amp;ROUNDUP(MONTH(SalesDataTable[[#This Row],[Order Date]])/3,0)</f>
        <v>Q4</v>
      </c>
      <c r="S2134" s="5">
        <f>MONTH(SalesDataTable[[#This Row],[Order Date]])</f>
        <v>10</v>
      </c>
      <c r="T2134" s="8" t="str">
        <f>TEXT(SalesDataTable[[#This Row],[Order Date]],"mmm")</f>
        <v>paź</v>
      </c>
    </row>
    <row r="2135" spans="1:20" ht="16" x14ac:dyDescent="0.4">
      <c r="A2135" s="2" t="s">
        <v>2206</v>
      </c>
      <c r="B2135" s="3">
        <v>46312</v>
      </c>
      <c r="C2135" s="4" t="s">
        <v>34</v>
      </c>
      <c r="D2135" s="4" t="s">
        <v>146</v>
      </c>
      <c r="E2135" s="4" t="s">
        <v>23</v>
      </c>
      <c r="F2135" s="4" t="s">
        <v>36</v>
      </c>
      <c r="G2135" s="4" t="s">
        <v>51</v>
      </c>
      <c r="H2135" s="4" t="s">
        <v>110</v>
      </c>
      <c r="I2135" s="5">
        <v>1</v>
      </c>
      <c r="J2135" s="6">
        <v>123.11</v>
      </c>
      <c r="K2135" s="7">
        <v>0</v>
      </c>
      <c r="L2135" s="6">
        <v>58.99</v>
      </c>
      <c r="M2135" s="6">
        <f t="shared" si="132"/>
        <v>123.11</v>
      </c>
      <c r="N2135" s="6">
        <f t="shared" si="133"/>
        <v>58.99</v>
      </c>
      <c r="O2135" s="6">
        <f t="shared" si="134"/>
        <v>64.12</v>
      </c>
      <c r="P2135" s="8">
        <f t="shared" si="135"/>
        <v>0.52083502558687356</v>
      </c>
      <c r="Q2135" s="9">
        <f>YEAR(SalesDataTable[[#This Row],[Order Date]])</f>
        <v>2026</v>
      </c>
      <c r="R2135" s="8" t="str">
        <f>"Q"&amp;ROUNDUP(MONTH(SalesDataTable[[#This Row],[Order Date]])/3,0)</f>
        <v>Q4</v>
      </c>
      <c r="S2135" s="5">
        <f>MONTH(SalesDataTable[[#This Row],[Order Date]])</f>
        <v>10</v>
      </c>
      <c r="T2135" s="8" t="str">
        <f>TEXT(SalesDataTable[[#This Row],[Order Date]],"mmm")</f>
        <v>paź</v>
      </c>
    </row>
    <row r="2136" spans="1:20" ht="16" x14ac:dyDescent="0.4">
      <c r="A2136" s="2" t="s">
        <v>2207</v>
      </c>
      <c r="B2136" s="3">
        <v>46312</v>
      </c>
      <c r="C2136" s="4" t="s">
        <v>28</v>
      </c>
      <c r="D2136" s="4" t="s">
        <v>58</v>
      </c>
      <c r="E2136" s="4" t="s">
        <v>23</v>
      </c>
      <c r="F2136" s="4" t="s">
        <v>36</v>
      </c>
      <c r="G2136" s="4" t="s">
        <v>51</v>
      </c>
      <c r="H2136" s="4" t="s">
        <v>84</v>
      </c>
      <c r="I2136" s="5">
        <v>1</v>
      </c>
      <c r="J2136" s="6">
        <v>81.239999999999995</v>
      </c>
      <c r="K2136" s="7">
        <v>0</v>
      </c>
      <c r="L2136" s="6">
        <v>38.65</v>
      </c>
      <c r="M2136" s="6">
        <f t="shared" si="132"/>
        <v>81.239999999999995</v>
      </c>
      <c r="N2136" s="6">
        <f t="shared" si="133"/>
        <v>38.65</v>
      </c>
      <c r="O2136" s="6">
        <f t="shared" si="134"/>
        <v>42.589999999999996</v>
      </c>
      <c r="P2136" s="8">
        <f t="shared" si="135"/>
        <v>0.52424913835548992</v>
      </c>
      <c r="Q2136" s="9">
        <f>YEAR(SalesDataTable[[#This Row],[Order Date]])</f>
        <v>2026</v>
      </c>
      <c r="R2136" s="8" t="str">
        <f>"Q"&amp;ROUNDUP(MONTH(SalesDataTable[[#This Row],[Order Date]])/3,0)</f>
        <v>Q4</v>
      </c>
      <c r="S2136" s="5">
        <f>MONTH(SalesDataTable[[#This Row],[Order Date]])</f>
        <v>10</v>
      </c>
      <c r="T2136" s="8" t="str">
        <f>TEXT(SalesDataTable[[#This Row],[Order Date]],"mmm")</f>
        <v>paź</v>
      </c>
    </row>
    <row r="2137" spans="1:20" ht="16" x14ac:dyDescent="0.4">
      <c r="A2137" s="2" t="s">
        <v>2208</v>
      </c>
      <c r="B2137" s="3">
        <v>46312</v>
      </c>
      <c r="C2137" s="4" t="s">
        <v>21</v>
      </c>
      <c r="D2137" s="4" t="s">
        <v>72</v>
      </c>
      <c r="E2137" s="4" t="s">
        <v>59</v>
      </c>
      <c r="F2137" s="4" t="s">
        <v>24</v>
      </c>
      <c r="G2137" s="4" t="s">
        <v>31</v>
      </c>
      <c r="H2137" s="4" t="s">
        <v>99</v>
      </c>
      <c r="I2137" s="5">
        <v>1</v>
      </c>
      <c r="J2137" s="6">
        <v>70.81</v>
      </c>
      <c r="K2137" s="7">
        <v>0.15</v>
      </c>
      <c r="L2137" s="6">
        <v>32.93</v>
      </c>
      <c r="M2137" s="6">
        <f t="shared" si="132"/>
        <v>60.188499999999998</v>
      </c>
      <c r="N2137" s="6">
        <f t="shared" si="133"/>
        <v>32.93</v>
      </c>
      <c r="O2137" s="6">
        <f t="shared" si="134"/>
        <v>27.258499999999998</v>
      </c>
      <c r="P2137" s="8">
        <f t="shared" si="135"/>
        <v>0.45288551799762411</v>
      </c>
      <c r="Q2137" s="9">
        <f>YEAR(SalesDataTable[[#This Row],[Order Date]])</f>
        <v>2026</v>
      </c>
      <c r="R2137" s="8" t="str">
        <f>"Q"&amp;ROUNDUP(MONTH(SalesDataTable[[#This Row],[Order Date]])/3,0)</f>
        <v>Q4</v>
      </c>
      <c r="S2137" s="5">
        <f>MONTH(SalesDataTable[[#This Row],[Order Date]])</f>
        <v>10</v>
      </c>
      <c r="T2137" s="8" t="str">
        <f>TEXT(SalesDataTable[[#This Row],[Order Date]],"mmm")</f>
        <v>paź</v>
      </c>
    </row>
    <row r="2138" spans="1:20" ht="16" x14ac:dyDescent="0.4">
      <c r="A2138" s="2" t="s">
        <v>2209</v>
      </c>
      <c r="B2138" s="3">
        <v>46312</v>
      </c>
      <c r="C2138" s="4" t="s">
        <v>47</v>
      </c>
      <c r="D2138" s="4" t="s">
        <v>102</v>
      </c>
      <c r="E2138" s="4" t="s">
        <v>23</v>
      </c>
      <c r="F2138" s="4" t="s">
        <v>40</v>
      </c>
      <c r="G2138" s="4" t="s">
        <v>51</v>
      </c>
      <c r="H2138" s="4" t="s">
        <v>61</v>
      </c>
      <c r="I2138" s="5">
        <v>6</v>
      </c>
      <c r="J2138" s="6">
        <v>200.26</v>
      </c>
      <c r="K2138" s="7">
        <v>0</v>
      </c>
      <c r="L2138" s="6">
        <v>106.71</v>
      </c>
      <c r="M2138" s="6">
        <f t="shared" si="132"/>
        <v>1201.56</v>
      </c>
      <c r="N2138" s="6">
        <f t="shared" si="133"/>
        <v>640.26</v>
      </c>
      <c r="O2138" s="6">
        <f t="shared" si="134"/>
        <v>561.29999999999995</v>
      </c>
      <c r="P2138" s="8">
        <f t="shared" si="135"/>
        <v>0.46714271447118744</v>
      </c>
      <c r="Q2138" s="9">
        <f>YEAR(SalesDataTable[[#This Row],[Order Date]])</f>
        <v>2026</v>
      </c>
      <c r="R2138" s="8" t="str">
        <f>"Q"&amp;ROUNDUP(MONTH(SalesDataTable[[#This Row],[Order Date]])/3,0)</f>
        <v>Q4</v>
      </c>
      <c r="S2138" s="5">
        <f>MONTH(SalesDataTable[[#This Row],[Order Date]])</f>
        <v>10</v>
      </c>
      <c r="T2138" s="8" t="str">
        <f>TEXT(SalesDataTable[[#This Row],[Order Date]],"mmm")</f>
        <v>paź</v>
      </c>
    </row>
    <row r="2139" spans="1:20" ht="16" x14ac:dyDescent="0.4">
      <c r="A2139" s="2" t="s">
        <v>2210</v>
      </c>
      <c r="B2139" s="3">
        <v>46312</v>
      </c>
      <c r="C2139" s="4" t="s">
        <v>47</v>
      </c>
      <c r="D2139" s="4" t="s">
        <v>48</v>
      </c>
      <c r="E2139" s="4" t="s">
        <v>23</v>
      </c>
      <c r="F2139" s="4" t="s">
        <v>36</v>
      </c>
      <c r="G2139" s="4" t="s">
        <v>69</v>
      </c>
      <c r="H2139" s="4" t="s">
        <v>87</v>
      </c>
      <c r="I2139" s="5">
        <v>3</v>
      </c>
      <c r="J2139" s="6">
        <v>36.75</v>
      </c>
      <c r="K2139" s="7">
        <v>0.05</v>
      </c>
      <c r="L2139" s="6">
        <v>13.71</v>
      </c>
      <c r="M2139" s="6">
        <f t="shared" si="132"/>
        <v>104.7375</v>
      </c>
      <c r="N2139" s="6">
        <f t="shared" si="133"/>
        <v>41.13</v>
      </c>
      <c r="O2139" s="6">
        <f t="shared" si="134"/>
        <v>63.607499999999995</v>
      </c>
      <c r="P2139" s="8">
        <f t="shared" si="135"/>
        <v>0.60730397422126747</v>
      </c>
      <c r="Q2139" s="9">
        <f>YEAR(SalesDataTable[[#This Row],[Order Date]])</f>
        <v>2026</v>
      </c>
      <c r="R2139" s="8" t="str">
        <f>"Q"&amp;ROUNDUP(MONTH(SalesDataTable[[#This Row],[Order Date]])/3,0)</f>
        <v>Q4</v>
      </c>
      <c r="S2139" s="5">
        <f>MONTH(SalesDataTable[[#This Row],[Order Date]])</f>
        <v>10</v>
      </c>
      <c r="T2139" s="8" t="str">
        <f>TEXT(SalesDataTable[[#This Row],[Order Date]],"mmm")</f>
        <v>paź</v>
      </c>
    </row>
    <row r="2140" spans="1:20" ht="16" x14ac:dyDescent="0.4">
      <c r="A2140" s="2" t="s">
        <v>2211</v>
      </c>
      <c r="B2140" s="3">
        <v>46312</v>
      </c>
      <c r="C2140" s="4" t="s">
        <v>34</v>
      </c>
      <c r="D2140" s="4" t="s">
        <v>146</v>
      </c>
      <c r="E2140" s="4" t="s">
        <v>23</v>
      </c>
      <c r="F2140" s="4" t="s">
        <v>24</v>
      </c>
      <c r="G2140" s="4" t="s">
        <v>31</v>
      </c>
      <c r="H2140" s="4" t="s">
        <v>32</v>
      </c>
      <c r="I2140" s="5">
        <v>2</v>
      </c>
      <c r="J2140" s="6">
        <v>92.41</v>
      </c>
      <c r="K2140" s="7">
        <v>0.1</v>
      </c>
      <c r="L2140" s="6">
        <v>45.42</v>
      </c>
      <c r="M2140" s="6">
        <f t="shared" si="132"/>
        <v>166.33799999999999</v>
      </c>
      <c r="N2140" s="6">
        <f t="shared" si="133"/>
        <v>90.84</v>
      </c>
      <c r="O2140" s="6">
        <f t="shared" si="134"/>
        <v>75.49799999999999</v>
      </c>
      <c r="P2140" s="8">
        <f t="shared" si="135"/>
        <v>0.4538830573891714</v>
      </c>
      <c r="Q2140" s="9">
        <f>YEAR(SalesDataTable[[#This Row],[Order Date]])</f>
        <v>2026</v>
      </c>
      <c r="R2140" s="8" t="str">
        <f>"Q"&amp;ROUNDUP(MONTH(SalesDataTable[[#This Row],[Order Date]])/3,0)</f>
        <v>Q4</v>
      </c>
      <c r="S2140" s="5">
        <f>MONTH(SalesDataTable[[#This Row],[Order Date]])</f>
        <v>10</v>
      </c>
      <c r="T2140" s="8" t="str">
        <f>TEXT(SalesDataTable[[#This Row],[Order Date]],"mmm")</f>
        <v>paź</v>
      </c>
    </row>
    <row r="2141" spans="1:20" ht="16" x14ac:dyDescent="0.4">
      <c r="A2141" s="2" t="s">
        <v>2212</v>
      </c>
      <c r="B2141" s="3">
        <v>46312</v>
      </c>
      <c r="C2141" s="4" t="s">
        <v>28</v>
      </c>
      <c r="D2141" s="4" t="s">
        <v>106</v>
      </c>
      <c r="E2141" s="4" t="s">
        <v>45</v>
      </c>
      <c r="F2141" s="4" t="s">
        <v>36</v>
      </c>
      <c r="G2141" s="4" t="s">
        <v>69</v>
      </c>
      <c r="H2141" s="4" t="s">
        <v>70</v>
      </c>
      <c r="I2141" s="5">
        <v>1</v>
      </c>
      <c r="J2141" s="6">
        <v>40.67</v>
      </c>
      <c r="K2141" s="7">
        <v>0</v>
      </c>
      <c r="L2141" s="6">
        <v>15.09</v>
      </c>
      <c r="M2141" s="6">
        <f t="shared" si="132"/>
        <v>40.67</v>
      </c>
      <c r="N2141" s="6">
        <f t="shared" si="133"/>
        <v>15.09</v>
      </c>
      <c r="O2141" s="6">
        <f t="shared" si="134"/>
        <v>25.580000000000002</v>
      </c>
      <c r="P2141" s="8">
        <f t="shared" si="135"/>
        <v>0.62896483894762722</v>
      </c>
      <c r="Q2141" s="9">
        <f>YEAR(SalesDataTable[[#This Row],[Order Date]])</f>
        <v>2026</v>
      </c>
      <c r="R2141" s="8" t="str">
        <f>"Q"&amp;ROUNDUP(MONTH(SalesDataTable[[#This Row],[Order Date]])/3,0)</f>
        <v>Q4</v>
      </c>
      <c r="S2141" s="5">
        <f>MONTH(SalesDataTable[[#This Row],[Order Date]])</f>
        <v>10</v>
      </c>
      <c r="T2141" s="8" t="str">
        <f>TEXT(SalesDataTable[[#This Row],[Order Date]],"mmm")</f>
        <v>paź</v>
      </c>
    </row>
    <row r="2142" spans="1:20" ht="16" x14ac:dyDescent="0.4">
      <c r="A2142" s="2" t="s">
        <v>2213</v>
      </c>
      <c r="B2142" s="3">
        <v>46313</v>
      </c>
      <c r="C2142" s="4" t="s">
        <v>28</v>
      </c>
      <c r="D2142" s="4" t="s">
        <v>29</v>
      </c>
      <c r="E2142" s="4" t="s">
        <v>23</v>
      </c>
      <c r="F2142" s="4" t="s">
        <v>24</v>
      </c>
      <c r="G2142" s="4" t="s">
        <v>31</v>
      </c>
      <c r="H2142" s="4" t="s">
        <v>32</v>
      </c>
      <c r="I2142" s="5">
        <v>1</v>
      </c>
      <c r="J2142" s="6">
        <v>90.09</v>
      </c>
      <c r="K2142" s="7">
        <v>0</v>
      </c>
      <c r="L2142" s="6">
        <v>45.17</v>
      </c>
      <c r="M2142" s="6">
        <f t="shared" si="132"/>
        <v>90.09</v>
      </c>
      <c r="N2142" s="6">
        <f t="shared" si="133"/>
        <v>45.17</v>
      </c>
      <c r="O2142" s="6">
        <f t="shared" si="134"/>
        <v>44.92</v>
      </c>
      <c r="P2142" s="8">
        <f t="shared" si="135"/>
        <v>0.49861249861249862</v>
      </c>
      <c r="Q2142" s="9">
        <f>YEAR(SalesDataTable[[#This Row],[Order Date]])</f>
        <v>2026</v>
      </c>
      <c r="R2142" s="8" t="str">
        <f>"Q"&amp;ROUNDUP(MONTH(SalesDataTable[[#This Row],[Order Date]])/3,0)</f>
        <v>Q4</v>
      </c>
      <c r="S2142" s="5">
        <f>MONTH(SalesDataTable[[#This Row],[Order Date]])</f>
        <v>10</v>
      </c>
      <c r="T2142" s="8" t="str">
        <f>TEXT(SalesDataTable[[#This Row],[Order Date]],"mmm")</f>
        <v>paź</v>
      </c>
    </row>
    <row r="2143" spans="1:20" ht="16" x14ac:dyDescent="0.4">
      <c r="A2143" s="2" t="s">
        <v>2214</v>
      </c>
      <c r="B2143" s="3">
        <v>46313</v>
      </c>
      <c r="C2143" s="4" t="s">
        <v>34</v>
      </c>
      <c r="D2143" s="4" t="s">
        <v>81</v>
      </c>
      <c r="E2143" s="4" t="s">
        <v>23</v>
      </c>
      <c r="F2143" s="4" t="s">
        <v>24</v>
      </c>
      <c r="G2143" s="4" t="s">
        <v>37</v>
      </c>
      <c r="H2143" s="4" t="s">
        <v>38</v>
      </c>
      <c r="I2143" s="5">
        <v>1</v>
      </c>
      <c r="J2143" s="6">
        <v>36.83</v>
      </c>
      <c r="K2143" s="7">
        <v>0</v>
      </c>
      <c r="L2143" s="6">
        <v>13.64</v>
      </c>
      <c r="M2143" s="6">
        <f t="shared" si="132"/>
        <v>36.83</v>
      </c>
      <c r="N2143" s="6">
        <f t="shared" si="133"/>
        <v>13.64</v>
      </c>
      <c r="O2143" s="6">
        <f t="shared" si="134"/>
        <v>23.189999999999998</v>
      </c>
      <c r="P2143" s="8">
        <f t="shared" si="135"/>
        <v>0.62964974205810476</v>
      </c>
      <c r="Q2143" s="9">
        <f>YEAR(SalesDataTable[[#This Row],[Order Date]])</f>
        <v>2026</v>
      </c>
      <c r="R2143" s="8" t="str">
        <f>"Q"&amp;ROUNDUP(MONTH(SalesDataTable[[#This Row],[Order Date]])/3,0)</f>
        <v>Q4</v>
      </c>
      <c r="S2143" s="5">
        <f>MONTH(SalesDataTable[[#This Row],[Order Date]])</f>
        <v>10</v>
      </c>
      <c r="T2143" s="8" t="str">
        <f>TEXT(SalesDataTable[[#This Row],[Order Date]],"mmm")</f>
        <v>paź</v>
      </c>
    </row>
    <row r="2144" spans="1:20" ht="16" x14ac:dyDescent="0.4">
      <c r="A2144" s="2" t="s">
        <v>2215</v>
      </c>
      <c r="B2144" s="3">
        <v>46313</v>
      </c>
      <c r="C2144" s="4" t="s">
        <v>28</v>
      </c>
      <c r="D2144" s="4" t="s">
        <v>89</v>
      </c>
      <c r="E2144" s="4" t="s">
        <v>59</v>
      </c>
      <c r="F2144" s="4" t="s">
        <v>24</v>
      </c>
      <c r="G2144" s="4" t="s">
        <v>51</v>
      </c>
      <c r="H2144" s="4" t="s">
        <v>61</v>
      </c>
      <c r="I2144" s="5">
        <v>5</v>
      </c>
      <c r="J2144" s="6">
        <v>196.37</v>
      </c>
      <c r="K2144" s="7">
        <v>0.05</v>
      </c>
      <c r="L2144" s="6">
        <v>103.51</v>
      </c>
      <c r="M2144" s="6">
        <f t="shared" si="132"/>
        <v>932.75749999999994</v>
      </c>
      <c r="N2144" s="6">
        <f t="shared" si="133"/>
        <v>517.55000000000007</v>
      </c>
      <c r="O2144" s="6">
        <f t="shared" si="134"/>
        <v>415.20749999999987</v>
      </c>
      <c r="P2144" s="8">
        <f t="shared" si="135"/>
        <v>0.44513981393877816</v>
      </c>
      <c r="Q2144" s="9">
        <f>YEAR(SalesDataTable[[#This Row],[Order Date]])</f>
        <v>2026</v>
      </c>
      <c r="R2144" s="8" t="str">
        <f>"Q"&amp;ROUNDUP(MONTH(SalesDataTable[[#This Row],[Order Date]])/3,0)</f>
        <v>Q4</v>
      </c>
      <c r="S2144" s="5">
        <f>MONTH(SalesDataTable[[#This Row],[Order Date]])</f>
        <v>10</v>
      </c>
      <c r="T2144" s="8" t="str">
        <f>TEXT(SalesDataTable[[#This Row],[Order Date]],"mmm")</f>
        <v>paź</v>
      </c>
    </row>
    <row r="2145" spans="1:20" ht="16" x14ac:dyDescent="0.4">
      <c r="A2145" s="2" t="s">
        <v>2216</v>
      </c>
      <c r="B2145" s="3">
        <v>46313</v>
      </c>
      <c r="C2145" s="4" t="s">
        <v>21</v>
      </c>
      <c r="D2145" s="4" t="s">
        <v>108</v>
      </c>
      <c r="E2145" s="4" t="s">
        <v>23</v>
      </c>
      <c r="F2145" s="4" t="s">
        <v>36</v>
      </c>
      <c r="G2145" s="4" t="s">
        <v>31</v>
      </c>
      <c r="H2145" s="4" t="s">
        <v>32</v>
      </c>
      <c r="I2145" s="5">
        <v>2</v>
      </c>
      <c r="J2145" s="6">
        <v>93.73</v>
      </c>
      <c r="K2145" s="7">
        <v>0</v>
      </c>
      <c r="L2145" s="6">
        <v>44.79</v>
      </c>
      <c r="M2145" s="6">
        <f t="shared" si="132"/>
        <v>187.46</v>
      </c>
      <c r="N2145" s="6">
        <f t="shared" si="133"/>
        <v>89.58</v>
      </c>
      <c r="O2145" s="6">
        <f t="shared" si="134"/>
        <v>97.88000000000001</v>
      </c>
      <c r="P2145" s="8">
        <f t="shared" si="135"/>
        <v>0.52213805611863873</v>
      </c>
      <c r="Q2145" s="9">
        <f>YEAR(SalesDataTable[[#This Row],[Order Date]])</f>
        <v>2026</v>
      </c>
      <c r="R2145" s="8" t="str">
        <f>"Q"&amp;ROUNDUP(MONTH(SalesDataTable[[#This Row],[Order Date]])/3,0)</f>
        <v>Q4</v>
      </c>
      <c r="S2145" s="5">
        <f>MONTH(SalesDataTable[[#This Row],[Order Date]])</f>
        <v>10</v>
      </c>
      <c r="T2145" s="8" t="str">
        <f>TEXT(SalesDataTable[[#This Row],[Order Date]],"mmm")</f>
        <v>paź</v>
      </c>
    </row>
    <row r="2146" spans="1:20" ht="16" x14ac:dyDescent="0.4">
      <c r="A2146" s="2" t="s">
        <v>2217</v>
      </c>
      <c r="B2146" s="3">
        <v>46313</v>
      </c>
      <c r="C2146" s="4" t="s">
        <v>34</v>
      </c>
      <c r="D2146" s="4" t="s">
        <v>81</v>
      </c>
      <c r="E2146" s="4" t="s">
        <v>23</v>
      </c>
      <c r="F2146" s="4" t="s">
        <v>40</v>
      </c>
      <c r="G2146" s="4" t="s">
        <v>37</v>
      </c>
      <c r="H2146" s="4" t="s">
        <v>38</v>
      </c>
      <c r="I2146" s="5">
        <v>1</v>
      </c>
      <c r="J2146" s="6">
        <v>36.46</v>
      </c>
      <c r="K2146" s="7">
        <v>0.05</v>
      </c>
      <c r="L2146" s="6">
        <v>13.35</v>
      </c>
      <c r="M2146" s="6">
        <f t="shared" si="132"/>
        <v>34.637</v>
      </c>
      <c r="N2146" s="6">
        <f t="shared" si="133"/>
        <v>13.35</v>
      </c>
      <c r="O2146" s="6">
        <f t="shared" si="134"/>
        <v>21.286999999999999</v>
      </c>
      <c r="P2146" s="8">
        <f t="shared" si="135"/>
        <v>0.61457401045125148</v>
      </c>
      <c r="Q2146" s="9">
        <f>YEAR(SalesDataTable[[#This Row],[Order Date]])</f>
        <v>2026</v>
      </c>
      <c r="R2146" s="8" t="str">
        <f>"Q"&amp;ROUNDUP(MONTH(SalesDataTable[[#This Row],[Order Date]])/3,0)</f>
        <v>Q4</v>
      </c>
      <c r="S2146" s="5">
        <f>MONTH(SalesDataTable[[#This Row],[Order Date]])</f>
        <v>10</v>
      </c>
      <c r="T2146" s="8" t="str">
        <f>TEXT(SalesDataTable[[#This Row],[Order Date]],"mmm")</f>
        <v>paź</v>
      </c>
    </row>
    <row r="2147" spans="1:20" ht="16" x14ac:dyDescent="0.4">
      <c r="A2147" s="2" t="s">
        <v>2218</v>
      </c>
      <c r="B2147" s="3">
        <v>46313</v>
      </c>
      <c r="C2147" s="4" t="s">
        <v>28</v>
      </c>
      <c r="D2147" s="4" t="s">
        <v>106</v>
      </c>
      <c r="E2147" s="4" t="s">
        <v>23</v>
      </c>
      <c r="F2147" s="4" t="s">
        <v>24</v>
      </c>
      <c r="G2147" s="4" t="s">
        <v>51</v>
      </c>
      <c r="H2147" s="4" t="s">
        <v>110</v>
      </c>
      <c r="I2147" s="5">
        <v>2</v>
      </c>
      <c r="J2147" s="6">
        <v>125.91</v>
      </c>
      <c r="K2147" s="7">
        <v>0</v>
      </c>
      <c r="L2147" s="6">
        <v>61.95</v>
      </c>
      <c r="M2147" s="6">
        <f t="shared" si="132"/>
        <v>251.82</v>
      </c>
      <c r="N2147" s="6">
        <f t="shared" si="133"/>
        <v>123.9</v>
      </c>
      <c r="O2147" s="6">
        <f t="shared" si="134"/>
        <v>127.91999999999999</v>
      </c>
      <c r="P2147" s="8">
        <f t="shared" si="135"/>
        <v>0.50798189182749576</v>
      </c>
      <c r="Q2147" s="9">
        <f>YEAR(SalesDataTable[[#This Row],[Order Date]])</f>
        <v>2026</v>
      </c>
      <c r="R2147" s="8" t="str">
        <f>"Q"&amp;ROUNDUP(MONTH(SalesDataTable[[#This Row],[Order Date]])/3,0)</f>
        <v>Q4</v>
      </c>
      <c r="S2147" s="5">
        <f>MONTH(SalesDataTable[[#This Row],[Order Date]])</f>
        <v>10</v>
      </c>
      <c r="T2147" s="8" t="str">
        <f>TEXT(SalesDataTable[[#This Row],[Order Date]],"mmm")</f>
        <v>paź</v>
      </c>
    </row>
    <row r="2148" spans="1:20" ht="16" x14ac:dyDescent="0.4">
      <c r="A2148" s="2" t="s">
        <v>2219</v>
      </c>
      <c r="B2148" s="3">
        <v>46313</v>
      </c>
      <c r="C2148" s="4" t="s">
        <v>47</v>
      </c>
      <c r="D2148" s="4" t="s">
        <v>68</v>
      </c>
      <c r="E2148" s="4" t="s">
        <v>45</v>
      </c>
      <c r="F2148" s="4" t="s">
        <v>36</v>
      </c>
      <c r="G2148" s="4" t="s">
        <v>31</v>
      </c>
      <c r="H2148" s="4" t="s">
        <v>32</v>
      </c>
      <c r="I2148" s="5">
        <v>1</v>
      </c>
      <c r="J2148" s="6">
        <v>92.56</v>
      </c>
      <c r="K2148" s="7">
        <v>0.1</v>
      </c>
      <c r="L2148" s="6">
        <v>44.23</v>
      </c>
      <c r="M2148" s="6">
        <f t="shared" si="132"/>
        <v>83.304000000000002</v>
      </c>
      <c r="N2148" s="6">
        <f t="shared" si="133"/>
        <v>44.23</v>
      </c>
      <c r="O2148" s="6">
        <f t="shared" si="134"/>
        <v>39.074000000000005</v>
      </c>
      <c r="P2148" s="8">
        <f t="shared" si="135"/>
        <v>0.46905310669355621</v>
      </c>
      <c r="Q2148" s="9">
        <f>YEAR(SalesDataTable[[#This Row],[Order Date]])</f>
        <v>2026</v>
      </c>
      <c r="R2148" s="8" t="str">
        <f>"Q"&amp;ROUNDUP(MONTH(SalesDataTable[[#This Row],[Order Date]])/3,0)</f>
        <v>Q4</v>
      </c>
      <c r="S2148" s="5">
        <f>MONTH(SalesDataTable[[#This Row],[Order Date]])</f>
        <v>10</v>
      </c>
      <c r="T2148" s="8" t="str">
        <f>TEXT(SalesDataTable[[#This Row],[Order Date]],"mmm")</f>
        <v>paź</v>
      </c>
    </row>
    <row r="2149" spans="1:20" ht="16" x14ac:dyDescent="0.4">
      <c r="A2149" s="2" t="s">
        <v>2220</v>
      </c>
      <c r="B2149" s="3">
        <v>46313</v>
      </c>
      <c r="C2149" s="4" t="s">
        <v>47</v>
      </c>
      <c r="D2149" s="4" t="s">
        <v>68</v>
      </c>
      <c r="E2149" s="4" t="s">
        <v>59</v>
      </c>
      <c r="F2149" s="4" t="s">
        <v>36</v>
      </c>
      <c r="G2149" s="4" t="s">
        <v>31</v>
      </c>
      <c r="H2149" s="4" t="s">
        <v>99</v>
      </c>
      <c r="I2149" s="5">
        <v>4</v>
      </c>
      <c r="J2149" s="6">
        <v>70.02</v>
      </c>
      <c r="K2149" s="7">
        <v>0</v>
      </c>
      <c r="L2149" s="6">
        <v>32.86</v>
      </c>
      <c r="M2149" s="6">
        <f t="shared" si="132"/>
        <v>280.08</v>
      </c>
      <c r="N2149" s="6">
        <f t="shared" si="133"/>
        <v>131.44</v>
      </c>
      <c r="O2149" s="6">
        <f t="shared" si="134"/>
        <v>148.63999999999999</v>
      </c>
      <c r="P2149" s="8">
        <f t="shared" si="135"/>
        <v>0.53070551271065403</v>
      </c>
      <c r="Q2149" s="9">
        <f>YEAR(SalesDataTable[[#This Row],[Order Date]])</f>
        <v>2026</v>
      </c>
      <c r="R2149" s="8" t="str">
        <f>"Q"&amp;ROUNDUP(MONTH(SalesDataTable[[#This Row],[Order Date]])/3,0)</f>
        <v>Q4</v>
      </c>
      <c r="S2149" s="5">
        <f>MONTH(SalesDataTable[[#This Row],[Order Date]])</f>
        <v>10</v>
      </c>
      <c r="T2149" s="8" t="str">
        <f>TEXT(SalesDataTable[[#This Row],[Order Date]],"mmm")</f>
        <v>paź</v>
      </c>
    </row>
    <row r="2150" spans="1:20" ht="16" x14ac:dyDescent="0.4">
      <c r="A2150" s="2" t="s">
        <v>2221</v>
      </c>
      <c r="B2150" s="3">
        <v>46313</v>
      </c>
      <c r="C2150" s="4" t="s">
        <v>21</v>
      </c>
      <c r="D2150" s="4" t="s">
        <v>108</v>
      </c>
      <c r="E2150" s="4" t="s">
        <v>23</v>
      </c>
      <c r="F2150" s="4" t="s">
        <v>24</v>
      </c>
      <c r="G2150" s="4" t="s">
        <v>25</v>
      </c>
      <c r="H2150" s="4" t="s">
        <v>49</v>
      </c>
      <c r="I2150" s="5">
        <v>3</v>
      </c>
      <c r="J2150" s="6">
        <v>51.62</v>
      </c>
      <c r="K2150" s="7">
        <v>0.1</v>
      </c>
      <c r="L2150" s="6">
        <v>22.94</v>
      </c>
      <c r="M2150" s="6">
        <f t="shared" si="132"/>
        <v>139.374</v>
      </c>
      <c r="N2150" s="6">
        <f t="shared" si="133"/>
        <v>68.820000000000007</v>
      </c>
      <c r="O2150" s="6">
        <f t="shared" si="134"/>
        <v>70.553999999999988</v>
      </c>
      <c r="P2150" s="8">
        <f t="shared" si="135"/>
        <v>0.50622067243531788</v>
      </c>
      <c r="Q2150" s="9">
        <f>YEAR(SalesDataTable[[#This Row],[Order Date]])</f>
        <v>2026</v>
      </c>
      <c r="R2150" s="8" t="str">
        <f>"Q"&amp;ROUNDUP(MONTH(SalesDataTable[[#This Row],[Order Date]])/3,0)</f>
        <v>Q4</v>
      </c>
      <c r="S2150" s="5">
        <f>MONTH(SalesDataTable[[#This Row],[Order Date]])</f>
        <v>10</v>
      </c>
      <c r="T2150" s="8" t="str">
        <f>TEXT(SalesDataTable[[#This Row],[Order Date]],"mmm")</f>
        <v>paź</v>
      </c>
    </row>
    <row r="2151" spans="1:20" ht="16" x14ac:dyDescent="0.4">
      <c r="A2151" s="2" t="s">
        <v>2222</v>
      </c>
      <c r="B2151" s="3">
        <v>46313</v>
      </c>
      <c r="C2151" s="4" t="s">
        <v>34</v>
      </c>
      <c r="D2151" s="4" t="s">
        <v>35</v>
      </c>
      <c r="E2151" s="4" t="s">
        <v>23</v>
      </c>
      <c r="F2151" s="4" t="s">
        <v>36</v>
      </c>
      <c r="G2151" s="4" t="s">
        <v>51</v>
      </c>
      <c r="H2151" s="4" t="s">
        <v>61</v>
      </c>
      <c r="I2151" s="5">
        <v>1</v>
      </c>
      <c r="J2151" s="6">
        <v>196.39</v>
      </c>
      <c r="K2151" s="7">
        <v>0</v>
      </c>
      <c r="L2151" s="6">
        <v>104.66</v>
      </c>
      <c r="M2151" s="6">
        <f t="shared" si="132"/>
        <v>196.39</v>
      </c>
      <c r="N2151" s="6">
        <f t="shared" si="133"/>
        <v>104.66</v>
      </c>
      <c r="O2151" s="6">
        <f t="shared" si="134"/>
        <v>91.72999999999999</v>
      </c>
      <c r="P2151" s="8">
        <f t="shared" si="135"/>
        <v>0.46708080859514228</v>
      </c>
      <c r="Q2151" s="9">
        <f>YEAR(SalesDataTable[[#This Row],[Order Date]])</f>
        <v>2026</v>
      </c>
      <c r="R2151" s="8" t="str">
        <f>"Q"&amp;ROUNDUP(MONTH(SalesDataTable[[#This Row],[Order Date]])/3,0)</f>
        <v>Q4</v>
      </c>
      <c r="S2151" s="5">
        <f>MONTH(SalesDataTable[[#This Row],[Order Date]])</f>
        <v>10</v>
      </c>
      <c r="T2151" s="8" t="str">
        <f>TEXT(SalesDataTable[[#This Row],[Order Date]],"mmm")</f>
        <v>paź</v>
      </c>
    </row>
    <row r="2152" spans="1:20" ht="16" x14ac:dyDescent="0.4">
      <c r="A2152" s="2" t="s">
        <v>2223</v>
      </c>
      <c r="B2152" s="3">
        <v>46313</v>
      </c>
      <c r="C2152" s="4" t="s">
        <v>47</v>
      </c>
      <c r="D2152" s="4" t="s">
        <v>68</v>
      </c>
      <c r="E2152" s="4" t="s">
        <v>30</v>
      </c>
      <c r="F2152" s="4" t="s">
        <v>40</v>
      </c>
      <c r="G2152" s="4" t="s">
        <v>69</v>
      </c>
      <c r="H2152" s="4" t="s">
        <v>70</v>
      </c>
      <c r="I2152" s="5">
        <v>10</v>
      </c>
      <c r="J2152" s="6">
        <v>41.26</v>
      </c>
      <c r="K2152" s="7">
        <v>0.1</v>
      </c>
      <c r="L2152" s="6">
        <v>15.06</v>
      </c>
      <c r="M2152" s="6">
        <f t="shared" si="132"/>
        <v>371.34</v>
      </c>
      <c r="N2152" s="6">
        <f t="shared" si="133"/>
        <v>150.6</v>
      </c>
      <c r="O2152" s="6">
        <f t="shared" si="134"/>
        <v>220.73999999999998</v>
      </c>
      <c r="P2152" s="8">
        <f t="shared" si="135"/>
        <v>0.59444175149458711</v>
      </c>
      <c r="Q2152" s="9">
        <f>YEAR(SalesDataTable[[#This Row],[Order Date]])</f>
        <v>2026</v>
      </c>
      <c r="R2152" s="8" t="str">
        <f>"Q"&amp;ROUNDUP(MONTH(SalesDataTable[[#This Row],[Order Date]])/3,0)</f>
        <v>Q4</v>
      </c>
      <c r="S2152" s="5">
        <f>MONTH(SalesDataTable[[#This Row],[Order Date]])</f>
        <v>10</v>
      </c>
      <c r="T2152" s="8" t="str">
        <f>TEXT(SalesDataTable[[#This Row],[Order Date]],"mmm")</f>
        <v>paź</v>
      </c>
    </row>
    <row r="2153" spans="1:20" ht="16" x14ac:dyDescent="0.4">
      <c r="A2153" s="2" t="s">
        <v>2224</v>
      </c>
      <c r="B2153" s="3">
        <v>46313</v>
      </c>
      <c r="C2153" s="4" t="s">
        <v>34</v>
      </c>
      <c r="D2153" s="4" t="s">
        <v>44</v>
      </c>
      <c r="E2153" s="4" t="s">
        <v>59</v>
      </c>
      <c r="F2153" s="4" t="s">
        <v>36</v>
      </c>
      <c r="G2153" s="4" t="s">
        <v>37</v>
      </c>
      <c r="H2153" s="4" t="s">
        <v>38</v>
      </c>
      <c r="I2153" s="5">
        <v>1</v>
      </c>
      <c r="J2153" s="6">
        <v>35.549999999999997</v>
      </c>
      <c r="K2153" s="7">
        <v>0.05</v>
      </c>
      <c r="L2153" s="6">
        <v>13.44</v>
      </c>
      <c r="M2153" s="6">
        <f t="shared" si="132"/>
        <v>33.772499999999994</v>
      </c>
      <c r="N2153" s="6">
        <f t="shared" si="133"/>
        <v>13.44</v>
      </c>
      <c r="O2153" s="6">
        <f t="shared" si="134"/>
        <v>20.332499999999996</v>
      </c>
      <c r="P2153" s="8">
        <f t="shared" si="135"/>
        <v>0.60204308238951809</v>
      </c>
      <c r="Q2153" s="9">
        <f>YEAR(SalesDataTable[[#This Row],[Order Date]])</f>
        <v>2026</v>
      </c>
      <c r="R2153" s="8" t="str">
        <f>"Q"&amp;ROUNDUP(MONTH(SalesDataTable[[#This Row],[Order Date]])/3,0)</f>
        <v>Q4</v>
      </c>
      <c r="S2153" s="5">
        <f>MONTH(SalesDataTable[[#This Row],[Order Date]])</f>
        <v>10</v>
      </c>
      <c r="T2153" s="8" t="str">
        <f>TEXT(SalesDataTable[[#This Row],[Order Date]],"mmm")</f>
        <v>paź</v>
      </c>
    </row>
    <row r="2154" spans="1:20" ht="16" x14ac:dyDescent="0.4">
      <c r="A2154" s="2" t="s">
        <v>2225</v>
      </c>
      <c r="B2154" s="3">
        <v>46313</v>
      </c>
      <c r="C2154" s="4" t="s">
        <v>47</v>
      </c>
      <c r="D2154" s="4" t="s">
        <v>68</v>
      </c>
      <c r="E2154" s="4" t="s">
        <v>23</v>
      </c>
      <c r="F2154" s="4" t="s">
        <v>36</v>
      </c>
      <c r="G2154" s="4" t="s">
        <v>25</v>
      </c>
      <c r="H2154" s="4" t="s">
        <v>49</v>
      </c>
      <c r="I2154" s="5">
        <v>1</v>
      </c>
      <c r="J2154" s="6">
        <v>49.5</v>
      </c>
      <c r="K2154" s="7">
        <v>0</v>
      </c>
      <c r="L2154" s="6">
        <v>22.36</v>
      </c>
      <c r="M2154" s="6">
        <f t="shared" si="132"/>
        <v>49.5</v>
      </c>
      <c r="N2154" s="6">
        <f t="shared" si="133"/>
        <v>22.36</v>
      </c>
      <c r="O2154" s="6">
        <f t="shared" si="134"/>
        <v>27.14</v>
      </c>
      <c r="P2154" s="8">
        <f t="shared" si="135"/>
        <v>0.54828282828282826</v>
      </c>
      <c r="Q2154" s="9">
        <f>YEAR(SalesDataTable[[#This Row],[Order Date]])</f>
        <v>2026</v>
      </c>
      <c r="R2154" s="8" t="str">
        <f>"Q"&amp;ROUNDUP(MONTH(SalesDataTable[[#This Row],[Order Date]])/3,0)</f>
        <v>Q4</v>
      </c>
      <c r="S2154" s="5">
        <f>MONTH(SalesDataTable[[#This Row],[Order Date]])</f>
        <v>10</v>
      </c>
      <c r="T2154" s="8" t="str">
        <f>TEXT(SalesDataTable[[#This Row],[Order Date]],"mmm")</f>
        <v>paź</v>
      </c>
    </row>
    <row r="2155" spans="1:20" ht="16" x14ac:dyDescent="0.4">
      <c r="A2155" s="2" t="s">
        <v>2226</v>
      </c>
      <c r="B2155" s="3">
        <v>46314</v>
      </c>
      <c r="C2155" s="4" t="s">
        <v>21</v>
      </c>
      <c r="D2155" s="4" t="s">
        <v>108</v>
      </c>
      <c r="E2155" s="4" t="s">
        <v>23</v>
      </c>
      <c r="F2155" s="4" t="s">
        <v>40</v>
      </c>
      <c r="G2155" s="4" t="s">
        <v>51</v>
      </c>
      <c r="H2155" s="4" t="s">
        <v>84</v>
      </c>
      <c r="I2155" s="5">
        <v>1</v>
      </c>
      <c r="J2155" s="6">
        <v>80.58</v>
      </c>
      <c r="K2155" s="7">
        <v>0</v>
      </c>
      <c r="L2155" s="6">
        <v>40.43</v>
      </c>
      <c r="M2155" s="6">
        <f t="shared" si="132"/>
        <v>80.58</v>
      </c>
      <c r="N2155" s="6">
        <f t="shared" si="133"/>
        <v>40.43</v>
      </c>
      <c r="O2155" s="6">
        <f t="shared" si="134"/>
        <v>40.15</v>
      </c>
      <c r="P2155" s="8">
        <f t="shared" si="135"/>
        <v>0.49826259617771157</v>
      </c>
      <c r="Q2155" s="9">
        <f>YEAR(SalesDataTable[[#This Row],[Order Date]])</f>
        <v>2026</v>
      </c>
      <c r="R2155" s="8" t="str">
        <f>"Q"&amp;ROUNDUP(MONTH(SalesDataTable[[#This Row],[Order Date]])/3,0)</f>
        <v>Q4</v>
      </c>
      <c r="S2155" s="5">
        <f>MONTH(SalesDataTable[[#This Row],[Order Date]])</f>
        <v>10</v>
      </c>
      <c r="T2155" s="8" t="str">
        <f>TEXT(SalesDataTable[[#This Row],[Order Date]],"mmm")</f>
        <v>paź</v>
      </c>
    </row>
    <row r="2156" spans="1:20" ht="16" x14ac:dyDescent="0.4">
      <c r="A2156" s="2" t="s">
        <v>2227</v>
      </c>
      <c r="B2156" s="3">
        <v>46314</v>
      </c>
      <c r="C2156" s="4" t="s">
        <v>34</v>
      </c>
      <c r="D2156" s="4" t="s">
        <v>54</v>
      </c>
      <c r="E2156" s="4" t="s">
        <v>45</v>
      </c>
      <c r="F2156" s="4" t="s">
        <v>40</v>
      </c>
      <c r="G2156" s="4" t="s">
        <v>37</v>
      </c>
      <c r="H2156" s="4" t="s">
        <v>103</v>
      </c>
      <c r="I2156" s="5">
        <v>2</v>
      </c>
      <c r="J2156" s="6">
        <v>161.59</v>
      </c>
      <c r="K2156" s="7">
        <v>0.05</v>
      </c>
      <c r="L2156" s="6">
        <v>89.57</v>
      </c>
      <c r="M2156" s="6">
        <f t="shared" si="132"/>
        <v>307.02100000000002</v>
      </c>
      <c r="N2156" s="6">
        <f t="shared" si="133"/>
        <v>179.14</v>
      </c>
      <c r="O2156" s="6">
        <f t="shared" si="134"/>
        <v>127.88100000000003</v>
      </c>
      <c r="P2156" s="8">
        <f t="shared" si="135"/>
        <v>0.41652199686666391</v>
      </c>
      <c r="Q2156" s="9">
        <f>YEAR(SalesDataTable[[#This Row],[Order Date]])</f>
        <v>2026</v>
      </c>
      <c r="R2156" s="8" t="str">
        <f>"Q"&amp;ROUNDUP(MONTH(SalesDataTable[[#This Row],[Order Date]])/3,0)</f>
        <v>Q4</v>
      </c>
      <c r="S2156" s="5">
        <f>MONTH(SalesDataTable[[#This Row],[Order Date]])</f>
        <v>10</v>
      </c>
      <c r="T2156" s="8" t="str">
        <f>TEXT(SalesDataTable[[#This Row],[Order Date]],"mmm")</f>
        <v>paź</v>
      </c>
    </row>
    <row r="2157" spans="1:20" ht="16" x14ac:dyDescent="0.4">
      <c r="A2157" s="2" t="s">
        <v>2228</v>
      </c>
      <c r="B2157" s="3">
        <v>46314</v>
      </c>
      <c r="C2157" s="4" t="s">
        <v>47</v>
      </c>
      <c r="D2157" s="4" t="s">
        <v>68</v>
      </c>
      <c r="E2157" s="4" t="s">
        <v>23</v>
      </c>
      <c r="F2157" s="4" t="s">
        <v>40</v>
      </c>
      <c r="G2157" s="4" t="s">
        <v>51</v>
      </c>
      <c r="H2157" s="4" t="s">
        <v>84</v>
      </c>
      <c r="I2157" s="5">
        <v>1</v>
      </c>
      <c r="J2157" s="6">
        <v>80.319999999999993</v>
      </c>
      <c r="K2157" s="7">
        <v>0</v>
      </c>
      <c r="L2157" s="6">
        <v>39.729999999999997</v>
      </c>
      <c r="M2157" s="6">
        <f t="shared" si="132"/>
        <v>80.319999999999993</v>
      </c>
      <c r="N2157" s="6">
        <f t="shared" si="133"/>
        <v>39.729999999999997</v>
      </c>
      <c r="O2157" s="6">
        <f t="shared" si="134"/>
        <v>40.589999999999996</v>
      </c>
      <c r="P2157" s="8">
        <f t="shared" si="135"/>
        <v>0.50535358565737054</v>
      </c>
      <c r="Q2157" s="9">
        <f>YEAR(SalesDataTable[[#This Row],[Order Date]])</f>
        <v>2026</v>
      </c>
      <c r="R2157" s="8" t="str">
        <f>"Q"&amp;ROUNDUP(MONTH(SalesDataTable[[#This Row],[Order Date]])/3,0)</f>
        <v>Q4</v>
      </c>
      <c r="S2157" s="5">
        <f>MONTH(SalesDataTable[[#This Row],[Order Date]])</f>
        <v>10</v>
      </c>
      <c r="T2157" s="8" t="str">
        <f>TEXT(SalesDataTable[[#This Row],[Order Date]],"mmm")</f>
        <v>paź</v>
      </c>
    </row>
    <row r="2158" spans="1:20" ht="16" x14ac:dyDescent="0.4">
      <c r="A2158" s="2" t="s">
        <v>2229</v>
      </c>
      <c r="B2158" s="3">
        <v>46314</v>
      </c>
      <c r="C2158" s="4" t="s">
        <v>21</v>
      </c>
      <c r="D2158" s="4" t="s">
        <v>72</v>
      </c>
      <c r="E2158" s="4" t="s">
        <v>59</v>
      </c>
      <c r="F2158" s="4" t="s">
        <v>36</v>
      </c>
      <c r="G2158" s="4" t="s">
        <v>37</v>
      </c>
      <c r="H2158" s="4" t="s">
        <v>103</v>
      </c>
      <c r="I2158" s="5">
        <v>1</v>
      </c>
      <c r="J2158" s="6">
        <v>164.25</v>
      </c>
      <c r="K2158" s="7">
        <v>0</v>
      </c>
      <c r="L2158" s="6">
        <v>86.6</v>
      </c>
      <c r="M2158" s="6">
        <f t="shared" si="132"/>
        <v>164.25</v>
      </c>
      <c r="N2158" s="6">
        <f t="shared" si="133"/>
        <v>86.6</v>
      </c>
      <c r="O2158" s="6">
        <f t="shared" si="134"/>
        <v>77.650000000000006</v>
      </c>
      <c r="P2158" s="8">
        <f t="shared" si="135"/>
        <v>0.47275494672754947</v>
      </c>
      <c r="Q2158" s="9">
        <f>YEAR(SalesDataTable[[#This Row],[Order Date]])</f>
        <v>2026</v>
      </c>
      <c r="R2158" s="8" t="str">
        <f>"Q"&amp;ROUNDUP(MONTH(SalesDataTable[[#This Row],[Order Date]])/3,0)</f>
        <v>Q4</v>
      </c>
      <c r="S2158" s="5">
        <f>MONTH(SalesDataTable[[#This Row],[Order Date]])</f>
        <v>10</v>
      </c>
      <c r="T2158" s="8" t="str">
        <f>TEXT(SalesDataTable[[#This Row],[Order Date]],"mmm")</f>
        <v>paź</v>
      </c>
    </row>
    <row r="2159" spans="1:20" ht="16" x14ac:dyDescent="0.4">
      <c r="A2159" s="2" t="s">
        <v>2230</v>
      </c>
      <c r="B2159" s="3">
        <v>46314</v>
      </c>
      <c r="C2159" s="4" t="s">
        <v>47</v>
      </c>
      <c r="D2159" s="4" t="s">
        <v>68</v>
      </c>
      <c r="E2159" s="4" t="s">
        <v>59</v>
      </c>
      <c r="F2159" s="4" t="s">
        <v>36</v>
      </c>
      <c r="G2159" s="4" t="s">
        <v>25</v>
      </c>
      <c r="H2159" s="4" t="s">
        <v>63</v>
      </c>
      <c r="I2159" s="5">
        <v>6</v>
      </c>
      <c r="J2159" s="6">
        <v>101.6</v>
      </c>
      <c r="K2159" s="7">
        <v>0</v>
      </c>
      <c r="L2159" s="6">
        <v>50.17</v>
      </c>
      <c r="M2159" s="6">
        <f t="shared" si="132"/>
        <v>609.59999999999991</v>
      </c>
      <c r="N2159" s="6">
        <f t="shared" si="133"/>
        <v>301.02</v>
      </c>
      <c r="O2159" s="6">
        <f t="shared" si="134"/>
        <v>308.57999999999993</v>
      </c>
      <c r="P2159" s="8">
        <f t="shared" si="135"/>
        <v>0.50620078740157481</v>
      </c>
      <c r="Q2159" s="9">
        <f>YEAR(SalesDataTable[[#This Row],[Order Date]])</f>
        <v>2026</v>
      </c>
      <c r="R2159" s="8" t="str">
        <f>"Q"&amp;ROUNDUP(MONTH(SalesDataTable[[#This Row],[Order Date]])/3,0)</f>
        <v>Q4</v>
      </c>
      <c r="S2159" s="5">
        <f>MONTH(SalesDataTable[[#This Row],[Order Date]])</f>
        <v>10</v>
      </c>
      <c r="T2159" s="8" t="str">
        <f>TEXT(SalesDataTable[[#This Row],[Order Date]],"mmm")</f>
        <v>paź</v>
      </c>
    </row>
    <row r="2160" spans="1:20" ht="16" x14ac:dyDescent="0.4">
      <c r="A2160" s="2" t="s">
        <v>2231</v>
      </c>
      <c r="B2160" s="3">
        <v>46315</v>
      </c>
      <c r="C2160" s="4" t="s">
        <v>21</v>
      </c>
      <c r="D2160" s="4" t="s">
        <v>22</v>
      </c>
      <c r="E2160" s="4" t="s">
        <v>45</v>
      </c>
      <c r="F2160" s="4" t="s">
        <v>24</v>
      </c>
      <c r="G2160" s="4" t="s">
        <v>69</v>
      </c>
      <c r="H2160" s="4" t="s">
        <v>87</v>
      </c>
      <c r="I2160" s="5">
        <v>5</v>
      </c>
      <c r="J2160" s="6">
        <v>35.99</v>
      </c>
      <c r="K2160" s="7">
        <v>0</v>
      </c>
      <c r="L2160" s="6">
        <v>14.19</v>
      </c>
      <c r="M2160" s="6">
        <f t="shared" si="132"/>
        <v>179.95000000000002</v>
      </c>
      <c r="N2160" s="6">
        <f t="shared" si="133"/>
        <v>70.95</v>
      </c>
      <c r="O2160" s="6">
        <f t="shared" si="134"/>
        <v>109.00000000000001</v>
      </c>
      <c r="P2160" s="8">
        <f t="shared" si="135"/>
        <v>0.60572381217004723</v>
      </c>
      <c r="Q2160" s="9">
        <f>YEAR(SalesDataTable[[#This Row],[Order Date]])</f>
        <v>2026</v>
      </c>
      <c r="R2160" s="8" t="str">
        <f>"Q"&amp;ROUNDUP(MONTH(SalesDataTable[[#This Row],[Order Date]])/3,0)</f>
        <v>Q4</v>
      </c>
      <c r="S2160" s="5">
        <f>MONTH(SalesDataTable[[#This Row],[Order Date]])</f>
        <v>10</v>
      </c>
      <c r="T2160" s="8" t="str">
        <f>TEXT(SalesDataTable[[#This Row],[Order Date]],"mmm")</f>
        <v>paź</v>
      </c>
    </row>
    <row r="2161" spans="1:20" ht="16" x14ac:dyDescent="0.4">
      <c r="A2161" s="2" t="s">
        <v>2232</v>
      </c>
      <c r="B2161" s="3">
        <v>46315</v>
      </c>
      <c r="C2161" s="4" t="s">
        <v>47</v>
      </c>
      <c r="D2161" s="4" t="s">
        <v>68</v>
      </c>
      <c r="E2161" s="4" t="s">
        <v>23</v>
      </c>
      <c r="F2161" s="4" t="s">
        <v>24</v>
      </c>
      <c r="G2161" s="4" t="s">
        <v>69</v>
      </c>
      <c r="H2161" s="4" t="s">
        <v>87</v>
      </c>
      <c r="I2161" s="5">
        <v>2</v>
      </c>
      <c r="J2161" s="6">
        <v>36.57</v>
      </c>
      <c r="K2161" s="7">
        <v>0.1</v>
      </c>
      <c r="L2161" s="6">
        <v>13.79</v>
      </c>
      <c r="M2161" s="6">
        <f t="shared" si="132"/>
        <v>65.826000000000008</v>
      </c>
      <c r="N2161" s="6">
        <f t="shared" si="133"/>
        <v>27.58</v>
      </c>
      <c r="O2161" s="6">
        <f t="shared" si="134"/>
        <v>38.246000000000009</v>
      </c>
      <c r="P2161" s="8">
        <f t="shared" si="135"/>
        <v>0.58101661957281325</v>
      </c>
      <c r="Q2161" s="9">
        <f>YEAR(SalesDataTable[[#This Row],[Order Date]])</f>
        <v>2026</v>
      </c>
      <c r="R2161" s="8" t="str">
        <f>"Q"&amp;ROUNDUP(MONTH(SalesDataTable[[#This Row],[Order Date]])/3,0)</f>
        <v>Q4</v>
      </c>
      <c r="S2161" s="5">
        <f>MONTH(SalesDataTable[[#This Row],[Order Date]])</f>
        <v>10</v>
      </c>
      <c r="T2161" s="8" t="str">
        <f>TEXT(SalesDataTable[[#This Row],[Order Date]],"mmm")</f>
        <v>paź</v>
      </c>
    </row>
    <row r="2162" spans="1:20" ht="16" x14ac:dyDescent="0.4">
      <c r="A2162" s="2" t="s">
        <v>2233</v>
      </c>
      <c r="B2162" s="3">
        <v>46315</v>
      </c>
      <c r="C2162" s="4" t="s">
        <v>28</v>
      </c>
      <c r="D2162" s="4" t="s">
        <v>58</v>
      </c>
      <c r="E2162" s="4" t="s">
        <v>23</v>
      </c>
      <c r="F2162" s="4" t="s">
        <v>36</v>
      </c>
      <c r="G2162" s="4" t="s">
        <v>25</v>
      </c>
      <c r="H2162" s="4" t="s">
        <v>55</v>
      </c>
      <c r="I2162" s="5">
        <v>1</v>
      </c>
      <c r="J2162" s="6">
        <v>40.99</v>
      </c>
      <c r="K2162" s="7">
        <v>0.1</v>
      </c>
      <c r="L2162" s="6">
        <v>17.16</v>
      </c>
      <c r="M2162" s="6">
        <f t="shared" si="132"/>
        <v>36.891000000000005</v>
      </c>
      <c r="N2162" s="6">
        <f t="shared" si="133"/>
        <v>17.16</v>
      </c>
      <c r="O2162" s="6">
        <f t="shared" si="134"/>
        <v>19.731000000000005</v>
      </c>
      <c r="P2162" s="8">
        <f t="shared" si="135"/>
        <v>0.5348458973733432</v>
      </c>
      <c r="Q2162" s="9">
        <f>YEAR(SalesDataTable[[#This Row],[Order Date]])</f>
        <v>2026</v>
      </c>
      <c r="R2162" s="8" t="str">
        <f>"Q"&amp;ROUNDUP(MONTH(SalesDataTable[[#This Row],[Order Date]])/3,0)</f>
        <v>Q4</v>
      </c>
      <c r="S2162" s="5">
        <f>MONTH(SalesDataTable[[#This Row],[Order Date]])</f>
        <v>10</v>
      </c>
      <c r="T2162" s="8" t="str">
        <f>TEXT(SalesDataTable[[#This Row],[Order Date]],"mmm")</f>
        <v>paź</v>
      </c>
    </row>
    <row r="2163" spans="1:20" ht="16" x14ac:dyDescent="0.4">
      <c r="A2163" s="2" t="s">
        <v>2234</v>
      </c>
      <c r="B2163" s="3">
        <v>46315</v>
      </c>
      <c r="C2163" s="4" t="s">
        <v>47</v>
      </c>
      <c r="D2163" s="4" t="s">
        <v>68</v>
      </c>
      <c r="E2163" s="4" t="s">
        <v>45</v>
      </c>
      <c r="F2163" s="4" t="s">
        <v>24</v>
      </c>
      <c r="G2163" s="4" t="s">
        <v>51</v>
      </c>
      <c r="H2163" s="4" t="s">
        <v>84</v>
      </c>
      <c r="I2163" s="5">
        <v>3</v>
      </c>
      <c r="J2163" s="6">
        <v>80.47</v>
      </c>
      <c r="K2163" s="7">
        <v>0</v>
      </c>
      <c r="L2163" s="6">
        <v>40.090000000000003</v>
      </c>
      <c r="M2163" s="6">
        <f t="shared" si="132"/>
        <v>241.41</v>
      </c>
      <c r="N2163" s="6">
        <f t="shared" si="133"/>
        <v>120.27000000000001</v>
      </c>
      <c r="O2163" s="6">
        <f t="shared" si="134"/>
        <v>121.13999999999999</v>
      </c>
      <c r="P2163" s="8">
        <f t="shared" si="135"/>
        <v>0.50180191375667949</v>
      </c>
      <c r="Q2163" s="9">
        <f>YEAR(SalesDataTable[[#This Row],[Order Date]])</f>
        <v>2026</v>
      </c>
      <c r="R2163" s="8" t="str">
        <f>"Q"&amp;ROUNDUP(MONTH(SalesDataTable[[#This Row],[Order Date]])/3,0)</f>
        <v>Q4</v>
      </c>
      <c r="S2163" s="5">
        <f>MONTH(SalesDataTable[[#This Row],[Order Date]])</f>
        <v>10</v>
      </c>
      <c r="T2163" s="8" t="str">
        <f>TEXT(SalesDataTable[[#This Row],[Order Date]],"mmm")</f>
        <v>paź</v>
      </c>
    </row>
    <row r="2164" spans="1:20" ht="16" x14ac:dyDescent="0.4">
      <c r="A2164" s="2" t="s">
        <v>2235</v>
      </c>
      <c r="B2164" s="3">
        <v>46315</v>
      </c>
      <c r="C2164" s="4" t="s">
        <v>47</v>
      </c>
      <c r="D2164" s="4" t="s">
        <v>102</v>
      </c>
      <c r="E2164" s="4" t="s">
        <v>45</v>
      </c>
      <c r="F2164" s="4" t="s">
        <v>40</v>
      </c>
      <c r="G2164" s="4" t="s">
        <v>31</v>
      </c>
      <c r="H2164" s="4" t="s">
        <v>41</v>
      </c>
      <c r="I2164" s="5">
        <v>5</v>
      </c>
      <c r="J2164" s="6">
        <v>140.32</v>
      </c>
      <c r="K2164" s="7">
        <v>0</v>
      </c>
      <c r="L2164" s="6">
        <v>80.08</v>
      </c>
      <c r="M2164" s="6">
        <f t="shared" si="132"/>
        <v>701.59999999999991</v>
      </c>
      <c r="N2164" s="6">
        <f t="shared" si="133"/>
        <v>400.4</v>
      </c>
      <c r="O2164" s="6">
        <f t="shared" si="134"/>
        <v>301.19999999999993</v>
      </c>
      <c r="P2164" s="8">
        <f t="shared" si="135"/>
        <v>0.4293044469783352</v>
      </c>
      <c r="Q2164" s="9">
        <f>YEAR(SalesDataTable[[#This Row],[Order Date]])</f>
        <v>2026</v>
      </c>
      <c r="R2164" s="8" t="str">
        <f>"Q"&amp;ROUNDUP(MONTH(SalesDataTable[[#This Row],[Order Date]])/3,0)</f>
        <v>Q4</v>
      </c>
      <c r="S2164" s="5">
        <f>MONTH(SalesDataTable[[#This Row],[Order Date]])</f>
        <v>10</v>
      </c>
      <c r="T2164" s="8" t="str">
        <f>TEXT(SalesDataTable[[#This Row],[Order Date]],"mmm")</f>
        <v>paź</v>
      </c>
    </row>
    <row r="2165" spans="1:20" ht="16" x14ac:dyDescent="0.4">
      <c r="A2165" s="2" t="s">
        <v>2236</v>
      </c>
      <c r="B2165" s="3">
        <v>46315</v>
      </c>
      <c r="C2165" s="4" t="s">
        <v>28</v>
      </c>
      <c r="D2165" s="4" t="s">
        <v>86</v>
      </c>
      <c r="E2165" s="4" t="s">
        <v>23</v>
      </c>
      <c r="F2165" s="4" t="s">
        <v>36</v>
      </c>
      <c r="G2165" s="4" t="s">
        <v>69</v>
      </c>
      <c r="H2165" s="4" t="s">
        <v>75</v>
      </c>
      <c r="I2165" s="5">
        <v>3</v>
      </c>
      <c r="J2165" s="6">
        <v>125.93</v>
      </c>
      <c r="K2165" s="7">
        <v>0.1</v>
      </c>
      <c r="L2165" s="6">
        <v>68.45</v>
      </c>
      <c r="M2165" s="6">
        <f t="shared" si="132"/>
        <v>340.01100000000002</v>
      </c>
      <c r="N2165" s="6">
        <f t="shared" si="133"/>
        <v>205.35000000000002</v>
      </c>
      <c r="O2165" s="6">
        <f t="shared" si="134"/>
        <v>134.661</v>
      </c>
      <c r="P2165" s="8">
        <f t="shared" si="135"/>
        <v>0.39604895135745605</v>
      </c>
      <c r="Q2165" s="9">
        <f>YEAR(SalesDataTable[[#This Row],[Order Date]])</f>
        <v>2026</v>
      </c>
      <c r="R2165" s="8" t="str">
        <f>"Q"&amp;ROUNDUP(MONTH(SalesDataTable[[#This Row],[Order Date]])/3,0)</f>
        <v>Q4</v>
      </c>
      <c r="S2165" s="5">
        <f>MONTH(SalesDataTable[[#This Row],[Order Date]])</f>
        <v>10</v>
      </c>
      <c r="T2165" s="8" t="str">
        <f>TEXT(SalesDataTable[[#This Row],[Order Date]],"mmm")</f>
        <v>paź</v>
      </c>
    </row>
    <row r="2166" spans="1:20" ht="16" x14ac:dyDescent="0.4">
      <c r="A2166" s="2" t="s">
        <v>2237</v>
      </c>
      <c r="B2166" s="3">
        <v>46316</v>
      </c>
      <c r="C2166" s="4" t="s">
        <v>47</v>
      </c>
      <c r="D2166" s="4" t="s">
        <v>68</v>
      </c>
      <c r="E2166" s="4" t="s">
        <v>23</v>
      </c>
      <c r="F2166" s="4" t="s">
        <v>24</v>
      </c>
      <c r="G2166" s="4" t="s">
        <v>31</v>
      </c>
      <c r="H2166" s="4" t="s">
        <v>41</v>
      </c>
      <c r="I2166" s="5">
        <v>2</v>
      </c>
      <c r="J2166" s="6">
        <v>141.4</v>
      </c>
      <c r="K2166" s="7">
        <v>0.05</v>
      </c>
      <c r="L2166" s="6">
        <v>77.48</v>
      </c>
      <c r="M2166" s="6">
        <f t="shared" si="132"/>
        <v>268.66000000000003</v>
      </c>
      <c r="N2166" s="6">
        <f t="shared" si="133"/>
        <v>154.96</v>
      </c>
      <c r="O2166" s="6">
        <f t="shared" si="134"/>
        <v>113.70000000000002</v>
      </c>
      <c r="P2166" s="8">
        <f t="shared" si="135"/>
        <v>0.42321149408173903</v>
      </c>
      <c r="Q2166" s="9">
        <f>YEAR(SalesDataTable[[#This Row],[Order Date]])</f>
        <v>2026</v>
      </c>
      <c r="R2166" s="8" t="str">
        <f>"Q"&amp;ROUNDUP(MONTH(SalesDataTable[[#This Row],[Order Date]])/3,0)</f>
        <v>Q4</v>
      </c>
      <c r="S2166" s="5">
        <f>MONTH(SalesDataTable[[#This Row],[Order Date]])</f>
        <v>10</v>
      </c>
      <c r="T2166" s="8" t="str">
        <f>TEXT(SalesDataTable[[#This Row],[Order Date]],"mmm")</f>
        <v>paź</v>
      </c>
    </row>
    <row r="2167" spans="1:20" ht="16" x14ac:dyDescent="0.4">
      <c r="A2167" s="2" t="s">
        <v>2238</v>
      </c>
      <c r="B2167" s="3">
        <v>46316</v>
      </c>
      <c r="C2167" s="4" t="s">
        <v>21</v>
      </c>
      <c r="D2167" s="4" t="s">
        <v>22</v>
      </c>
      <c r="E2167" s="4" t="s">
        <v>30</v>
      </c>
      <c r="F2167" s="4" t="s">
        <v>40</v>
      </c>
      <c r="G2167" s="4" t="s">
        <v>25</v>
      </c>
      <c r="H2167" s="4" t="s">
        <v>49</v>
      </c>
      <c r="I2167" s="5">
        <v>8</v>
      </c>
      <c r="J2167" s="6">
        <v>51.91</v>
      </c>
      <c r="K2167" s="7">
        <v>0.05</v>
      </c>
      <c r="L2167" s="6">
        <v>22.99</v>
      </c>
      <c r="M2167" s="6">
        <f t="shared" si="132"/>
        <v>394.51599999999996</v>
      </c>
      <c r="N2167" s="6">
        <f t="shared" si="133"/>
        <v>183.92</v>
      </c>
      <c r="O2167" s="6">
        <f t="shared" si="134"/>
        <v>210.59599999999998</v>
      </c>
      <c r="P2167" s="8">
        <f t="shared" si="135"/>
        <v>0.53380851473704483</v>
      </c>
      <c r="Q2167" s="9">
        <f>YEAR(SalesDataTable[[#This Row],[Order Date]])</f>
        <v>2026</v>
      </c>
      <c r="R2167" s="8" t="str">
        <f>"Q"&amp;ROUNDUP(MONTH(SalesDataTable[[#This Row],[Order Date]])/3,0)</f>
        <v>Q4</v>
      </c>
      <c r="S2167" s="5">
        <f>MONTH(SalesDataTable[[#This Row],[Order Date]])</f>
        <v>10</v>
      </c>
      <c r="T2167" s="8" t="str">
        <f>TEXT(SalesDataTable[[#This Row],[Order Date]],"mmm")</f>
        <v>paź</v>
      </c>
    </row>
    <row r="2168" spans="1:20" ht="16" x14ac:dyDescent="0.4">
      <c r="A2168" s="2" t="s">
        <v>2239</v>
      </c>
      <c r="B2168" s="3">
        <v>46316</v>
      </c>
      <c r="C2168" s="4" t="s">
        <v>47</v>
      </c>
      <c r="D2168" s="4" t="s">
        <v>65</v>
      </c>
      <c r="E2168" s="4" t="s">
        <v>59</v>
      </c>
      <c r="F2168" s="4" t="s">
        <v>24</v>
      </c>
      <c r="G2168" s="4" t="s">
        <v>51</v>
      </c>
      <c r="H2168" s="4" t="s">
        <v>61</v>
      </c>
      <c r="I2168" s="5">
        <v>1</v>
      </c>
      <c r="J2168" s="6">
        <v>192.62</v>
      </c>
      <c r="K2168" s="7">
        <v>0</v>
      </c>
      <c r="L2168" s="6">
        <v>102.51</v>
      </c>
      <c r="M2168" s="6">
        <f t="shared" si="132"/>
        <v>192.62</v>
      </c>
      <c r="N2168" s="6">
        <f t="shared" si="133"/>
        <v>102.51</v>
      </c>
      <c r="O2168" s="6">
        <f t="shared" si="134"/>
        <v>90.11</v>
      </c>
      <c r="P2168" s="8">
        <f t="shared" si="135"/>
        <v>0.46781227286886096</v>
      </c>
      <c r="Q2168" s="9">
        <f>YEAR(SalesDataTable[[#This Row],[Order Date]])</f>
        <v>2026</v>
      </c>
      <c r="R2168" s="8" t="str">
        <f>"Q"&amp;ROUNDUP(MONTH(SalesDataTable[[#This Row],[Order Date]])/3,0)</f>
        <v>Q4</v>
      </c>
      <c r="S2168" s="5">
        <f>MONTH(SalesDataTable[[#This Row],[Order Date]])</f>
        <v>10</v>
      </c>
      <c r="T2168" s="8" t="str">
        <f>TEXT(SalesDataTable[[#This Row],[Order Date]],"mmm")</f>
        <v>paź</v>
      </c>
    </row>
    <row r="2169" spans="1:20" ht="16" x14ac:dyDescent="0.4">
      <c r="A2169" s="2" t="s">
        <v>2240</v>
      </c>
      <c r="B2169" s="3">
        <v>46317</v>
      </c>
      <c r="C2169" s="4" t="s">
        <v>47</v>
      </c>
      <c r="D2169" s="4" t="s">
        <v>48</v>
      </c>
      <c r="E2169" s="4" t="s">
        <v>23</v>
      </c>
      <c r="F2169" s="4" t="s">
        <v>36</v>
      </c>
      <c r="G2169" s="4" t="s">
        <v>25</v>
      </c>
      <c r="H2169" s="4" t="s">
        <v>49</v>
      </c>
      <c r="I2169" s="5">
        <v>1</v>
      </c>
      <c r="J2169" s="6">
        <v>51.25</v>
      </c>
      <c r="K2169" s="7">
        <v>0</v>
      </c>
      <c r="L2169" s="6">
        <v>22.58</v>
      </c>
      <c r="M2169" s="6">
        <f t="shared" si="132"/>
        <v>51.25</v>
      </c>
      <c r="N2169" s="6">
        <f t="shared" si="133"/>
        <v>22.58</v>
      </c>
      <c r="O2169" s="6">
        <f t="shared" si="134"/>
        <v>28.67</v>
      </c>
      <c r="P2169" s="8">
        <f t="shared" si="135"/>
        <v>0.55941463414634152</v>
      </c>
      <c r="Q2169" s="9">
        <f>YEAR(SalesDataTable[[#This Row],[Order Date]])</f>
        <v>2026</v>
      </c>
      <c r="R2169" s="8" t="str">
        <f>"Q"&amp;ROUNDUP(MONTH(SalesDataTable[[#This Row],[Order Date]])/3,0)</f>
        <v>Q4</v>
      </c>
      <c r="S2169" s="5">
        <f>MONTH(SalesDataTable[[#This Row],[Order Date]])</f>
        <v>10</v>
      </c>
      <c r="T2169" s="8" t="str">
        <f>TEXT(SalesDataTable[[#This Row],[Order Date]],"mmm")</f>
        <v>paź</v>
      </c>
    </row>
    <row r="2170" spans="1:20" ht="16" x14ac:dyDescent="0.4">
      <c r="A2170" s="2" t="s">
        <v>2241</v>
      </c>
      <c r="B2170" s="3">
        <v>46317</v>
      </c>
      <c r="C2170" s="4" t="s">
        <v>47</v>
      </c>
      <c r="D2170" s="4" t="s">
        <v>48</v>
      </c>
      <c r="E2170" s="4" t="s">
        <v>45</v>
      </c>
      <c r="F2170" s="4" t="s">
        <v>36</v>
      </c>
      <c r="G2170" s="4" t="s">
        <v>37</v>
      </c>
      <c r="H2170" s="4" t="s">
        <v>66</v>
      </c>
      <c r="I2170" s="5">
        <v>1</v>
      </c>
      <c r="J2170" s="6">
        <v>45.97</v>
      </c>
      <c r="K2170" s="7">
        <v>0.05</v>
      </c>
      <c r="L2170" s="6">
        <v>18.760000000000002</v>
      </c>
      <c r="M2170" s="6">
        <f t="shared" si="132"/>
        <v>43.671499999999995</v>
      </c>
      <c r="N2170" s="6">
        <f t="shared" si="133"/>
        <v>18.760000000000002</v>
      </c>
      <c r="O2170" s="6">
        <f t="shared" si="134"/>
        <v>24.911499999999993</v>
      </c>
      <c r="P2170" s="8">
        <f t="shared" si="135"/>
        <v>0.57042922729926826</v>
      </c>
      <c r="Q2170" s="9">
        <f>YEAR(SalesDataTable[[#This Row],[Order Date]])</f>
        <v>2026</v>
      </c>
      <c r="R2170" s="8" t="str">
        <f>"Q"&amp;ROUNDUP(MONTH(SalesDataTable[[#This Row],[Order Date]])/3,0)</f>
        <v>Q4</v>
      </c>
      <c r="S2170" s="5">
        <f>MONTH(SalesDataTable[[#This Row],[Order Date]])</f>
        <v>10</v>
      </c>
      <c r="T2170" s="8" t="str">
        <f>TEXT(SalesDataTable[[#This Row],[Order Date]],"mmm")</f>
        <v>paź</v>
      </c>
    </row>
    <row r="2171" spans="1:20" ht="16" x14ac:dyDescent="0.4">
      <c r="A2171" s="2" t="s">
        <v>2242</v>
      </c>
      <c r="B2171" s="3">
        <v>46317</v>
      </c>
      <c r="C2171" s="4" t="s">
        <v>34</v>
      </c>
      <c r="D2171" s="4" t="s">
        <v>35</v>
      </c>
      <c r="E2171" s="4" t="s">
        <v>59</v>
      </c>
      <c r="F2171" s="4" t="s">
        <v>24</v>
      </c>
      <c r="G2171" s="4" t="s">
        <v>51</v>
      </c>
      <c r="H2171" s="4" t="s">
        <v>110</v>
      </c>
      <c r="I2171" s="5">
        <v>1</v>
      </c>
      <c r="J2171" s="6">
        <v>123.29</v>
      </c>
      <c r="K2171" s="7">
        <v>0</v>
      </c>
      <c r="L2171" s="6">
        <v>59.48</v>
      </c>
      <c r="M2171" s="6">
        <f t="shared" si="132"/>
        <v>123.29</v>
      </c>
      <c r="N2171" s="6">
        <f t="shared" si="133"/>
        <v>59.48</v>
      </c>
      <c r="O2171" s="6">
        <f t="shared" si="134"/>
        <v>63.810000000000009</v>
      </c>
      <c r="P2171" s="8">
        <f t="shared" si="135"/>
        <v>0.51756022386243816</v>
      </c>
      <c r="Q2171" s="9">
        <f>YEAR(SalesDataTable[[#This Row],[Order Date]])</f>
        <v>2026</v>
      </c>
      <c r="R2171" s="8" t="str">
        <f>"Q"&amp;ROUNDUP(MONTH(SalesDataTable[[#This Row],[Order Date]])/3,0)</f>
        <v>Q4</v>
      </c>
      <c r="S2171" s="5">
        <f>MONTH(SalesDataTable[[#This Row],[Order Date]])</f>
        <v>10</v>
      </c>
      <c r="T2171" s="8" t="str">
        <f>TEXT(SalesDataTable[[#This Row],[Order Date]],"mmm")</f>
        <v>paź</v>
      </c>
    </row>
    <row r="2172" spans="1:20" ht="16" x14ac:dyDescent="0.4">
      <c r="A2172" s="2" t="s">
        <v>2243</v>
      </c>
      <c r="B2172" s="3">
        <v>46317</v>
      </c>
      <c r="C2172" s="4" t="s">
        <v>47</v>
      </c>
      <c r="D2172" s="4" t="s">
        <v>68</v>
      </c>
      <c r="E2172" s="4" t="s">
        <v>30</v>
      </c>
      <c r="F2172" s="4" t="s">
        <v>40</v>
      </c>
      <c r="G2172" s="4" t="s">
        <v>37</v>
      </c>
      <c r="H2172" s="4" t="s">
        <v>38</v>
      </c>
      <c r="I2172" s="5">
        <v>8</v>
      </c>
      <c r="J2172" s="6">
        <v>35.83</v>
      </c>
      <c r="K2172" s="7">
        <v>0.05</v>
      </c>
      <c r="L2172" s="6">
        <v>13.89</v>
      </c>
      <c r="M2172" s="6">
        <f t="shared" si="132"/>
        <v>272.30799999999999</v>
      </c>
      <c r="N2172" s="6">
        <f t="shared" si="133"/>
        <v>111.12</v>
      </c>
      <c r="O2172" s="6">
        <f t="shared" si="134"/>
        <v>161.18799999999999</v>
      </c>
      <c r="P2172" s="8">
        <f t="shared" si="135"/>
        <v>0.59193266448286497</v>
      </c>
      <c r="Q2172" s="9">
        <f>YEAR(SalesDataTable[[#This Row],[Order Date]])</f>
        <v>2026</v>
      </c>
      <c r="R2172" s="8" t="str">
        <f>"Q"&amp;ROUNDUP(MONTH(SalesDataTable[[#This Row],[Order Date]])/3,0)</f>
        <v>Q4</v>
      </c>
      <c r="S2172" s="5">
        <f>MONTH(SalesDataTable[[#This Row],[Order Date]])</f>
        <v>10</v>
      </c>
      <c r="T2172" s="8" t="str">
        <f>TEXT(SalesDataTable[[#This Row],[Order Date]],"mmm")</f>
        <v>paź</v>
      </c>
    </row>
    <row r="2173" spans="1:20" ht="16" x14ac:dyDescent="0.4">
      <c r="A2173" s="2" t="s">
        <v>2244</v>
      </c>
      <c r="B2173" s="3">
        <v>46317</v>
      </c>
      <c r="C2173" s="4" t="s">
        <v>21</v>
      </c>
      <c r="D2173" s="4" t="s">
        <v>22</v>
      </c>
      <c r="E2173" s="4" t="s">
        <v>23</v>
      </c>
      <c r="F2173" s="4" t="s">
        <v>36</v>
      </c>
      <c r="G2173" s="4" t="s">
        <v>51</v>
      </c>
      <c r="H2173" s="4" t="s">
        <v>84</v>
      </c>
      <c r="I2173" s="5">
        <v>1</v>
      </c>
      <c r="J2173" s="6">
        <v>80.56</v>
      </c>
      <c r="K2173" s="7">
        <v>0</v>
      </c>
      <c r="L2173" s="6">
        <v>39.53</v>
      </c>
      <c r="M2173" s="6">
        <f t="shared" si="132"/>
        <v>80.56</v>
      </c>
      <c r="N2173" s="6">
        <f t="shared" si="133"/>
        <v>39.53</v>
      </c>
      <c r="O2173" s="6">
        <f t="shared" si="134"/>
        <v>41.03</v>
      </c>
      <c r="P2173" s="8">
        <f t="shared" si="135"/>
        <v>0.5093098311817279</v>
      </c>
      <c r="Q2173" s="9">
        <f>YEAR(SalesDataTable[[#This Row],[Order Date]])</f>
        <v>2026</v>
      </c>
      <c r="R2173" s="8" t="str">
        <f>"Q"&amp;ROUNDUP(MONTH(SalesDataTable[[#This Row],[Order Date]])/3,0)</f>
        <v>Q4</v>
      </c>
      <c r="S2173" s="5">
        <f>MONTH(SalesDataTable[[#This Row],[Order Date]])</f>
        <v>10</v>
      </c>
      <c r="T2173" s="8" t="str">
        <f>TEXT(SalesDataTable[[#This Row],[Order Date]],"mmm")</f>
        <v>paź</v>
      </c>
    </row>
    <row r="2174" spans="1:20" ht="16" x14ac:dyDescent="0.4">
      <c r="A2174" s="2" t="s">
        <v>2245</v>
      </c>
      <c r="B2174" s="3">
        <v>46317</v>
      </c>
      <c r="C2174" s="4" t="s">
        <v>47</v>
      </c>
      <c r="D2174" s="4" t="s">
        <v>65</v>
      </c>
      <c r="E2174" s="4" t="s">
        <v>23</v>
      </c>
      <c r="F2174" s="4" t="s">
        <v>36</v>
      </c>
      <c r="G2174" s="4" t="s">
        <v>25</v>
      </c>
      <c r="H2174" s="4" t="s">
        <v>55</v>
      </c>
      <c r="I2174" s="5">
        <v>1</v>
      </c>
      <c r="J2174" s="6">
        <v>40.47</v>
      </c>
      <c r="K2174" s="7">
        <v>0.05</v>
      </c>
      <c r="L2174" s="6">
        <v>16.73</v>
      </c>
      <c r="M2174" s="6">
        <f t="shared" si="132"/>
        <v>38.4465</v>
      </c>
      <c r="N2174" s="6">
        <f t="shared" si="133"/>
        <v>16.73</v>
      </c>
      <c r="O2174" s="6">
        <f t="shared" si="134"/>
        <v>21.7165</v>
      </c>
      <c r="P2174" s="8">
        <f t="shared" si="135"/>
        <v>0.5648498562938109</v>
      </c>
      <c r="Q2174" s="9">
        <f>YEAR(SalesDataTable[[#This Row],[Order Date]])</f>
        <v>2026</v>
      </c>
      <c r="R2174" s="8" t="str">
        <f>"Q"&amp;ROUNDUP(MONTH(SalesDataTable[[#This Row],[Order Date]])/3,0)</f>
        <v>Q4</v>
      </c>
      <c r="S2174" s="5">
        <f>MONTH(SalesDataTable[[#This Row],[Order Date]])</f>
        <v>10</v>
      </c>
      <c r="T2174" s="8" t="str">
        <f>TEXT(SalesDataTable[[#This Row],[Order Date]],"mmm")</f>
        <v>paź</v>
      </c>
    </row>
    <row r="2175" spans="1:20" ht="16" x14ac:dyDescent="0.4">
      <c r="A2175" s="2" t="s">
        <v>2246</v>
      </c>
      <c r="B2175" s="3">
        <v>46318</v>
      </c>
      <c r="C2175" s="4" t="s">
        <v>28</v>
      </c>
      <c r="D2175" s="4" t="s">
        <v>89</v>
      </c>
      <c r="E2175" s="4" t="s">
        <v>30</v>
      </c>
      <c r="F2175" s="4" t="s">
        <v>40</v>
      </c>
      <c r="G2175" s="4" t="s">
        <v>37</v>
      </c>
      <c r="H2175" s="4" t="s">
        <v>91</v>
      </c>
      <c r="I2175" s="5">
        <v>15</v>
      </c>
      <c r="J2175" s="6">
        <v>133.52000000000001</v>
      </c>
      <c r="K2175" s="7">
        <v>0.2</v>
      </c>
      <c r="L2175" s="6">
        <v>66</v>
      </c>
      <c r="M2175" s="6">
        <f t="shared" si="132"/>
        <v>1602.2400000000002</v>
      </c>
      <c r="N2175" s="6">
        <f t="shared" si="133"/>
        <v>990</v>
      </c>
      <c r="O2175" s="6">
        <f t="shared" si="134"/>
        <v>612.24000000000024</v>
      </c>
      <c r="P2175" s="8">
        <f t="shared" si="135"/>
        <v>0.38211503894547644</v>
      </c>
      <c r="Q2175" s="9">
        <f>YEAR(SalesDataTable[[#This Row],[Order Date]])</f>
        <v>2026</v>
      </c>
      <c r="R2175" s="8" t="str">
        <f>"Q"&amp;ROUNDUP(MONTH(SalesDataTable[[#This Row],[Order Date]])/3,0)</f>
        <v>Q4</v>
      </c>
      <c r="S2175" s="5">
        <f>MONTH(SalesDataTable[[#This Row],[Order Date]])</f>
        <v>10</v>
      </c>
      <c r="T2175" s="8" t="str">
        <f>TEXT(SalesDataTable[[#This Row],[Order Date]],"mmm")</f>
        <v>paź</v>
      </c>
    </row>
    <row r="2176" spans="1:20" ht="16" x14ac:dyDescent="0.4">
      <c r="A2176" s="2" t="s">
        <v>2247</v>
      </c>
      <c r="B2176" s="3">
        <v>46318</v>
      </c>
      <c r="C2176" s="4" t="s">
        <v>28</v>
      </c>
      <c r="D2176" s="4" t="s">
        <v>58</v>
      </c>
      <c r="E2176" s="4" t="s">
        <v>23</v>
      </c>
      <c r="F2176" s="4" t="s">
        <v>24</v>
      </c>
      <c r="G2176" s="4" t="s">
        <v>25</v>
      </c>
      <c r="H2176" s="4" t="s">
        <v>26</v>
      </c>
      <c r="I2176" s="5">
        <v>1</v>
      </c>
      <c r="J2176" s="6">
        <v>82.28</v>
      </c>
      <c r="K2176" s="7">
        <v>0</v>
      </c>
      <c r="L2176" s="6">
        <v>42.08</v>
      </c>
      <c r="M2176" s="6">
        <f t="shared" si="132"/>
        <v>82.28</v>
      </c>
      <c r="N2176" s="6">
        <f t="shared" si="133"/>
        <v>42.08</v>
      </c>
      <c r="O2176" s="6">
        <f t="shared" si="134"/>
        <v>40.200000000000003</v>
      </c>
      <c r="P2176" s="8">
        <f t="shared" si="135"/>
        <v>0.48857559552746721</v>
      </c>
      <c r="Q2176" s="9">
        <f>YEAR(SalesDataTable[[#This Row],[Order Date]])</f>
        <v>2026</v>
      </c>
      <c r="R2176" s="8" t="str">
        <f>"Q"&amp;ROUNDUP(MONTH(SalesDataTable[[#This Row],[Order Date]])/3,0)</f>
        <v>Q4</v>
      </c>
      <c r="S2176" s="5">
        <f>MONTH(SalesDataTable[[#This Row],[Order Date]])</f>
        <v>10</v>
      </c>
      <c r="T2176" s="8" t="str">
        <f>TEXT(SalesDataTable[[#This Row],[Order Date]],"mmm")</f>
        <v>paź</v>
      </c>
    </row>
    <row r="2177" spans="1:20" ht="16" x14ac:dyDescent="0.4">
      <c r="A2177" s="2" t="s">
        <v>2248</v>
      </c>
      <c r="B2177" s="3">
        <v>46318</v>
      </c>
      <c r="C2177" s="4" t="s">
        <v>28</v>
      </c>
      <c r="D2177" s="4" t="s">
        <v>86</v>
      </c>
      <c r="E2177" s="4" t="s">
        <v>23</v>
      </c>
      <c r="F2177" s="4" t="s">
        <v>36</v>
      </c>
      <c r="G2177" s="4" t="s">
        <v>37</v>
      </c>
      <c r="H2177" s="4" t="s">
        <v>38</v>
      </c>
      <c r="I2177" s="5">
        <v>6</v>
      </c>
      <c r="J2177" s="6">
        <v>35.479999999999997</v>
      </c>
      <c r="K2177" s="7">
        <v>0</v>
      </c>
      <c r="L2177" s="6">
        <v>13.37</v>
      </c>
      <c r="M2177" s="6">
        <f t="shared" si="132"/>
        <v>212.88</v>
      </c>
      <c r="N2177" s="6">
        <f t="shared" si="133"/>
        <v>80.22</v>
      </c>
      <c r="O2177" s="6">
        <f t="shared" si="134"/>
        <v>132.66</v>
      </c>
      <c r="P2177" s="8">
        <f t="shared" si="135"/>
        <v>0.62316798196166856</v>
      </c>
      <c r="Q2177" s="9">
        <f>YEAR(SalesDataTable[[#This Row],[Order Date]])</f>
        <v>2026</v>
      </c>
      <c r="R2177" s="8" t="str">
        <f>"Q"&amp;ROUNDUP(MONTH(SalesDataTable[[#This Row],[Order Date]])/3,0)</f>
        <v>Q4</v>
      </c>
      <c r="S2177" s="5">
        <f>MONTH(SalesDataTable[[#This Row],[Order Date]])</f>
        <v>10</v>
      </c>
      <c r="T2177" s="8" t="str">
        <f>TEXT(SalesDataTable[[#This Row],[Order Date]],"mmm")</f>
        <v>paź</v>
      </c>
    </row>
    <row r="2178" spans="1:20" ht="16" x14ac:dyDescent="0.4">
      <c r="A2178" s="2" t="s">
        <v>2249</v>
      </c>
      <c r="B2178" s="3">
        <v>46318</v>
      </c>
      <c r="C2178" s="4" t="s">
        <v>34</v>
      </c>
      <c r="D2178" s="4" t="s">
        <v>44</v>
      </c>
      <c r="E2178" s="4" t="s">
        <v>45</v>
      </c>
      <c r="F2178" s="4" t="s">
        <v>36</v>
      </c>
      <c r="G2178" s="4" t="s">
        <v>31</v>
      </c>
      <c r="H2178" s="4" t="s">
        <v>73</v>
      </c>
      <c r="I2178" s="5">
        <v>1</v>
      </c>
      <c r="J2178" s="6">
        <v>152.38</v>
      </c>
      <c r="K2178" s="7">
        <v>0.15</v>
      </c>
      <c r="L2178" s="6">
        <v>78.92</v>
      </c>
      <c r="M2178" s="6">
        <f t="shared" ref="M2178:M2241" si="136">I2178*J2178*(1-K2178)</f>
        <v>129.523</v>
      </c>
      <c r="N2178" s="6">
        <f t="shared" ref="N2178:N2241" si="137">I2178*L2178</f>
        <v>78.92</v>
      </c>
      <c r="O2178" s="6">
        <f t="shared" ref="O2178:O2241" si="138">M2178-N2178</f>
        <v>50.602999999999994</v>
      </c>
      <c r="P2178" s="8">
        <f t="shared" ref="P2178:P2241" si="139">IFERROR(O2178/M2178,0)</f>
        <v>0.39068736826663986</v>
      </c>
      <c r="Q2178" s="9">
        <f>YEAR(SalesDataTable[[#This Row],[Order Date]])</f>
        <v>2026</v>
      </c>
      <c r="R2178" s="8" t="str">
        <f>"Q"&amp;ROUNDUP(MONTH(SalesDataTable[[#This Row],[Order Date]])/3,0)</f>
        <v>Q4</v>
      </c>
      <c r="S2178" s="5">
        <f>MONTH(SalesDataTable[[#This Row],[Order Date]])</f>
        <v>10</v>
      </c>
      <c r="T2178" s="8" t="str">
        <f>TEXT(SalesDataTable[[#This Row],[Order Date]],"mmm")</f>
        <v>paź</v>
      </c>
    </row>
    <row r="2179" spans="1:20" ht="16" x14ac:dyDescent="0.4">
      <c r="A2179" s="2" t="s">
        <v>2250</v>
      </c>
      <c r="B2179" s="3">
        <v>46318</v>
      </c>
      <c r="C2179" s="4" t="s">
        <v>28</v>
      </c>
      <c r="D2179" s="4" t="s">
        <v>29</v>
      </c>
      <c r="E2179" s="4" t="s">
        <v>59</v>
      </c>
      <c r="F2179" s="4" t="s">
        <v>36</v>
      </c>
      <c r="G2179" s="4" t="s">
        <v>31</v>
      </c>
      <c r="H2179" s="4" t="s">
        <v>32</v>
      </c>
      <c r="I2179" s="5">
        <v>1</v>
      </c>
      <c r="J2179" s="6">
        <v>93.64</v>
      </c>
      <c r="K2179" s="7">
        <v>0</v>
      </c>
      <c r="L2179" s="6">
        <v>44.34</v>
      </c>
      <c r="M2179" s="6">
        <f t="shared" si="136"/>
        <v>93.64</v>
      </c>
      <c r="N2179" s="6">
        <f t="shared" si="137"/>
        <v>44.34</v>
      </c>
      <c r="O2179" s="6">
        <f t="shared" si="138"/>
        <v>49.3</v>
      </c>
      <c r="P2179" s="8">
        <f t="shared" si="139"/>
        <v>0.52648440837249033</v>
      </c>
      <c r="Q2179" s="9">
        <f>YEAR(SalesDataTable[[#This Row],[Order Date]])</f>
        <v>2026</v>
      </c>
      <c r="R2179" s="8" t="str">
        <f>"Q"&amp;ROUNDUP(MONTH(SalesDataTable[[#This Row],[Order Date]])/3,0)</f>
        <v>Q4</v>
      </c>
      <c r="S2179" s="5">
        <f>MONTH(SalesDataTable[[#This Row],[Order Date]])</f>
        <v>10</v>
      </c>
      <c r="T2179" s="8" t="str">
        <f>TEXT(SalesDataTable[[#This Row],[Order Date]],"mmm")</f>
        <v>paź</v>
      </c>
    </row>
    <row r="2180" spans="1:20" ht="16" x14ac:dyDescent="0.4">
      <c r="A2180" s="2" t="s">
        <v>2251</v>
      </c>
      <c r="B2180" s="3">
        <v>46318</v>
      </c>
      <c r="C2180" s="4" t="s">
        <v>47</v>
      </c>
      <c r="D2180" s="4" t="s">
        <v>65</v>
      </c>
      <c r="E2180" s="4" t="s">
        <v>45</v>
      </c>
      <c r="F2180" s="4" t="s">
        <v>24</v>
      </c>
      <c r="G2180" s="4" t="s">
        <v>69</v>
      </c>
      <c r="H2180" s="4" t="s">
        <v>75</v>
      </c>
      <c r="I2180" s="5">
        <v>1</v>
      </c>
      <c r="J2180" s="6">
        <v>123.6</v>
      </c>
      <c r="K2180" s="7">
        <v>0</v>
      </c>
      <c r="L2180" s="6">
        <v>67.3</v>
      </c>
      <c r="M2180" s="6">
        <f t="shared" si="136"/>
        <v>123.6</v>
      </c>
      <c r="N2180" s="6">
        <f t="shared" si="137"/>
        <v>67.3</v>
      </c>
      <c r="O2180" s="6">
        <f t="shared" si="138"/>
        <v>56.3</v>
      </c>
      <c r="P2180" s="8">
        <f t="shared" si="139"/>
        <v>0.45550161812297735</v>
      </c>
      <c r="Q2180" s="9">
        <f>YEAR(SalesDataTable[[#This Row],[Order Date]])</f>
        <v>2026</v>
      </c>
      <c r="R2180" s="8" t="str">
        <f>"Q"&amp;ROUNDUP(MONTH(SalesDataTable[[#This Row],[Order Date]])/3,0)</f>
        <v>Q4</v>
      </c>
      <c r="S2180" s="5">
        <f>MONTH(SalesDataTable[[#This Row],[Order Date]])</f>
        <v>10</v>
      </c>
      <c r="T2180" s="8" t="str">
        <f>TEXT(SalesDataTable[[#This Row],[Order Date]],"mmm")</f>
        <v>paź</v>
      </c>
    </row>
    <row r="2181" spans="1:20" ht="16" x14ac:dyDescent="0.4">
      <c r="A2181" s="2" t="s">
        <v>2252</v>
      </c>
      <c r="B2181" s="3">
        <v>46318</v>
      </c>
      <c r="C2181" s="4" t="s">
        <v>28</v>
      </c>
      <c r="D2181" s="4" t="s">
        <v>29</v>
      </c>
      <c r="E2181" s="4" t="s">
        <v>23</v>
      </c>
      <c r="F2181" s="4" t="s">
        <v>36</v>
      </c>
      <c r="G2181" s="4" t="s">
        <v>69</v>
      </c>
      <c r="H2181" s="4" t="s">
        <v>75</v>
      </c>
      <c r="I2181" s="5">
        <v>3</v>
      </c>
      <c r="J2181" s="6">
        <v>124.6</v>
      </c>
      <c r="K2181" s="7">
        <v>0.05</v>
      </c>
      <c r="L2181" s="6">
        <v>69.12</v>
      </c>
      <c r="M2181" s="6">
        <f t="shared" si="136"/>
        <v>355.10999999999996</v>
      </c>
      <c r="N2181" s="6">
        <f t="shared" si="137"/>
        <v>207.36</v>
      </c>
      <c r="O2181" s="6">
        <f t="shared" si="138"/>
        <v>147.74999999999994</v>
      </c>
      <c r="P2181" s="8">
        <f t="shared" si="139"/>
        <v>0.41606826053898782</v>
      </c>
      <c r="Q2181" s="9">
        <f>YEAR(SalesDataTable[[#This Row],[Order Date]])</f>
        <v>2026</v>
      </c>
      <c r="R2181" s="8" t="str">
        <f>"Q"&amp;ROUNDUP(MONTH(SalesDataTable[[#This Row],[Order Date]])/3,0)</f>
        <v>Q4</v>
      </c>
      <c r="S2181" s="5">
        <f>MONTH(SalesDataTable[[#This Row],[Order Date]])</f>
        <v>10</v>
      </c>
      <c r="T2181" s="8" t="str">
        <f>TEXT(SalesDataTable[[#This Row],[Order Date]],"mmm")</f>
        <v>paź</v>
      </c>
    </row>
    <row r="2182" spans="1:20" ht="16" x14ac:dyDescent="0.4">
      <c r="A2182" s="2" t="s">
        <v>2253</v>
      </c>
      <c r="B2182" s="3">
        <v>46318</v>
      </c>
      <c r="C2182" s="4" t="s">
        <v>47</v>
      </c>
      <c r="D2182" s="4" t="s">
        <v>102</v>
      </c>
      <c r="E2182" s="4" t="s">
        <v>45</v>
      </c>
      <c r="F2182" s="4" t="s">
        <v>40</v>
      </c>
      <c r="G2182" s="4" t="s">
        <v>31</v>
      </c>
      <c r="H2182" s="4" t="s">
        <v>73</v>
      </c>
      <c r="I2182" s="5">
        <v>2</v>
      </c>
      <c r="J2182" s="6">
        <v>151.66</v>
      </c>
      <c r="K2182" s="7">
        <v>0</v>
      </c>
      <c r="L2182" s="6">
        <v>77.17</v>
      </c>
      <c r="M2182" s="6">
        <f t="shared" si="136"/>
        <v>303.32</v>
      </c>
      <c r="N2182" s="6">
        <f t="shared" si="137"/>
        <v>154.34</v>
      </c>
      <c r="O2182" s="6">
        <f t="shared" si="138"/>
        <v>148.97999999999999</v>
      </c>
      <c r="P2182" s="8">
        <f t="shared" si="139"/>
        <v>0.49116444678886984</v>
      </c>
      <c r="Q2182" s="9">
        <f>YEAR(SalesDataTable[[#This Row],[Order Date]])</f>
        <v>2026</v>
      </c>
      <c r="R2182" s="8" t="str">
        <f>"Q"&amp;ROUNDUP(MONTH(SalesDataTable[[#This Row],[Order Date]])/3,0)</f>
        <v>Q4</v>
      </c>
      <c r="S2182" s="5">
        <f>MONTH(SalesDataTable[[#This Row],[Order Date]])</f>
        <v>10</v>
      </c>
      <c r="T2182" s="8" t="str">
        <f>TEXT(SalesDataTable[[#This Row],[Order Date]],"mmm")</f>
        <v>paź</v>
      </c>
    </row>
    <row r="2183" spans="1:20" ht="16" x14ac:dyDescent="0.4">
      <c r="A2183" s="2" t="s">
        <v>2254</v>
      </c>
      <c r="B2183" s="3">
        <v>46319</v>
      </c>
      <c r="C2183" s="4" t="s">
        <v>34</v>
      </c>
      <c r="D2183" s="4" t="s">
        <v>54</v>
      </c>
      <c r="E2183" s="4" t="s">
        <v>45</v>
      </c>
      <c r="F2183" s="4" t="s">
        <v>36</v>
      </c>
      <c r="G2183" s="4" t="s">
        <v>37</v>
      </c>
      <c r="H2183" s="4" t="s">
        <v>38</v>
      </c>
      <c r="I2183" s="5">
        <v>1</v>
      </c>
      <c r="J2183" s="6">
        <v>36.76</v>
      </c>
      <c r="K2183" s="7">
        <v>0</v>
      </c>
      <c r="L2183" s="6">
        <v>13.18</v>
      </c>
      <c r="M2183" s="6">
        <f t="shared" si="136"/>
        <v>36.76</v>
      </c>
      <c r="N2183" s="6">
        <f t="shared" si="137"/>
        <v>13.18</v>
      </c>
      <c r="O2183" s="6">
        <f t="shared" si="138"/>
        <v>23.58</v>
      </c>
      <c r="P2183" s="8">
        <f t="shared" si="139"/>
        <v>0.64145810663764957</v>
      </c>
      <c r="Q2183" s="9">
        <f>YEAR(SalesDataTable[[#This Row],[Order Date]])</f>
        <v>2026</v>
      </c>
      <c r="R2183" s="8" t="str">
        <f>"Q"&amp;ROUNDUP(MONTH(SalesDataTable[[#This Row],[Order Date]])/3,0)</f>
        <v>Q4</v>
      </c>
      <c r="S2183" s="5">
        <f>MONTH(SalesDataTable[[#This Row],[Order Date]])</f>
        <v>10</v>
      </c>
      <c r="T2183" s="8" t="str">
        <f>TEXT(SalesDataTable[[#This Row],[Order Date]],"mmm")</f>
        <v>paź</v>
      </c>
    </row>
    <row r="2184" spans="1:20" ht="16" x14ac:dyDescent="0.4">
      <c r="A2184" s="2" t="s">
        <v>2255</v>
      </c>
      <c r="B2184" s="3">
        <v>46319</v>
      </c>
      <c r="C2184" s="4" t="s">
        <v>21</v>
      </c>
      <c r="D2184" s="4" t="s">
        <v>72</v>
      </c>
      <c r="E2184" s="4" t="s">
        <v>59</v>
      </c>
      <c r="F2184" s="4" t="s">
        <v>24</v>
      </c>
      <c r="G2184" s="4" t="s">
        <v>51</v>
      </c>
      <c r="H2184" s="4" t="s">
        <v>61</v>
      </c>
      <c r="I2184" s="5">
        <v>1</v>
      </c>
      <c r="J2184" s="6">
        <v>195.67</v>
      </c>
      <c r="K2184" s="7">
        <v>0</v>
      </c>
      <c r="L2184" s="6">
        <v>105.88</v>
      </c>
      <c r="M2184" s="6">
        <f t="shared" si="136"/>
        <v>195.67</v>
      </c>
      <c r="N2184" s="6">
        <f t="shared" si="137"/>
        <v>105.88</v>
      </c>
      <c r="O2184" s="6">
        <f t="shared" si="138"/>
        <v>89.789999999999992</v>
      </c>
      <c r="P2184" s="8">
        <f t="shared" si="139"/>
        <v>0.45888485715745897</v>
      </c>
      <c r="Q2184" s="9">
        <f>YEAR(SalesDataTable[[#This Row],[Order Date]])</f>
        <v>2026</v>
      </c>
      <c r="R2184" s="8" t="str">
        <f>"Q"&amp;ROUNDUP(MONTH(SalesDataTable[[#This Row],[Order Date]])/3,0)</f>
        <v>Q4</v>
      </c>
      <c r="S2184" s="5">
        <f>MONTH(SalesDataTable[[#This Row],[Order Date]])</f>
        <v>10</v>
      </c>
      <c r="T2184" s="8" t="str">
        <f>TEXT(SalesDataTable[[#This Row],[Order Date]],"mmm")</f>
        <v>paź</v>
      </c>
    </row>
    <row r="2185" spans="1:20" ht="16" x14ac:dyDescent="0.4">
      <c r="A2185" s="2" t="s">
        <v>2256</v>
      </c>
      <c r="B2185" s="3">
        <v>46319</v>
      </c>
      <c r="C2185" s="4" t="s">
        <v>21</v>
      </c>
      <c r="D2185" s="4" t="s">
        <v>108</v>
      </c>
      <c r="E2185" s="4" t="s">
        <v>45</v>
      </c>
      <c r="F2185" s="4" t="s">
        <v>24</v>
      </c>
      <c r="G2185" s="4" t="s">
        <v>25</v>
      </c>
      <c r="H2185" s="4" t="s">
        <v>55</v>
      </c>
      <c r="I2185" s="5">
        <v>1</v>
      </c>
      <c r="J2185" s="6">
        <v>40.83</v>
      </c>
      <c r="K2185" s="7">
        <v>0.1</v>
      </c>
      <c r="L2185" s="6">
        <v>16.54</v>
      </c>
      <c r="M2185" s="6">
        <f t="shared" si="136"/>
        <v>36.747</v>
      </c>
      <c r="N2185" s="6">
        <f t="shared" si="137"/>
        <v>16.54</v>
      </c>
      <c r="O2185" s="6">
        <f t="shared" si="138"/>
        <v>20.207000000000001</v>
      </c>
      <c r="P2185" s="8">
        <f t="shared" si="139"/>
        <v>0.54989522954254766</v>
      </c>
      <c r="Q2185" s="9">
        <f>YEAR(SalesDataTable[[#This Row],[Order Date]])</f>
        <v>2026</v>
      </c>
      <c r="R2185" s="8" t="str">
        <f>"Q"&amp;ROUNDUP(MONTH(SalesDataTable[[#This Row],[Order Date]])/3,0)</f>
        <v>Q4</v>
      </c>
      <c r="S2185" s="5">
        <f>MONTH(SalesDataTable[[#This Row],[Order Date]])</f>
        <v>10</v>
      </c>
      <c r="T2185" s="8" t="str">
        <f>TEXT(SalesDataTable[[#This Row],[Order Date]],"mmm")</f>
        <v>paź</v>
      </c>
    </row>
    <row r="2186" spans="1:20" ht="16" x14ac:dyDescent="0.4">
      <c r="A2186" s="2" t="s">
        <v>2257</v>
      </c>
      <c r="B2186" s="3">
        <v>46319</v>
      </c>
      <c r="C2186" s="4" t="s">
        <v>47</v>
      </c>
      <c r="D2186" s="4" t="s">
        <v>65</v>
      </c>
      <c r="E2186" s="4" t="s">
        <v>30</v>
      </c>
      <c r="F2186" s="4" t="s">
        <v>40</v>
      </c>
      <c r="G2186" s="4" t="s">
        <v>31</v>
      </c>
      <c r="H2186" s="4" t="s">
        <v>99</v>
      </c>
      <c r="I2186" s="5">
        <v>6</v>
      </c>
      <c r="J2186" s="6">
        <v>72.73</v>
      </c>
      <c r="K2186" s="7">
        <v>0.05</v>
      </c>
      <c r="L2186" s="6">
        <v>32.700000000000003</v>
      </c>
      <c r="M2186" s="6">
        <f t="shared" si="136"/>
        <v>414.56099999999998</v>
      </c>
      <c r="N2186" s="6">
        <f t="shared" si="137"/>
        <v>196.20000000000002</v>
      </c>
      <c r="O2186" s="6">
        <f t="shared" si="138"/>
        <v>218.36099999999996</v>
      </c>
      <c r="P2186" s="8">
        <f t="shared" si="139"/>
        <v>0.52672827400551425</v>
      </c>
      <c r="Q2186" s="9">
        <f>YEAR(SalesDataTable[[#This Row],[Order Date]])</f>
        <v>2026</v>
      </c>
      <c r="R2186" s="8" t="str">
        <f>"Q"&amp;ROUNDUP(MONTH(SalesDataTable[[#This Row],[Order Date]])/3,0)</f>
        <v>Q4</v>
      </c>
      <c r="S2186" s="5">
        <f>MONTH(SalesDataTable[[#This Row],[Order Date]])</f>
        <v>10</v>
      </c>
      <c r="T2186" s="8" t="str">
        <f>TEXT(SalesDataTable[[#This Row],[Order Date]],"mmm")</f>
        <v>paź</v>
      </c>
    </row>
    <row r="2187" spans="1:20" ht="16" x14ac:dyDescent="0.4">
      <c r="A2187" s="2" t="s">
        <v>2258</v>
      </c>
      <c r="B2187" s="3">
        <v>46319</v>
      </c>
      <c r="C2187" s="4" t="s">
        <v>28</v>
      </c>
      <c r="D2187" s="4" t="s">
        <v>106</v>
      </c>
      <c r="E2187" s="4" t="s">
        <v>30</v>
      </c>
      <c r="F2187" s="4" t="s">
        <v>40</v>
      </c>
      <c r="G2187" s="4" t="s">
        <v>51</v>
      </c>
      <c r="H2187" s="4" t="s">
        <v>84</v>
      </c>
      <c r="I2187" s="5">
        <v>4</v>
      </c>
      <c r="J2187" s="6">
        <v>81.23</v>
      </c>
      <c r="K2187" s="7">
        <v>0.1</v>
      </c>
      <c r="L2187" s="6">
        <v>38.96</v>
      </c>
      <c r="M2187" s="6">
        <f t="shared" si="136"/>
        <v>292.428</v>
      </c>
      <c r="N2187" s="6">
        <f t="shared" si="137"/>
        <v>155.84</v>
      </c>
      <c r="O2187" s="6">
        <f t="shared" si="138"/>
        <v>136.58799999999999</v>
      </c>
      <c r="P2187" s="8">
        <f t="shared" si="139"/>
        <v>0.46708249552026482</v>
      </c>
      <c r="Q2187" s="9">
        <f>YEAR(SalesDataTable[[#This Row],[Order Date]])</f>
        <v>2026</v>
      </c>
      <c r="R2187" s="8" t="str">
        <f>"Q"&amp;ROUNDUP(MONTH(SalesDataTable[[#This Row],[Order Date]])/3,0)</f>
        <v>Q4</v>
      </c>
      <c r="S2187" s="5">
        <f>MONTH(SalesDataTable[[#This Row],[Order Date]])</f>
        <v>10</v>
      </c>
      <c r="T2187" s="8" t="str">
        <f>TEXT(SalesDataTable[[#This Row],[Order Date]],"mmm")</f>
        <v>paź</v>
      </c>
    </row>
    <row r="2188" spans="1:20" ht="16" x14ac:dyDescent="0.4">
      <c r="A2188" s="2" t="s">
        <v>2259</v>
      </c>
      <c r="B2188" s="3">
        <v>46319</v>
      </c>
      <c r="C2188" s="4" t="s">
        <v>28</v>
      </c>
      <c r="D2188" s="4" t="s">
        <v>29</v>
      </c>
      <c r="E2188" s="4" t="s">
        <v>23</v>
      </c>
      <c r="F2188" s="4" t="s">
        <v>40</v>
      </c>
      <c r="G2188" s="4" t="s">
        <v>37</v>
      </c>
      <c r="H2188" s="4" t="s">
        <v>66</v>
      </c>
      <c r="I2188" s="5">
        <v>1</v>
      </c>
      <c r="J2188" s="6">
        <v>46.38</v>
      </c>
      <c r="K2188" s="7">
        <v>0.15</v>
      </c>
      <c r="L2188" s="6">
        <v>17.87</v>
      </c>
      <c r="M2188" s="6">
        <f t="shared" si="136"/>
        <v>39.423000000000002</v>
      </c>
      <c r="N2188" s="6">
        <f t="shared" si="137"/>
        <v>17.87</v>
      </c>
      <c r="O2188" s="6">
        <f t="shared" si="138"/>
        <v>21.553000000000001</v>
      </c>
      <c r="P2188" s="8">
        <f t="shared" si="139"/>
        <v>0.54671131065621592</v>
      </c>
      <c r="Q2188" s="9">
        <f>YEAR(SalesDataTable[[#This Row],[Order Date]])</f>
        <v>2026</v>
      </c>
      <c r="R2188" s="8" t="str">
        <f>"Q"&amp;ROUNDUP(MONTH(SalesDataTable[[#This Row],[Order Date]])/3,0)</f>
        <v>Q4</v>
      </c>
      <c r="S2188" s="5">
        <f>MONTH(SalesDataTable[[#This Row],[Order Date]])</f>
        <v>10</v>
      </c>
      <c r="T2188" s="8" t="str">
        <f>TEXT(SalesDataTable[[#This Row],[Order Date]],"mmm")</f>
        <v>paź</v>
      </c>
    </row>
    <row r="2189" spans="1:20" ht="16" x14ac:dyDescent="0.4">
      <c r="A2189" s="2" t="s">
        <v>2260</v>
      </c>
      <c r="B2189" s="3">
        <v>46319</v>
      </c>
      <c r="C2189" s="4" t="s">
        <v>47</v>
      </c>
      <c r="D2189" s="4" t="s">
        <v>65</v>
      </c>
      <c r="E2189" s="4" t="s">
        <v>30</v>
      </c>
      <c r="F2189" s="4" t="s">
        <v>40</v>
      </c>
      <c r="G2189" s="4" t="s">
        <v>37</v>
      </c>
      <c r="H2189" s="4" t="s">
        <v>66</v>
      </c>
      <c r="I2189" s="5">
        <v>5</v>
      </c>
      <c r="J2189" s="6">
        <v>45.9</v>
      </c>
      <c r="K2189" s="7">
        <v>0.1</v>
      </c>
      <c r="L2189" s="6">
        <v>17.940000000000001</v>
      </c>
      <c r="M2189" s="6">
        <f t="shared" si="136"/>
        <v>206.55</v>
      </c>
      <c r="N2189" s="6">
        <f t="shared" si="137"/>
        <v>89.7</v>
      </c>
      <c r="O2189" s="6">
        <f t="shared" si="138"/>
        <v>116.85000000000001</v>
      </c>
      <c r="P2189" s="8">
        <f t="shared" si="139"/>
        <v>0.56572258533042852</v>
      </c>
      <c r="Q2189" s="9">
        <f>YEAR(SalesDataTable[[#This Row],[Order Date]])</f>
        <v>2026</v>
      </c>
      <c r="R2189" s="8" t="str">
        <f>"Q"&amp;ROUNDUP(MONTH(SalesDataTable[[#This Row],[Order Date]])/3,0)</f>
        <v>Q4</v>
      </c>
      <c r="S2189" s="5">
        <f>MONTH(SalesDataTable[[#This Row],[Order Date]])</f>
        <v>10</v>
      </c>
      <c r="T2189" s="8" t="str">
        <f>TEXT(SalesDataTable[[#This Row],[Order Date]],"mmm")</f>
        <v>paź</v>
      </c>
    </row>
    <row r="2190" spans="1:20" ht="16" x14ac:dyDescent="0.4">
      <c r="A2190" s="2" t="s">
        <v>2261</v>
      </c>
      <c r="B2190" s="3">
        <v>46320</v>
      </c>
      <c r="C2190" s="4" t="s">
        <v>28</v>
      </c>
      <c r="D2190" s="4" t="s">
        <v>89</v>
      </c>
      <c r="E2190" s="4" t="s">
        <v>23</v>
      </c>
      <c r="F2190" s="4" t="s">
        <v>40</v>
      </c>
      <c r="G2190" s="4" t="s">
        <v>31</v>
      </c>
      <c r="H2190" s="4" t="s">
        <v>41</v>
      </c>
      <c r="I2190" s="5">
        <v>5</v>
      </c>
      <c r="J2190" s="6">
        <v>144.04</v>
      </c>
      <c r="K2190" s="7">
        <v>0.1</v>
      </c>
      <c r="L2190" s="6">
        <v>78.069999999999993</v>
      </c>
      <c r="M2190" s="6">
        <f t="shared" si="136"/>
        <v>648.17999999999995</v>
      </c>
      <c r="N2190" s="6">
        <f t="shared" si="137"/>
        <v>390.34999999999997</v>
      </c>
      <c r="O2190" s="6">
        <f t="shared" si="138"/>
        <v>257.83</v>
      </c>
      <c r="P2190" s="8">
        <f t="shared" si="139"/>
        <v>0.39777530932765592</v>
      </c>
      <c r="Q2190" s="9">
        <f>YEAR(SalesDataTable[[#This Row],[Order Date]])</f>
        <v>2026</v>
      </c>
      <c r="R2190" s="8" t="str">
        <f>"Q"&amp;ROUNDUP(MONTH(SalesDataTable[[#This Row],[Order Date]])/3,0)</f>
        <v>Q4</v>
      </c>
      <c r="S2190" s="5">
        <f>MONTH(SalesDataTable[[#This Row],[Order Date]])</f>
        <v>10</v>
      </c>
      <c r="T2190" s="8" t="str">
        <f>TEXT(SalesDataTable[[#This Row],[Order Date]],"mmm")</f>
        <v>paź</v>
      </c>
    </row>
    <row r="2191" spans="1:20" ht="16" x14ac:dyDescent="0.4">
      <c r="A2191" s="2" t="s">
        <v>2262</v>
      </c>
      <c r="B2191" s="3">
        <v>46320</v>
      </c>
      <c r="C2191" s="4" t="s">
        <v>34</v>
      </c>
      <c r="D2191" s="4" t="s">
        <v>81</v>
      </c>
      <c r="E2191" s="4" t="s">
        <v>59</v>
      </c>
      <c r="F2191" s="4" t="s">
        <v>36</v>
      </c>
      <c r="G2191" s="4" t="s">
        <v>25</v>
      </c>
      <c r="H2191" s="4" t="s">
        <v>26</v>
      </c>
      <c r="I2191" s="5">
        <v>2</v>
      </c>
      <c r="J2191" s="6">
        <v>80.69</v>
      </c>
      <c r="K2191" s="7">
        <v>0.05</v>
      </c>
      <c r="L2191" s="6">
        <v>43.81</v>
      </c>
      <c r="M2191" s="6">
        <f t="shared" si="136"/>
        <v>153.31099999999998</v>
      </c>
      <c r="N2191" s="6">
        <f t="shared" si="137"/>
        <v>87.62</v>
      </c>
      <c r="O2191" s="6">
        <f t="shared" si="138"/>
        <v>65.690999999999974</v>
      </c>
      <c r="P2191" s="8">
        <f t="shared" si="139"/>
        <v>0.42848197454846676</v>
      </c>
      <c r="Q2191" s="9">
        <f>YEAR(SalesDataTable[[#This Row],[Order Date]])</f>
        <v>2026</v>
      </c>
      <c r="R2191" s="8" t="str">
        <f>"Q"&amp;ROUNDUP(MONTH(SalesDataTable[[#This Row],[Order Date]])/3,0)</f>
        <v>Q4</v>
      </c>
      <c r="S2191" s="5">
        <f>MONTH(SalesDataTable[[#This Row],[Order Date]])</f>
        <v>10</v>
      </c>
      <c r="T2191" s="8" t="str">
        <f>TEXT(SalesDataTable[[#This Row],[Order Date]],"mmm")</f>
        <v>paź</v>
      </c>
    </row>
    <row r="2192" spans="1:20" ht="16" x14ac:dyDescent="0.4">
      <c r="A2192" s="2" t="s">
        <v>2263</v>
      </c>
      <c r="B2192" s="3">
        <v>46320</v>
      </c>
      <c r="C2192" s="4" t="s">
        <v>47</v>
      </c>
      <c r="D2192" s="4" t="s">
        <v>48</v>
      </c>
      <c r="E2192" s="4" t="s">
        <v>23</v>
      </c>
      <c r="F2192" s="4" t="s">
        <v>40</v>
      </c>
      <c r="G2192" s="4" t="s">
        <v>51</v>
      </c>
      <c r="H2192" s="4" t="s">
        <v>61</v>
      </c>
      <c r="I2192" s="5">
        <v>1</v>
      </c>
      <c r="J2192" s="6">
        <v>191.91</v>
      </c>
      <c r="K2192" s="7">
        <v>0</v>
      </c>
      <c r="L2192" s="6">
        <v>101.89</v>
      </c>
      <c r="M2192" s="6">
        <f t="shared" si="136"/>
        <v>191.91</v>
      </c>
      <c r="N2192" s="6">
        <f t="shared" si="137"/>
        <v>101.89</v>
      </c>
      <c r="O2192" s="6">
        <f t="shared" si="138"/>
        <v>90.02</v>
      </c>
      <c r="P2192" s="8">
        <f t="shared" si="139"/>
        <v>0.46907404512531914</v>
      </c>
      <c r="Q2192" s="9">
        <f>YEAR(SalesDataTable[[#This Row],[Order Date]])</f>
        <v>2026</v>
      </c>
      <c r="R2192" s="8" t="str">
        <f>"Q"&amp;ROUNDUP(MONTH(SalesDataTable[[#This Row],[Order Date]])/3,0)</f>
        <v>Q4</v>
      </c>
      <c r="S2192" s="5">
        <f>MONTH(SalesDataTable[[#This Row],[Order Date]])</f>
        <v>10</v>
      </c>
      <c r="T2192" s="8" t="str">
        <f>TEXT(SalesDataTable[[#This Row],[Order Date]],"mmm")</f>
        <v>paź</v>
      </c>
    </row>
    <row r="2193" spans="1:20" ht="16" x14ac:dyDescent="0.4">
      <c r="A2193" s="2" t="s">
        <v>2264</v>
      </c>
      <c r="B2193" s="3">
        <v>46320</v>
      </c>
      <c r="C2193" s="4" t="s">
        <v>47</v>
      </c>
      <c r="D2193" s="4" t="s">
        <v>102</v>
      </c>
      <c r="E2193" s="4" t="s">
        <v>45</v>
      </c>
      <c r="F2193" s="4" t="s">
        <v>36</v>
      </c>
      <c r="G2193" s="4" t="s">
        <v>69</v>
      </c>
      <c r="H2193" s="4" t="s">
        <v>87</v>
      </c>
      <c r="I2193" s="5">
        <v>1</v>
      </c>
      <c r="J2193" s="6">
        <v>36.630000000000003</v>
      </c>
      <c r="K2193" s="7">
        <v>0.05</v>
      </c>
      <c r="L2193" s="6">
        <v>13.97</v>
      </c>
      <c r="M2193" s="6">
        <f t="shared" si="136"/>
        <v>34.798500000000004</v>
      </c>
      <c r="N2193" s="6">
        <f t="shared" si="137"/>
        <v>13.97</v>
      </c>
      <c r="O2193" s="6">
        <f t="shared" si="138"/>
        <v>20.828500000000005</v>
      </c>
      <c r="P2193" s="8">
        <f t="shared" si="139"/>
        <v>0.59854591433538806</v>
      </c>
      <c r="Q2193" s="9">
        <f>YEAR(SalesDataTable[[#This Row],[Order Date]])</f>
        <v>2026</v>
      </c>
      <c r="R2193" s="8" t="str">
        <f>"Q"&amp;ROUNDUP(MONTH(SalesDataTable[[#This Row],[Order Date]])/3,0)</f>
        <v>Q4</v>
      </c>
      <c r="S2193" s="5">
        <f>MONTH(SalesDataTable[[#This Row],[Order Date]])</f>
        <v>10</v>
      </c>
      <c r="T2193" s="8" t="str">
        <f>TEXT(SalesDataTable[[#This Row],[Order Date]],"mmm")</f>
        <v>paź</v>
      </c>
    </row>
    <row r="2194" spans="1:20" ht="16" x14ac:dyDescent="0.4">
      <c r="A2194" s="2" t="s">
        <v>2265</v>
      </c>
      <c r="B2194" s="3">
        <v>46320</v>
      </c>
      <c r="C2194" s="4" t="s">
        <v>47</v>
      </c>
      <c r="D2194" s="4" t="s">
        <v>48</v>
      </c>
      <c r="E2194" s="4" t="s">
        <v>30</v>
      </c>
      <c r="F2194" s="4" t="s">
        <v>40</v>
      </c>
      <c r="G2194" s="4" t="s">
        <v>37</v>
      </c>
      <c r="H2194" s="4" t="s">
        <v>38</v>
      </c>
      <c r="I2194" s="5">
        <v>6</v>
      </c>
      <c r="J2194" s="6">
        <v>35.380000000000003</v>
      </c>
      <c r="K2194" s="7">
        <v>0.05</v>
      </c>
      <c r="L2194" s="6">
        <v>13.9</v>
      </c>
      <c r="M2194" s="6">
        <f t="shared" si="136"/>
        <v>201.66600000000003</v>
      </c>
      <c r="N2194" s="6">
        <f t="shared" si="137"/>
        <v>83.4</v>
      </c>
      <c r="O2194" s="6">
        <f t="shared" si="138"/>
        <v>118.26600000000002</v>
      </c>
      <c r="P2194" s="8">
        <f t="shared" si="139"/>
        <v>0.58644491386748387</v>
      </c>
      <c r="Q2194" s="9">
        <f>YEAR(SalesDataTable[[#This Row],[Order Date]])</f>
        <v>2026</v>
      </c>
      <c r="R2194" s="8" t="str">
        <f>"Q"&amp;ROUNDUP(MONTH(SalesDataTable[[#This Row],[Order Date]])/3,0)</f>
        <v>Q4</v>
      </c>
      <c r="S2194" s="5">
        <f>MONTH(SalesDataTable[[#This Row],[Order Date]])</f>
        <v>10</v>
      </c>
      <c r="T2194" s="8" t="str">
        <f>TEXT(SalesDataTable[[#This Row],[Order Date]],"mmm")</f>
        <v>paź</v>
      </c>
    </row>
    <row r="2195" spans="1:20" ht="16" x14ac:dyDescent="0.4">
      <c r="A2195" s="2" t="s">
        <v>2266</v>
      </c>
      <c r="B2195" s="3">
        <v>46320</v>
      </c>
      <c r="C2195" s="4" t="s">
        <v>28</v>
      </c>
      <c r="D2195" s="4" t="s">
        <v>89</v>
      </c>
      <c r="E2195" s="4" t="s">
        <v>59</v>
      </c>
      <c r="F2195" s="4" t="s">
        <v>24</v>
      </c>
      <c r="G2195" s="4" t="s">
        <v>37</v>
      </c>
      <c r="H2195" s="4" t="s">
        <v>91</v>
      </c>
      <c r="I2195" s="5">
        <v>1</v>
      </c>
      <c r="J2195" s="6">
        <v>132.63</v>
      </c>
      <c r="K2195" s="7">
        <v>0.05</v>
      </c>
      <c r="L2195" s="6">
        <v>67.489999999999995</v>
      </c>
      <c r="M2195" s="6">
        <f t="shared" si="136"/>
        <v>125.99849999999999</v>
      </c>
      <c r="N2195" s="6">
        <f t="shared" si="137"/>
        <v>67.489999999999995</v>
      </c>
      <c r="O2195" s="6">
        <f t="shared" si="138"/>
        <v>58.508499999999998</v>
      </c>
      <c r="P2195" s="8">
        <f t="shared" si="139"/>
        <v>0.46435870268296847</v>
      </c>
      <c r="Q2195" s="9">
        <f>YEAR(SalesDataTable[[#This Row],[Order Date]])</f>
        <v>2026</v>
      </c>
      <c r="R2195" s="8" t="str">
        <f>"Q"&amp;ROUNDUP(MONTH(SalesDataTable[[#This Row],[Order Date]])/3,0)</f>
        <v>Q4</v>
      </c>
      <c r="S2195" s="5">
        <f>MONTH(SalesDataTable[[#This Row],[Order Date]])</f>
        <v>10</v>
      </c>
      <c r="T2195" s="8" t="str">
        <f>TEXT(SalesDataTable[[#This Row],[Order Date]],"mmm")</f>
        <v>paź</v>
      </c>
    </row>
    <row r="2196" spans="1:20" ht="16" x14ac:dyDescent="0.4">
      <c r="A2196" s="2" t="s">
        <v>2267</v>
      </c>
      <c r="B2196" s="3">
        <v>46320</v>
      </c>
      <c r="C2196" s="4" t="s">
        <v>47</v>
      </c>
      <c r="D2196" s="4" t="s">
        <v>48</v>
      </c>
      <c r="E2196" s="4" t="s">
        <v>23</v>
      </c>
      <c r="F2196" s="4" t="s">
        <v>36</v>
      </c>
      <c r="G2196" s="4" t="s">
        <v>31</v>
      </c>
      <c r="H2196" s="4" t="s">
        <v>99</v>
      </c>
      <c r="I2196" s="5">
        <v>1</v>
      </c>
      <c r="J2196" s="6">
        <v>71.17</v>
      </c>
      <c r="K2196" s="7">
        <v>0</v>
      </c>
      <c r="L2196" s="6">
        <v>32.57</v>
      </c>
      <c r="M2196" s="6">
        <f t="shared" si="136"/>
        <v>71.17</v>
      </c>
      <c r="N2196" s="6">
        <f t="shared" si="137"/>
        <v>32.57</v>
      </c>
      <c r="O2196" s="6">
        <f t="shared" si="138"/>
        <v>38.6</v>
      </c>
      <c r="P2196" s="8">
        <f t="shared" si="139"/>
        <v>0.54236335534635383</v>
      </c>
      <c r="Q2196" s="9">
        <f>YEAR(SalesDataTable[[#This Row],[Order Date]])</f>
        <v>2026</v>
      </c>
      <c r="R2196" s="8" t="str">
        <f>"Q"&amp;ROUNDUP(MONTH(SalesDataTable[[#This Row],[Order Date]])/3,0)</f>
        <v>Q4</v>
      </c>
      <c r="S2196" s="5">
        <f>MONTH(SalesDataTable[[#This Row],[Order Date]])</f>
        <v>10</v>
      </c>
      <c r="T2196" s="8" t="str">
        <f>TEXT(SalesDataTable[[#This Row],[Order Date]],"mmm")</f>
        <v>paź</v>
      </c>
    </row>
    <row r="2197" spans="1:20" ht="16" x14ac:dyDescent="0.4">
      <c r="A2197" s="2" t="s">
        <v>2268</v>
      </c>
      <c r="B2197" s="3">
        <v>46320</v>
      </c>
      <c r="C2197" s="4" t="s">
        <v>21</v>
      </c>
      <c r="D2197" s="4" t="s">
        <v>108</v>
      </c>
      <c r="E2197" s="4" t="s">
        <v>30</v>
      </c>
      <c r="F2197" s="4" t="s">
        <v>40</v>
      </c>
      <c r="G2197" s="4" t="s">
        <v>37</v>
      </c>
      <c r="H2197" s="4" t="s">
        <v>91</v>
      </c>
      <c r="I2197" s="5">
        <v>6</v>
      </c>
      <c r="J2197" s="6">
        <v>132.08000000000001</v>
      </c>
      <c r="K2197" s="7">
        <v>0.1</v>
      </c>
      <c r="L2197" s="6">
        <v>67.61</v>
      </c>
      <c r="M2197" s="6">
        <f t="shared" si="136"/>
        <v>713.23200000000008</v>
      </c>
      <c r="N2197" s="6">
        <f t="shared" si="137"/>
        <v>405.65999999999997</v>
      </c>
      <c r="O2197" s="6">
        <f t="shared" si="138"/>
        <v>307.57200000000012</v>
      </c>
      <c r="P2197" s="8">
        <f t="shared" si="139"/>
        <v>0.43123696076451995</v>
      </c>
      <c r="Q2197" s="9">
        <f>YEAR(SalesDataTable[[#This Row],[Order Date]])</f>
        <v>2026</v>
      </c>
      <c r="R2197" s="8" t="str">
        <f>"Q"&amp;ROUNDUP(MONTH(SalesDataTable[[#This Row],[Order Date]])/3,0)</f>
        <v>Q4</v>
      </c>
      <c r="S2197" s="5">
        <f>MONTH(SalesDataTable[[#This Row],[Order Date]])</f>
        <v>10</v>
      </c>
      <c r="T2197" s="8" t="str">
        <f>TEXT(SalesDataTable[[#This Row],[Order Date]],"mmm")</f>
        <v>paź</v>
      </c>
    </row>
    <row r="2198" spans="1:20" ht="16" x14ac:dyDescent="0.4">
      <c r="A2198" s="2" t="s">
        <v>2269</v>
      </c>
      <c r="B2198" s="3">
        <v>46320</v>
      </c>
      <c r="C2198" s="4" t="s">
        <v>28</v>
      </c>
      <c r="D2198" s="4" t="s">
        <v>86</v>
      </c>
      <c r="E2198" s="4" t="s">
        <v>45</v>
      </c>
      <c r="F2198" s="4" t="s">
        <v>24</v>
      </c>
      <c r="G2198" s="4" t="s">
        <v>51</v>
      </c>
      <c r="H2198" s="4" t="s">
        <v>84</v>
      </c>
      <c r="I2198" s="5">
        <v>3</v>
      </c>
      <c r="J2198" s="6">
        <v>82.75</v>
      </c>
      <c r="K2198" s="7">
        <v>0.05</v>
      </c>
      <c r="L2198" s="6">
        <v>38.53</v>
      </c>
      <c r="M2198" s="6">
        <f t="shared" si="136"/>
        <v>235.83749999999998</v>
      </c>
      <c r="N2198" s="6">
        <f t="shared" si="137"/>
        <v>115.59</v>
      </c>
      <c r="O2198" s="6">
        <f t="shared" si="138"/>
        <v>120.24749999999997</v>
      </c>
      <c r="P2198" s="8">
        <f t="shared" si="139"/>
        <v>0.50987438384480832</v>
      </c>
      <c r="Q2198" s="9">
        <f>YEAR(SalesDataTable[[#This Row],[Order Date]])</f>
        <v>2026</v>
      </c>
      <c r="R2198" s="8" t="str">
        <f>"Q"&amp;ROUNDUP(MONTH(SalesDataTable[[#This Row],[Order Date]])/3,0)</f>
        <v>Q4</v>
      </c>
      <c r="S2198" s="5">
        <f>MONTH(SalesDataTable[[#This Row],[Order Date]])</f>
        <v>10</v>
      </c>
      <c r="T2198" s="8" t="str">
        <f>TEXT(SalesDataTable[[#This Row],[Order Date]],"mmm")</f>
        <v>paź</v>
      </c>
    </row>
    <row r="2199" spans="1:20" ht="16" x14ac:dyDescent="0.4">
      <c r="A2199" s="2" t="s">
        <v>2270</v>
      </c>
      <c r="B2199" s="3">
        <v>46321</v>
      </c>
      <c r="C2199" s="4" t="s">
        <v>21</v>
      </c>
      <c r="D2199" s="4" t="s">
        <v>108</v>
      </c>
      <c r="E2199" s="4" t="s">
        <v>23</v>
      </c>
      <c r="F2199" s="4" t="s">
        <v>24</v>
      </c>
      <c r="G2199" s="4" t="s">
        <v>69</v>
      </c>
      <c r="H2199" s="4" t="s">
        <v>94</v>
      </c>
      <c r="I2199" s="5">
        <v>5</v>
      </c>
      <c r="J2199" s="6">
        <v>51.5</v>
      </c>
      <c r="K2199" s="7">
        <v>0.1</v>
      </c>
      <c r="L2199" s="6">
        <v>21.38</v>
      </c>
      <c r="M2199" s="6">
        <f t="shared" si="136"/>
        <v>231.75</v>
      </c>
      <c r="N2199" s="6">
        <f t="shared" si="137"/>
        <v>106.89999999999999</v>
      </c>
      <c r="O2199" s="6">
        <f t="shared" si="138"/>
        <v>124.85000000000001</v>
      </c>
      <c r="P2199" s="8">
        <f t="shared" si="139"/>
        <v>0.53872707659115426</v>
      </c>
      <c r="Q2199" s="9">
        <f>YEAR(SalesDataTable[[#This Row],[Order Date]])</f>
        <v>2026</v>
      </c>
      <c r="R2199" s="8" t="str">
        <f>"Q"&amp;ROUNDUP(MONTH(SalesDataTable[[#This Row],[Order Date]])/3,0)</f>
        <v>Q4</v>
      </c>
      <c r="S2199" s="5">
        <f>MONTH(SalesDataTable[[#This Row],[Order Date]])</f>
        <v>10</v>
      </c>
      <c r="T2199" s="8" t="str">
        <f>TEXT(SalesDataTable[[#This Row],[Order Date]],"mmm")</f>
        <v>paź</v>
      </c>
    </row>
    <row r="2200" spans="1:20" ht="16" x14ac:dyDescent="0.4">
      <c r="A2200" s="2" t="s">
        <v>2271</v>
      </c>
      <c r="B2200" s="3">
        <v>46321</v>
      </c>
      <c r="C2200" s="4" t="s">
        <v>34</v>
      </c>
      <c r="D2200" s="4" t="s">
        <v>54</v>
      </c>
      <c r="E2200" s="4" t="s">
        <v>23</v>
      </c>
      <c r="F2200" s="4" t="s">
        <v>36</v>
      </c>
      <c r="G2200" s="4" t="s">
        <v>31</v>
      </c>
      <c r="H2200" s="4" t="s">
        <v>41</v>
      </c>
      <c r="I2200" s="5">
        <v>3</v>
      </c>
      <c r="J2200" s="6">
        <v>140.49</v>
      </c>
      <c r="K2200" s="7">
        <v>0.05</v>
      </c>
      <c r="L2200" s="6">
        <v>77.45</v>
      </c>
      <c r="M2200" s="6">
        <f t="shared" si="136"/>
        <v>400.3965</v>
      </c>
      <c r="N2200" s="6">
        <f t="shared" si="137"/>
        <v>232.35000000000002</v>
      </c>
      <c r="O2200" s="6">
        <f t="shared" si="138"/>
        <v>168.04649999999998</v>
      </c>
      <c r="P2200" s="8">
        <f t="shared" si="139"/>
        <v>0.41970022215478903</v>
      </c>
      <c r="Q2200" s="9">
        <f>YEAR(SalesDataTable[[#This Row],[Order Date]])</f>
        <v>2026</v>
      </c>
      <c r="R2200" s="8" t="str">
        <f>"Q"&amp;ROUNDUP(MONTH(SalesDataTable[[#This Row],[Order Date]])/3,0)</f>
        <v>Q4</v>
      </c>
      <c r="S2200" s="5">
        <f>MONTH(SalesDataTable[[#This Row],[Order Date]])</f>
        <v>10</v>
      </c>
      <c r="T2200" s="8" t="str">
        <f>TEXT(SalesDataTable[[#This Row],[Order Date]],"mmm")</f>
        <v>paź</v>
      </c>
    </row>
    <row r="2201" spans="1:20" ht="16" x14ac:dyDescent="0.4">
      <c r="A2201" s="2" t="s">
        <v>2272</v>
      </c>
      <c r="B2201" s="3">
        <v>46321</v>
      </c>
      <c r="C2201" s="4" t="s">
        <v>34</v>
      </c>
      <c r="D2201" s="4" t="s">
        <v>35</v>
      </c>
      <c r="E2201" s="4" t="s">
        <v>59</v>
      </c>
      <c r="F2201" s="4" t="s">
        <v>36</v>
      </c>
      <c r="G2201" s="4" t="s">
        <v>69</v>
      </c>
      <c r="H2201" s="4" t="s">
        <v>87</v>
      </c>
      <c r="I2201" s="5">
        <v>4</v>
      </c>
      <c r="J2201" s="6">
        <v>36.200000000000003</v>
      </c>
      <c r="K2201" s="7">
        <v>0.15</v>
      </c>
      <c r="L2201" s="6">
        <v>13.53</v>
      </c>
      <c r="M2201" s="6">
        <f t="shared" si="136"/>
        <v>123.08000000000001</v>
      </c>
      <c r="N2201" s="6">
        <f t="shared" si="137"/>
        <v>54.12</v>
      </c>
      <c r="O2201" s="6">
        <f t="shared" si="138"/>
        <v>68.960000000000008</v>
      </c>
      <c r="P2201" s="8">
        <f t="shared" si="139"/>
        <v>0.56028599285017877</v>
      </c>
      <c r="Q2201" s="9">
        <f>YEAR(SalesDataTable[[#This Row],[Order Date]])</f>
        <v>2026</v>
      </c>
      <c r="R2201" s="8" t="str">
        <f>"Q"&amp;ROUNDUP(MONTH(SalesDataTable[[#This Row],[Order Date]])/3,0)</f>
        <v>Q4</v>
      </c>
      <c r="S2201" s="5">
        <f>MONTH(SalesDataTable[[#This Row],[Order Date]])</f>
        <v>10</v>
      </c>
      <c r="T2201" s="8" t="str">
        <f>TEXT(SalesDataTable[[#This Row],[Order Date]],"mmm")</f>
        <v>paź</v>
      </c>
    </row>
    <row r="2202" spans="1:20" ht="16" x14ac:dyDescent="0.4">
      <c r="A2202" s="2" t="s">
        <v>2273</v>
      </c>
      <c r="B2202" s="3">
        <v>46321</v>
      </c>
      <c r="C2202" s="4" t="s">
        <v>47</v>
      </c>
      <c r="D2202" s="4" t="s">
        <v>65</v>
      </c>
      <c r="E2202" s="4" t="s">
        <v>45</v>
      </c>
      <c r="F2202" s="4" t="s">
        <v>36</v>
      </c>
      <c r="G2202" s="4" t="s">
        <v>51</v>
      </c>
      <c r="H2202" s="4" t="s">
        <v>110</v>
      </c>
      <c r="I2202" s="5">
        <v>1</v>
      </c>
      <c r="J2202" s="6">
        <v>120.5</v>
      </c>
      <c r="K2202" s="7">
        <v>0.05</v>
      </c>
      <c r="L2202" s="6">
        <v>61.71</v>
      </c>
      <c r="M2202" s="6">
        <f t="shared" si="136"/>
        <v>114.47499999999999</v>
      </c>
      <c r="N2202" s="6">
        <f t="shared" si="137"/>
        <v>61.71</v>
      </c>
      <c r="O2202" s="6">
        <f t="shared" si="138"/>
        <v>52.764999999999993</v>
      </c>
      <c r="P2202" s="8">
        <f t="shared" si="139"/>
        <v>0.4609303341340904</v>
      </c>
      <c r="Q2202" s="9">
        <f>YEAR(SalesDataTable[[#This Row],[Order Date]])</f>
        <v>2026</v>
      </c>
      <c r="R2202" s="8" t="str">
        <f>"Q"&amp;ROUNDUP(MONTH(SalesDataTable[[#This Row],[Order Date]])/3,0)</f>
        <v>Q4</v>
      </c>
      <c r="S2202" s="5">
        <f>MONTH(SalesDataTable[[#This Row],[Order Date]])</f>
        <v>10</v>
      </c>
      <c r="T2202" s="8" t="str">
        <f>TEXT(SalesDataTable[[#This Row],[Order Date]],"mmm")</f>
        <v>paź</v>
      </c>
    </row>
    <row r="2203" spans="1:20" ht="16" x14ac:dyDescent="0.4">
      <c r="A2203" s="2" t="s">
        <v>2274</v>
      </c>
      <c r="B2203" s="3">
        <v>46322</v>
      </c>
      <c r="C2203" s="4" t="s">
        <v>34</v>
      </c>
      <c r="D2203" s="4" t="s">
        <v>35</v>
      </c>
      <c r="E2203" s="4" t="s">
        <v>45</v>
      </c>
      <c r="F2203" s="4" t="s">
        <v>40</v>
      </c>
      <c r="G2203" s="4" t="s">
        <v>25</v>
      </c>
      <c r="H2203" s="4" t="s">
        <v>63</v>
      </c>
      <c r="I2203" s="5">
        <v>1</v>
      </c>
      <c r="J2203" s="6">
        <v>102.44</v>
      </c>
      <c r="K2203" s="7">
        <v>0.05</v>
      </c>
      <c r="L2203" s="6">
        <v>49.14</v>
      </c>
      <c r="M2203" s="6">
        <f t="shared" si="136"/>
        <v>97.317999999999998</v>
      </c>
      <c r="N2203" s="6">
        <f t="shared" si="137"/>
        <v>49.14</v>
      </c>
      <c r="O2203" s="6">
        <f t="shared" si="138"/>
        <v>48.177999999999997</v>
      </c>
      <c r="P2203" s="8">
        <f t="shared" si="139"/>
        <v>0.49505744055570394</v>
      </c>
      <c r="Q2203" s="9">
        <f>YEAR(SalesDataTable[[#This Row],[Order Date]])</f>
        <v>2026</v>
      </c>
      <c r="R2203" s="8" t="str">
        <f>"Q"&amp;ROUNDUP(MONTH(SalesDataTable[[#This Row],[Order Date]])/3,0)</f>
        <v>Q4</v>
      </c>
      <c r="S2203" s="5">
        <f>MONTH(SalesDataTable[[#This Row],[Order Date]])</f>
        <v>10</v>
      </c>
      <c r="T2203" s="8" t="str">
        <f>TEXT(SalesDataTable[[#This Row],[Order Date]],"mmm")</f>
        <v>paź</v>
      </c>
    </row>
    <row r="2204" spans="1:20" ht="16" x14ac:dyDescent="0.4">
      <c r="A2204" s="2" t="s">
        <v>2275</v>
      </c>
      <c r="B2204" s="3">
        <v>46322</v>
      </c>
      <c r="C2204" s="4" t="s">
        <v>34</v>
      </c>
      <c r="D2204" s="4" t="s">
        <v>54</v>
      </c>
      <c r="E2204" s="4" t="s">
        <v>23</v>
      </c>
      <c r="F2204" s="4" t="s">
        <v>36</v>
      </c>
      <c r="G2204" s="4" t="s">
        <v>69</v>
      </c>
      <c r="H2204" s="4" t="s">
        <v>75</v>
      </c>
      <c r="I2204" s="5">
        <v>6</v>
      </c>
      <c r="J2204" s="6">
        <v>121.58</v>
      </c>
      <c r="K2204" s="7">
        <v>0.15</v>
      </c>
      <c r="L2204" s="6">
        <v>68.86</v>
      </c>
      <c r="M2204" s="6">
        <f t="shared" si="136"/>
        <v>620.05799999999999</v>
      </c>
      <c r="N2204" s="6">
        <f t="shared" si="137"/>
        <v>413.15999999999997</v>
      </c>
      <c r="O2204" s="6">
        <f t="shared" si="138"/>
        <v>206.89800000000002</v>
      </c>
      <c r="P2204" s="8">
        <f t="shared" si="139"/>
        <v>0.33367523683268346</v>
      </c>
      <c r="Q2204" s="9">
        <f>YEAR(SalesDataTable[[#This Row],[Order Date]])</f>
        <v>2026</v>
      </c>
      <c r="R2204" s="8" t="str">
        <f>"Q"&amp;ROUNDUP(MONTH(SalesDataTable[[#This Row],[Order Date]])/3,0)</f>
        <v>Q4</v>
      </c>
      <c r="S2204" s="5">
        <f>MONTH(SalesDataTable[[#This Row],[Order Date]])</f>
        <v>10</v>
      </c>
      <c r="T2204" s="8" t="str">
        <f>TEXT(SalesDataTable[[#This Row],[Order Date]],"mmm")</f>
        <v>paź</v>
      </c>
    </row>
    <row r="2205" spans="1:20" ht="16" x14ac:dyDescent="0.4">
      <c r="A2205" s="2" t="s">
        <v>2276</v>
      </c>
      <c r="B2205" s="3">
        <v>46322</v>
      </c>
      <c r="C2205" s="4" t="s">
        <v>34</v>
      </c>
      <c r="D2205" s="4" t="s">
        <v>146</v>
      </c>
      <c r="E2205" s="4" t="s">
        <v>23</v>
      </c>
      <c r="F2205" s="4" t="s">
        <v>36</v>
      </c>
      <c r="G2205" s="4" t="s">
        <v>37</v>
      </c>
      <c r="H2205" s="4" t="s">
        <v>38</v>
      </c>
      <c r="I2205" s="5">
        <v>2</v>
      </c>
      <c r="J2205" s="6">
        <v>35.36</v>
      </c>
      <c r="K2205" s="7">
        <v>0</v>
      </c>
      <c r="L2205" s="6">
        <v>13.33</v>
      </c>
      <c r="M2205" s="6">
        <f t="shared" si="136"/>
        <v>70.72</v>
      </c>
      <c r="N2205" s="6">
        <f t="shared" si="137"/>
        <v>26.66</v>
      </c>
      <c r="O2205" s="6">
        <f t="shared" si="138"/>
        <v>44.06</v>
      </c>
      <c r="P2205" s="8">
        <f t="shared" si="139"/>
        <v>0.62302036199095023</v>
      </c>
      <c r="Q2205" s="9">
        <f>YEAR(SalesDataTable[[#This Row],[Order Date]])</f>
        <v>2026</v>
      </c>
      <c r="R2205" s="8" t="str">
        <f>"Q"&amp;ROUNDUP(MONTH(SalesDataTable[[#This Row],[Order Date]])/3,0)</f>
        <v>Q4</v>
      </c>
      <c r="S2205" s="5">
        <f>MONTH(SalesDataTable[[#This Row],[Order Date]])</f>
        <v>10</v>
      </c>
      <c r="T2205" s="8" t="str">
        <f>TEXT(SalesDataTable[[#This Row],[Order Date]],"mmm")</f>
        <v>paź</v>
      </c>
    </row>
    <row r="2206" spans="1:20" ht="16" x14ac:dyDescent="0.4">
      <c r="A2206" s="2" t="s">
        <v>2277</v>
      </c>
      <c r="B2206" s="3">
        <v>46322</v>
      </c>
      <c r="C2206" s="4" t="s">
        <v>47</v>
      </c>
      <c r="D2206" s="4" t="s">
        <v>48</v>
      </c>
      <c r="E2206" s="4" t="s">
        <v>23</v>
      </c>
      <c r="F2206" s="4" t="s">
        <v>36</v>
      </c>
      <c r="G2206" s="4" t="s">
        <v>51</v>
      </c>
      <c r="H2206" s="4" t="s">
        <v>52</v>
      </c>
      <c r="I2206" s="5">
        <v>2</v>
      </c>
      <c r="J2206" s="6">
        <v>335.73</v>
      </c>
      <c r="K2206" s="7">
        <v>0</v>
      </c>
      <c r="L2206" s="6">
        <v>199.44</v>
      </c>
      <c r="M2206" s="6">
        <f t="shared" si="136"/>
        <v>671.46</v>
      </c>
      <c r="N2206" s="6">
        <f t="shared" si="137"/>
        <v>398.88</v>
      </c>
      <c r="O2206" s="6">
        <f t="shared" si="138"/>
        <v>272.58000000000004</v>
      </c>
      <c r="P2206" s="8">
        <f t="shared" si="139"/>
        <v>0.4059512107943884</v>
      </c>
      <c r="Q2206" s="9">
        <f>YEAR(SalesDataTable[[#This Row],[Order Date]])</f>
        <v>2026</v>
      </c>
      <c r="R2206" s="8" t="str">
        <f>"Q"&amp;ROUNDUP(MONTH(SalesDataTable[[#This Row],[Order Date]])/3,0)</f>
        <v>Q4</v>
      </c>
      <c r="S2206" s="5">
        <f>MONTH(SalesDataTable[[#This Row],[Order Date]])</f>
        <v>10</v>
      </c>
      <c r="T2206" s="8" t="str">
        <f>TEXT(SalesDataTable[[#This Row],[Order Date]],"mmm")</f>
        <v>paź</v>
      </c>
    </row>
    <row r="2207" spans="1:20" ht="16" x14ac:dyDescent="0.4">
      <c r="A2207" s="2" t="s">
        <v>2278</v>
      </c>
      <c r="B2207" s="3">
        <v>46322</v>
      </c>
      <c r="C2207" s="4" t="s">
        <v>28</v>
      </c>
      <c r="D2207" s="4" t="s">
        <v>89</v>
      </c>
      <c r="E2207" s="4" t="s">
        <v>30</v>
      </c>
      <c r="F2207" s="4" t="s">
        <v>40</v>
      </c>
      <c r="G2207" s="4" t="s">
        <v>31</v>
      </c>
      <c r="H2207" s="4" t="s">
        <v>41</v>
      </c>
      <c r="I2207" s="5">
        <v>3</v>
      </c>
      <c r="J2207" s="6">
        <v>141.96</v>
      </c>
      <c r="K2207" s="7">
        <v>0.1</v>
      </c>
      <c r="L2207" s="6">
        <v>77.42</v>
      </c>
      <c r="M2207" s="6">
        <f t="shared" si="136"/>
        <v>383.29200000000003</v>
      </c>
      <c r="N2207" s="6">
        <f t="shared" si="137"/>
        <v>232.26</v>
      </c>
      <c r="O2207" s="6">
        <f t="shared" si="138"/>
        <v>151.03200000000004</v>
      </c>
      <c r="P2207" s="8">
        <f t="shared" si="139"/>
        <v>0.39403900942362485</v>
      </c>
      <c r="Q2207" s="9">
        <f>YEAR(SalesDataTable[[#This Row],[Order Date]])</f>
        <v>2026</v>
      </c>
      <c r="R2207" s="8" t="str">
        <f>"Q"&amp;ROUNDUP(MONTH(SalesDataTable[[#This Row],[Order Date]])/3,0)</f>
        <v>Q4</v>
      </c>
      <c r="S2207" s="5">
        <f>MONTH(SalesDataTable[[#This Row],[Order Date]])</f>
        <v>10</v>
      </c>
      <c r="T2207" s="8" t="str">
        <f>TEXT(SalesDataTable[[#This Row],[Order Date]],"mmm")</f>
        <v>paź</v>
      </c>
    </row>
    <row r="2208" spans="1:20" ht="16" x14ac:dyDescent="0.4">
      <c r="A2208" s="2" t="s">
        <v>2279</v>
      </c>
      <c r="B2208" s="3">
        <v>46322</v>
      </c>
      <c r="C2208" s="4" t="s">
        <v>28</v>
      </c>
      <c r="D2208" s="4" t="s">
        <v>89</v>
      </c>
      <c r="E2208" s="4" t="s">
        <v>59</v>
      </c>
      <c r="F2208" s="4" t="s">
        <v>36</v>
      </c>
      <c r="G2208" s="4" t="s">
        <v>69</v>
      </c>
      <c r="H2208" s="4" t="s">
        <v>94</v>
      </c>
      <c r="I2208" s="5">
        <v>2</v>
      </c>
      <c r="J2208" s="6">
        <v>51.76</v>
      </c>
      <c r="K2208" s="7">
        <v>0</v>
      </c>
      <c r="L2208" s="6">
        <v>21.64</v>
      </c>
      <c r="M2208" s="6">
        <f t="shared" si="136"/>
        <v>103.52</v>
      </c>
      <c r="N2208" s="6">
        <f t="shared" si="137"/>
        <v>43.28</v>
      </c>
      <c r="O2208" s="6">
        <f t="shared" si="138"/>
        <v>60.239999999999995</v>
      </c>
      <c r="P2208" s="8">
        <f t="shared" si="139"/>
        <v>0.58191653786707875</v>
      </c>
      <c r="Q2208" s="9">
        <f>YEAR(SalesDataTable[[#This Row],[Order Date]])</f>
        <v>2026</v>
      </c>
      <c r="R2208" s="8" t="str">
        <f>"Q"&amp;ROUNDUP(MONTH(SalesDataTable[[#This Row],[Order Date]])/3,0)</f>
        <v>Q4</v>
      </c>
      <c r="S2208" s="5">
        <f>MONTH(SalesDataTable[[#This Row],[Order Date]])</f>
        <v>10</v>
      </c>
      <c r="T2208" s="8" t="str">
        <f>TEXT(SalesDataTable[[#This Row],[Order Date]],"mmm")</f>
        <v>paź</v>
      </c>
    </row>
    <row r="2209" spans="1:20" ht="16" x14ac:dyDescent="0.4">
      <c r="A2209" s="2" t="s">
        <v>2280</v>
      </c>
      <c r="B2209" s="3">
        <v>46322</v>
      </c>
      <c r="C2209" s="4" t="s">
        <v>47</v>
      </c>
      <c r="D2209" s="4" t="s">
        <v>65</v>
      </c>
      <c r="E2209" s="4" t="s">
        <v>23</v>
      </c>
      <c r="F2209" s="4" t="s">
        <v>24</v>
      </c>
      <c r="G2209" s="4" t="s">
        <v>51</v>
      </c>
      <c r="H2209" s="4" t="s">
        <v>61</v>
      </c>
      <c r="I2209" s="5">
        <v>3</v>
      </c>
      <c r="J2209" s="6">
        <v>194.09</v>
      </c>
      <c r="K2209" s="7">
        <v>0.1</v>
      </c>
      <c r="L2209" s="6">
        <v>105.84</v>
      </c>
      <c r="M2209" s="6">
        <f t="shared" si="136"/>
        <v>524.04300000000001</v>
      </c>
      <c r="N2209" s="6">
        <f t="shared" si="137"/>
        <v>317.52</v>
      </c>
      <c r="O2209" s="6">
        <f t="shared" si="138"/>
        <v>206.52300000000002</v>
      </c>
      <c r="P2209" s="8">
        <f t="shared" si="139"/>
        <v>0.39409552269565667</v>
      </c>
      <c r="Q2209" s="9">
        <f>YEAR(SalesDataTable[[#This Row],[Order Date]])</f>
        <v>2026</v>
      </c>
      <c r="R2209" s="8" t="str">
        <f>"Q"&amp;ROUNDUP(MONTH(SalesDataTable[[#This Row],[Order Date]])/3,0)</f>
        <v>Q4</v>
      </c>
      <c r="S2209" s="5">
        <f>MONTH(SalesDataTable[[#This Row],[Order Date]])</f>
        <v>10</v>
      </c>
      <c r="T2209" s="8" t="str">
        <f>TEXT(SalesDataTable[[#This Row],[Order Date]],"mmm")</f>
        <v>paź</v>
      </c>
    </row>
    <row r="2210" spans="1:20" ht="16" x14ac:dyDescent="0.4">
      <c r="A2210" s="2" t="s">
        <v>2281</v>
      </c>
      <c r="B2210" s="3">
        <v>46323</v>
      </c>
      <c r="C2210" s="4" t="s">
        <v>28</v>
      </c>
      <c r="D2210" s="4" t="s">
        <v>89</v>
      </c>
      <c r="E2210" s="4" t="s">
        <v>23</v>
      </c>
      <c r="F2210" s="4" t="s">
        <v>24</v>
      </c>
      <c r="G2210" s="4" t="s">
        <v>51</v>
      </c>
      <c r="H2210" s="4" t="s">
        <v>110</v>
      </c>
      <c r="I2210" s="5">
        <v>1</v>
      </c>
      <c r="J2210" s="6">
        <v>125.39</v>
      </c>
      <c r="K2210" s="7">
        <v>0.05</v>
      </c>
      <c r="L2210" s="6">
        <v>61.19</v>
      </c>
      <c r="M2210" s="6">
        <f t="shared" si="136"/>
        <v>119.12049999999999</v>
      </c>
      <c r="N2210" s="6">
        <f t="shared" si="137"/>
        <v>61.19</v>
      </c>
      <c r="O2210" s="6">
        <f t="shared" si="138"/>
        <v>57.930499999999995</v>
      </c>
      <c r="P2210" s="8">
        <f t="shared" si="139"/>
        <v>0.48631847582909743</v>
      </c>
      <c r="Q2210" s="9">
        <f>YEAR(SalesDataTable[[#This Row],[Order Date]])</f>
        <v>2026</v>
      </c>
      <c r="R2210" s="8" t="str">
        <f>"Q"&amp;ROUNDUP(MONTH(SalesDataTable[[#This Row],[Order Date]])/3,0)</f>
        <v>Q4</v>
      </c>
      <c r="S2210" s="5">
        <f>MONTH(SalesDataTable[[#This Row],[Order Date]])</f>
        <v>10</v>
      </c>
      <c r="T2210" s="8" t="str">
        <f>TEXT(SalesDataTable[[#This Row],[Order Date]],"mmm")</f>
        <v>paź</v>
      </c>
    </row>
    <row r="2211" spans="1:20" ht="16" x14ac:dyDescent="0.4">
      <c r="A2211" s="2" t="s">
        <v>2282</v>
      </c>
      <c r="B2211" s="3">
        <v>46323</v>
      </c>
      <c r="C2211" s="4" t="s">
        <v>21</v>
      </c>
      <c r="D2211" s="4" t="s">
        <v>108</v>
      </c>
      <c r="E2211" s="4" t="s">
        <v>59</v>
      </c>
      <c r="F2211" s="4" t="s">
        <v>36</v>
      </c>
      <c r="G2211" s="4" t="s">
        <v>51</v>
      </c>
      <c r="H2211" s="4" t="s">
        <v>84</v>
      </c>
      <c r="I2211" s="5">
        <v>3</v>
      </c>
      <c r="J2211" s="6">
        <v>83.73</v>
      </c>
      <c r="K2211" s="7">
        <v>0.15</v>
      </c>
      <c r="L2211" s="6">
        <v>39.43</v>
      </c>
      <c r="M2211" s="6">
        <f t="shared" si="136"/>
        <v>213.51149999999998</v>
      </c>
      <c r="N2211" s="6">
        <f t="shared" si="137"/>
        <v>118.28999999999999</v>
      </c>
      <c r="O2211" s="6">
        <f t="shared" si="138"/>
        <v>95.221499999999992</v>
      </c>
      <c r="P2211" s="8">
        <f t="shared" si="139"/>
        <v>0.44597831966896395</v>
      </c>
      <c r="Q2211" s="9">
        <f>YEAR(SalesDataTable[[#This Row],[Order Date]])</f>
        <v>2026</v>
      </c>
      <c r="R2211" s="8" t="str">
        <f>"Q"&amp;ROUNDUP(MONTH(SalesDataTable[[#This Row],[Order Date]])/3,0)</f>
        <v>Q4</v>
      </c>
      <c r="S2211" s="5">
        <f>MONTH(SalesDataTable[[#This Row],[Order Date]])</f>
        <v>10</v>
      </c>
      <c r="T2211" s="8" t="str">
        <f>TEXT(SalesDataTable[[#This Row],[Order Date]],"mmm")</f>
        <v>paź</v>
      </c>
    </row>
    <row r="2212" spans="1:20" ht="16" x14ac:dyDescent="0.4">
      <c r="A2212" s="2" t="s">
        <v>2283</v>
      </c>
      <c r="B2212" s="3">
        <v>46323</v>
      </c>
      <c r="C2212" s="4" t="s">
        <v>47</v>
      </c>
      <c r="D2212" s="4" t="s">
        <v>68</v>
      </c>
      <c r="E2212" s="4" t="s">
        <v>59</v>
      </c>
      <c r="F2212" s="4" t="s">
        <v>40</v>
      </c>
      <c r="G2212" s="4" t="s">
        <v>69</v>
      </c>
      <c r="H2212" s="4" t="s">
        <v>87</v>
      </c>
      <c r="I2212" s="5">
        <v>3</v>
      </c>
      <c r="J2212" s="6">
        <v>36.99</v>
      </c>
      <c r="K2212" s="7">
        <v>0.05</v>
      </c>
      <c r="L2212" s="6">
        <v>14.14</v>
      </c>
      <c r="M2212" s="6">
        <f t="shared" si="136"/>
        <v>105.42149999999999</v>
      </c>
      <c r="N2212" s="6">
        <f t="shared" si="137"/>
        <v>42.42</v>
      </c>
      <c r="O2212" s="6">
        <f t="shared" si="138"/>
        <v>63.001499999999993</v>
      </c>
      <c r="P2212" s="8">
        <f t="shared" si="139"/>
        <v>0.59761528720422297</v>
      </c>
      <c r="Q2212" s="9">
        <f>YEAR(SalesDataTable[[#This Row],[Order Date]])</f>
        <v>2026</v>
      </c>
      <c r="R2212" s="8" t="str">
        <f>"Q"&amp;ROUNDUP(MONTH(SalesDataTable[[#This Row],[Order Date]])/3,0)</f>
        <v>Q4</v>
      </c>
      <c r="S2212" s="5">
        <f>MONTH(SalesDataTable[[#This Row],[Order Date]])</f>
        <v>10</v>
      </c>
      <c r="T2212" s="8" t="str">
        <f>TEXT(SalesDataTable[[#This Row],[Order Date]],"mmm")</f>
        <v>paź</v>
      </c>
    </row>
    <row r="2213" spans="1:20" ht="16" x14ac:dyDescent="0.4">
      <c r="A2213" s="2" t="s">
        <v>2284</v>
      </c>
      <c r="B2213" s="3">
        <v>46323</v>
      </c>
      <c r="C2213" s="4" t="s">
        <v>47</v>
      </c>
      <c r="D2213" s="4" t="s">
        <v>65</v>
      </c>
      <c r="E2213" s="4" t="s">
        <v>59</v>
      </c>
      <c r="F2213" s="4" t="s">
        <v>36</v>
      </c>
      <c r="G2213" s="4" t="s">
        <v>69</v>
      </c>
      <c r="H2213" s="4" t="s">
        <v>70</v>
      </c>
      <c r="I2213" s="5">
        <v>1</v>
      </c>
      <c r="J2213" s="6">
        <v>39.42</v>
      </c>
      <c r="K2213" s="7">
        <v>0</v>
      </c>
      <c r="L2213" s="6">
        <v>14.58</v>
      </c>
      <c r="M2213" s="6">
        <f t="shared" si="136"/>
        <v>39.42</v>
      </c>
      <c r="N2213" s="6">
        <f t="shared" si="137"/>
        <v>14.58</v>
      </c>
      <c r="O2213" s="6">
        <f t="shared" si="138"/>
        <v>24.840000000000003</v>
      </c>
      <c r="P2213" s="8">
        <f t="shared" si="139"/>
        <v>0.63013698630136994</v>
      </c>
      <c r="Q2213" s="9">
        <f>YEAR(SalesDataTable[[#This Row],[Order Date]])</f>
        <v>2026</v>
      </c>
      <c r="R2213" s="8" t="str">
        <f>"Q"&amp;ROUNDUP(MONTH(SalesDataTable[[#This Row],[Order Date]])/3,0)</f>
        <v>Q4</v>
      </c>
      <c r="S2213" s="5">
        <f>MONTH(SalesDataTable[[#This Row],[Order Date]])</f>
        <v>10</v>
      </c>
      <c r="T2213" s="8" t="str">
        <f>TEXT(SalesDataTable[[#This Row],[Order Date]],"mmm")</f>
        <v>paź</v>
      </c>
    </row>
    <row r="2214" spans="1:20" ht="16" x14ac:dyDescent="0.4">
      <c r="A2214" s="2" t="s">
        <v>2285</v>
      </c>
      <c r="B2214" s="3">
        <v>46323</v>
      </c>
      <c r="C2214" s="4" t="s">
        <v>47</v>
      </c>
      <c r="D2214" s="4" t="s">
        <v>48</v>
      </c>
      <c r="E2214" s="4" t="s">
        <v>23</v>
      </c>
      <c r="F2214" s="4" t="s">
        <v>36</v>
      </c>
      <c r="G2214" s="4" t="s">
        <v>25</v>
      </c>
      <c r="H2214" s="4" t="s">
        <v>49</v>
      </c>
      <c r="I2214" s="5">
        <v>2</v>
      </c>
      <c r="J2214" s="6">
        <v>50.66</v>
      </c>
      <c r="K2214" s="7">
        <v>0</v>
      </c>
      <c r="L2214" s="6">
        <v>22.02</v>
      </c>
      <c r="M2214" s="6">
        <f t="shared" si="136"/>
        <v>101.32</v>
      </c>
      <c r="N2214" s="6">
        <f t="shared" si="137"/>
        <v>44.04</v>
      </c>
      <c r="O2214" s="6">
        <f t="shared" si="138"/>
        <v>57.279999999999994</v>
      </c>
      <c r="P2214" s="8">
        <f t="shared" si="139"/>
        <v>0.56533754441373862</v>
      </c>
      <c r="Q2214" s="9">
        <f>YEAR(SalesDataTable[[#This Row],[Order Date]])</f>
        <v>2026</v>
      </c>
      <c r="R2214" s="8" t="str">
        <f>"Q"&amp;ROUNDUP(MONTH(SalesDataTable[[#This Row],[Order Date]])/3,0)</f>
        <v>Q4</v>
      </c>
      <c r="S2214" s="5">
        <f>MONTH(SalesDataTable[[#This Row],[Order Date]])</f>
        <v>10</v>
      </c>
      <c r="T2214" s="8" t="str">
        <f>TEXT(SalesDataTable[[#This Row],[Order Date]],"mmm")</f>
        <v>paź</v>
      </c>
    </row>
    <row r="2215" spans="1:20" ht="16" x14ac:dyDescent="0.4">
      <c r="A2215" s="2" t="s">
        <v>2286</v>
      </c>
      <c r="B2215" s="3">
        <v>46323</v>
      </c>
      <c r="C2215" s="4" t="s">
        <v>28</v>
      </c>
      <c r="D2215" s="4" t="s">
        <v>89</v>
      </c>
      <c r="E2215" s="4" t="s">
        <v>23</v>
      </c>
      <c r="F2215" s="4" t="s">
        <v>24</v>
      </c>
      <c r="G2215" s="4" t="s">
        <v>31</v>
      </c>
      <c r="H2215" s="4" t="s">
        <v>99</v>
      </c>
      <c r="I2215" s="5">
        <v>4</v>
      </c>
      <c r="J2215" s="6">
        <v>71.959999999999994</v>
      </c>
      <c r="K2215" s="7">
        <v>0.1</v>
      </c>
      <c r="L2215" s="6">
        <v>31.51</v>
      </c>
      <c r="M2215" s="6">
        <f t="shared" si="136"/>
        <v>259.05599999999998</v>
      </c>
      <c r="N2215" s="6">
        <f t="shared" si="137"/>
        <v>126.04</v>
      </c>
      <c r="O2215" s="6">
        <f t="shared" si="138"/>
        <v>133.01599999999996</v>
      </c>
      <c r="P2215" s="8">
        <f t="shared" si="139"/>
        <v>0.51346427027360864</v>
      </c>
      <c r="Q2215" s="9">
        <f>YEAR(SalesDataTable[[#This Row],[Order Date]])</f>
        <v>2026</v>
      </c>
      <c r="R2215" s="8" t="str">
        <f>"Q"&amp;ROUNDUP(MONTH(SalesDataTable[[#This Row],[Order Date]])/3,0)</f>
        <v>Q4</v>
      </c>
      <c r="S2215" s="5">
        <f>MONTH(SalesDataTable[[#This Row],[Order Date]])</f>
        <v>10</v>
      </c>
      <c r="T2215" s="8" t="str">
        <f>TEXT(SalesDataTable[[#This Row],[Order Date]],"mmm")</f>
        <v>paź</v>
      </c>
    </row>
    <row r="2216" spans="1:20" ht="16" x14ac:dyDescent="0.4">
      <c r="A2216" s="2" t="s">
        <v>2287</v>
      </c>
      <c r="B2216" s="3">
        <v>46323</v>
      </c>
      <c r="C2216" s="4" t="s">
        <v>34</v>
      </c>
      <c r="D2216" s="4" t="s">
        <v>54</v>
      </c>
      <c r="E2216" s="4" t="s">
        <v>45</v>
      </c>
      <c r="F2216" s="4" t="s">
        <v>24</v>
      </c>
      <c r="G2216" s="4" t="s">
        <v>25</v>
      </c>
      <c r="H2216" s="4" t="s">
        <v>49</v>
      </c>
      <c r="I2216" s="5">
        <v>1</v>
      </c>
      <c r="J2216" s="6">
        <v>49.72</v>
      </c>
      <c r="K2216" s="7">
        <v>0.05</v>
      </c>
      <c r="L2216" s="6">
        <v>22.5</v>
      </c>
      <c r="M2216" s="6">
        <f t="shared" si="136"/>
        <v>47.233999999999995</v>
      </c>
      <c r="N2216" s="6">
        <f t="shared" si="137"/>
        <v>22.5</v>
      </c>
      <c r="O2216" s="6">
        <f t="shared" si="138"/>
        <v>24.733999999999995</v>
      </c>
      <c r="P2216" s="8">
        <f t="shared" si="139"/>
        <v>0.52364821950290041</v>
      </c>
      <c r="Q2216" s="9">
        <f>YEAR(SalesDataTable[[#This Row],[Order Date]])</f>
        <v>2026</v>
      </c>
      <c r="R2216" s="8" t="str">
        <f>"Q"&amp;ROUNDUP(MONTH(SalesDataTable[[#This Row],[Order Date]])/3,0)</f>
        <v>Q4</v>
      </c>
      <c r="S2216" s="5">
        <f>MONTH(SalesDataTable[[#This Row],[Order Date]])</f>
        <v>10</v>
      </c>
      <c r="T2216" s="8" t="str">
        <f>TEXT(SalesDataTable[[#This Row],[Order Date]],"mmm")</f>
        <v>paź</v>
      </c>
    </row>
    <row r="2217" spans="1:20" ht="16" x14ac:dyDescent="0.4">
      <c r="A2217" s="2" t="s">
        <v>2288</v>
      </c>
      <c r="B2217" s="3">
        <v>46324</v>
      </c>
      <c r="C2217" s="4" t="s">
        <v>21</v>
      </c>
      <c r="D2217" s="4" t="s">
        <v>22</v>
      </c>
      <c r="E2217" s="4" t="s">
        <v>59</v>
      </c>
      <c r="F2217" s="4" t="s">
        <v>24</v>
      </c>
      <c r="G2217" s="4" t="s">
        <v>37</v>
      </c>
      <c r="H2217" s="4" t="s">
        <v>38</v>
      </c>
      <c r="I2217" s="5">
        <v>1</v>
      </c>
      <c r="J2217" s="6">
        <v>36.58</v>
      </c>
      <c r="K2217" s="7">
        <v>0</v>
      </c>
      <c r="L2217" s="6">
        <v>13.5</v>
      </c>
      <c r="M2217" s="6">
        <f t="shared" si="136"/>
        <v>36.58</v>
      </c>
      <c r="N2217" s="6">
        <f t="shared" si="137"/>
        <v>13.5</v>
      </c>
      <c r="O2217" s="6">
        <f t="shared" si="138"/>
        <v>23.08</v>
      </c>
      <c r="P2217" s="8">
        <f t="shared" si="139"/>
        <v>0.63094587206123565</v>
      </c>
      <c r="Q2217" s="9">
        <f>YEAR(SalesDataTable[[#This Row],[Order Date]])</f>
        <v>2026</v>
      </c>
      <c r="R2217" s="8" t="str">
        <f>"Q"&amp;ROUNDUP(MONTH(SalesDataTable[[#This Row],[Order Date]])/3,0)</f>
        <v>Q4</v>
      </c>
      <c r="S2217" s="5">
        <f>MONTH(SalesDataTable[[#This Row],[Order Date]])</f>
        <v>10</v>
      </c>
      <c r="T2217" s="8" t="str">
        <f>TEXT(SalesDataTable[[#This Row],[Order Date]],"mmm")</f>
        <v>paź</v>
      </c>
    </row>
    <row r="2218" spans="1:20" ht="16" x14ac:dyDescent="0.4">
      <c r="A2218" s="2" t="s">
        <v>2289</v>
      </c>
      <c r="B2218" s="3">
        <v>46324</v>
      </c>
      <c r="C2218" s="4" t="s">
        <v>28</v>
      </c>
      <c r="D2218" s="4" t="s">
        <v>58</v>
      </c>
      <c r="E2218" s="4" t="s">
        <v>59</v>
      </c>
      <c r="F2218" s="4" t="s">
        <v>24</v>
      </c>
      <c r="G2218" s="4" t="s">
        <v>69</v>
      </c>
      <c r="H2218" s="4" t="s">
        <v>70</v>
      </c>
      <c r="I2218" s="5">
        <v>2</v>
      </c>
      <c r="J2218" s="6">
        <v>41.06</v>
      </c>
      <c r="K2218" s="7">
        <v>0.05</v>
      </c>
      <c r="L2218" s="6">
        <v>15.07</v>
      </c>
      <c r="M2218" s="6">
        <f t="shared" si="136"/>
        <v>78.013999999999996</v>
      </c>
      <c r="N2218" s="6">
        <f t="shared" si="137"/>
        <v>30.14</v>
      </c>
      <c r="O2218" s="6">
        <f t="shared" si="138"/>
        <v>47.873999999999995</v>
      </c>
      <c r="P2218" s="8">
        <f t="shared" si="139"/>
        <v>0.6136590868305688</v>
      </c>
      <c r="Q2218" s="9">
        <f>YEAR(SalesDataTable[[#This Row],[Order Date]])</f>
        <v>2026</v>
      </c>
      <c r="R2218" s="8" t="str">
        <f>"Q"&amp;ROUNDUP(MONTH(SalesDataTable[[#This Row],[Order Date]])/3,0)</f>
        <v>Q4</v>
      </c>
      <c r="S2218" s="5">
        <f>MONTH(SalesDataTable[[#This Row],[Order Date]])</f>
        <v>10</v>
      </c>
      <c r="T2218" s="8" t="str">
        <f>TEXT(SalesDataTable[[#This Row],[Order Date]],"mmm")</f>
        <v>paź</v>
      </c>
    </row>
    <row r="2219" spans="1:20" ht="16" x14ac:dyDescent="0.4">
      <c r="A2219" s="2" t="s">
        <v>2290</v>
      </c>
      <c r="B2219" s="3">
        <v>46324</v>
      </c>
      <c r="C2219" s="4" t="s">
        <v>28</v>
      </c>
      <c r="D2219" s="4" t="s">
        <v>106</v>
      </c>
      <c r="E2219" s="4" t="s">
        <v>59</v>
      </c>
      <c r="F2219" s="4" t="s">
        <v>24</v>
      </c>
      <c r="G2219" s="4" t="s">
        <v>51</v>
      </c>
      <c r="H2219" s="4" t="s">
        <v>110</v>
      </c>
      <c r="I2219" s="5">
        <v>1</v>
      </c>
      <c r="J2219" s="6">
        <v>121.78</v>
      </c>
      <c r="K2219" s="7">
        <v>0.15</v>
      </c>
      <c r="L2219" s="6">
        <v>61.55</v>
      </c>
      <c r="M2219" s="6">
        <f t="shared" si="136"/>
        <v>103.51300000000001</v>
      </c>
      <c r="N2219" s="6">
        <f t="shared" si="137"/>
        <v>61.55</v>
      </c>
      <c r="O2219" s="6">
        <f t="shared" si="138"/>
        <v>41.963000000000008</v>
      </c>
      <c r="P2219" s="8">
        <f t="shared" si="139"/>
        <v>0.40538869513974096</v>
      </c>
      <c r="Q2219" s="9">
        <f>YEAR(SalesDataTable[[#This Row],[Order Date]])</f>
        <v>2026</v>
      </c>
      <c r="R2219" s="8" t="str">
        <f>"Q"&amp;ROUNDUP(MONTH(SalesDataTable[[#This Row],[Order Date]])/3,0)</f>
        <v>Q4</v>
      </c>
      <c r="S2219" s="5">
        <f>MONTH(SalesDataTable[[#This Row],[Order Date]])</f>
        <v>10</v>
      </c>
      <c r="T2219" s="8" t="str">
        <f>TEXT(SalesDataTable[[#This Row],[Order Date]],"mmm")</f>
        <v>paź</v>
      </c>
    </row>
    <row r="2220" spans="1:20" ht="16" x14ac:dyDescent="0.4">
      <c r="A2220" s="2" t="s">
        <v>2291</v>
      </c>
      <c r="B2220" s="3">
        <v>46324</v>
      </c>
      <c r="C2220" s="4" t="s">
        <v>47</v>
      </c>
      <c r="D2220" s="4" t="s">
        <v>65</v>
      </c>
      <c r="E2220" s="4" t="s">
        <v>30</v>
      </c>
      <c r="F2220" s="4" t="s">
        <v>24</v>
      </c>
      <c r="G2220" s="4" t="s">
        <v>37</v>
      </c>
      <c r="H2220" s="4" t="s">
        <v>91</v>
      </c>
      <c r="I2220" s="5">
        <v>5</v>
      </c>
      <c r="J2220" s="6">
        <v>130.68</v>
      </c>
      <c r="K2220" s="7">
        <v>0.2</v>
      </c>
      <c r="L2220" s="6">
        <v>67.209999999999994</v>
      </c>
      <c r="M2220" s="6">
        <f t="shared" si="136"/>
        <v>522.72000000000014</v>
      </c>
      <c r="N2220" s="6">
        <f t="shared" si="137"/>
        <v>336.04999999999995</v>
      </c>
      <c r="O2220" s="6">
        <f t="shared" si="138"/>
        <v>186.67000000000019</v>
      </c>
      <c r="P2220" s="8">
        <f t="shared" si="139"/>
        <v>0.35711279461279488</v>
      </c>
      <c r="Q2220" s="9">
        <f>YEAR(SalesDataTable[[#This Row],[Order Date]])</f>
        <v>2026</v>
      </c>
      <c r="R2220" s="8" t="str">
        <f>"Q"&amp;ROUNDUP(MONTH(SalesDataTable[[#This Row],[Order Date]])/3,0)</f>
        <v>Q4</v>
      </c>
      <c r="S2220" s="5">
        <f>MONTH(SalesDataTable[[#This Row],[Order Date]])</f>
        <v>10</v>
      </c>
      <c r="T2220" s="8" t="str">
        <f>TEXT(SalesDataTable[[#This Row],[Order Date]],"mmm")</f>
        <v>paź</v>
      </c>
    </row>
    <row r="2221" spans="1:20" ht="16" x14ac:dyDescent="0.4">
      <c r="A2221" s="2" t="s">
        <v>2292</v>
      </c>
      <c r="B2221" s="3">
        <v>46324</v>
      </c>
      <c r="C2221" s="4" t="s">
        <v>34</v>
      </c>
      <c r="D2221" s="4" t="s">
        <v>35</v>
      </c>
      <c r="E2221" s="4" t="s">
        <v>23</v>
      </c>
      <c r="F2221" s="4" t="s">
        <v>36</v>
      </c>
      <c r="G2221" s="4" t="s">
        <v>37</v>
      </c>
      <c r="H2221" s="4" t="s">
        <v>103</v>
      </c>
      <c r="I2221" s="5">
        <v>1</v>
      </c>
      <c r="J2221" s="6">
        <v>161.94999999999999</v>
      </c>
      <c r="K2221" s="7">
        <v>0</v>
      </c>
      <c r="L2221" s="6">
        <v>86.61</v>
      </c>
      <c r="M2221" s="6">
        <f t="shared" si="136"/>
        <v>161.94999999999999</v>
      </c>
      <c r="N2221" s="6">
        <f t="shared" si="137"/>
        <v>86.61</v>
      </c>
      <c r="O2221" s="6">
        <f t="shared" si="138"/>
        <v>75.339999999999989</v>
      </c>
      <c r="P2221" s="8">
        <f t="shared" si="139"/>
        <v>0.46520531028095086</v>
      </c>
      <c r="Q2221" s="9">
        <f>YEAR(SalesDataTable[[#This Row],[Order Date]])</f>
        <v>2026</v>
      </c>
      <c r="R2221" s="8" t="str">
        <f>"Q"&amp;ROUNDUP(MONTH(SalesDataTable[[#This Row],[Order Date]])/3,0)</f>
        <v>Q4</v>
      </c>
      <c r="S2221" s="5">
        <f>MONTH(SalesDataTable[[#This Row],[Order Date]])</f>
        <v>10</v>
      </c>
      <c r="T2221" s="8" t="str">
        <f>TEXT(SalesDataTable[[#This Row],[Order Date]],"mmm")</f>
        <v>paź</v>
      </c>
    </row>
    <row r="2222" spans="1:20" ht="16" x14ac:dyDescent="0.4">
      <c r="A2222" s="2" t="s">
        <v>2293</v>
      </c>
      <c r="B2222" s="3">
        <v>46324</v>
      </c>
      <c r="C2222" s="4" t="s">
        <v>21</v>
      </c>
      <c r="D2222" s="4" t="s">
        <v>108</v>
      </c>
      <c r="E2222" s="4" t="s">
        <v>45</v>
      </c>
      <c r="F2222" s="4" t="s">
        <v>24</v>
      </c>
      <c r="G2222" s="4" t="s">
        <v>25</v>
      </c>
      <c r="H2222" s="4" t="s">
        <v>26</v>
      </c>
      <c r="I2222" s="5">
        <v>2</v>
      </c>
      <c r="J2222" s="6">
        <v>83.6</v>
      </c>
      <c r="K2222" s="7">
        <v>0</v>
      </c>
      <c r="L2222" s="6">
        <v>43.01</v>
      </c>
      <c r="M2222" s="6">
        <f t="shared" si="136"/>
        <v>167.2</v>
      </c>
      <c r="N2222" s="6">
        <f t="shared" si="137"/>
        <v>86.02</v>
      </c>
      <c r="O2222" s="6">
        <f t="shared" si="138"/>
        <v>81.179999999999993</v>
      </c>
      <c r="P2222" s="8">
        <f t="shared" si="139"/>
        <v>0.48552631578947369</v>
      </c>
      <c r="Q2222" s="9">
        <f>YEAR(SalesDataTable[[#This Row],[Order Date]])</f>
        <v>2026</v>
      </c>
      <c r="R2222" s="8" t="str">
        <f>"Q"&amp;ROUNDUP(MONTH(SalesDataTable[[#This Row],[Order Date]])/3,0)</f>
        <v>Q4</v>
      </c>
      <c r="S2222" s="5">
        <f>MONTH(SalesDataTable[[#This Row],[Order Date]])</f>
        <v>10</v>
      </c>
      <c r="T2222" s="8" t="str">
        <f>TEXT(SalesDataTable[[#This Row],[Order Date]],"mmm")</f>
        <v>paź</v>
      </c>
    </row>
    <row r="2223" spans="1:20" ht="16" x14ac:dyDescent="0.4">
      <c r="A2223" s="2" t="s">
        <v>2294</v>
      </c>
      <c r="B2223" s="3">
        <v>46324</v>
      </c>
      <c r="C2223" s="4" t="s">
        <v>47</v>
      </c>
      <c r="D2223" s="4" t="s">
        <v>48</v>
      </c>
      <c r="E2223" s="4" t="s">
        <v>30</v>
      </c>
      <c r="F2223" s="4" t="s">
        <v>40</v>
      </c>
      <c r="G2223" s="4" t="s">
        <v>51</v>
      </c>
      <c r="H2223" s="4" t="s">
        <v>61</v>
      </c>
      <c r="I2223" s="5">
        <v>3</v>
      </c>
      <c r="J2223" s="6">
        <v>194.19</v>
      </c>
      <c r="K2223" s="7">
        <v>0.15</v>
      </c>
      <c r="L2223" s="6">
        <v>104.22</v>
      </c>
      <c r="M2223" s="6">
        <f t="shared" si="136"/>
        <v>495.18449999999996</v>
      </c>
      <c r="N2223" s="6">
        <f t="shared" si="137"/>
        <v>312.65999999999997</v>
      </c>
      <c r="O2223" s="6">
        <f t="shared" si="138"/>
        <v>182.52449999999999</v>
      </c>
      <c r="P2223" s="8">
        <f t="shared" si="139"/>
        <v>0.36859897674503139</v>
      </c>
      <c r="Q2223" s="9">
        <f>YEAR(SalesDataTable[[#This Row],[Order Date]])</f>
        <v>2026</v>
      </c>
      <c r="R2223" s="8" t="str">
        <f>"Q"&amp;ROUNDUP(MONTH(SalesDataTable[[#This Row],[Order Date]])/3,0)</f>
        <v>Q4</v>
      </c>
      <c r="S2223" s="5">
        <f>MONTH(SalesDataTable[[#This Row],[Order Date]])</f>
        <v>10</v>
      </c>
      <c r="T2223" s="8" t="str">
        <f>TEXT(SalesDataTable[[#This Row],[Order Date]],"mmm")</f>
        <v>paź</v>
      </c>
    </row>
    <row r="2224" spans="1:20" ht="16" x14ac:dyDescent="0.4">
      <c r="A2224" s="2" t="s">
        <v>2295</v>
      </c>
      <c r="B2224" s="3">
        <v>46324</v>
      </c>
      <c r="C2224" s="4" t="s">
        <v>28</v>
      </c>
      <c r="D2224" s="4" t="s">
        <v>89</v>
      </c>
      <c r="E2224" s="4" t="s">
        <v>23</v>
      </c>
      <c r="F2224" s="4" t="s">
        <v>24</v>
      </c>
      <c r="G2224" s="4" t="s">
        <v>37</v>
      </c>
      <c r="H2224" s="4" t="s">
        <v>103</v>
      </c>
      <c r="I2224" s="5">
        <v>3</v>
      </c>
      <c r="J2224" s="6">
        <v>167.41</v>
      </c>
      <c r="K2224" s="7">
        <v>0</v>
      </c>
      <c r="L2224" s="6">
        <v>85.33</v>
      </c>
      <c r="M2224" s="6">
        <f t="shared" si="136"/>
        <v>502.23</v>
      </c>
      <c r="N2224" s="6">
        <f t="shared" si="137"/>
        <v>255.99</v>
      </c>
      <c r="O2224" s="6">
        <f t="shared" si="138"/>
        <v>246.24</v>
      </c>
      <c r="P2224" s="8">
        <f t="shared" si="139"/>
        <v>0.49029329191804549</v>
      </c>
      <c r="Q2224" s="9">
        <f>YEAR(SalesDataTable[[#This Row],[Order Date]])</f>
        <v>2026</v>
      </c>
      <c r="R2224" s="8" t="str">
        <f>"Q"&amp;ROUNDUP(MONTH(SalesDataTable[[#This Row],[Order Date]])/3,0)</f>
        <v>Q4</v>
      </c>
      <c r="S2224" s="5">
        <f>MONTH(SalesDataTable[[#This Row],[Order Date]])</f>
        <v>10</v>
      </c>
      <c r="T2224" s="8" t="str">
        <f>TEXT(SalesDataTable[[#This Row],[Order Date]],"mmm")</f>
        <v>paź</v>
      </c>
    </row>
    <row r="2225" spans="1:20" ht="16" x14ac:dyDescent="0.4">
      <c r="A2225" s="2" t="s">
        <v>2296</v>
      </c>
      <c r="B2225" s="3">
        <v>46324</v>
      </c>
      <c r="C2225" s="4" t="s">
        <v>47</v>
      </c>
      <c r="D2225" s="4" t="s">
        <v>68</v>
      </c>
      <c r="E2225" s="4" t="s">
        <v>23</v>
      </c>
      <c r="F2225" s="4" t="s">
        <v>24</v>
      </c>
      <c r="G2225" s="4" t="s">
        <v>69</v>
      </c>
      <c r="H2225" s="4" t="s">
        <v>70</v>
      </c>
      <c r="I2225" s="5">
        <v>2</v>
      </c>
      <c r="J2225" s="6">
        <v>40.83</v>
      </c>
      <c r="K2225" s="7">
        <v>0.1</v>
      </c>
      <c r="L2225" s="6">
        <v>14.91</v>
      </c>
      <c r="M2225" s="6">
        <f t="shared" si="136"/>
        <v>73.494</v>
      </c>
      <c r="N2225" s="6">
        <f t="shared" si="137"/>
        <v>29.82</v>
      </c>
      <c r="O2225" s="6">
        <f t="shared" si="138"/>
        <v>43.673999999999999</v>
      </c>
      <c r="P2225" s="8">
        <f t="shared" si="139"/>
        <v>0.59425259204833047</v>
      </c>
      <c r="Q2225" s="9">
        <f>YEAR(SalesDataTable[[#This Row],[Order Date]])</f>
        <v>2026</v>
      </c>
      <c r="R2225" s="8" t="str">
        <f>"Q"&amp;ROUNDUP(MONTH(SalesDataTable[[#This Row],[Order Date]])/3,0)</f>
        <v>Q4</v>
      </c>
      <c r="S2225" s="5">
        <f>MONTH(SalesDataTable[[#This Row],[Order Date]])</f>
        <v>10</v>
      </c>
      <c r="T2225" s="8" t="str">
        <f>TEXT(SalesDataTable[[#This Row],[Order Date]],"mmm")</f>
        <v>paź</v>
      </c>
    </row>
    <row r="2226" spans="1:20" ht="16" x14ac:dyDescent="0.4">
      <c r="A2226" s="2" t="s">
        <v>2297</v>
      </c>
      <c r="B2226" s="3">
        <v>46324</v>
      </c>
      <c r="C2226" s="4" t="s">
        <v>21</v>
      </c>
      <c r="D2226" s="4" t="s">
        <v>72</v>
      </c>
      <c r="E2226" s="4" t="s">
        <v>30</v>
      </c>
      <c r="F2226" s="4" t="s">
        <v>40</v>
      </c>
      <c r="G2226" s="4" t="s">
        <v>51</v>
      </c>
      <c r="H2226" s="4" t="s">
        <v>84</v>
      </c>
      <c r="I2226" s="5">
        <v>12</v>
      </c>
      <c r="J2226" s="6">
        <v>80.84</v>
      </c>
      <c r="K2226" s="7">
        <v>0.1</v>
      </c>
      <c r="L2226" s="6">
        <v>38.39</v>
      </c>
      <c r="M2226" s="6">
        <f t="shared" si="136"/>
        <v>873.072</v>
      </c>
      <c r="N2226" s="6">
        <f t="shared" si="137"/>
        <v>460.68</v>
      </c>
      <c r="O2226" s="6">
        <f t="shared" si="138"/>
        <v>412.392</v>
      </c>
      <c r="P2226" s="8">
        <f t="shared" si="139"/>
        <v>0.4723459233602727</v>
      </c>
      <c r="Q2226" s="9">
        <f>YEAR(SalesDataTable[[#This Row],[Order Date]])</f>
        <v>2026</v>
      </c>
      <c r="R2226" s="8" t="str">
        <f>"Q"&amp;ROUNDUP(MONTH(SalesDataTable[[#This Row],[Order Date]])/3,0)</f>
        <v>Q4</v>
      </c>
      <c r="S2226" s="5">
        <f>MONTH(SalesDataTable[[#This Row],[Order Date]])</f>
        <v>10</v>
      </c>
      <c r="T2226" s="8" t="str">
        <f>TEXT(SalesDataTable[[#This Row],[Order Date]],"mmm")</f>
        <v>paź</v>
      </c>
    </row>
    <row r="2227" spans="1:20" ht="16" x14ac:dyDescent="0.4">
      <c r="A2227" s="2" t="s">
        <v>2298</v>
      </c>
      <c r="B2227" s="3">
        <v>46325</v>
      </c>
      <c r="C2227" s="4" t="s">
        <v>47</v>
      </c>
      <c r="D2227" s="4" t="s">
        <v>102</v>
      </c>
      <c r="E2227" s="4" t="s">
        <v>23</v>
      </c>
      <c r="F2227" s="4" t="s">
        <v>24</v>
      </c>
      <c r="G2227" s="4" t="s">
        <v>25</v>
      </c>
      <c r="H2227" s="4" t="s">
        <v>55</v>
      </c>
      <c r="I2227" s="5">
        <v>1</v>
      </c>
      <c r="J2227" s="6">
        <v>39.65</v>
      </c>
      <c r="K2227" s="7">
        <v>0</v>
      </c>
      <c r="L2227" s="6">
        <v>16.38</v>
      </c>
      <c r="M2227" s="6">
        <f t="shared" si="136"/>
        <v>39.65</v>
      </c>
      <c r="N2227" s="6">
        <f t="shared" si="137"/>
        <v>16.38</v>
      </c>
      <c r="O2227" s="6">
        <f t="shared" si="138"/>
        <v>23.27</v>
      </c>
      <c r="P2227" s="8">
        <f t="shared" si="139"/>
        <v>0.58688524590163937</v>
      </c>
      <c r="Q2227" s="9">
        <f>YEAR(SalesDataTable[[#This Row],[Order Date]])</f>
        <v>2026</v>
      </c>
      <c r="R2227" s="8" t="str">
        <f>"Q"&amp;ROUNDUP(MONTH(SalesDataTable[[#This Row],[Order Date]])/3,0)</f>
        <v>Q4</v>
      </c>
      <c r="S2227" s="5">
        <f>MONTH(SalesDataTable[[#This Row],[Order Date]])</f>
        <v>10</v>
      </c>
      <c r="T2227" s="8" t="str">
        <f>TEXT(SalesDataTable[[#This Row],[Order Date]],"mmm")</f>
        <v>paź</v>
      </c>
    </row>
    <row r="2228" spans="1:20" ht="16" x14ac:dyDescent="0.4">
      <c r="A2228" s="2" t="s">
        <v>2299</v>
      </c>
      <c r="B2228" s="3">
        <v>46325</v>
      </c>
      <c r="C2228" s="4" t="s">
        <v>28</v>
      </c>
      <c r="D2228" s="4" t="s">
        <v>89</v>
      </c>
      <c r="E2228" s="4" t="s">
        <v>23</v>
      </c>
      <c r="F2228" s="4" t="s">
        <v>36</v>
      </c>
      <c r="G2228" s="4" t="s">
        <v>25</v>
      </c>
      <c r="H2228" s="4" t="s">
        <v>63</v>
      </c>
      <c r="I2228" s="5">
        <v>1</v>
      </c>
      <c r="J2228" s="6">
        <v>102.47</v>
      </c>
      <c r="K2228" s="7">
        <v>0.1</v>
      </c>
      <c r="L2228" s="6">
        <v>49.75</v>
      </c>
      <c r="M2228" s="6">
        <f t="shared" si="136"/>
        <v>92.222999999999999</v>
      </c>
      <c r="N2228" s="6">
        <f t="shared" si="137"/>
        <v>49.75</v>
      </c>
      <c r="O2228" s="6">
        <f t="shared" si="138"/>
        <v>42.472999999999999</v>
      </c>
      <c r="P2228" s="8">
        <f t="shared" si="139"/>
        <v>0.46054671828068922</v>
      </c>
      <c r="Q2228" s="9">
        <f>YEAR(SalesDataTable[[#This Row],[Order Date]])</f>
        <v>2026</v>
      </c>
      <c r="R2228" s="8" t="str">
        <f>"Q"&amp;ROUNDUP(MONTH(SalesDataTable[[#This Row],[Order Date]])/3,0)</f>
        <v>Q4</v>
      </c>
      <c r="S2228" s="5">
        <f>MONTH(SalesDataTable[[#This Row],[Order Date]])</f>
        <v>10</v>
      </c>
      <c r="T2228" s="8" t="str">
        <f>TEXT(SalesDataTable[[#This Row],[Order Date]],"mmm")</f>
        <v>paź</v>
      </c>
    </row>
    <row r="2229" spans="1:20" ht="16" x14ac:dyDescent="0.4">
      <c r="A2229" s="2" t="s">
        <v>2300</v>
      </c>
      <c r="B2229" s="3">
        <v>46325</v>
      </c>
      <c r="C2229" s="4" t="s">
        <v>47</v>
      </c>
      <c r="D2229" s="4" t="s">
        <v>102</v>
      </c>
      <c r="E2229" s="4" t="s">
        <v>45</v>
      </c>
      <c r="F2229" s="4" t="s">
        <v>40</v>
      </c>
      <c r="G2229" s="4" t="s">
        <v>69</v>
      </c>
      <c r="H2229" s="4" t="s">
        <v>70</v>
      </c>
      <c r="I2229" s="5">
        <v>2</v>
      </c>
      <c r="J2229" s="6">
        <v>40.43</v>
      </c>
      <c r="K2229" s="7">
        <v>0</v>
      </c>
      <c r="L2229" s="6">
        <v>14.88</v>
      </c>
      <c r="M2229" s="6">
        <f t="shared" si="136"/>
        <v>80.86</v>
      </c>
      <c r="N2229" s="6">
        <f t="shared" si="137"/>
        <v>29.76</v>
      </c>
      <c r="O2229" s="6">
        <f t="shared" si="138"/>
        <v>51.099999999999994</v>
      </c>
      <c r="P2229" s="8">
        <f t="shared" si="139"/>
        <v>0.63195646796932969</v>
      </c>
      <c r="Q2229" s="9">
        <f>YEAR(SalesDataTable[[#This Row],[Order Date]])</f>
        <v>2026</v>
      </c>
      <c r="R2229" s="8" t="str">
        <f>"Q"&amp;ROUNDUP(MONTH(SalesDataTable[[#This Row],[Order Date]])/3,0)</f>
        <v>Q4</v>
      </c>
      <c r="S2229" s="5">
        <f>MONTH(SalesDataTable[[#This Row],[Order Date]])</f>
        <v>10</v>
      </c>
      <c r="T2229" s="8" t="str">
        <f>TEXT(SalesDataTable[[#This Row],[Order Date]],"mmm")</f>
        <v>paź</v>
      </c>
    </row>
    <row r="2230" spans="1:20" ht="16" x14ac:dyDescent="0.4">
      <c r="A2230" s="2" t="s">
        <v>2301</v>
      </c>
      <c r="B2230" s="3">
        <v>46325</v>
      </c>
      <c r="C2230" s="4" t="s">
        <v>47</v>
      </c>
      <c r="D2230" s="4" t="s">
        <v>68</v>
      </c>
      <c r="E2230" s="4" t="s">
        <v>45</v>
      </c>
      <c r="F2230" s="4" t="s">
        <v>40</v>
      </c>
      <c r="G2230" s="4" t="s">
        <v>37</v>
      </c>
      <c r="H2230" s="4" t="s">
        <v>38</v>
      </c>
      <c r="I2230" s="5">
        <v>2</v>
      </c>
      <c r="J2230" s="6">
        <v>35.880000000000003</v>
      </c>
      <c r="K2230" s="7">
        <v>0.05</v>
      </c>
      <c r="L2230" s="6">
        <v>13.52</v>
      </c>
      <c r="M2230" s="6">
        <f t="shared" si="136"/>
        <v>68.171999999999997</v>
      </c>
      <c r="N2230" s="6">
        <f t="shared" si="137"/>
        <v>27.04</v>
      </c>
      <c r="O2230" s="6">
        <f t="shared" si="138"/>
        <v>41.131999999999998</v>
      </c>
      <c r="P2230" s="8">
        <f t="shared" si="139"/>
        <v>0.60335621662852779</v>
      </c>
      <c r="Q2230" s="9">
        <f>YEAR(SalesDataTable[[#This Row],[Order Date]])</f>
        <v>2026</v>
      </c>
      <c r="R2230" s="8" t="str">
        <f>"Q"&amp;ROUNDUP(MONTH(SalesDataTable[[#This Row],[Order Date]])/3,0)</f>
        <v>Q4</v>
      </c>
      <c r="S2230" s="5">
        <f>MONTH(SalesDataTable[[#This Row],[Order Date]])</f>
        <v>10</v>
      </c>
      <c r="T2230" s="8" t="str">
        <f>TEXT(SalesDataTable[[#This Row],[Order Date]],"mmm")</f>
        <v>paź</v>
      </c>
    </row>
    <row r="2231" spans="1:20" ht="16" x14ac:dyDescent="0.4">
      <c r="A2231" s="2" t="s">
        <v>2302</v>
      </c>
      <c r="B2231" s="3">
        <v>46325</v>
      </c>
      <c r="C2231" s="4" t="s">
        <v>21</v>
      </c>
      <c r="D2231" s="4" t="s">
        <v>108</v>
      </c>
      <c r="E2231" s="4" t="s">
        <v>59</v>
      </c>
      <c r="F2231" s="4" t="s">
        <v>36</v>
      </c>
      <c r="G2231" s="4" t="s">
        <v>25</v>
      </c>
      <c r="H2231" s="4" t="s">
        <v>26</v>
      </c>
      <c r="I2231" s="5">
        <v>1</v>
      </c>
      <c r="J2231" s="6">
        <v>80.400000000000006</v>
      </c>
      <c r="K2231" s="7">
        <v>0</v>
      </c>
      <c r="L2231" s="6">
        <v>43.34</v>
      </c>
      <c r="M2231" s="6">
        <f t="shared" si="136"/>
        <v>80.400000000000006</v>
      </c>
      <c r="N2231" s="6">
        <f t="shared" si="137"/>
        <v>43.34</v>
      </c>
      <c r="O2231" s="6">
        <f t="shared" si="138"/>
        <v>37.06</v>
      </c>
      <c r="P2231" s="8">
        <f t="shared" si="139"/>
        <v>0.46094527363184079</v>
      </c>
      <c r="Q2231" s="9">
        <f>YEAR(SalesDataTable[[#This Row],[Order Date]])</f>
        <v>2026</v>
      </c>
      <c r="R2231" s="8" t="str">
        <f>"Q"&amp;ROUNDUP(MONTH(SalesDataTable[[#This Row],[Order Date]])/3,0)</f>
        <v>Q4</v>
      </c>
      <c r="S2231" s="5">
        <f>MONTH(SalesDataTable[[#This Row],[Order Date]])</f>
        <v>10</v>
      </c>
      <c r="T2231" s="8" t="str">
        <f>TEXT(SalesDataTable[[#This Row],[Order Date]],"mmm")</f>
        <v>paź</v>
      </c>
    </row>
    <row r="2232" spans="1:20" ht="16" x14ac:dyDescent="0.4">
      <c r="A2232" s="2" t="s">
        <v>2303</v>
      </c>
      <c r="B2232" s="3">
        <v>46326</v>
      </c>
      <c r="C2232" s="4" t="s">
        <v>47</v>
      </c>
      <c r="D2232" s="4" t="s">
        <v>68</v>
      </c>
      <c r="E2232" s="4" t="s">
        <v>23</v>
      </c>
      <c r="F2232" s="4" t="s">
        <v>24</v>
      </c>
      <c r="G2232" s="4" t="s">
        <v>69</v>
      </c>
      <c r="H2232" s="4" t="s">
        <v>87</v>
      </c>
      <c r="I2232" s="5">
        <v>1</v>
      </c>
      <c r="J2232" s="6">
        <v>37.08</v>
      </c>
      <c r="K2232" s="7">
        <v>0</v>
      </c>
      <c r="L2232" s="6">
        <v>13.62</v>
      </c>
      <c r="M2232" s="6">
        <f t="shared" si="136"/>
        <v>37.08</v>
      </c>
      <c r="N2232" s="6">
        <f t="shared" si="137"/>
        <v>13.62</v>
      </c>
      <c r="O2232" s="6">
        <f t="shared" si="138"/>
        <v>23.46</v>
      </c>
      <c r="P2232" s="8">
        <f t="shared" si="139"/>
        <v>0.63268608414239491</v>
      </c>
      <c r="Q2232" s="9">
        <f>YEAR(SalesDataTable[[#This Row],[Order Date]])</f>
        <v>2026</v>
      </c>
      <c r="R2232" s="8" t="str">
        <f>"Q"&amp;ROUNDUP(MONTH(SalesDataTable[[#This Row],[Order Date]])/3,0)</f>
        <v>Q4</v>
      </c>
      <c r="S2232" s="5">
        <f>MONTH(SalesDataTable[[#This Row],[Order Date]])</f>
        <v>10</v>
      </c>
      <c r="T2232" s="8" t="str">
        <f>TEXT(SalesDataTable[[#This Row],[Order Date]],"mmm")</f>
        <v>paź</v>
      </c>
    </row>
    <row r="2233" spans="1:20" ht="16" x14ac:dyDescent="0.4">
      <c r="A2233" s="2" t="s">
        <v>2304</v>
      </c>
      <c r="B2233" s="3">
        <v>46326</v>
      </c>
      <c r="C2233" s="4" t="s">
        <v>47</v>
      </c>
      <c r="D2233" s="4" t="s">
        <v>48</v>
      </c>
      <c r="E2233" s="4" t="s">
        <v>45</v>
      </c>
      <c r="F2233" s="4" t="s">
        <v>36</v>
      </c>
      <c r="G2233" s="4" t="s">
        <v>37</v>
      </c>
      <c r="H2233" s="4" t="s">
        <v>103</v>
      </c>
      <c r="I2233" s="5">
        <v>6</v>
      </c>
      <c r="J2233" s="6">
        <v>165.92</v>
      </c>
      <c r="K2233" s="7">
        <v>0</v>
      </c>
      <c r="L2233" s="6">
        <v>87.55</v>
      </c>
      <c r="M2233" s="6">
        <f t="shared" si="136"/>
        <v>995.52</v>
      </c>
      <c r="N2233" s="6">
        <f t="shared" si="137"/>
        <v>525.29999999999995</v>
      </c>
      <c r="O2233" s="6">
        <f t="shared" si="138"/>
        <v>470.22</v>
      </c>
      <c r="P2233" s="8">
        <f t="shared" si="139"/>
        <v>0.4723360655737705</v>
      </c>
      <c r="Q2233" s="9">
        <f>YEAR(SalesDataTable[[#This Row],[Order Date]])</f>
        <v>2026</v>
      </c>
      <c r="R2233" s="8" t="str">
        <f>"Q"&amp;ROUNDUP(MONTH(SalesDataTable[[#This Row],[Order Date]])/3,0)</f>
        <v>Q4</v>
      </c>
      <c r="S2233" s="5">
        <f>MONTH(SalesDataTable[[#This Row],[Order Date]])</f>
        <v>10</v>
      </c>
      <c r="T2233" s="8" t="str">
        <f>TEXT(SalesDataTable[[#This Row],[Order Date]],"mmm")</f>
        <v>paź</v>
      </c>
    </row>
    <row r="2234" spans="1:20" ht="16" x14ac:dyDescent="0.4">
      <c r="A2234" s="2" t="s">
        <v>2305</v>
      </c>
      <c r="B2234" s="3">
        <v>46326</v>
      </c>
      <c r="C2234" s="4" t="s">
        <v>28</v>
      </c>
      <c r="D2234" s="4" t="s">
        <v>89</v>
      </c>
      <c r="E2234" s="4" t="s">
        <v>59</v>
      </c>
      <c r="F2234" s="4" t="s">
        <v>36</v>
      </c>
      <c r="G2234" s="4" t="s">
        <v>37</v>
      </c>
      <c r="H2234" s="4" t="s">
        <v>91</v>
      </c>
      <c r="I2234" s="5">
        <v>1</v>
      </c>
      <c r="J2234" s="6">
        <v>135.19</v>
      </c>
      <c r="K2234" s="7">
        <v>0</v>
      </c>
      <c r="L2234" s="6">
        <v>68.319999999999993</v>
      </c>
      <c r="M2234" s="6">
        <f t="shared" si="136"/>
        <v>135.19</v>
      </c>
      <c r="N2234" s="6">
        <f t="shared" si="137"/>
        <v>68.319999999999993</v>
      </c>
      <c r="O2234" s="6">
        <f t="shared" si="138"/>
        <v>66.87</v>
      </c>
      <c r="P2234" s="8">
        <f t="shared" si="139"/>
        <v>0.49463717730601381</v>
      </c>
      <c r="Q2234" s="9">
        <f>YEAR(SalesDataTable[[#This Row],[Order Date]])</f>
        <v>2026</v>
      </c>
      <c r="R2234" s="8" t="str">
        <f>"Q"&amp;ROUNDUP(MONTH(SalesDataTable[[#This Row],[Order Date]])/3,0)</f>
        <v>Q4</v>
      </c>
      <c r="S2234" s="5">
        <f>MONTH(SalesDataTable[[#This Row],[Order Date]])</f>
        <v>10</v>
      </c>
      <c r="T2234" s="8" t="str">
        <f>TEXT(SalesDataTable[[#This Row],[Order Date]],"mmm")</f>
        <v>paź</v>
      </c>
    </row>
    <row r="2235" spans="1:20" ht="16" x14ac:dyDescent="0.4">
      <c r="A2235" s="2" t="s">
        <v>2306</v>
      </c>
      <c r="B2235" s="3">
        <v>46327</v>
      </c>
      <c r="C2235" s="4" t="s">
        <v>28</v>
      </c>
      <c r="D2235" s="4" t="s">
        <v>86</v>
      </c>
      <c r="E2235" s="4" t="s">
        <v>23</v>
      </c>
      <c r="F2235" s="4" t="s">
        <v>36</v>
      </c>
      <c r="G2235" s="4" t="s">
        <v>37</v>
      </c>
      <c r="H2235" s="4" t="s">
        <v>91</v>
      </c>
      <c r="I2235" s="5">
        <v>2</v>
      </c>
      <c r="J2235" s="6">
        <v>133.96</v>
      </c>
      <c r="K2235" s="7">
        <v>0.1</v>
      </c>
      <c r="L2235" s="6">
        <v>65.44</v>
      </c>
      <c r="M2235" s="6">
        <f t="shared" si="136"/>
        <v>241.12800000000001</v>
      </c>
      <c r="N2235" s="6">
        <f t="shared" si="137"/>
        <v>130.88</v>
      </c>
      <c r="O2235" s="6">
        <f t="shared" si="138"/>
        <v>110.24800000000002</v>
      </c>
      <c r="P2235" s="8">
        <f t="shared" si="139"/>
        <v>0.4572177432732823</v>
      </c>
      <c r="Q2235" s="9">
        <f>YEAR(SalesDataTable[[#This Row],[Order Date]])</f>
        <v>2026</v>
      </c>
      <c r="R2235" s="8" t="str">
        <f>"Q"&amp;ROUNDUP(MONTH(SalesDataTable[[#This Row],[Order Date]])/3,0)</f>
        <v>Q4</v>
      </c>
      <c r="S2235" s="5">
        <f>MONTH(SalesDataTable[[#This Row],[Order Date]])</f>
        <v>11</v>
      </c>
      <c r="T2235" s="8" t="str">
        <f>TEXT(SalesDataTable[[#This Row],[Order Date]],"mmm")</f>
        <v>lis</v>
      </c>
    </row>
    <row r="2236" spans="1:20" ht="16" x14ac:dyDescent="0.4">
      <c r="A2236" s="2" t="s">
        <v>2307</v>
      </c>
      <c r="B2236" s="3">
        <v>46327</v>
      </c>
      <c r="C2236" s="4" t="s">
        <v>28</v>
      </c>
      <c r="D2236" s="4" t="s">
        <v>86</v>
      </c>
      <c r="E2236" s="4" t="s">
        <v>59</v>
      </c>
      <c r="F2236" s="4" t="s">
        <v>40</v>
      </c>
      <c r="G2236" s="4" t="s">
        <v>25</v>
      </c>
      <c r="H2236" s="4" t="s">
        <v>49</v>
      </c>
      <c r="I2236" s="5">
        <v>3</v>
      </c>
      <c r="J2236" s="6">
        <v>51.67</v>
      </c>
      <c r="K2236" s="7">
        <v>0.05</v>
      </c>
      <c r="L2236" s="6">
        <v>22.8</v>
      </c>
      <c r="M2236" s="6">
        <f t="shared" si="136"/>
        <v>147.25949999999997</v>
      </c>
      <c r="N2236" s="6">
        <f t="shared" si="137"/>
        <v>68.400000000000006</v>
      </c>
      <c r="O2236" s="6">
        <f t="shared" si="138"/>
        <v>78.859499999999969</v>
      </c>
      <c r="P2236" s="8">
        <f t="shared" si="139"/>
        <v>0.53551383781691497</v>
      </c>
      <c r="Q2236" s="9">
        <f>YEAR(SalesDataTable[[#This Row],[Order Date]])</f>
        <v>2026</v>
      </c>
      <c r="R2236" s="8" t="str">
        <f>"Q"&amp;ROUNDUP(MONTH(SalesDataTable[[#This Row],[Order Date]])/3,0)</f>
        <v>Q4</v>
      </c>
      <c r="S2236" s="5">
        <f>MONTH(SalesDataTable[[#This Row],[Order Date]])</f>
        <v>11</v>
      </c>
      <c r="T2236" s="8" t="str">
        <f>TEXT(SalesDataTable[[#This Row],[Order Date]],"mmm")</f>
        <v>lis</v>
      </c>
    </row>
    <row r="2237" spans="1:20" ht="16" x14ac:dyDescent="0.4">
      <c r="A2237" s="2" t="s">
        <v>2308</v>
      </c>
      <c r="B2237" s="3">
        <v>46327</v>
      </c>
      <c r="C2237" s="4" t="s">
        <v>28</v>
      </c>
      <c r="D2237" s="4" t="s">
        <v>29</v>
      </c>
      <c r="E2237" s="4" t="s">
        <v>59</v>
      </c>
      <c r="F2237" s="4" t="s">
        <v>24</v>
      </c>
      <c r="G2237" s="4" t="s">
        <v>31</v>
      </c>
      <c r="H2237" s="4" t="s">
        <v>73</v>
      </c>
      <c r="I2237" s="5">
        <v>1</v>
      </c>
      <c r="J2237" s="6">
        <v>150.46</v>
      </c>
      <c r="K2237" s="7">
        <v>0.15</v>
      </c>
      <c r="L2237" s="6">
        <v>78.39</v>
      </c>
      <c r="M2237" s="6">
        <f t="shared" si="136"/>
        <v>127.89100000000001</v>
      </c>
      <c r="N2237" s="6">
        <f t="shared" si="137"/>
        <v>78.39</v>
      </c>
      <c r="O2237" s="6">
        <f t="shared" si="138"/>
        <v>49.501000000000005</v>
      </c>
      <c r="P2237" s="8">
        <f t="shared" si="139"/>
        <v>0.38705616501552104</v>
      </c>
      <c r="Q2237" s="9">
        <f>YEAR(SalesDataTable[[#This Row],[Order Date]])</f>
        <v>2026</v>
      </c>
      <c r="R2237" s="8" t="str">
        <f>"Q"&amp;ROUNDUP(MONTH(SalesDataTable[[#This Row],[Order Date]])/3,0)</f>
        <v>Q4</v>
      </c>
      <c r="S2237" s="5">
        <f>MONTH(SalesDataTable[[#This Row],[Order Date]])</f>
        <v>11</v>
      </c>
      <c r="T2237" s="8" t="str">
        <f>TEXT(SalesDataTable[[#This Row],[Order Date]],"mmm")</f>
        <v>lis</v>
      </c>
    </row>
    <row r="2238" spans="1:20" ht="16" x14ac:dyDescent="0.4">
      <c r="A2238" s="2" t="s">
        <v>2309</v>
      </c>
      <c r="B2238" s="3">
        <v>46327</v>
      </c>
      <c r="C2238" s="4" t="s">
        <v>47</v>
      </c>
      <c r="D2238" s="4" t="s">
        <v>102</v>
      </c>
      <c r="E2238" s="4" t="s">
        <v>23</v>
      </c>
      <c r="F2238" s="4" t="s">
        <v>36</v>
      </c>
      <c r="G2238" s="4" t="s">
        <v>25</v>
      </c>
      <c r="H2238" s="4" t="s">
        <v>63</v>
      </c>
      <c r="I2238" s="5">
        <v>1</v>
      </c>
      <c r="J2238" s="6">
        <v>103.53</v>
      </c>
      <c r="K2238" s="7">
        <v>0.1</v>
      </c>
      <c r="L2238" s="6">
        <v>51.75</v>
      </c>
      <c r="M2238" s="6">
        <f t="shared" si="136"/>
        <v>93.177000000000007</v>
      </c>
      <c r="N2238" s="6">
        <f t="shared" si="137"/>
        <v>51.75</v>
      </c>
      <c r="O2238" s="6">
        <f t="shared" si="138"/>
        <v>41.427000000000007</v>
      </c>
      <c r="P2238" s="8">
        <f t="shared" si="139"/>
        <v>0.4446054283782479</v>
      </c>
      <c r="Q2238" s="9">
        <f>YEAR(SalesDataTable[[#This Row],[Order Date]])</f>
        <v>2026</v>
      </c>
      <c r="R2238" s="8" t="str">
        <f>"Q"&amp;ROUNDUP(MONTH(SalesDataTable[[#This Row],[Order Date]])/3,0)</f>
        <v>Q4</v>
      </c>
      <c r="S2238" s="5">
        <f>MONTH(SalesDataTable[[#This Row],[Order Date]])</f>
        <v>11</v>
      </c>
      <c r="T2238" s="8" t="str">
        <f>TEXT(SalesDataTable[[#This Row],[Order Date]],"mmm")</f>
        <v>lis</v>
      </c>
    </row>
    <row r="2239" spans="1:20" ht="16" x14ac:dyDescent="0.4">
      <c r="A2239" s="2" t="s">
        <v>2310</v>
      </c>
      <c r="B2239" s="3">
        <v>46327</v>
      </c>
      <c r="C2239" s="4" t="s">
        <v>34</v>
      </c>
      <c r="D2239" s="4" t="s">
        <v>35</v>
      </c>
      <c r="E2239" s="4" t="s">
        <v>23</v>
      </c>
      <c r="F2239" s="4" t="s">
        <v>24</v>
      </c>
      <c r="G2239" s="4" t="s">
        <v>25</v>
      </c>
      <c r="H2239" s="4" t="s">
        <v>63</v>
      </c>
      <c r="I2239" s="5">
        <v>4</v>
      </c>
      <c r="J2239" s="6">
        <v>103.33</v>
      </c>
      <c r="K2239" s="7">
        <v>0</v>
      </c>
      <c r="L2239" s="6">
        <v>49.15</v>
      </c>
      <c r="M2239" s="6">
        <f t="shared" si="136"/>
        <v>413.32</v>
      </c>
      <c r="N2239" s="6">
        <f t="shared" si="137"/>
        <v>196.6</v>
      </c>
      <c r="O2239" s="6">
        <f t="shared" si="138"/>
        <v>216.72</v>
      </c>
      <c r="P2239" s="8">
        <f t="shared" si="139"/>
        <v>0.5243394948224136</v>
      </c>
      <c r="Q2239" s="9">
        <f>YEAR(SalesDataTable[[#This Row],[Order Date]])</f>
        <v>2026</v>
      </c>
      <c r="R2239" s="8" t="str">
        <f>"Q"&amp;ROUNDUP(MONTH(SalesDataTable[[#This Row],[Order Date]])/3,0)</f>
        <v>Q4</v>
      </c>
      <c r="S2239" s="5">
        <f>MONTH(SalesDataTable[[#This Row],[Order Date]])</f>
        <v>11</v>
      </c>
      <c r="T2239" s="8" t="str">
        <f>TEXT(SalesDataTable[[#This Row],[Order Date]],"mmm")</f>
        <v>lis</v>
      </c>
    </row>
    <row r="2240" spans="1:20" ht="16" x14ac:dyDescent="0.4">
      <c r="A2240" s="2" t="s">
        <v>2311</v>
      </c>
      <c r="B2240" s="3">
        <v>46327</v>
      </c>
      <c r="C2240" s="4" t="s">
        <v>47</v>
      </c>
      <c r="D2240" s="4" t="s">
        <v>68</v>
      </c>
      <c r="E2240" s="4" t="s">
        <v>30</v>
      </c>
      <c r="F2240" s="4" t="s">
        <v>40</v>
      </c>
      <c r="G2240" s="4" t="s">
        <v>37</v>
      </c>
      <c r="H2240" s="4" t="s">
        <v>38</v>
      </c>
      <c r="I2240" s="5">
        <v>5</v>
      </c>
      <c r="J2240" s="6">
        <v>37.08</v>
      </c>
      <c r="K2240" s="7">
        <v>0.15</v>
      </c>
      <c r="L2240" s="6">
        <v>13.27</v>
      </c>
      <c r="M2240" s="6">
        <f t="shared" si="136"/>
        <v>157.58999999999997</v>
      </c>
      <c r="N2240" s="6">
        <f t="shared" si="137"/>
        <v>66.349999999999994</v>
      </c>
      <c r="O2240" s="6">
        <f t="shared" si="138"/>
        <v>91.239999999999981</v>
      </c>
      <c r="P2240" s="8">
        <f t="shared" si="139"/>
        <v>0.57897074687480166</v>
      </c>
      <c r="Q2240" s="9">
        <f>YEAR(SalesDataTable[[#This Row],[Order Date]])</f>
        <v>2026</v>
      </c>
      <c r="R2240" s="8" t="str">
        <f>"Q"&amp;ROUNDUP(MONTH(SalesDataTable[[#This Row],[Order Date]])/3,0)</f>
        <v>Q4</v>
      </c>
      <c r="S2240" s="5">
        <f>MONTH(SalesDataTable[[#This Row],[Order Date]])</f>
        <v>11</v>
      </c>
      <c r="T2240" s="8" t="str">
        <f>TEXT(SalesDataTable[[#This Row],[Order Date]],"mmm")</f>
        <v>lis</v>
      </c>
    </row>
    <row r="2241" spans="1:20" ht="16" x14ac:dyDescent="0.4">
      <c r="A2241" s="2" t="s">
        <v>2312</v>
      </c>
      <c r="B2241" s="3">
        <v>46327</v>
      </c>
      <c r="C2241" s="4" t="s">
        <v>21</v>
      </c>
      <c r="D2241" s="4" t="s">
        <v>22</v>
      </c>
      <c r="E2241" s="4" t="s">
        <v>30</v>
      </c>
      <c r="F2241" s="4" t="s">
        <v>40</v>
      </c>
      <c r="G2241" s="4" t="s">
        <v>37</v>
      </c>
      <c r="H2241" s="4" t="s">
        <v>91</v>
      </c>
      <c r="I2241" s="5">
        <v>5</v>
      </c>
      <c r="J2241" s="6">
        <v>132.33000000000001</v>
      </c>
      <c r="K2241" s="7">
        <v>0.2</v>
      </c>
      <c r="L2241" s="6">
        <v>65.2</v>
      </c>
      <c r="M2241" s="6">
        <f t="shared" si="136"/>
        <v>529.32000000000005</v>
      </c>
      <c r="N2241" s="6">
        <f t="shared" si="137"/>
        <v>326</v>
      </c>
      <c r="O2241" s="6">
        <f t="shared" si="138"/>
        <v>203.32000000000005</v>
      </c>
      <c r="P2241" s="8">
        <f t="shared" si="139"/>
        <v>0.3841154689034989</v>
      </c>
      <c r="Q2241" s="9">
        <f>YEAR(SalesDataTable[[#This Row],[Order Date]])</f>
        <v>2026</v>
      </c>
      <c r="R2241" s="8" t="str">
        <f>"Q"&amp;ROUNDUP(MONTH(SalesDataTable[[#This Row],[Order Date]])/3,0)</f>
        <v>Q4</v>
      </c>
      <c r="S2241" s="5">
        <f>MONTH(SalesDataTable[[#This Row],[Order Date]])</f>
        <v>11</v>
      </c>
      <c r="T2241" s="8" t="str">
        <f>TEXT(SalesDataTable[[#This Row],[Order Date]],"mmm")</f>
        <v>lis</v>
      </c>
    </row>
    <row r="2242" spans="1:20" ht="16" x14ac:dyDescent="0.4">
      <c r="A2242" s="2" t="s">
        <v>2313</v>
      </c>
      <c r="B2242" s="3">
        <v>46327</v>
      </c>
      <c r="C2242" s="4" t="s">
        <v>47</v>
      </c>
      <c r="D2242" s="4" t="s">
        <v>102</v>
      </c>
      <c r="E2242" s="4" t="s">
        <v>45</v>
      </c>
      <c r="F2242" s="4" t="s">
        <v>36</v>
      </c>
      <c r="G2242" s="4" t="s">
        <v>25</v>
      </c>
      <c r="H2242" s="4" t="s">
        <v>49</v>
      </c>
      <c r="I2242" s="5">
        <v>2</v>
      </c>
      <c r="J2242" s="6">
        <v>50.43</v>
      </c>
      <c r="K2242" s="7">
        <v>0</v>
      </c>
      <c r="L2242" s="6">
        <v>22.54</v>
      </c>
      <c r="M2242" s="6">
        <f t="shared" ref="M2242:M2305" si="140">I2242*J2242*(1-K2242)</f>
        <v>100.86</v>
      </c>
      <c r="N2242" s="6">
        <f t="shared" ref="N2242:N2305" si="141">I2242*L2242</f>
        <v>45.08</v>
      </c>
      <c r="O2242" s="6">
        <f t="shared" ref="O2242:O2305" si="142">M2242-N2242</f>
        <v>55.78</v>
      </c>
      <c r="P2242" s="8">
        <f t="shared" ref="P2242:P2305" si="143">IFERROR(O2242/M2242,0)</f>
        <v>0.55304382312115807</v>
      </c>
      <c r="Q2242" s="9">
        <f>YEAR(SalesDataTable[[#This Row],[Order Date]])</f>
        <v>2026</v>
      </c>
      <c r="R2242" s="8" t="str">
        <f>"Q"&amp;ROUNDUP(MONTH(SalesDataTable[[#This Row],[Order Date]])/3,0)</f>
        <v>Q4</v>
      </c>
      <c r="S2242" s="5">
        <f>MONTH(SalesDataTable[[#This Row],[Order Date]])</f>
        <v>11</v>
      </c>
      <c r="T2242" s="8" t="str">
        <f>TEXT(SalesDataTable[[#This Row],[Order Date]],"mmm")</f>
        <v>lis</v>
      </c>
    </row>
    <row r="2243" spans="1:20" ht="16" x14ac:dyDescent="0.4">
      <c r="A2243" s="2" t="s">
        <v>2314</v>
      </c>
      <c r="B2243" s="3">
        <v>46327</v>
      </c>
      <c r="C2243" s="4" t="s">
        <v>34</v>
      </c>
      <c r="D2243" s="4" t="s">
        <v>35</v>
      </c>
      <c r="E2243" s="4" t="s">
        <v>30</v>
      </c>
      <c r="F2243" s="4" t="s">
        <v>24</v>
      </c>
      <c r="G2243" s="4" t="s">
        <v>69</v>
      </c>
      <c r="H2243" s="4" t="s">
        <v>94</v>
      </c>
      <c r="I2243" s="5">
        <v>3</v>
      </c>
      <c r="J2243" s="6">
        <v>50.05</v>
      </c>
      <c r="K2243" s="7">
        <v>0.15</v>
      </c>
      <c r="L2243" s="6">
        <v>22.36</v>
      </c>
      <c r="M2243" s="6">
        <f t="shared" si="140"/>
        <v>127.62749999999998</v>
      </c>
      <c r="N2243" s="6">
        <f t="shared" si="141"/>
        <v>67.08</v>
      </c>
      <c r="O2243" s="6">
        <f t="shared" si="142"/>
        <v>60.547499999999985</v>
      </c>
      <c r="P2243" s="8">
        <f t="shared" si="143"/>
        <v>0.47440794499618022</v>
      </c>
      <c r="Q2243" s="9">
        <f>YEAR(SalesDataTable[[#This Row],[Order Date]])</f>
        <v>2026</v>
      </c>
      <c r="R2243" s="8" t="str">
        <f>"Q"&amp;ROUNDUP(MONTH(SalesDataTable[[#This Row],[Order Date]])/3,0)</f>
        <v>Q4</v>
      </c>
      <c r="S2243" s="5">
        <f>MONTH(SalesDataTable[[#This Row],[Order Date]])</f>
        <v>11</v>
      </c>
      <c r="T2243" s="8" t="str">
        <f>TEXT(SalesDataTable[[#This Row],[Order Date]],"mmm")</f>
        <v>lis</v>
      </c>
    </row>
    <row r="2244" spans="1:20" ht="16" x14ac:dyDescent="0.4">
      <c r="A2244" s="2" t="s">
        <v>2315</v>
      </c>
      <c r="B2244" s="3">
        <v>46327</v>
      </c>
      <c r="C2244" s="4" t="s">
        <v>47</v>
      </c>
      <c r="D2244" s="4" t="s">
        <v>102</v>
      </c>
      <c r="E2244" s="4" t="s">
        <v>23</v>
      </c>
      <c r="F2244" s="4" t="s">
        <v>24</v>
      </c>
      <c r="G2244" s="4" t="s">
        <v>51</v>
      </c>
      <c r="H2244" s="4" t="s">
        <v>61</v>
      </c>
      <c r="I2244" s="5">
        <v>1</v>
      </c>
      <c r="J2244" s="6">
        <v>197.14</v>
      </c>
      <c r="K2244" s="7">
        <v>0.05</v>
      </c>
      <c r="L2244" s="6">
        <v>102.87</v>
      </c>
      <c r="M2244" s="6">
        <f t="shared" si="140"/>
        <v>187.28299999999999</v>
      </c>
      <c r="N2244" s="6">
        <f t="shared" si="141"/>
        <v>102.87</v>
      </c>
      <c r="O2244" s="6">
        <f t="shared" si="142"/>
        <v>84.412999999999982</v>
      </c>
      <c r="P2244" s="8">
        <f t="shared" si="143"/>
        <v>0.45072430492890431</v>
      </c>
      <c r="Q2244" s="9">
        <f>YEAR(SalesDataTable[[#This Row],[Order Date]])</f>
        <v>2026</v>
      </c>
      <c r="R2244" s="8" t="str">
        <f>"Q"&amp;ROUNDUP(MONTH(SalesDataTable[[#This Row],[Order Date]])/3,0)</f>
        <v>Q4</v>
      </c>
      <c r="S2244" s="5">
        <f>MONTH(SalesDataTable[[#This Row],[Order Date]])</f>
        <v>11</v>
      </c>
      <c r="T2244" s="8" t="str">
        <f>TEXT(SalesDataTable[[#This Row],[Order Date]],"mmm")</f>
        <v>lis</v>
      </c>
    </row>
    <row r="2245" spans="1:20" ht="16" x14ac:dyDescent="0.4">
      <c r="A2245" s="2" t="s">
        <v>2316</v>
      </c>
      <c r="B2245" s="3">
        <v>46327</v>
      </c>
      <c r="C2245" s="4" t="s">
        <v>21</v>
      </c>
      <c r="D2245" s="4" t="s">
        <v>22</v>
      </c>
      <c r="E2245" s="4" t="s">
        <v>30</v>
      </c>
      <c r="F2245" s="4" t="s">
        <v>40</v>
      </c>
      <c r="G2245" s="4" t="s">
        <v>31</v>
      </c>
      <c r="H2245" s="4" t="s">
        <v>99</v>
      </c>
      <c r="I2245" s="5">
        <v>5</v>
      </c>
      <c r="J2245" s="6">
        <v>72.13</v>
      </c>
      <c r="K2245" s="7">
        <v>0.1</v>
      </c>
      <c r="L2245" s="6">
        <v>31.41</v>
      </c>
      <c r="M2245" s="6">
        <f t="shared" si="140"/>
        <v>324.58499999999998</v>
      </c>
      <c r="N2245" s="6">
        <f t="shared" si="141"/>
        <v>157.05000000000001</v>
      </c>
      <c r="O2245" s="6">
        <f t="shared" si="142"/>
        <v>167.53499999999997</v>
      </c>
      <c r="P2245" s="8">
        <f t="shared" si="143"/>
        <v>0.51615139331762094</v>
      </c>
      <c r="Q2245" s="9">
        <f>YEAR(SalesDataTable[[#This Row],[Order Date]])</f>
        <v>2026</v>
      </c>
      <c r="R2245" s="8" t="str">
        <f>"Q"&amp;ROUNDUP(MONTH(SalesDataTable[[#This Row],[Order Date]])/3,0)</f>
        <v>Q4</v>
      </c>
      <c r="S2245" s="5">
        <f>MONTH(SalesDataTable[[#This Row],[Order Date]])</f>
        <v>11</v>
      </c>
      <c r="T2245" s="8" t="str">
        <f>TEXT(SalesDataTable[[#This Row],[Order Date]],"mmm")</f>
        <v>lis</v>
      </c>
    </row>
    <row r="2246" spans="1:20" ht="16" x14ac:dyDescent="0.4">
      <c r="A2246" s="2" t="s">
        <v>2317</v>
      </c>
      <c r="B2246" s="3">
        <v>46327</v>
      </c>
      <c r="C2246" s="4" t="s">
        <v>28</v>
      </c>
      <c r="D2246" s="4" t="s">
        <v>89</v>
      </c>
      <c r="E2246" s="4" t="s">
        <v>30</v>
      </c>
      <c r="F2246" s="4" t="s">
        <v>24</v>
      </c>
      <c r="G2246" s="4" t="s">
        <v>51</v>
      </c>
      <c r="H2246" s="4" t="s">
        <v>52</v>
      </c>
      <c r="I2246" s="5">
        <v>8</v>
      </c>
      <c r="J2246" s="6">
        <v>341.51</v>
      </c>
      <c r="K2246" s="7">
        <v>0.1</v>
      </c>
      <c r="L2246" s="6">
        <v>200.1</v>
      </c>
      <c r="M2246" s="6">
        <f t="shared" si="140"/>
        <v>2458.8719999999998</v>
      </c>
      <c r="N2246" s="6">
        <f t="shared" si="141"/>
        <v>1600.8</v>
      </c>
      <c r="O2246" s="6">
        <f t="shared" si="142"/>
        <v>858.07199999999989</v>
      </c>
      <c r="P2246" s="8">
        <f t="shared" si="143"/>
        <v>0.34896977150498276</v>
      </c>
      <c r="Q2246" s="9">
        <f>YEAR(SalesDataTable[[#This Row],[Order Date]])</f>
        <v>2026</v>
      </c>
      <c r="R2246" s="8" t="str">
        <f>"Q"&amp;ROUNDUP(MONTH(SalesDataTable[[#This Row],[Order Date]])/3,0)</f>
        <v>Q4</v>
      </c>
      <c r="S2246" s="5">
        <f>MONTH(SalesDataTable[[#This Row],[Order Date]])</f>
        <v>11</v>
      </c>
      <c r="T2246" s="8" t="str">
        <f>TEXT(SalesDataTable[[#This Row],[Order Date]],"mmm")</f>
        <v>lis</v>
      </c>
    </row>
    <row r="2247" spans="1:20" ht="16" x14ac:dyDescent="0.4">
      <c r="A2247" s="2" t="s">
        <v>2318</v>
      </c>
      <c r="B2247" s="3">
        <v>46327</v>
      </c>
      <c r="C2247" s="4" t="s">
        <v>28</v>
      </c>
      <c r="D2247" s="4" t="s">
        <v>86</v>
      </c>
      <c r="E2247" s="4" t="s">
        <v>23</v>
      </c>
      <c r="F2247" s="4" t="s">
        <v>36</v>
      </c>
      <c r="G2247" s="4" t="s">
        <v>37</v>
      </c>
      <c r="H2247" s="4" t="s">
        <v>38</v>
      </c>
      <c r="I2247" s="5">
        <v>1</v>
      </c>
      <c r="J2247" s="6">
        <v>36.47</v>
      </c>
      <c r="K2247" s="7">
        <v>0.05</v>
      </c>
      <c r="L2247" s="6">
        <v>13.88</v>
      </c>
      <c r="M2247" s="6">
        <f t="shared" si="140"/>
        <v>34.646499999999996</v>
      </c>
      <c r="N2247" s="6">
        <f t="shared" si="141"/>
        <v>13.88</v>
      </c>
      <c r="O2247" s="6">
        <f t="shared" si="142"/>
        <v>20.766499999999994</v>
      </c>
      <c r="P2247" s="8">
        <f t="shared" si="143"/>
        <v>0.59938233299178834</v>
      </c>
      <c r="Q2247" s="9">
        <f>YEAR(SalesDataTable[[#This Row],[Order Date]])</f>
        <v>2026</v>
      </c>
      <c r="R2247" s="8" t="str">
        <f>"Q"&amp;ROUNDUP(MONTH(SalesDataTable[[#This Row],[Order Date]])/3,0)</f>
        <v>Q4</v>
      </c>
      <c r="S2247" s="5">
        <f>MONTH(SalesDataTable[[#This Row],[Order Date]])</f>
        <v>11</v>
      </c>
      <c r="T2247" s="8" t="str">
        <f>TEXT(SalesDataTable[[#This Row],[Order Date]],"mmm")</f>
        <v>lis</v>
      </c>
    </row>
    <row r="2248" spans="1:20" ht="16" x14ac:dyDescent="0.4">
      <c r="A2248" s="2" t="s">
        <v>2319</v>
      </c>
      <c r="B2248" s="3">
        <v>46327</v>
      </c>
      <c r="C2248" s="4" t="s">
        <v>21</v>
      </c>
      <c r="D2248" s="4" t="s">
        <v>22</v>
      </c>
      <c r="E2248" s="4" t="s">
        <v>23</v>
      </c>
      <c r="F2248" s="4" t="s">
        <v>36</v>
      </c>
      <c r="G2248" s="4" t="s">
        <v>37</v>
      </c>
      <c r="H2248" s="4" t="s">
        <v>38</v>
      </c>
      <c r="I2248" s="5">
        <v>4</v>
      </c>
      <c r="J2248" s="6">
        <v>35.69</v>
      </c>
      <c r="K2248" s="7">
        <v>0.15</v>
      </c>
      <c r="L2248" s="6">
        <v>13.52</v>
      </c>
      <c r="M2248" s="6">
        <f t="shared" si="140"/>
        <v>121.34599999999999</v>
      </c>
      <c r="N2248" s="6">
        <f t="shared" si="141"/>
        <v>54.08</v>
      </c>
      <c r="O2248" s="6">
        <f t="shared" si="142"/>
        <v>67.265999999999991</v>
      </c>
      <c r="P2248" s="8">
        <f t="shared" si="143"/>
        <v>0.55433224004087478</v>
      </c>
      <c r="Q2248" s="9">
        <f>YEAR(SalesDataTable[[#This Row],[Order Date]])</f>
        <v>2026</v>
      </c>
      <c r="R2248" s="8" t="str">
        <f>"Q"&amp;ROUNDUP(MONTH(SalesDataTable[[#This Row],[Order Date]])/3,0)</f>
        <v>Q4</v>
      </c>
      <c r="S2248" s="5">
        <f>MONTH(SalesDataTable[[#This Row],[Order Date]])</f>
        <v>11</v>
      </c>
      <c r="T2248" s="8" t="str">
        <f>TEXT(SalesDataTable[[#This Row],[Order Date]],"mmm")</f>
        <v>lis</v>
      </c>
    </row>
    <row r="2249" spans="1:20" ht="16" x14ac:dyDescent="0.4">
      <c r="A2249" s="2" t="s">
        <v>2320</v>
      </c>
      <c r="B2249" s="3">
        <v>46328</v>
      </c>
      <c r="C2249" s="4" t="s">
        <v>34</v>
      </c>
      <c r="D2249" s="4" t="s">
        <v>81</v>
      </c>
      <c r="E2249" s="4" t="s">
        <v>23</v>
      </c>
      <c r="F2249" s="4" t="s">
        <v>36</v>
      </c>
      <c r="G2249" s="4" t="s">
        <v>37</v>
      </c>
      <c r="H2249" s="4" t="s">
        <v>38</v>
      </c>
      <c r="I2249" s="5">
        <v>2</v>
      </c>
      <c r="J2249" s="6">
        <v>35.340000000000003</v>
      </c>
      <c r="K2249" s="7">
        <v>0.1</v>
      </c>
      <c r="L2249" s="6">
        <v>13.82</v>
      </c>
      <c r="M2249" s="6">
        <f t="shared" si="140"/>
        <v>63.612000000000009</v>
      </c>
      <c r="N2249" s="6">
        <f t="shared" si="141"/>
        <v>27.64</v>
      </c>
      <c r="O2249" s="6">
        <f t="shared" si="142"/>
        <v>35.972000000000008</v>
      </c>
      <c r="P2249" s="8">
        <f t="shared" si="143"/>
        <v>0.56549078790165386</v>
      </c>
      <c r="Q2249" s="9">
        <f>YEAR(SalesDataTable[[#This Row],[Order Date]])</f>
        <v>2026</v>
      </c>
      <c r="R2249" s="8" t="str">
        <f>"Q"&amp;ROUNDUP(MONTH(SalesDataTable[[#This Row],[Order Date]])/3,0)</f>
        <v>Q4</v>
      </c>
      <c r="S2249" s="5">
        <f>MONTH(SalesDataTable[[#This Row],[Order Date]])</f>
        <v>11</v>
      </c>
      <c r="T2249" s="8" t="str">
        <f>TEXT(SalesDataTable[[#This Row],[Order Date]],"mmm")</f>
        <v>lis</v>
      </c>
    </row>
    <row r="2250" spans="1:20" ht="16" x14ac:dyDescent="0.4">
      <c r="A2250" s="2" t="s">
        <v>2321</v>
      </c>
      <c r="B2250" s="3">
        <v>46328</v>
      </c>
      <c r="C2250" s="4" t="s">
        <v>34</v>
      </c>
      <c r="D2250" s="4" t="s">
        <v>81</v>
      </c>
      <c r="E2250" s="4" t="s">
        <v>23</v>
      </c>
      <c r="F2250" s="4" t="s">
        <v>36</v>
      </c>
      <c r="G2250" s="4" t="s">
        <v>37</v>
      </c>
      <c r="H2250" s="4" t="s">
        <v>66</v>
      </c>
      <c r="I2250" s="5">
        <v>4</v>
      </c>
      <c r="J2250" s="6">
        <v>46.8</v>
      </c>
      <c r="K2250" s="7">
        <v>0.05</v>
      </c>
      <c r="L2250" s="6">
        <v>18.52</v>
      </c>
      <c r="M2250" s="6">
        <f t="shared" si="140"/>
        <v>177.83999999999997</v>
      </c>
      <c r="N2250" s="6">
        <f t="shared" si="141"/>
        <v>74.08</v>
      </c>
      <c r="O2250" s="6">
        <f t="shared" si="142"/>
        <v>103.75999999999998</v>
      </c>
      <c r="P2250" s="8">
        <f t="shared" si="143"/>
        <v>0.58344579397210972</v>
      </c>
      <c r="Q2250" s="9">
        <f>YEAR(SalesDataTable[[#This Row],[Order Date]])</f>
        <v>2026</v>
      </c>
      <c r="R2250" s="8" t="str">
        <f>"Q"&amp;ROUNDUP(MONTH(SalesDataTable[[#This Row],[Order Date]])/3,0)</f>
        <v>Q4</v>
      </c>
      <c r="S2250" s="5">
        <f>MONTH(SalesDataTable[[#This Row],[Order Date]])</f>
        <v>11</v>
      </c>
      <c r="T2250" s="8" t="str">
        <f>TEXT(SalesDataTable[[#This Row],[Order Date]],"mmm")</f>
        <v>lis</v>
      </c>
    </row>
    <row r="2251" spans="1:20" ht="16" x14ac:dyDescent="0.4">
      <c r="A2251" s="2" t="s">
        <v>2322</v>
      </c>
      <c r="B2251" s="3">
        <v>46328</v>
      </c>
      <c r="C2251" s="4" t="s">
        <v>47</v>
      </c>
      <c r="D2251" s="4" t="s">
        <v>102</v>
      </c>
      <c r="E2251" s="4" t="s">
        <v>45</v>
      </c>
      <c r="F2251" s="4" t="s">
        <v>36</v>
      </c>
      <c r="G2251" s="4" t="s">
        <v>51</v>
      </c>
      <c r="H2251" s="4" t="s">
        <v>61</v>
      </c>
      <c r="I2251" s="5">
        <v>1</v>
      </c>
      <c r="J2251" s="6">
        <v>198.34</v>
      </c>
      <c r="K2251" s="7">
        <v>0.05</v>
      </c>
      <c r="L2251" s="6">
        <v>103.2</v>
      </c>
      <c r="M2251" s="6">
        <f t="shared" si="140"/>
        <v>188.423</v>
      </c>
      <c r="N2251" s="6">
        <f t="shared" si="141"/>
        <v>103.2</v>
      </c>
      <c r="O2251" s="6">
        <f t="shared" si="142"/>
        <v>85.222999999999999</v>
      </c>
      <c r="P2251" s="8">
        <f t="shared" si="143"/>
        <v>0.45229616341954004</v>
      </c>
      <c r="Q2251" s="9">
        <f>YEAR(SalesDataTable[[#This Row],[Order Date]])</f>
        <v>2026</v>
      </c>
      <c r="R2251" s="8" t="str">
        <f>"Q"&amp;ROUNDUP(MONTH(SalesDataTable[[#This Row],[Order Date]])/3,0)</f>
        <v>Q4</v>
      </c>
      <c r="S2251" s="5">
        <f>MONTH(SalesDataTable[[#This Row],[Order Date]])</f>
        <v>11</v>
      </c>
      <c r="T2251" s="8" t="str">
        <f>TEXT(SalesDataTable[[#This Row],[Order Date]],"mmm")</f>
        <v>lis</v>
      </c>
    </row>
    <row r="2252" spans="1:20" ht="16" x14ac:dyDescent="0.4">
      <c r="A2252" s="2" t="s">
        <v>2323</v>
      </c>
      <c r="B2252" s="3">
        <v>46328</v>
      </c>
      <c r="C2252" s="4" t="s">
        <v>28</v>
      </c>
      <c r="D2252" s="4" t="s">
        <v>58</v>
      </c>
      <c r="E2252" s="4" t="s">
        <v>23</v>
      </c>
      <c r="F2252" s="4" t="s">
        <v>24</v>
      </c>
      <c r="G2252" s="4" t="s">
        <v>69</v>
      </c>
      <c r="H2252" s="4" t="s">
        <v>75</v>
      </c>
      <c r="I2252" s="5">
        <v>5</v>
      </c>
      <c r="J2252" s="6">
        <v>122.26</v>
      </c>
      <c r="K2252" s="7">
        <v>0.1</v>
      </c>
      <c r="L2252" s="6">
        <v>68.3</v>
      </c>
      <c r="M2252" s="6">
        <f t="shared" si="140"/>
        <v>550.17000000000007</v>
      </c>
      <c r="N2252" s="6">
        <f t="shared" si="141"/>
        <v>341.5</v>
      </c>
      <c r="O2252" s="6">
        <f t="shared" si="142"/>
        <v>208.67000000000007</v>
      </c>
      <c r="P2252" s="8">
        <f t="shared" si="143"/>
        <v>0.37928276714470083</v>
      </c>
      <c r="Q2252" s="9">
        <f>YEAR(SalesDataTable[[#This Row],[Order Date]])</f>
        <v>2026</v>
      </c>
      <c r="R2252" s="8" t="str">
        <f>"Q"&amp;ROUNDUP(MONTH(SalesDataTable[[#This Row],[Order Date]])/3,0)</f>
        <v>Q4</v>
      </c>
      <c r="S2252" s="5">
        <f>MONTH(SalesDataTable[[#This Row],[Order Date]])</f>
        <v>11</v>
      </c>
      <c r="T2252" s="8" t="str">
        <f>TEXT(SalesDataTable[[#This Row],[Order Date]],"mmm")</f>
        <v>lis</v>
      </c>
    </row>
    <row r="2253" spans="1:20" ht="16" x14ac:dyDescent="0.4">
      <c r="A2253" s="2" t="s">
        <v>2324</v>
      </c>
      <c r="B2253" s="3">
        <v>46328</v>
      </c>
      <c r="C2253" s="4" t="s">
        <v>21</v>
      </c>
      <c r="D2253" s="4" t="s">
        <v>72</v>
      </c>
      <c r="E2253" s="4" t="s">
        <v>30</v>
      </c>
      <c r="F2253" s="4" t="s">
        <v>24</v>
      </c>
      <c r="G2253" s="4" t="s">
        <v>31</v>
      </c>
      <c r="H2253" s="4" t="s">
        <v>99</v>
      </c>
      <c r="I2253" s="5">
        <v>3</v>
      </c>
      <c r="J2253" s="6">
        <v>71.12</v>
      </c>
      <c r="K2253" s="7">
        <v>0.15</v>
      </c>
      <c r="L2253" s="6">
        <v>33.090000000000003</v>
      </c>
      <c r="M2253" s="6">
        <f t="shared" si="140"/>
        <v>181.35599999999999</v>
      </c>
      <c r="N2253" s="6">
        <f t="shared" si="141"/>
        <v>99.27000000000001</v>
      </c>
      <c r="O2253" s="6">
        <f t="shared" si="142"/>
        <v>82.085999999999984</v>
      </c>
      <c r="P2253" s="8">
        <f t="shared" si="143"/>
        <v>0.45262356911268437</v>
      </c>
      <c r="Q2253" s="9">
        <f>YEAR(SalesDataTable[[#This Row],[Order Date]])</f>
        <v>2026</v>
      </c>
      <c r="R2253" s="8" t="str">
        <f>"Q"&amp;ROUNDUP(MONTH(SalesDataTable[[#This Row],[Order Date]])/3,0)</f>
        <v>Q4</v>
      </c>
      <c r="S2253" s="5">
        <f>MONTH(SalesDataTable[[#This Row],[Order Date]])</f>
        <v>11</v>
      </c>
      <c r="T2253" s="8" t="str">
        <f>TEXT(SalesDataTable[[#This Row],[Order Date]],"mmm")</f>
        <v>lis</v>
      </c>
    </row>
    <row r="2254" spans="1:20" ht="16" x14ac:dyDescent="0.4">
      <c r="A2254" s="2" t="s">
        <v>2325</v>
      </c>
      <c r="B2254" s="3">
        <v>46328</v>
      </c>
      <c r="C2254" s="4" t="s">
        <v>28</v>
      </c>
      <c r="D2254" s="4" t="s">
        <v>89</v>
      </c>
      <c r="E2254" s="4" t="s">
        <v>45</v>
      </c>
      <c r="F2254" s="4" t="s">
        <v>24</v>
      </c>
      <c r="G2254" s="4" t="s">
        <v>25</v>
      </c>
      <c r="H2254" s="4" t="s">
        <v>26</v>
      </c>
      <c r="I2254" s="5">
        <v>2</v>
      </c>
      <c r="J2254" s="6">
        <v>81.900000000000006</v>
      </c>
      <c r="K2254" s="7">
        <v>0.15</v>
      </c>
      <c r="L2254" s="6">
        <v>41.91</v>
      </c>
      <c r="M2254" s="6">
        <f t="shared" si="140"/>
        <v>139.23000000000002</v>
      </c>
      <c r="N2254" s="6">
        <f t="shared" si="141"/>
        <v>83.82</v>
      </c>
      <c r="O2254" s="6">
        <f t="shared" si="142"/>
        <v>55.410000000000025</v>
      </c>
      <c r="P2254" s="8">
        <f t="shared" si="143"/>
        <v>0.39797457444516282</v>
      </c>
      <c r="Q2254" s="9">
        <f>YEAR(SalesDataTable[[#This Row],[Order Date]])</f>
        <v>2026</v>
      </c>
      <c r="R2254" s="8" t="str">
        <f>"Q"&amp;ROUNDUP(MONTH(SalesDataTable[[#This Row],[Order Date]])/3,0)</f>
        <v>Q4</v>
      </c>
      <c r="S2254" s="5">
        <f>MONTH(SalesDataTable[[#This Row],[Order Date]])</f>
        <v>11</v>
      </c>
      <c r="T2254" s="8" t="str">
        <f>TEXT(SalesDataTable[[#This Row],[Order Date]],"mmm")</f>
        <v>lis</v>
      </c>
    </row>
    <row r="2255" spans="1:20" ht="16" x14ac:dyDescent="0.4">
      <c r="A2255" s="2" t="s">
        <v>2326</v>
      </c>
      <c r="B2255" s="3">
        <v>46328</v>
      </c>
      <c r="C2255" s="4" t="s">
        <v>34</v>
      </c>
      <c r="D2255" s="4" t="s">
        <v>35</v>
      </c>
      <c r="E2255" s="4" t="s">
        <v>59</v>
      </c>
      <c r="F2255" s="4" t="s">
        <v>24</v>
      </c>
      <c r="G2255" s="4" t="s">
        <v>37</v>
      </c>
      <c r="H2255" s="4" t="s">
        <v>103</v>
      </c>
      <c r="I2255" s="5">
        <v>4</v>
      </c>
      <c r="J2255" s="6">
        <v>165.12</v>
      </c>
      <c r="K2255" s="7">
        <v>0.05</v>
      </c>
      <c r="L2255" s="6">
        <v>89.65</v>
      </c>
      <c r="M2255" s="6">
        <f t="shared" si="140"/>
        <v>627.45600000000002</v>
      </c>
      <c r="N2255" s="6">
        <f t="shared" si="141"/>
        <v>358.6</v>
      </c>
      <c r="O2255" s="6">
        <f t="shared" si="142"/>
        <v>268.85599999999999</v>
      </c>
      <c r="P2255" s="8">
        <f t="shared" si="143"/>
        <v>0.42848582211342306</v>
      </c>
      <c r="Q2255" s="9">
        <f>YEAR(SalesDataTable[[#This Row],[Order Date]])</f>
        <v>2026</v>
      </c>
      <c r="R2255" s="8" t="str">
        <f>"Q"&amp;ROUNDUP(MONTH(SalesDataTable[[#This Row],[Order Date]])/3,0)</f>
        <v>Q4</v>
      </c>
      <c r="S2255" s="5">
        <f>MONTH(SalesDataTable[[#This Row],[Order Date]])</f>
        <v>11</v>
      </c>
      <c r="T2255" s="8" t="str">
        <f>TEXT(SalesDataTable[[#This Row],[Order Date]],"mmm")</f>
        <v>lis</v>
      </c>
    </row>
    <row r="2256" spans="1:20" ht="16" x14ac:dyDescent="0.4">
      <c r="A2256" s="2" t="s">
        <v>2327</v>
      </c>
      <c r="B2256" s="3">
        <v>46328</v>
      </c>
      <c r="C2256" s="4" t="s">
        <v>47</v>
      </c>
      <c r="D2256" s="4" t="s">
        <v>68</v>
      </c>
      <c r="E2256" s="4" t="s">
        <v>45</v>
      </c>
      <c r="F2256" s="4" t="s">
        <v>36</v>
      </c>
      <c r="G2256" s="4" t="s">
        <v>31</v>
      </c>
      <c r="H2256" s="4" t="s">
        <v>32</v>
      </c>
      <c r="I2256" s="5">
        <v>1</v>
      </c>
      <c r="J2256" s="6">
        <v>91.35</v>
      </c>
      <c r="K2256" s="7">
        <v>0</v>
      </c>
      <c r="L2256" s="6">
        <v>45.5</v>
      </c>
      <c r="M2256" s="6">
        <f t="shared" si="140"/>
        <v>91.35</v>
      </c>
      <c r="N2256" s="6">
        <f t="shared" si="141"/>
        <v>45.5</v>
      </c>
      <c r="O2256" s="6">
        <f t="shared" si="142"/>
        <v>45.849999999999994</v>
      </c>
      <c r="P2256" s="8">
        <f t="shared" si="143"/>
        <v>0.50191570881226055</v>
      </c>
      <c r="Q2256" s="9">
        <f>YEAR(SalesDataTable[[#This Row],[Order Date]])</f>
        <v>2026</v>
      </c>
      <c r="R2256" s="8" t="str">
        <f>"Q"&amp;ROUNDUP(MONTH(SalesDataTable[[#This Row],[Order Date]])/3,0)</f>
        <v>Q4</v>
      </c>
      <c r="S2256" s="5">
        <f>MONTH(SalesDataTable[[#This Row],[Order Date]])</f>
        <v>11</v>
      </c>
      <c r="T2256" s="8" t="str">
        <f>TEXT(SalesDataTable[[#This Row],[Order Date]],"mmm")</f>
        <v>lis</v>
      </c>
    </row>
    <row r="2257" spans="1:20" ht="16" x14ac:dyDescent="0.4">
      <c r="A2257" s="2" t="s">
        <v>2328</v>
      </c>
      <c r="B2257" s="3">
        <v>46328</v>
      </c>
      <c r="C2257" s="4" t="s">
        <v>34</v>
      </c>
      <c r="D2257" s="4" t="s">
        <v>44</v>
      </c>
      <c r="E2257" s="4" t="s">
        <v>23</v>
      </c>
      <c r="F2257" s="4" t="s">
        <v>40</v>
      </c>
      <c r="G2257" s="4" t="s">
        <v>69</v>
      </c>
      <c r="H2257" s="4" t="s">
        <v>87</v>
      </c>
      <c r="I2257" s="5">
        <v>1</v>
      </c>
      <c r="J2257" s="6">
        <v>36.96</v>
      </c>
      <c r="K2257" s="7">
        <v>0.1</v>
      </c>
      <c r="L2257" s="6">
        <v>14.18</v>
      </c>
      <c r="M2257" s="6">
        <f t="shared" si="140"/>
        <v>33.264000000000003</v>
      </c>
      <c r="N2257" s="6">
        <f t="shared" si="141"/>
        <v>14.18</v>
      </c>
      <c r="O2257" s="6">
        <f t="shared" si="142"/>
        <v>19.084000000000003</v>
      </c>
      <c r="P2257" s="8">
        <f t="shared" si="143"/>
        <v>0.57371332371332373</v>
      </c>
      <c r="Q2257" s="9">
        <f>YEAR(SalesDataTable[[#This Row],[Order Date]])</f>
        <v>2026</v>
      </c>
      <c r="R2257" s="8" t="str">
        <f>"Q"&amp;ROUNDUP(MONTH(SalesDataTable[[#This Row],[Order Date]])/3,0)</f>
        <v>Q4</v>
      </c>
      <c r="S2257" s="5">
        <f>MONTH(SalesDataTable[[#This Row],[Order Date]])</f>
        <v>11</v>
      </c>
      <c r="T2257" s="8" t="str">
        <f>TEXT(SalesDataTable[[#This Row],[Order Date]],"mmm")</f>
        <v>lis</v>
      </c>
    </row>
    <row r="2258" spans="1:20" ht="16" x14ac:dyDescent="0.4">
      <c r="A2258" s="2" t="s">
        <v>2329</v>
      </c>
      <c r="B2258" s="3">
        <v>46329</v>
      </c>
      <c r="C2258" s="4" t="s">
        <v>47</v>
      </c>
      <c r="D2258" s="4" t="s">
        <v>102</v>
      </c>
      <c r="E2258" s="4" t="s">
        <v>23</v>
      </c>
      <c r="F2258" s="4" t="s">
        <v>24</v>
      </c>
      <c r="G2258" s="4" t="s">
        <v>25</v>
      </c>
      <c r="H2258" s="4" t="s">
        <v>49</v>
      </c>
      <c r="I2258" s="5">
        <v>1</v>
      </c>
      <c r="J2258" s="6">
        <v>49.61</v>
      </c>
      <c r="K2258" s="7">
        <v>0</v>
      </c>
      <c r="L2258" s="6">
        <v>22.8</v>
      </c>
      <c r="M2258" s="6">
        <f t="shared" si="140"/>
        <v>49.61</v>
      </c>
      <c r="N2258" s="6">
        <f t="shared" si="141"/>
        <v>22.8</v>
      </c>
      <c r="O2258" s="6">
        <f t="shared" si="142"/>
        <v>26.81</v>
      </c>
      <c r="P2258" s="8">
        <f t="shared" si="143"/>
        <v>0.54041523886313236</v>
      </c>
      <c r="Q2258" s="9">
        <f>YEAR(SalesDataTable[[#This Row],[Order Date]])</f>
        <v>2026</v>
      </c>
      <c r="R2258" s="8" t="str">
        <f>"Q"&amp;ROUNDUP(MONTH(SalesDataTable[[#This Row],[Order Date]])/3,0)</f>
        <v>Q4</v>
      </c>
      <c r="S2258" s="5">
        <f>MONTH(SalesDataTable[[#This Row],[Order Date]])</f>
        <v>11</v>
      </c>
      <c r="T2258" s="8" t="str">
        <f>TEXT(SalesDataTable[[#This Row],[Order Date]],"mmm")</f>
        <v>lis</v>
      </c>
    </row>
    <row r="2259" spans="1:20" ht="16" x14ac:dyDescent="0.4">
      <c r="A2259" s="2" t="s">
        <v>2330</v>
      </c>
      <c r="B2259" s="3">
        <v>46329</v>
      </c>
      <c r="C2259" s="4" t="s">
        <v>28</v>
      </c>
      <c r="D2259" s="4" t="s">
        <v>86</v>
      </c>
      <c r="E2259" s="4" t="s">
        <v>45</v>
      </c>
      <c r="F2259" s="4" t="s">
        <v>24</v>
      </c>
      <c r="G2259" s="4" t="s">
        <v>25</v>
      </c>
      <c r="H2259" s="4" t="s">
        <v>49</v>
      </c>
      <c r="I2259" s="5">
        <v>1</v>
      </c>
      <c r="J2259" s="6">
        <v>49.76</v>
      </c>
      <c r="K2259" s="7">
        <v>0.1</v>
      </c>
      <c r="L2259" s="6">
        <v>21.94</v>
      </c>
      <c r="M2259" s="6">
        <f t="shared" si="140"/>
        <v>44.783999999999999</v>
      </c>
      <c r="N2259" s="6">
        <f t="shared" si="141"/>
        <v>21.94</v>
      </c>
      <c r="O2259" s="6">
        <f t="shared" si="142"/>
        <v>22.843999999999998</v>
      </c>
      <c r="P2259" s="8">
        <f t="shared" si="143"/>
        <v>0.51009289031797067</v>
      </c>
      <c r="Q2259" s="9">
        <f>YEAR(SalesDataTable[[#This Row],[Order Date]])</f>
        <v>2026</v>
      </c>
      <c r="R2259" s="8" t="str">
        <f>"Q"&amp;ROUNDUP(MONTH(SalesDataTable[[#This Row],[Order Date]])/3,0)</f>
        <v>Q4</v>
      </c>
      <c r="S2259" s="5">
        <f>MONTH(SalesDataTable[[#This Row],[Order Date]])</f>
        <v>11</v>
      </c>
      <c r="T2259" s="8" t="str">
        <f>TEXT(SalesDataTable[[#This Row],[Order Date]],"mmm")</f>
        <v>lis</v>
      </c>
    </row>
    <row r="2260" spans="1:20" ht="16" x14ac:dyDescent="0.4">
      <c r="A2260" s="2" t="s">
        <v>2331</v>
      </c>
      <c r="B2260" s="3">
        <v>46329</v>
      </c>
      <c r="C2260" s="4" t="s">
        <v>47</v>
      </c>
      <c r="D2260" s="4" t="s">
        <v>65</v>
      </c>
      <c r="E2260" s="4" t="s">
        <v>23</v>
      </c>
      <c r="F2260" s="4" t="s">
        <v>24</v>
      </c>
      <c r="G2260" s="4" t="s">
        <v>25</v>
      </c>
      <c r="H2260" s="4" t="s">
        <v>55</v>
      </c>
      <c r="I2260" s="5">
        <v>1</v>
      </c>
      <c r="J2260" s="6">
        <v>39.97</v>
      </c>
      <c r="K2260" s="7">
        <v>0.1</v>
      </c>
      <c r="L2260" s="6">
        <v>16.93</v>
      </c>
      <c r="M2260" s="6">
        <f t="shared" si="140"/>
        <v>35.972999999999999</v>
      </c>
      <c r="N2260" s="6">
        <f t="shared" si="141"/>
        <v>16.93</v>
      </c>
      <c r="O2260" s="6">
        <f t="shared" si="142"/>
        <v>19.042999999999999</v>
      </c>
      <c r="P2260" s="8">
        <f t="shared" si="143"/>
        <v>0.52936924915909156</v>
      </c>
      <c r="Q2260" s="9">
        <f>YEAR(SalesDataTable[[#This Row],[Order Date]])</f>
        <v>2026</v>
      </c>
      <c r="R2260" s="8" t="str">
        <f>"Q"&amp;ROUNDUP(MONTH(SalesDataTable[[#This Row],[Order Date]])/3,0)</f>
        <v>Q4</v>
      </c>
      <c r="S2260" s="5">
        <f>MONTH(SalesDataTable[[#This Row],[Order Date]])</f>
        <v>11</v>
      </c>
      <c r="T2260" s="8" t="str">
        <f>TEXT(SalesDataTable[[#This Row],[Order Date]],"mmm")</f>
        <v>lis</v>
      </c>
    </row>
    <row r="2261" spans="1:20" ht="16" x14ac:dyDescent="0.4">
      <c r="A2261" s="2" t="s">
        <v>2332</v>
      </c>
      <c r="B2261" s="3">
        <v>46329</v>
      </c>
      <c r="C2261" s="4" t="s">
        <v>28</v>
      </c>
      <c r="D2261" s="4" t="s">
        <v>89</v>
      </c>
      <c r="E2261" s="4" t="s">
        <v>59</v>
      </c>
      <c r="F2261" s="4" t="s">
        <v>24</v>
      </c>
      <c r="G2261" s="4" t="s">
        <v>51</v>
      </c>
      <c r="H2261" s="4" t="s">
        <v>52</v>
      </c>
      <c r="I2261" s="5">
        <v>2</v>
      </c>
      <c r="J2261" s="6">
        <v>335.46</v>
      </c>
      <c r="K2261" s="7">
        <v>0.1</v>
      </c>
      <c r="L2261" s="6">
        <v>199.87</v>
      </c>
      <c r="M2261" s="6">
        <f t="shared" si="140"/>
        <v>603.82799999999997</v>
      </c>
      <c r="N2261" s="6">
        <f t="shared" si="141"/>
        <v>399.74</v>
      </c>
      <c r="O2261" s="6">
        <f t="shared" si="142"/>
        <v>204.08799999999997</v>
      </c>
      <c r="P2261" s="8">
        <f t="shared" si="143"/>
        <v>0.33799028862523761</v>
      </c>
      <c r="Q2261" s="9">
        <f>YEAR(SalesDataTable[[#This Row],[Order Date]])</f>
        <v>2026</v>
      </c>
      <c r="R2261" s="8" t="str">
        <f>"Q"&amp;ROUNDUP(MONTH(SalesDataTable[[#This Row],[Order Date]])/3,0)</f>
        <v>Q4</v>
      </c>
      <c r="S2261" s="5">
        <f>MONTH(SalesDataTable[[#This Row],[Order Date]])</f>
        <v>11</v>
      </c>
      <c r="T2261" s="8" t="str">
        <f>TEXT(SalesDataTable[[#This Row],[Order Date]],"mmm")</f>
        <v>lis</v>
      </c>
    </row>
    <row r="2262" spans="1:20" ht="16" x14ac:dyDescent="0.4">
      <c r="A2262" s="2" t="s">
        <v>2333</v>
      </c>
      <c r="B2262" s="3">
        <v>46329</v>
      </c>
      <c r="C2262" s="4" t="s">
        <v>28</v>
      </c>
      <c r="D2262" s="4" t="s">
        <v>89</v>
      </c>
      <c r="E2262" s="4" t="s">
        <v>23</v>
      </c>
      <c r="F2262" s="4" t="s">
        <v>36</v>
      </c>
      <c r="G2262" s="4" t="s">
        <v>31</v>
      </c>
      <c r="H2262" s="4" t="s">
        <v>73</v>
      </c>
      <c r="I2262" s="5">
        <v>4</v>
      </c>
      <c r="J2262" s="6">
        <v>154.46</v>
      </c>
      <c r="K2262" s="7">
        <v>0.05</v>
      </c>
      <c r="L2262" s="6">
        <v>80.48</v>
      </c>
      <c r="M2262" s="6">
        <f t="shared" si="140"/>
        <v>586.94799999999998</v>
      </c>
      <c r="N2262" s="6">
        <f t="shared" si="141"/>
        <v>321.92</v>
      </c>
      <c r="O2262" s="6">
        <f t="shared" si="142"/>
        <v>265.02799999999996</v>
      </c>
      <c r="P2262" s="8">
        <f t="shared" si="143"/>
        <v>0.45153574081519993</v>
      </c>
      <c r="Q2262" s="9">
        <f>YEAR(SalesDataTable[[#This Row],[Order Date]])</f>
        <v>2026</v>
      </c>
      <c r="R2262" s="8" t="str">
        <f>"Q"&amp;ROUNDUP(MONTH(SalesDataTable[[#This Row],[Order Date]])/3,0)</f>
        <v>Q4</v>
      </c>
      <c r="S2262" s="5">
        <f>MONTH(SalesDataTable[[#This Row],[Order Date]])</f>
        <v>11</v>
      </c>
      <c r="T2262" s="8" t="str">
        <f>TEXT(SalesDataTable[[#This Row],[Order Date]],"mmm")</f>
        <v>lis</v>
      </c>
    </row>
    <row r="2263" spans="1:20" ht="16" x14ac:dyDescent="0.4">
      <c r="A2263" s="2" t="s">
        <v>2334</v>
      </c>
      <c r="B2263" s="3">
        <v>46329</v>
      </c>
      <c r="C2263" s="4" t="s">
        <v>21</v>
      </c>
      <c r="D2263" s="4" t="s">
        <v>22</v>
      </c>
      <c r="E2263" s="4" t="s">
        <v>30</v>
      </c>
      <c r="F2263" s="4" t="s">
        <v>40</v>
      </c>
      <c r="G2263" s="4" t="s">
        <v>69</v>
      </c>
      <c r="H2263" s="4" t="s">
        <v>70</v>
      </c>
      <c r="I2263" s="5">
        <v>10</v>
      </c>
      <c r="J2263" s="6">
        <v>39.869999999999997</v>
      </c>
      <c r="K2263" s="7">
        <v>0.15</v>
      </c>
      <c r="L2263" s="6">
        <v>14.31</v>
      </c>
      <c r="M2263" s="6">
        <f t="shared" si="140"/>
        <v>338.89499999999998</v>
      </c>
      <c r="N2263" s="6">
        <f t="shared" si="141"/>
        <v>143.1</v>
      </c>
      <c r="O2263" s="6">
        <f t="shared" si="142"/>
        <v>195.79499999999999</v>
      </c>
      <c r="P2263" s="8">
        <f t="shared" si="143"/>
        <v>0.57774531934670026</v>
      </c>
      <c r="Q2263" s="9">
        <f>YEAR(SalesDataTable[[#This Row],[Order Date]])</f>
        <v>2026</v>
      </c>
      <c r="R2263" s="8" t="str">
        <f>"Q"&amp;ROUNDUP(MONTH(SalesDataTable[[#This Row],[Order Date]])/3,0)</f>
        <v>Q4</v>
      </c>
      <c r="S2263" s="5">
        <f>MONTH(SalesDataTable[[#This Row],[Order Date]])</f>
        <v>11</v>
      </c>
      <c r="T2263" s="8" t="str">
        <f>TEXT(SalesDataTable[[#This Row],[Order Date]],"mmm")</f>
        <v>lis</v>
      </c>
    </row>
    <row r="2264" spans="1:20" ht="16" x14ac:dyDescent="0.4">
      <c r="A2264" s="2" t="s">
        <v>2335</v>
      </c>
      <c r="B2264" s="3">
        <v>46330</v>
      </c>
      <c r="C2264" s="4" t="s">
        <v>21</v>
      </c>
      <c r="D2264" s="4" t="s">
        <v>108</v>
      </c>
      <c r="E2264" s="4" t="s">
        <v>23</v>
      </c>
      <c r="F2264" s="4" t="s">
        <v>40</v>
      </c>
      <c r="G2264" s="4" t="s">
        <v>31</v>
      </c>
      <c r="H2264" s="4" t="s">
        <v>32</v>
      </c>
      <c r="I2264" s="5">
        <v>2</v>
      </c>
      <c r="J2264" s="6">
        <v>93.19</v>
      </c>
      <c r="K2264" s="7">
        <v>0.2</v>
      </c>
      <c r="L2264" s="6">
        <v>45.7</v>
      </c>
      <c r="M2264" s="6">
        <f t="shared" si="140"/>
        <v>149.10400000000001</v>
      </c>
      <c r="N2264" s="6">
        <f t="shared" si="141"/>
        <v>91.4</v>
      </c>
      <c r="O2264" s="6">
        <f t="shared" si="142"/>
        <v>57.704000000000008</v>
      </c>
      <c r="P2264" s="8">
        <f t="shared" si="143"/>
        <v>0.38700504345959869</v>
      </c>
      <c r="Q2264" s="9">
        <f>YEAR(SalesDataTable[[#This Row],[Order Date]])</f>
        <v>2026</v>
      </c>
      <c r="R2264" s="8" t="str">
        <f>"Q"&amp;ROUNDUP(MONTH(SalesDataTable[[#This Row],[Order Date]])/3,0)</f>
        <v>Q4</v>
      </c>
      <c r="S2264" s="5">
        <f>MONTH(SalesDataTable[[#This Row],[Order Date]])</f>
        <v>11</v>
      </c>
      <c r="T2264" s="8" t="str">
        <f>TEXT(SalesDataTable[[#This Row],[Order Date]],"mmm")</f>
        <v>lis</v>
      </c>
    </row>
    <row r="2265" spans="1:20" ht="16" x14ac:dyDescent="0.4">
      <c r="A2265" s="2" t="s">
        <v>2336</v>
      </c>
      <c r="B2265" s="3">
        <v>46330</v>
      </c>
      <c r="C2265" s="4" t="s">
        <v>28</v>
      </c>
      <c r="D2265" s="4" t="s">
        <v>89</v>
      </c>
      <c r="E2265" s="4" t="s">
        <v>23</v>
      </c>
      <c r="F2265" s="4" t="s">
        <v>24</v>
      </c>
      <c r="G2265" s="4" t="s">
        <v>69</v>
      </c>
      <c r="H2265" s="4" t="s">
        <v>70</v>
      </c>
      <c r="I2265" s="5">
        <v>3</v>
      </c>
      <c r="J2265" s="6">
        <v>41.29</v>
      </c>
      <c r="K2265" s="7">
        <v>0.05</v>
      </c>
      <c r="L2265" s="6">
        <v>14.43</v>
      </c>
      <c r="M2265" s="6">
        <f t="shared" si="140"/>
        <v>117.6765</v>
      </c>
      <c r="N2265" s="6">
        <f t="shared" si="141"/>
        <v>43.29</v>
      </c>
      <c r="O2265" s="6">
        <f t="shared" si="142"/>
        <v>74.386500000000012</v>
      </c>
      <c r="P2265" s="8">
        <f t="shared" si="143"/>
        <v>0.63212706020318421</v>
      </c>
      <c r="Q2265" s="9">
        <f>YEAR(SalesDataTable[[#This Row],[Order Date]])</f>
        <v>2026</v>
      </c>
      <c r="R2265" s="8" t="str">
        <f>"Q"&amp;ROUNDUP(MONTH(SalesDataTable[[#This Row],[Order Date]])/3,0)</f>
        <v>Q4</v>
      </c>
      <c r="S2265" s="5">
        <f>MONTH(SalesDataTable[[#This Row],[Order Date]])</f>
        <v>11</v>
      </c>
      <c r="T2265" s="8" t="str">
        <f>TEXT(SalesDataTable[[#This Row],[Order Date]],"mmm")</f>
        <v>lis</v>
      </c>
    </row>
    <row r="2266" spans="1:20" ht="16" x14ac:dyDescent="0.4">
      <c r="A2266" s="2" t="s">
        <v>2337</v>
      </c>
      <c r="B2266" s="3">
        <v>46330</v>
      </c>
      <c r="C2266" s="4" t="s">
        <v>47</v>
      </c>
      <c r="D2266" s="4" t="s">
        <v>68</v>
      </c>
      <c r="E2266" s="4" t="s">
        <v>23</v>
      </c>
      <c r="F2266" s="4" t="s">
        <v>24</v>
      </c>
      <c r="G2266" s="4" t="s">
        <v>25</v>
      </c>
      <c r="H2266" s="4" t="s">
        <v>49</v>
      </c>
      <c r="I2266" s="5">
        <v>1</v>
      </c>
      <c r="J2266" s="6">
        <v>50.76</v>
      </c>
      <c r="K2266" s="7">
        <v>0.1</v>
      </c>
      <c r="L2266" s="6">
        <v>22.72</v>
      </c>
      <c r="M2266" s="6">
        <f t="shared" si="140"/>
        <v>45.683999999999997</v>
      </c>
      <c r="N2266" s="6">
        <f t="shared" si="141"/>
        <v>22.72</v>
      </c>
      <c r="O2266" s="6">
        <f t="shared" si="142"/>
        <v>22.963999999999999</v>
      </c>
      <c r="P2266" s="8">
        <f t="shared" si="143"/>
        <v>0.50267051921898254</v>
      </c>
      <c r="Q2266" s="9">
        <f>YEAR(SalesDataTable[[#This Row],[Order Date]])</f>
        <v>2026</v>
      </c>
      <c r="R2266" s="8" t="str">
        <f>"Q"&amp;ROUNDUP(MONTH(SalesDataTable[[#This Row],[Order Date]])/3,0)</f>
        <v>Q4</v>
      </c>
      <c r="S2266" s="5">
        <f>MONTH(SalesDataTable[[#This Row],[Order Date]])</f>
        <v>11</v>
      </c>
      <c r="T2266" s="8" t="str">
        <f>TEXT(SalesDataTable[[#This Row],[Order Date]],"mmm")</f>
        <v>lis</v>
      </c>
    </row>
    <row r="2267" spans="1:20" ht="16" x14ac:dyDescent="0.4">
      <c r="A2267" s="2" t="s">
        <v>2338</v>
      </c>
      <c r="B2267" s="3">
        <v>46330</v>
      </c>
      <c r="C2267" s="4" t="s">
        <v>34</v>
      </c>
      <c r="D2267" s="4" t="s">
        <v>146</v>
      </c>
      <c r="E2267" s="4" t="s">
        <v>45</v>
      </c>
      <c r="F2267" s="4" t="s">
        <v>40</v>
      </c>
      <c r="G2267" s="4" t="s">
        <v>37</v>
      </c>
      <c r="H2267" s="4" t="s">
        <v>38</v>
      </c>
      <c r="I2267" s="5">
        <v>1</v>
      </c>
      <c r="J2267" s="6">
        <v>35.94</v>
      </c>
      <c r="K2267" s="7">
        <v>0.05</v>
      </c>
      <c r="L2267" s="6">
        <v>13.39</v>
      </c>
      <c r="M2267" s="6">
        <f t="shared" si="140"/>
        <v>34.142999999999994</v>
      </c>
      <c r="N2267" s="6">
        <f t="shared" si="141"/>
        <v>13.39</v>
      </c>
      <c r="O2267" s="6">
        <f t="shared" si="142"/>
        <v>20.752999999999993</v>
      </c>
      <c r="P2267" s="8">
        <f t="shared" si="143"/>
        <v>0.60782590867820629</v>
      </c>
      <c r="Q2267" s="9">
        <f>YEAR(SalesDataTable[[#This Row],[Order Date]])</f>
        <v>2026</v>
      </c>
      <c r="R2267" s="8" t="str">
        <f>"Q"&amp;ROUNDUP(MONTH(SalesDataTable[[#This Row],[Order Date]])/3,0)</f>
        <v>Q4</v>
      </c>
      <c r="S2267" s="5">
        <f>MONTH(SalesDataTable[[#This Row],[Order Date]])</f>
        <v>11</v>
      </c>
      <c r="T2267" s="8" t="str">
        <f>TEXT(SalesDataTable[[#This Row],[Order Date]],"mmm")</f>
        <v>lis</v>
      </c>
    </row>
    <row r="2268" spans="1:20" ht="16" x14ac:dyDescent="0.4">
      <c r="A2268" s="2" t="s">
        <v>2339</v>
      </c>
      <c r="B2268" s="3">
        <v>46330</v>
      </c>
      <c r="C2268" s="4" t="s">
        <v>21</v>
      </c>
      <c r="D2268" s="4" t="s">
        <v>108</v>
      </c>
      <c r="E2268" s="4" t="s">
        <v>45</v>
      </c>
      <c r="F2268" s="4" t="s">
        <v>36</v>
      </c>
      <c r="G2268" s="4" t="s">
        <v>31</v>
      </c>
      <c r="H2268" s="4" t="s">
        <v>99</v>
      </c>
      <c r="I2268" s="5">
        <v>4</v>
      </c>
      <c r="J2268" s="6">
        <v>70.010000000000005</v>
      </c>
      <c r="K2268" s="7">
        <v>0.05</v>
      </c>
      <c r="L2268" s="6">
        <v>31.43</v>
      </c>
      <c r="M2268" s="6">
        <f t="shared" si="140"/>
        <v>266.03800000000001</v>
      </c>
      <c r="N2268" s="6">
        <f t="shared" si="141"/>
        <v>125.72</v>
      </c>
      <c r="O2268" s="6">
        <f t="shared" si="142"/>
        <v>140.31800000000001</v>
      </c>
      <c r="P2268" s="8">
        <f t="shared" si="143"/>
        <v>0.52743593020545942</v>
      </c>
      <c r="Q2268" s="9">
        <f>YEAR(SalesDataTable[[#This Row],[Order Date]])</f>
        <v>2026</v>
      </c>
      <c r="R2268" s="8" t="str">
        <f>"Q"&amp;ROUNDUP(MONTH(SalesDataTable[[#This Row],[Order Date]])/3,0)</f>
        <v>Q4</v>
      </c>
      <c r="S2268" s="5">
        <f>MONTH(SalesDataTable[[#This Row],[Order Date]])</f>
        <v>11</v>
      </c>
      <c r="T2268" s="8" t="str">
        <f>TEXT(SalesDataTable[[#This Row],[Order Date]],"mmm")</f>
        <v>lis</v>
      </c>
    </row>
    <row r="2269" spans="1:20" ht="16" x14ac:dyDescent="0.4">
      <c r="A2269" s="2" t="s">
        <v>2340</v>
      </c>
      <c r="B2269" s="3">
        <v>46330</v>
      </c>
      <c r="C2269" s="4" t="s">
        <v>21</v>
      </c>
      <c r="D2269" s="4" t="s">
        <v>108</v>
      </c>
      <c r="E2269" s="4" t="s">
        <v>59</v>
      </c>
      <c r="F2269" s="4" t="s">
        <v>24</v>
      </c>
      <c r="G2269" s="4" t="s">
        <v>31</v>
      </c>
      <c r="H2269" s="4" t="s">
        <v>73</v>
      </c>
      <c r="I2269" s="5">
        <v>3</v>
      </c>
      <c r="J2269" s="6">
        <v>152.32</v>
      </c>
      <c r="K2269" s="7">
        <v>0.1</v>
      </c>
      <c r="L2269" s="6">
        <v>79.36</v>
      </c>
      <c r="M2269" s="6">
        <f t="shared" si="140"/>
        <v>411.26400000000001</v>
      </c>
      <c r="N2269" s="6">
        <f t="shared" si="141"/>
        <v>238.07999999999998</v>
      </c>
      <c r="O2269" s="6">
        <f t="shared" si="142"/>
        <v>173.18400000000003</v>
      </c>
      <c r="P2269" s="8">
        <f t="shared" si="143"/>
        <v>0.42110177404295057</v>
      </c>
      <c r="Q2269" s="9">
        <f>YEAR(SalesDataTable[[#This Row],[Order Date]])</f>
        <v>2026</v>
      </c>
      <c r="R2269" s="8" t="str">
        <f>"Q"&amp;ROUNDUP(MONTH(SalesDataTable[[#This Row],[Order Date]])/3,0)</f>
        <v>Q4</v>
      </c>
      <c r="S2269" s="5">
        <f>MONTH(SalesDataTable[[#This Row],[Order Date]])</f>
        <v>11</v>
      </c>
      <c r="T2269" s="8" t="str">
        <f>TEXT(SalesDataTable[[#This Row],[Order Date]],"mmm")</f>
        <v>lis</v>
      </c>
    </row>
    <row r="2270" spans="1:20" ht="16" x14ac:dyDescent="0.4">
      <c r="A2270" s="2" t="s">
        <v>2341</v>
      </c>
      <c r="B2270" s="3">
        <v>46330</v>
      </c>
      <c r="C2270" s="4" t="s">
        <v>47</v>
      </c>
      <c r="D2270" s="4" t="s">
        <v>68</v>
      </c>
      <c r="E2270" s="4" t="s">
        <v>23</v>
      </c>
      <c r="F2270" s="4" t="s">
        <v>40</v>
      </c>
      <c r="G2270" s="4" t="s">
        <v>25</v>
      </c>
      <c r="H2270" s="4" t="s">
        <v>49</v>
      </c>
      <c r="I2270" s="5">
        <v>1</v>
      </c>
      <c r="J2270" s="6">
        <v>50.32</v>
      </c>
      <c r="K2270" s="7">
        <v>0.05</v>
      </c>
      <c r="L2270" s="6">
        <v>22.46</v>
      </c>
      <c r="M2270" s="6">
        <f t="shared" si="140"/>
        <v>47.803999999999995</v>
      </c>
      <c r="N2270" s="6">
        <f t="shared" si="141"/>
        <v>22.46</v>
      </c>
      <c r="O2270" s="6">
        <f t="shared" si="142"/>
        <v>25.343999999999994</v>
      </c>
      <c r="P2270" s="8">
        <f t="shared" si="143"/>
        <v>0.53016483976236295</v>
      </c>
      <c r="Q2270" s="9">
        <f>YEAR(SalesDataTable[[#This Row],[Order Date]])</f>
        <v>2026</v>
      </c>
      <c r="R2270" s="8" t="str">
        <f>"Q"&amp;ROUNDUP(MONTH(SalesDataTable[[#This Row],[Order Date]])/3,0)</f>
        <v>Q4</v>
      </c>
      <c r="S2270" s="5">
        <f>MONTH(SalesDataTable[[#This Row],[Order Date]])</f>
        <v>11</v>
      </c>
      <c r="T2270" s="8" t="str">
        <f>TEXT(SalesDataTable[[#This Row],[Order Date]],"mmm")</f>
        <v>lis</v>
      </c>
    </row>
    <row r="2271" spans="1:20" ht="16" x14ac:dyDescent="0.4">
      <c r="A2271" s="2" t="s">
        <v>2342</v>
      </c>
      <c r="B2271" s="3">
        <v>46330</v>
      </c>
      <c r="C2271" s="4" t="s">
        <v>34</v>
      </c>
      <c r="D2271" s="4" t="s">
        <v>35</v>
      </c>
      <c r="E2271" s="4" t="s">
        <v>45</v>
      </c>
      <c r="F2271" s="4" t="s">
        <v>24</v>
      </c>
      <c r="G2271" s="4" t="s">
        <v>31</v>
      </c>
      <c r="H2271" s="4" t="s">
        <v>73</v>
      </c>
      <c r="I2271" s="5">
        <v>2</v>
      </c>
      <c r="J2271" s="6">
        <v>151.04</v>
      </c>
      <c r="K2271" s="7">
        <v>0.15</v>
      </c>
      <c r="L2271" s="6">
        <v>76.97</v>
      </c>
      <c r="M2271" s="6">
        <f t="shared" si="140"/>
        <v>256.76799999999997</v>
      </c>
      <c r="N2271" s="6">
        <f t="shared" si="141"/>
        <v>153.94</v>
      </c>
      <c r="O2271" s="6">
        <f t="shared" si="142"/>
        <v>102.82799999999997</v>
      </c>
      <c r="P2271" s="8">
        <f t="shared" si="143"/>
        <v>0.40047046360917243</v>
      </c>
      <c r="Q2271" s="9">
        <f>YEAR(SalesDataTable[[#This Row],[Order Date]])</f>
        <v>2026</v>
      </c>
      <c r="R2271" s="8" t="str">
        <f>"Q"&amp;ROUNDUP(MONTH(SalesDataTable[[#This Row],[Order Date]])/3,0)</f>
        <v>Q4</v>
      </c>
      <c r="S2271" s="5">
        <f>MONTH(SalesDataTable[[#This Row],[Order Date]])</f>
        <v>11</v>
      </c>
      <c r="T2271" s="8" t="str">
        <f>TEXT(SalesDataTable[[#This Row],[Order Date]],"mmm")</f>
        <v>lis</v>
      </c>
    </row>
    <row r="2272" spans="1:20" ht="16" x14ac:dyDescent="0.4">
      <c r="A2272" s="2" t="s">
        <v>2343</v>
      </c>
      <c r="B2272" s="3">
        <v>46330</v>
      </c>
      <c r="C2272" s="4" t="s">
        <v>21</v>
      </c>
      <c r="D2272" s="4" t="s">
        <v>108</v>
      </c>
      <c r="E2272" s="4" t="s">
        <v>59</v>
      </c>
      <c r="F2272" s="4" t="s">
        <v>24</v>
      </c>
      <c r="G2272" s="4" t="s">
        <v>25</v>
      </c>
      <c r="H2272" s="4" t="s">
        <v>55</v>
      </c>
      <c r="I2272" s="5">
        <v>3</v>
      </c>
      <c r="J2272" s="6">
        <v>41.12</v>
      </c>
      <c r="K2272" s="7">
        <v>0.1</v>
      </c>
      <c r="L2272" s="6">
        <v>16.670000000000002</v>
      </c>
      <c r="M2272" s="6">
        <f t="shared" si="140"/>
        <v>111.02399999999999</v>
      </c>
      <c r="N2272" s="6">
        <f t="shared" si="141"/>
        <v>50.010000000000005</v>
      </c>
      <c r="O2272" s="6">
        <f t="shared" si="142"/>
        <v>61.013999999999982</v>
      </c>
      <c r="P2272" s="8">
        <f t="shared" si="143"/>
        <v>0.54955685257241671</v>
      </c>
      <c r="Q2272" s="9">
        <f>YEAR(SalesDataTable[[#This Row],[Order Date]])</f>
        <v>2026</v>
      </c>
      <c r="R2272" s="8" t="str">
        <f>"Q"&amp;ROUNDUP(MONTH(SalesDataTable[[#This Row],[Order Date]])/3,0)</f>
        <v>Q4</v>
      </c>
      <c r="S2272" s="5">
        <f>MONTH(SalesDataTable[[#This Row],[Order Date]])</f>
        <v>11</v>
      </c>
      <c r="T2272" s="8" t="str">
        <f>TEXT(SalesDataTable[[#This Row],[Order Date]],"mmm")</f>
        <v>lis</v>
      </c>
    </row>
    <row r="2273" spans="1:20" ht="16" x14ac:dyDescent="0.4">
      <c r="A2273" s="2" t="s">
        <v>2344</v>
      </c>
      <c r="B2273" s="3">
        <v>46331</v>
      </c>
      <c r="C2273" s="4" t="s">
        <v>21</v>
      </c>
      <c r="D2273" s="4" t="s">
        <v>108</v>
      </c>
      <c r="E2273" s="4" t="s">
        <v>23</v>
      </c>
      <c r="F2273" s="4" t="s">
        <v>36</v>
      </c>
      <c r="G2273" s="4" t="s">
        <v>31</v>
      </c>
      <c r="H2273" s="4" t="s">
        <v>41</v>
      </c>
      <c r="I2273" s="5">
        <v>1</v>
      </c>
      <c r="J2273" s="6">
        <v>140.59</v>
      </c>
      <c r="K2273" s="7">
        <v>0.1</v>
      </c>
      <c r="L2273" s="6">
        <v>79.510000000000005</v>
      </c>
      <c r="M2273" s="6">
        <f t="shared" si="140"/>
        <v>126.53100000000001</v>
      </c>
      <c r="N2273" s="6">
        <f t="shared" si="141"/>
        <v>79.510000000000005</v>
      </c>
      <c r="O2273" s="6">
        <f t="shared" si="142"/>
        <v>47.021000000000001</v>
      </c>
      <c r="P2273" s="8">
        <f t="shared" si="143"/>
        <v>0.37161644182058151</v>
      </c>
      <c r="Q2273" s="9">
        <f>YEAR(SalesDataTable[[#This Row],[Order Date]])</f>
        <v>2026</v>
      </c>
      <c r="R2273" s="8" t="str">
        <f>"Q"&amp;ROUNDUP(MONTH(SalesDataTable[[#This Row],[Order Date]])/3,0)</f>
        <v>Q4</v>
      </c>
      <c r="S2273" s="5">
        <f>MONTH(SalesDataTable[[#This Row],[Order Date]])</f>
        <v>11</v>
      </c>
      <c r="T2273" s="8" t="str">
        <f>TEXT(SalesDataTable[[#This Row],[Order Date]],"mmm")</f>
        <v>lis</v>
      </c>
    </row>
    <row r="2274" spans="1:20" ht="16" x14ac:dyDescent="0.4">
      <c r="A2274" s="2" t="s">
        <v>2345</v>
      </c>
      <c r="B2274" s="3">
        <v>46331</v>
      </c>
      <c r="C2274" s="4" t="s">
        <v>28</v>
      </c>
      <c r="D2274" s="4" t="s">
        <v>106</v>
      </c>
      <c r="E2274" s="4" t="s">
        <v>23</v>
      </c>
      <c r="F2274" s="4" t="s">
        <v>24</v>
      </c>
      <c r="G2274" s="4" t="s">
        <v>37</v>
      </c>
      <c r="H2274" s="4" t="s">
        <v>103</v>
      </c>
      <c r="I2274" s="5">
        <v>2</v>
      </c>
      <c r="J2274" s="6">
        <v>160.68</v>
      </c>
      <c r="K2274" s="7">
        <v>0</v>
      </c>
      <c r="L2274" s="6">
        <v>89.49</v>
      </c>
      <c r="M2274" s="6">
        <f t="shared" si="140"/>
        <v>321.36</v>
      </c>
      <c r="N2274" s="6">
        <f t="shared" si="141"/>
        <v>178.98</v>
      </c>
      <c r="O2274" s="6">
        <f t="shared" si="142"/>
        <v>142.38000000000002</v>
      </c>
      <c r="P2274" s="8">
        <f t="shared" si="143"/>
        <v>0.4430545182972368</v>
      </c>
      <c r="Q2274" s="9">
        <f>YEAR(SalesDataTable[[#This Row],[Order Date]])</f>
        <v>2026</v>
      </c>
      <c r="R2274" s="8" t="str">
        <f>"Q"&amp;ROUNDUP(MONTH(SalesDataTable[[#This Row],[Order Date]])/3,0)</f>
        <v>Q4</v>
      </c>
      <c r="S2274" s="5">
        <f>MONTH(SalesDataTable[[#This Row],[Order Date]])</f>
        <v>11</v>
      </c>
      <c r="T2274" s="8" t="str">
        <f>TEXT(SalesDataTable[[#This Row],[Order Date]],"mmm")</f>
        <v>lis</v>
      </c>
    </row>
    <row r="2275" spans="1:20" ht="16" x14ac:dyDescent="0.4">
      <c r="A2275" s="2" t="s">
        <v>2346</v>
      </c>
      <c r="B2275" s="3">
        <v>46331</v>
      </c>
      <c r="C2275" s="4" t="s">
        <v>47</v>
      </c>
      <c r="D2275" s="4" t="s">
        <v>48</v>
      </c>
      <c r="E2275" s="4" t="s">
        <v>23</v>
      </c>
      <c r="F2275" s="4" t="s">
        <v>24</v>
      </c>
      <c r="G2275" s="4" t="s">
        <v>69</v>
      </c>
      <c r="H2275" s="4" t="s">
        <v>94</v>
      </c>
      <c r="I2275" s="5">
        <v>6</v>
      </c>
      <c r="J2275" s="6">
        <v>49.7</v>
      </c>
      <c r="K2275" s="7">
        <v>0</v>
      </c>
      <c r="L2275" s="6">
        <v>22.34</v>
      </c>
      <c r="M2275" s="6">
        <f t="shared" si="140"/>
        <v>298.20000000000005</v>
      </c>
      <c r="N2275" s="6">
        <f t="shared" si="141"/>
        <v>134.04</v>
      </c>
      <c r="O2275" s="6">
        <f t="shared" si="142"/>
        <v>164.16000000000005</v>
      </c>
      <c r="P2275" s="8">
        <f t="shared" si="143"/>
        <v>0.55050301810865199</v>
      </c>
      <c r="Q2275" s="9">
        <f>YEAR(SalesDataTable[[#This Row],[Order Date]])</f>
        <v>2026</v>
      </c>
      <c r="R2275" s="8" t="str">
        <f>"Q"&amp;ROUNDUP(MONTH(SalesDataTable[[#This Row],[Order Date]])/3,0)</f>
        <v>Q4</v>
      </c>
      <c r="S2275" s="5">
        <f>MONTH(SalesDataTable[[#This Row],[Order Date]])</f>
        <v>11</v>
      </c>
      <c r="T2275" s="8" t="str">
        <f>TEXT(SalesDataTable[[#This Row],[Order Date]],"mmm")</f>
        <v>lis</v>
      </c>
    </row>
    <row r="2276" spans="1:20" ht="16" x14ac:dyDescent="0.4">
      <c r="A2276" s="2" t="s">
        <v>2347</v>
      </c>
      <c r="B2276" s="3">
        <v>46331</v>
      </c>
      <c r="C2276" s="4" t="s">
        <v>28</v>
      </c>
      <c r="D2276" s="4" t="s">
        <v>86</v>
      </c>
      <c r="E2276" s="4" t="s">
        <v>45</v>
      </c>
      <c r="F2276" s="4" t="s">
        <v>24</v>
      </c>
      <c r="G2276" s="4" t="s">
        <v>25</v>
      </c>
      <c r="H2276" s="4" t="s">
        <v>26</v>
      </c>
      <c r="I2276" s="5">
        <v>3</v>
      </c>
      <c r="J2276" s="6">
        <v>80.400000000000006</v>
      </c>
      <c r="K2276" s="7">
        <v>0.05</v>
      </c>
      <c r="L2276" s="6">
        <v>42.82</v>
      </c>
      <c r="M2276" s="6">
        <f t="shared" si="140"/>
        <v>229.14000000000001</v>
      </c>
      <c r="N2276" s="6">
        <f t="shared" si="141"/>
        <v>128.46</v>
      </c>
      <c r="O2276" s="6">
        <f t="shared" si="142"/>
        <v>100.68</v>
      </c>
      <c r="P2276" s="8">
        <f t="shared" si="143"/>
        <v>0.43938203718250851</v>
      </c>
      <c r="Q2276" s="9">
        <f>YEAR(SalesDataTable[[#This Row],[Order Date]])</f>
        <v>2026</v>
      </c>
      <c r="R2276" s="8" t="str">
        <f>"Q"&amp;ROUNDUP(MONTH(SalesDataTable[[#This Row],[Order Date]])/3,0)</f>
        <v>Q4</v>
      </c>
      <c r="S2276" s="5">
        <f>MONTH(SalesDataTable[[#This Row],[Order Date]])</f>
        <v>11</v>
      </c>
      <c r="T2276" s="8" t="str">
        <f>TEXT(SalesDataTable[[#This Row],[Order Date]],"mmm")</f>
        <v>lis</v>
      </c>
    </row>
    <row r="2277" spans="1:20" ht="16" x14ac:dyDescent="0.4">
      <c r="A2277" s="2" t="s">
        <v>2348</v>
      </c>
      <c r="B2277" s="3">
        <v>46331</v>
      </c>
      <c r="C2277" s="4" t="s">
        <v>28</v>
      </c>
      <c r="D2277" s="4" t="s">
        <v>29</v>
      </c>
      <c r="E2277" s="4" t="s">
        <v>45</v>
      </c>
      <c r="F2277" s="4" t="s">
        <v>36</v>
      </c>
      <c r="G2277" s="4" t="s">
        <v>31</v>
      </c>
      <c r="H2277" s="4" t="s">
        <v>73</v>
      </c>
      <c r="I2277" s="5">
        <v>4</v>
      </c>
      <c r="J2277" s="6">
        <v>151.38999999999999</v>
      </c>
      <c r="K2277" s="7">
        <v>0.05</v>
      </c>
      <c r="L2277" s="6">
        <v>80.66</v>
      </c>
      <c r="M2277" s="6">
        <f t="shared" si="140"/>
        <v>575.28199999999993</v>
      </c>
      <c r="N2277" s="6">
        <f t="shared" si="141"/>
        <v>322.64</v>
      </c>
      <c r="O2277" s="6">
        <f t="shared" si="142"/>
        <v>252.64199999999994</v>
      </c>
      <c r="P2277" s="8">
        <f t="shared" si="143"/>
        <v>0.43916201097896329</v>
      </c>
      <c r="Q2277" s="9">
        <f>YEAR(SalesDataTable[[#This Row],[Order Date]])</f>
        <v>2026</v>
      </c>
      <c r="R2277" s="8" t="str">
        <f>"Q"&amp;ROUNDUP(MONTH(SalesDataTable[[#This Row],[Order Date]])/3,0)</f>
        <v>Q4</v>
      </c>
      <c r="S2277" s="5">
        <f>MONTH(SalesDataTable[[#This Row],[Order Date]])</f>
        <v>11</v>
      </c>
      <c r="T2277" s="8" t="str">
        <f>TEXT(SalesDataTable[[#This Row],[Order Date]],"mmm")</f>
        <v>lis</v>
      </c>
    </row>
    <row r="2278" spans="1:20" ht="16" x14ac:dyDescent="0.4">
      <c r="A2278" s="2" t="s">
        <v>2349</v>
      </c>
      <c r="B2278" s="3">
        <v>46331</v>
      </c>
      <c r="C2278" s="4" t="s">
        <v>28</v>
      </c>
      <c r="D2278" s="4" t="s">
        <v>106</v>
      </c>
      <c r="E2278" s="4" t="s">
        <v>45</v>
      </c>
      <c r="F2278" s="4" t="s">
        <v>40</v>
      </c>
      <c r="G2278" s="4" t="s">
        <v>37</v>
      </c>
      <c r="H2278" s="4" t="s">
        <v>66</v>
      </c>
      <c r="I2278" s="5">
        <v>2</v>
      </c>
      <c r="J2278" s="6">
        <v>45.44</v>
      </c>
      <c r="K2278" s="7">
        <v>0.05</v>
      </c>
      <c r="L2278" s="6">
        <v>18.2</v>
      </c>
      <c r="M2278" s="6">
        <f t="shared" si="140"/>
        <v>86.335999999999999</v>
      </c>
      <c r="N2278" s="6">
        <f t="shared" si="141"/>
        <v>36.4</v>
      </c>
      <c r="O2278" s="6">
        <f t="shared" si="142"/>
        <v>49.936</v>
      </c>
      <c r="P2278" s="8">
        <f t="shared" si="143"/>
        <v>0.57839140103780584</v>
      </c>
      <c r="Q2278" s="9">
        <f>YEAR(SalesDataTable[[#This Row],[Order Date]])</f>
        <v>2026</v>
      </c>
      <c r="R2278" s="8" t="str">
        <f>"Q"&amp;ROUNDUP(MONTH(SalesDataTable[[#This Row],[Order Date]])/3,0)</f>
        <v>Q4</v>
      </c>
      <c r="S2278" s="5">
        <f>MONTH(SalesDataTable[[#This Row],[Order Date]])</f>
        <v>11</v>
      </c>
      <c r="T2278" s="8" t="str">
        <f>TEXT(SalesDataTable[[#This Row],[Order Date]],"mmm")</f>
        <v>lis</v>
      </c>
    </row>
    <row r="2279" spans="1:20" ht="16" x14ac:dyDescent="0.4">
      <c r="A2279" s="2" t="s">
        <v>2350</v>
      </c>
      <c r="B2279" s="3">
        <v>46331</v>
      </c>
      <c r="C2279" s="4" t="s">
        <v>47</v>
      </c>
      <c r="D2279" s="4" t="s">
        <v>102</v>
      </c>
      <c r="E2279" s="4" t="s">
        <v>23</v>
      </c>
      <c r="F2279" s="4" t="s">
        <v>36</v>
      </c>
      <c r="G2279" s="4" t="s">
        <v>31</v>
      </c>
      <c r="H2279" s="4" t="s">
        <v>99</v>
      </c>
      <c r="I2279" s="5">
        <v>2</v>
      </c>
      <c r="J2279" s="6">
        <v>70.790000000000006</v>
      </c>
      <c r="K2279" s="7">
        <v>0.15</v>
      </c>
      <c r="L2279" s="6">
        <v>33.32</v>
      </c>
      <c r="M2279" s="6">
        <f t="shared" si="140"/>
        <v>120.343</v>
      </c>
      <c r="N2279" s="6">
        <f t="shared" si="141"/>
        <v>66.64</v>
      </c>
      <c r="O2279" s="6">
        <f t="shared" si="142"/>
        <v>53.703000000000003</v>
      </c>
      <c r="P2279" s="8">
        <f t="shared" si="143"/>
        <v>0.44624947026416162</v>
      </c>
      <c r="Q2279" s="9">
        <f>YEAR(SalesDataTable[[#This Row],[Order Date]])</f>
        <v>2026</v>
      </c>
      <c r="R2279" s="8" t="str">
        <f>"Q"&amp;ROUNDUP(MONTH(SalesDataTable[[#This Row],[Order Date]])/3,0)</f>
        <v>Q4</v>
      </c>
      <c r="S2279" s="5">
        <f>MONTH(SalesDataTable[[#This Row],[Order Date]])</f>
        <v>11</v>
      </c>
      <c r="T2279" s="8" t="str">
        <f>TEXT(SalesDataTable[[#This Row],[Order Date]],"mmm")</f>
        <v>lis</v>
      </c>
    </row>
    <row r="2280" spans="1:20" ht="16" x14ac:dyDescent="0.4">
      <c r="A2280" s="2" t="s">
        <v>2351</v>
      </c>
      <c r="B2280" s="3">
        <v>46331</v>
      </c>
      <c r="C2280" s="4" t="s">
        <v>34</v>
      </c>
      <c r="D2280" s="4" t="s">
        <v>54</v>
      </c>
      <c r="E2280" s="4" t="s">
        <v>45</v>
      </c>
      <c r="F2280" s="4" t="s">
        <v>24</v>
      </c>
      <c r="G2280" s="4" t="s">
        <v>37</v>
      </c>
      <c r="H2280" s="4" t="s">
        <v>38</v>
      </c>
      <c r="I2280" s="5">
        <v>1</v>
      </c>
      <c r="J2280" s="6">
        <v>35.630000000000003</v>
      </c>
      <c r="K2280" s="7">
        <v>0</v>
      </c>
      <c r="L2280" s="6">
        <v>13.47</v>
      </c>
      <c r="M2280" s="6">
        <f t="shared" si="140"/>
        <v>35.630000000000003</v>
      </c>
      <c r="N2280" s="6">
        <f t="shared" si="141"/>
        <v>13.47</v>
      </c>
      <c r="O2280" s="6">
        <f t="shared" si="142"/>
        <v>22.160000000000004</v>
      </c>
      <c r="P2280" s="8">
        <f t="shared" si="143"/>
        <v>0.62194779680044909</v>
      </c>
      <c r="Q2280" s="9">
        <f>YEAR(SalesDataTable[[#This Row],[Order Date]])</f>
        <v>2026</v>
      </c>
      <c r="R2280" s="8" t="str">
        <f>"Q"&amp;ROUNDUP(MONTH(SalesDataTable[[#This Row],[Order Date]])/3,0)</f>
        <v>Q4</v>
      </c>
      <c r="S2280" s="5">
        <f>MONTH(SalesDataTable[[#This Row],[Order Date]])</f>
        <v>11</v>
      </c>
      <c r="T2280" s="8" t="str">
        <f>TEXT(SalesDataTable[[#This Row],[Order Date]],"mmm")</f>
        <v>lis</v>
      </c>
    </row>
    <row r="2281" spans="1:20" ht="16" x14ac:dyDescent="0.4">
      <c r="A2281" s="2" t="s">
        <v>2352</v>
      </c>
      <c r="B2281" s="3">
        <v>46331</v>
      </c>
      <c r="C2281" s="4" t="s">
        <v>21</v>
      </c>
      <c r="D2281" s="4" t="s">
        <v>108</v>
      </c>
      <c r="E2281" s="4" t="s">
        <v>23</v>
      </c>
      <c r="F2281" s="4" t="s">
        <v>40</v>
      </c>
      <c r="G2281" s="4" t="s">
        <v>31</v>
      </c>
      <c r="H2281" s="4" t="s">
        <v>99</v>
      </c>
      <c r="I2281" s="5">
        <v>3</v>
      </c>
      <c r="J2281" s="6">
        <v>73.010000000000005</v>
      </c>
      <c r="K2281" s="7">
        <v>0.15</v>
      </c>
      <c r="L2281" s="6">
        <v>32.49</v>
      </c>
      <c r="M2281" s="6">
        <f t="shared" si="140"/>
        <v>186.17550000000003</v>
      </c>
      <c r="N2281" s="6">
        <f t="shared" si="141"/>
        <v>97.47</v>
      </c>
      <c r="O2281" s="6">
        <f t="shared" si="142"/>
        <v>88.705500000000029</v>
      </c>
      <c r="P2281" s="8">
        <f t="shared" si="143"/>
        <v>0.47646172562984934</v>
      </c>
      <c r="Q2281" s="9">
        <f>YEAR(SalesDataTable[[#This Row],[Order Date]])</f>
        <v>2026</v>
      </c>
      <c r="R2281" s="8" t="str">
        <f>"Q"&amp;ROUNDUP(MONTH(SalesDataTable[[#This Row],[Order Date]])/3,0)</f>
        <v>Q4</v>
      </c>
      <c r="S2281" s="5">
        <f>MONTH(SalesDataTable[[#This Row],[Order Date]])</f>
        <v>11</v>
      </c>
      <c r="T2281" s="8" t="str">
        <f>TEXT(SalesDataTable[[#This Row],[Order Date]],"mmm")</f>
        <v>lis</v>
      </c>
    </row>
    <row r="2282" spans="1:20" ht="16" x14ac:dyDescent="0.4">
      <c r="A2282" s="2" t="s">
        <v>2353</v>
      </c>
      <c r="B2282" s="3">
        <v>46332</v>
      </c>
      <c r="C2282" s="4" t="s">
        <v>28</v>
      </c>
      <c r="D2282" s="4" t="s">
        <v>29</v>
      </c>
      <c r="E2282" s="4" t="s">
        <v>59</v>
      </c>
      <c r="F2282" s="4" t="s">
        <v>40</v>
      </c>
      <c r="G2282" s="4" t="s">
        <v>31</v>
      </c>
      <c r="H2282" s="4" t="s">
        <v>32</v>
      </c>
      <c r="I2282" s="5">
        <v>1</v>
      </c>
      <c r="J2282" s="6">
        <v>93.48</v>
      </c>
      <c r="K2282" s="7">
        <v>0.05</v>
      </c>
      <c r="L2282" s="6">
        <v>46.34</v>
      </c>
      <c r="M2282" s="6">
        <f t="shared" si="140"/>
        <v>88.805999999999997</v>
      </c>
      <c r="N2282" s="6">
        <f t="shared" si="141"/>
        <v>46.34</v>
      </c>
      <c r="O2282" s="6">
        <f t="shared" si="142"/>
        <v>42.465999999999994</v>
      </c>
      <c r="P2282" s="8">
        <f t="shared" si="143"/>
        <v>0.47818841069297113</v>
      </c>
      <c r="Q2282" s="9">
        <f>YEAR(SalesDataTable[[#This Row],[Order Date]])</f>
        <v>2026</v>
      </c>
      <c r="R2282" s="8" t="str">
        <f>"Q"&amp;ROUNDUP(MONTH(SalesDataTable[[#This Row],[Order Date]])/3,0)</f>
        <v>Q4</v>
      </c>
      <c r="S2282" s="5">
        <f>MONTH(SalesDataTable[[#This Row],[Order Date]])</f>
        <v>11</v>
      </c>
      <c r="T2282" s="8" t="str">
        <f>TEXT(SalesDataTable[[#This Row],[Order Date]],"mmm")</f>
        <v>lis</v>
      </c>
    </row>
    <row r="2283" spans="1:20" ht="16" x14ac:dyDescent="0.4">
      <c r="A2283" s="2" t="s">
        <v>2354</v>
      </c>
      <c r="B2283" s="3">
        <v>46332</v>
      </c>
      <c r="C2283" s="4" t="s">
        <v>28</v>
      </c>
      <c r="D2283" s="4" t="s">
        <v>29</v>
      </c>
      <c r="E2283" s="4" t="s">
        <v>23</v>
      </c>
      <c r="F2283" s="4" t="s">
        <v>40</v>
      </c>
      <c r="G2283" s="4" t="s">
        <v>25</v>
      </c>
      <c r="H2283" s="4" t="s">
        <v>26</v>
      </c>
      <c r="I2283" s="5">
        <v>1</v>
      </c>
      <c r="J2283" s="6">
        <v>82.89</v>
      </c>
      <c r="K2283" s="7">
        <v>0</v>
      </c>
      <c r="L2283" s="6">
        <v>41.44</v>
      </c>
      <c r="M2283" s="6">
        <f t="shared" si="140"/>
        <v>82.89</v>
      </c>
      <c r="N2283" s="6">
        <f t="shared" si="141"/>
        <v>41.44</v>
      </c>
      <c r="O2283" s="6">
        <f t="shared" si="142"/>
        <v>41.45</v>
      </c>
      <c r="P2283" s="8">
        <f t="shared" si="143"/>
        <v>0.50006032090722652</v>
      </c>
      <c r="Q2283" s="9">
        <f>YEAR(SalesDataTable[[#This Row],[Order Date]])</f>
        <v>2026</v>
      </c>
      <c r="R2283" s="8" t="str">
        <f>"Q"&amp;ROUNDUP(MONTH(SalesDataTable[[#This Row],[Order Date]])/3,0)</f>
        <v>Q4</v>
      </c>
      <c r="S2283" s="5">
        <f>MONTH(SalesDataTable[[#This Row],[Order Date]])</f>
        <v>11</v>
      </c>
      <c r="T2283" s="8" t="str">
        <f>TEXT(SalesDataTable[[#This Row],[Order Date]],"mmm")</f>
        <v>lis</v>
      </c>
    </row>
    <row r="2284" spans="1:20" ht="16" x14ac:dyDescent="0.4">
      <c r="A2284" s="2" t="s">
        <v>2355</v>
      </c>
      <c r="B2284" s="3">
        <v>46332</v>
      </c>
      <c r="C2284" s="4" t="s">
        <v>47</v>
      </c>
      <c r="D2284" s="4" t="s">
        <v>65</v>
      </c>
      <c r="E2284" s="4" t="s">
        <v>23</v>
      </c>
      <c r="F2284" s="4" t="s">
        <v>36</v>
      </c>
      <c r="G2284" s="4" t="s">
        <v>37</v>
      </c>
      <c r="H2284" s="4" t="s">
        <v>38</v>
      </c>
      <c r="I2284" s="5">
        <v>2</v>
      </c>
      <c r="J2284" s="6">
        <v>35.71</v>
      </c>
      <c r="K2284" s="7">
        <v>0.2</v>
      </c>
      <c r="L2284" s="6">
        <v>13.48</v>
      </c>
      <c r="M2284" s="6">
        <f t="shared" si="140"/>
        <v>57.136000000000003</v>
      </c>
      <c r="N2284" s="6">
        <f t="shared" si="141"/>
        <v>26.96</v>
      </c>
      <c r="O2284" s="6">
        <f t="shared" si="142"/>
        <v>30.176000000000002</v>
      </c>
      <c r="P2284" s="8">
        <f t="shared" si="143"/>
        <v>0.52814337720526461</v>
      </c>
      <c r="Q2284" s="9">
        <f>YEAR(SalesDataTable[[#This Row],[Order Date]])</f>
        <v>2026</v>
      </c>
      <c r="R2284" s="8" t="str">
        <f>"Q"&amp;ROUNDUP(MONTH(SalesDataTable[[#This Row],[Order Date]])/3,0)</f>
        <v>Q4</v>
      </c>
      <c r="S2284" s="5">
        <f>MONTH(SalesDataTable[[#This Row],[Order Date]])</f>
        <v>11</v>
      </c>
      <c r="T2284" s="8" t="str">
        <f>TEXT(SalesDataTable[[#This Row],[Order Date]],"mmm")</f>
        <v>lis</v>
      </c>
    </row>
    <row r="2285" spans="1:20" ht="16" x14ac:dyDescent="0.4">
      <c r="A2285" s="2" t="s">
        <v>2356</v>
      </c>
      <c r="B2285" s="3">
        <v>46332</v>
      </c>
      <c r="C2285" s="4" t="s">
        <v>47</v>
      </c>
      <c r="D2285" s="4" t="s">
        <v>102</v>
      </c>
      <c r="E2285" s="4" t="s">
        <v>45</v>
      </c>
      <c r="F2285" s="4" t="s">
        <v>36</v>
      </c>
      <c r="G2285" s="4" t="s">
        <v>69</v>
      </c>
      <c r="H2285" s="4" t="s">
        <v>70</v>
      </c>
      <c r="I2285" s="5">
        <v>1</v>
      </c>
      <c r="J2285" s="6">
        <v>40.380000000000003</v>
      </c>
      <c r="K2285" s="7">
        <v>0.15</v>
      </c>
      <c r="L2285" s="6">
        <v>14.53</v>
      </c>
      <c r="M2285" s="6">
        <f t="shared" si="140"/>
        <v>34.323</v>
      </c>
      <c r="N2285" s="6">
        <f t="shared" si="141"/>
        <v>14.53</v>
      </c>
      <c r="O2285" s="6">
        <f t="shared" si="142"/>
        <v>19.792999999999999</v>
      </c>
      <c r="P2285" s="8">
        <f t="shared" si="143"/>
        <v>0.57666870611543275</v>
      </c>
      <c r="Q2285" s="9">
        <f>YEAR(SalesDataTable[[#This Row],[Order Date]])</f>
        <v>2026</v>
      </c>
      <c r="R2285" s="8" t="str">
        <f>"Q"&amp;ROUNDUP(MONTH(SalesDataTable[[#This Row],[Order Date]])/3,0)</f>
        <v>Q4</v>
      </c>
      <c r="S2285" s="5">
        <f>MONTH(SalesDataTable[[#This Row],[Order Date]])</f>
        <v>11</v>
      </c>
      <c r="T2285" s="8" t="str">
        <f>TEXT(SalesDataTable[[#This Row],[Order Date]],"mmm")</f>
        <v>lis</v>
      </c>
    </row>
    <row r="2286" spans="1:20" ht="16" x14ac:dyDescent="0.4">
      <c r="A2286" s="2" t="s">
        <v>2357</v>
      </c>
      <c r="B2286" s="3">
        <v>46332</v>
      </c>
      <c r="C2286" s="4" t="s">
        <v>28</v>
      </c>
      <c r="D2286" s="4" t="s">
        <v>89</v>
      </c>
      <c r="E2286" s="4" t="s">
        <v>59</v>
      </c>
      <c r="F2286" s="4" t="s">
        <v>36</v>
      </c>
      <c r="G2286" s="4" t="s">
        <v>31</v>
      </c>
      <c r="H2286" s="4" t="s">
        <v>41</v>
      </c>
      <c r="I2286" s="5">
        <v>1</v>
      </c>
      <c r="J2286" s="6">
        <v>142</v>
      </c>
      <c r="K2286" s="7">
        <v>0.05</v>
      </c>
      <c r="L2286" s="6">
        <v>81.099999999999994</v>
      </c>
      <c r="M2286" s="6">
        <f t="shared" si="140"/>
        <v>134.9</v>
      </c>
      <c r="N2286" s="6">
        <f t="shared" si="141"/>
        <v>81.099999999999994</v>
      </c>
      <c r="O2286" s="6">
        <f t="shared" si="142"/>
        <v>53.800000000000011</v>
      </c>
      <c r="P2286" s="8">
        <f t="shared" si="143"/>
        <v>0.39881393624907346</v>
      </c>
      <c r="Q2286" s="9">
        <f>YEAR(SalesDataTable[[#This Row],[Order Date]])</f>
        <v>2026</v>
      </c>
      <c r="R2286" s="8" t="str">
        <f>"Q"&amp;ROUNDUP(MONTH(SalesDataTable[[#This Row],[Order Date]])/3,0)</f>
        <v>Q4</v>
      </c>
      <c r="S2286" s="5">
        <f>MONTH(SalesDataTable[[#This Row],[Order Date]])</f>
        <v>11</v>
      </c>
      <c r="T2286" s="8" t="str">
        <f>TEXT(SalesDataTable[[#This Row],[Order Date]],"mmm")</f>
        <v>lis</v>
      </c>
    </row>
    <row r="2287" spans="1:20" ht="16" x14ac:dyDescent="0.4">
      <c r="A2287" s="2" t="s">
        <v>2358</v>
      </c>
      <c r="B2287" s="3">
        <v>46332</v>
      </c>
      <c r="C2287" s="4" t="s">
        <v>21</v>
      </c>
      <c r="D2287" s="4" t="s">
        <v>108</v>
      </c>
      <c r="E2287" s="4" t="s">
        <v>59</v>
      </c>
      <c r="F2287" s="4" t="s">
        <v>36</v>
      </c>
      <c r="G2287" s="4" t="s">
        <v>37</v>
      </c>
      <c r="H2287" s="4" t="s">
        <v>38</v>
      </c>
      <c r="I2287" s="5">
        <v>2</v>
      </c>
      <c r="J2287" s="6">
        <v>36.29</v>
      </c>
      <c r="K2287" s="7">
        <v>0.15</v>
      </c>
      <c r="L2287" s="6">
        <v>13.93</v>
      </c>
      <c r="M2287" s="6">
        <f t="shared" si="140"/>
        <v>61.692999999999998</v>
      </c>
      <c r="N2287" s="6">
        <f t="shared" si="141"/>
        <v>27.86</v>
      </c>
      <c r="O2287" s="6">
        <f t="shared" si="142"/>
        <v>33.832999999999998</v>
      </c>
      <c r="P2287" s="8">
        <f t="shared" si="143"/>
        <v>0.54840905775371596</v>
      </c>
      <c r="Q2287" s="9">
        <f>YEAR(SalesDataTable[[#This Row],[Order Date]])</f>
        <v>2026</v>
      </c>
      <c r="R2287" s="8" t="str">
        <f>"Q"&amp;ROUNDUP(MONTH(SalesDataTable[[#This Row],[Order Date]])/3,0)</f>
        <v>Q4</v>
      </c>
      <c r="S2287" s="5">
        <f>MONTH(SalesDataTable[[#This Row],[Order Date]])</f>
        <v>11</v>
      </c>
      <c r="T2287" s="8" t="str">
        <f>TEXT(SalesDataTable[[#This Row],[Order Date]],"mmm")</f>
        <v>lis</v>
      </c>
    </row>
    <row r="2288" spans="1:20" ht="16" x14ac:dyDescent="0.4">
      <c r="A2288" s="2" t="s">
        <v>2359</v>
      </c>
      <c r="B2288" s="3">
        <v>46332</v>
      </c>
      <c r="C2288" s="4" t="s">
        <v>47</v>
      </c>
      <c r="D2288" s="4" t="s">
        <v>68</v>
      </c>
      <c r="E2288" s="4" t="s">
        <v>23</v>
      </c>
      <c r="F2288" s="4" t="s">
        <v>36</v>
      </c>
      <c r="G2288" s="4" t="s">
        <v>51</v>
      </c>
      <c r="H2288" s="4" t="s">
        <v>110</v>
      </c>
      <c r="I2288" s="5">
        <v>1</v>
      </c>
      <c r="J2288" s="6">
        <v>121.66</v>
      </c>
      <c r="K2288" s="7">
        <v>0</v>
      </c>
      <c r="L2288" s="6">
        <v>61.66</v>
      </c>
      <c r="M2288" s="6">
        <f t="shared" si="140"/>
        <v>121.66</v>
      </c>
      <c r="N2288" s="6">
        <f t="shared" si="141"/>
        <v>61.66</v>
      </c>
      <c r="O2288" s="6">
        <f t="shared" si="142"/>
        <v>60</v>
      </c>
      <c r="P2288" s="8">
        <f t="shared" si="143"/>
        <v>0.49317770836758179</v>
      </c>
      <c r="Q2288" s="9">
        <f>YEAR(SalesDataTable[[#This Row],[Order Date]])</f>
        <v>2026</v>
      </c>
      <c r="R2288" s="8" t="str">
        <f>"Q"&amp;ROUNDUP(MONTH(SalesDataTable[[#This Row],[Order Date]])/3,0)</f>
        <v>Q4</v>
      </c>
      <c r="S2288" s="5">
        <f>MONTH(SalesDataTable[[#This Row],[Order Date]])</f>
        <v>11</v>
      </c>
      <c r="T2288" s="8" t="str">
        <f>TEXT(SalesDataTable[[#This Row],[Order Date]],"mmm")</f>
        <v>lis</v>
      </c>
    </row>
    <row r="2289" spans="1:20" ht="16" x14ac:dyDescent="0.4">
      <c r="A2289" s="2" t="s">
        <v>2360</v>
      </c>
      <c r="B2289" s="3">
        <v>46332</v>
      </c>
      <c r="C2289" s="4" t="s">
        <v>28</v>
      </c>
      <c r="D2289" s="4" t="s">
        <v>106</v>
      </c>
      <c r="E2289" s="4" t="s">
        <v>23</v>
      </c>
      <c r="F2289" s="4" t="s">
        <v>24</v>
      </c>
      <c r="G2289" s="4" t="s">
        <v>51</v>
      </c>
      <c r="H2289" s="4" t="s">
        <v>110</v>
      </c>
      <c r="I2289" s="5">
        <v>3</v>
      </c>
      <c r="J2289" s="6">
        <v>124.65</v>
      </c>
      <c r="K2289" s="7">
        <v>0.05</v>
      </c>
      <c r="L2289" s="6">
        <v>62.27</v>
      </c>
      <c r="M2289" s="6">
        <f t="shared" si="140"/>
        <v>355.25250000000005</v>
      </c>
      <c r="N2289" s="6">
        <f t="shared" si="141"/>
        <v>186.81</v>
      </c>
      <c r="O2289" s="6">
        <f t="shared" si="142"/>
        <v>168.44250000000005</v>
      </c>
      <c r="P2289" s="8">
        <f t="shared" si="143"/>
        <v>0.47414866890451163</v>
      </c>
      <c r="Q2289" s="9">
        <f>YEAR(SalesDataTable[[#This Row],[Order Date]])</f>
        <v>2026</v>
      </c>
      <c r="R2289" s="8" t="str">
        <f>"Q"&amp;ROUNDUP(MONTH(SalesDataTable[[#This Row],[Order Date]])/3,0)</f>
        <v>Q4</v>
      </c>
      <c r="S2289" s="5">
        <f>MONTH(SalesDataTable[[#This Row],[Order Date]])</f>
        <v>11</v>
      </c>
      <c r="T2289" s="8" t="str">
        <f>TEXT(SalesDataTable[[#This Row],[Order Date]],"mmm")</f>
        <v>lis</v>
      </c>
    </row>
    <row r="2290" spans="1:20" ht="16" x14ac:dyDescent="0.4">
      <c r="A2290" s="2" t="s">
        <v>2361</v>
      </c>
      <c r="B2290" s="3">
        <v>46332</v>
      </c>
      <c r="C2290" s="4" t="s">
        <v>21</v>
      </c>
      <c r="D2290" s="4" t="s">
        <v>108</v>
      </c>
      <c r="E2290" s="4" t="s">
        <v>23</v>
      </c>
      <c r="F2290" s="4" t="s">
        <v>36</v>
      </c>
      <c r="G2290" s="4" t="s">
        <v>25</v>
      </c>
      <c r="H2290" s="4" t="s">
        <v>26</v>
      </c>
      <c r="I2290" s="5">
        <v>2</v>
      </c>
      <c r="J2290" s="6">
        <v>80.61</v>
      </c>
      <c r="K2290" s="7">
        <v>0</v>
      </c>
      <c r="L2290" s="6">
        <v>43.72</v>
      </c>
      <c r="M2290" s="6">
        <f t="shared" si="140"/>
        <v>161.22</v>
      </c>
      <c r="N2290" s="6">
        <f t="shared" si="141"/>
        <v>87.44</v>
      </c>
      <c r="O2290" s="6">
        <f t="shared" si="142"/>
        <v>73.78</v>
      </c>
      <c r="P2290" s="8">
        <f t="shared" si="143"/>
        <v>0.45763552909068356</v>
      </c>
      <c r="Q2290" s="9">
        <f>YEAR(SalesDataTable[[#This Row],[Order Date]])</f>
        <v>2026</v>
      </c>
      <c r="R2290" s="8" t="str">
        <f>"Q"&amp;ROUNDUP(MONTH(SalesDataTable[[#This Row],[Order Date]])/3,0)</f>
        <v>Q4</v>
      </c>
      <c r="S2290" s="5">
        <f>MONTH(SalesDataTable[[#This Row],[Order Date]])</f>
        <v>11</v>
      </c>
      <c r="T2290" s="8" t="str">
        <f>TEXT(SalesDataTable[[#This Row],[Order Date]],"mmm")</f>
        <v>lis</v>
      </c>
    </row>
    <row r="2291" spans="1:20" ht="16" x14ac:dyDescent="0.4">
      <c r="A2291" s="2" t="s">
        <v>2362</v>
      </c>
      <c r="B2291" s="3">
        <v>46333</v>
      </c>
      <c r="C2291" s="4" t="s">
        <v>28</v>
      </c>
      <c r="D2291" s="4" t="s">
        <v>86</v>
      </c>
      <c r="E2291" s="4" t="s">
        <v>23</v>
      </c>
      <c r="F2291" s="4" t="s">
        <v>36</v>
      </c>
      <c r="G2291" s="4" t="s">
        <v>31</v>
      </c>
      <c r="H2291" s="4" t="s">
        <v>73</v>
      </c>
      <c r="I2291" s="5">
        <v>1</v>
      </c>
      <c r="J2291" s="6">
        <v>153.96</v>
      </c>
      <c r="K2291" s="7">
        <v>0</v>
      </c>
      <c r="L2291" s="6">
        <v>80.62</v>
      </c>
      <c r="M2291" s="6">
        <f t="shared" si="140"/>
        <v>153.96</v>
      </c>
      <c r="N2291" s="6">
        <f t="shared" si="141"/>
        <v>80.62</v>
      </c>
      <c r="O2291" s="6">
        <f t="shared" si="142"/>
        <v>73.34</v>
      </c>
      <c r="P2291" s="8">
        <f t="shared" si="143"/>
        <v>0.47635749545336453</v>
      </c>
      <c r="Q2291" s="9">
        <f>YEAR(SalesDataTable[[#This Row],[Order Date]])</f>
        <v>2026</v>
      </c>
      <c r="R2291" s="8" t="str">
        <f>"Q"&amp;ROUNDUP(MONTH(SalesDataTable[[#This Row],[Order Date]])/3,0)</f>
        <v>Q4</v>
      </c>
      <c r="S2291" s="5">
        <f>MONTH(SalesDataTable[[#This Row],[Order Date]])</f>
        <v>11</v>
      </c>
      <c r="T2291" s="8" t="str">
        <f>TEXT(SalesDataTable[[#This Row],[Order Date]],"mmm")</f>
        <v>lis</v>
      </c>
    </row>
    <row r="2292" spans="1:20" ht="16" x14ac:dyDescent="0.4">
      <c r="A2292" s="2" t="s">
        <v>2363</v>
      </c>
      <c r="B2292" s="3">
        <v>46333</v>
      </c>
      <c r="C2292" s="4" t="s">
        <v>28</v>
      </c>
      <c r="D2292" s="4" t="s">
        <v>29</v>
      </c>
      <c r="E2292" s="4" t="s">
        <v>45</v>
      </c>
      <c r="F2292" s="4" t="s">
        <v>24</v>
      </c>
      <c r="G2292" s="4" t="s">
        <v>37</v>
      </c>
      <c r="H2292" s="4" t="s">
        <v>38</v>
      </c>
      <c r="I2292" s="5">
        <v>1</v>
      </c>
      <c r="J2292" s="6">
        <v>35.58</v>
      </c>
      <c r="K2292" s="7">
        <v>0</v>
      </c>
      <c r="L2292" s="6">
        <v>13.4</v>
      </c>
      <c r="M2292" s="6">
        <f t="shared" si="140"/>
        <v>35.58</v>
      </c>
      <c r="N2292" s="6">
        <f t="shared" si="141"/>
        <v>13.4</v>
      </c>
      <c r="O2292" s="6">
        <f t="shared" si="142"/>
        <v>22.18</v>
      </c>
      <c r="P2292" s="8">
        <f t="shared" si="143"/>
        <v>0.62338392355255767</v>
      </c>
      <c r="Q2292" s="9">
        <f>YEAR(SalesDataTable[[#This Row],[Order Date]])</f>
        <v>2026</v>
      </c>
      <c r="R2292" s="8" t="str">
        <f>"Q"&amp;ROUNDUP(MONTH(SalesDataTable[[#This Row],[Order Date]])/3,0)</f>
        <v>Q4</v>
      </c>
      <c r="S2292" s="5">
        <f>MONTH(SalesDataTable[[#This Row],[Order Date]])</f>
        <v>11</v>
      </c>
      <c r="T2292" s="8" t="str">
        <f>TEXT(SalesDataTable[[#This Row],[Order Date]],"mmm")</f>
        <v>lis</v>
      </c>
    </row>
    <row r="2293" spans="1:20" ht="16" x14ac:dyDescent="0.4">
      <c r="A2293" s="2" t="s">
        <v>2364</v>
      </c>
      <c r="B2293" s="3">
        <v>46333</v>
      </c>
      <c r="C2293" s="4" t="s">
        <v>21</v>
      </c>
      <c r="D2293" s="4" t="s">
        <v>22</v>
      </c>
      <c r="E2293" s="4" t="s">
        <v>59</v>
      </c>
      <c r="F2293" s="4" t="s">
        <v>36</v>
      </c>
      <c r="G2293" s="4" t="s">
        <v>69</v>
      </c>
      <c r="H2293" s="4" t="s">
        <v>87</v>
      </c>
      <c r="I2293" s="5">
        <v>5</v>
      </c>
      <c r="J2293" s="6">
        <v>36.369999999999997</v>
      </c>
      <c r="K2293" s="7">
        <v>0.15</v>
      </c>
      <c r="L2293" s="6">
        <v>13.65</v>
      </c>
      <c r="M2293" s="6">
        <f t="shared" si="140"/>
        <v>154.57249999999999</v>
      </c>
      <c r="N2293" s="6">
        <f t="shared" si="141"/>
        <v>68.25</v>
      </c>
      <c r="O2293" s="6">
        <f t="shared" si="142"/>
        <v>86.322499999999991</v>
      </c>
      <c r="P2293" s="8">
        <f t="shared" si="143"/>
        <v>0.55845962250723769</v>
      </c>
      <c r="Q2293" s="9">
        <f>YEAR(SalesDataTable[[#This Row],[Order Date]])</f>
        <v>2026</v>
      </c>
      <c r="R2293" s="8" t="str">
        <f>"Q"&amp;ROUNDUP(MONTH(SalesDataTable[[#This Row],[Order Date]])/3,0)</f>
        <v>Q4</v>
      </c>
      <c r="S2293" s="5">
        <f>MONTH(SalesDataTable[[#This Row],[Order Date]])</f>
        <v>11</v>
      </c>
      <c r="T2293" s="8" t="str">
        <f>TEXT(SalesDataTable[[#This Row],[Order Date]],"mmm")</f>
        <v>lis</v>
      </c>
    </row>
    <row r="2294" spans="1:20" ht="16" x14ac:dyDescent="0.4">
      <c r="A2294" s="2" t="s">
        <v>2365</v>
      </c>
      <c r="B2294" s="3">
        <v>46333</v>
      </c>
      <c r="C2294" s="4" t="s">
        <v>47</v>
      </c>
      <c r="D2294" s="4" t="s">
        <v>48</v>
      </c>
      <c r="E2294" s="4" t="s">
        <v>59</v>
      </c>
      <c r="F2294" s="4" t="s">
        <v>24</v>
      </c>
      <c r="G2294" s="4" t="s">
        <v>31</v>
      </c>
      <c r="H2294" s="4" t="s">
        <v>73</v>
      </c>
      <c r="I2294" s="5">
        <v>2</v>
      </c>
      <c r="J2294" s="6">
        <v>151.55000000000001</v>
      </c>
      <c r="K2294" s="7">
        <v>0.1</v>
      </c>
      <c r="L2294" s="6">
        <v>80.48</v>
      </c>
      <c r="M2294" s="6">
        <f t="shared" si="140"/>
        <v>272.79000000000002</v>
      </c>
      <c r="N2294" s="6">
        <f t="shared" si="141"/>
        <v>160.96</v>
      </c>
      <c r="O2294" s="6">
        <f t="shared" si="142"/>
        <v>111.83000000000001</v>
      </c>
      <c r="P2294" s="8">
        <f t="shared" si="143"/>
        <v>0.40994904505297114</v>
      </c>
      <c r="Q2294" s="9">
        <f>YEAR(SalesDataTable[[#This Row],[Order Date]])</f>
        <v>2026</v>
      </c>
      <c r="R2294" s="8" t="str">
        <f>"Q"&amp;ROUNDUP(MONTH(SalesDataTable[[#This Row],[Order Date]])/3,0)</f>
        <v>Q4</v>
      </c>
      <c r="S2294" s="5">
        <f>MONTH(SalesDataTable[[#This Row],[Order Date]])</f>
        <v>11</v>
      </c>
      <c r="T2294" s="8" t="str">
        <f>TEXT(SalesDataTable[[#This Row],[Order Date]],"mmm")</f>
        <v>lis</v>
      </c>
    </row>
    <row r="2295" spans="1:20" ht="16" x14ac:dyDescent="0.4">
      <c r="A2295" s="2" t="s">
        <v>2366</v>
      </c>
      <c r="B2295" s="3">
        <v>46333</v>
      </c>
      <c r="C2295" s="4" t="s">
        <v>21</v>
      </c>
      <c r="D2295" s="4" t="s">
        <v>72</v>
      </c>
      <c r="E2295" s="4" t="s">
        <v>45</v>
      </c>
      <c r="F2295" s="4" t="s">
        <v>36</v>
      </c>
      <c r="G2295" s="4" t="s">
        <v>51</v>
      </c>
      <c r="H2295" s="4" t="s">
        <v>84</v>
      </c>
      <c r="I2295" s="5">
        <v>2</v>
      </c>
      <c r="J2295" s="6">
        <v>80.67</v>
      </c>
      <c r="K2295" s="7">
        <v>0</v>
      </c>
      <c r="L2295" s="6">
        <v>40.5</v>
      </c>
      <c r="M2295" s="6">
        <f t="shared" si="140"/>
        <v>161.34</v>
      </c>
      <c r="N2295" s="6">
        <f t="shared" si="141"/>
        <v>81</v>
      </c>
      <c r="O2295" s="6">
        <f t="shared" si="142"/>
        <v>80.34</v>
      </c>
      <c r="P2295" s="8">
        <f t="shared" si="143"/>
        <v>0.49795462997396805</v>
      </c>
      <c r="Q2295" s="9">
        <f>YEAR(SalesDataTable[[#This Row],[Order Date]])</f>
        <v>2026</v>
      </c>
      <c r="R2295" s="8" t="str">
        <f>"Q"&amp;ROUNDUP(MONTH(SalesDataTable[[#This Row],[Order Date]])/3,0)</f>
        <v>Q4</v>
      </c>
      <c r="S2295" s="5">
        <f>MONTH(SalesDataTable[[#This Row],[Order Date]])</f>
        <v>11</v>
      </c>
      <c r="T2295" s="8" t="str">
        <f>TEXT(SalesDataTable[[#This Row],[Order Date]],"mmm")</f>
        <v>lis</v>
      </c>
    </row>
    <row r="2296" spans="1:20" ht="16" x14ac:dyDescent="0.4">
      <c r="A2296" s="2" t="s">
        <v>2367</v>
      </c>
      <c r="B2296" s="3">
        <v>46333</v>
      </c>
      <c r="C2296" s="4" t="s">
        <v>47</v>
      </c>
      <c r="D2296" s="4" t="s">
        <v>65</v>
      </c>
      <c r="E2296" s="4" t="s">
        <v>30</v>
      </c>
      <c r="F2296" s="4" t="s">
        <v>40</v>
      </c>
      <c r="G2296" s="4" t="s">
        <v>25</v>
      </c>
      <c r="H2296" s="4" t="s">
        <v>26</v>
      </c>
      <c r="I2296" s="5">
        <v>10</v>
      </c>
      <c r="J2296" s="6">
        <v>81.48</v>
      </c>
      <c r="K2296" s="7">
        <v>0.05</v>
      </c>
      <c r="L2296" s="6">
        <v>43.7</v>
      </c>
      <c r="M2296" s="6">
        <f t="shared" si="140"/>
        <v>774.06000000000006</v>
      </c>
      <c r="N2296" s="6">
        <f t="shared" si="141"/>
        <v>437</v>
      </c>
      <c r="O2296" s="6">
        <f t="shared" si="142"/>
        <v>337.06000000000006</v>
      </c>
      <c r="P2296" s="8">
        <f t="shared" si="143"/>
        <v>0.43544428080510561</v>
      </c>
      <c r="Q2296" s="9">
        <f>YEAR(SalesDataTable[[#This Row],[Order Date]])</f>
        <v>2026</v>
      </c>
      <c r="R2296" s="8" t="str">
        <f>"Q"&amp;ROUNDUP(MONTH(SalesDataTable[[#This Row],[Order Date]])/3,0)</f>
        <v>Q4</v>
      </c>
      <c r="S2296" s="5">
        <f>MONTH(SalesDataTable[[#This Row],[Order Date]])</f>
        <v>11</v>
      </c>
      <c r="T2296" s="8" t="str">
        <f>TEXT(SalesDataTable[[#This Row],[Order Date]],"mmm")</f>
        <v>lis</v>
      </c>
    </row>
    <row r="2297" spans="1:20" ht="16" x14ac:dyDescent="0.4">
      <c r="A2297" s="2" t="s">
        <v>2368</v>
      </c>
      <c r="B2297" s="3">
        <v>46333</v>
      </c>
      <c r="C2297" s="4" t="s">
        <v>47</v>
      </c>
      <c r="D2297" s="4" t="s">
        <v>68</v>
      </c>
      <c r="E2297" s="4" t="s">
        <v>45</v>
      </c>
      <c r="F2297" s="4" t="s">
        <v>24</v>
      </c>
      <c r="G2297" s="4" t="s">
        <v>37</v>
      </c>
      <c r="H2297" s="4" t="s">
        <v>103</v>
      </c>
      <c r="I2297" s="5">
        <v>2</v>
      </c>
      <c r="J2297" s="6">
        <v>163.58000000000001</v>
      </c>
      <c r="K2297" s="7">
        <v>0.1</v>
      </c>
      <c r="L2297" s="6">
        <v>88.14</v>
      </c>
      <c r="M2297" s="6">
        <f t="shared" si="140"/>
        <v>294.44400000000002</v>
      </c>
      <c r="N2297" s="6">
        <f t="shared" si="141"/>
        <v>176.28</v>
      </c>
      <c r="O2297" s="6">
        <f t="shared" si="142"/>
        <v>118.16400000000002</v>
      </c>
      <c r="P2297" s="8">
        <f t="shared" si="143"/>
        <v>0.40131230386762851</v>
      </c>
      <c r="Q2297" s="9">
        <f>YEAR(SalesDataTable[[#This Row],[Order Date]])</f>
        <v>2026</v>
      </c>
      <c r="R2297" s="8" t="str">
        <f>"Q"&amp;ROUNDUP(MONTH(SalesDataTable[[#This Row],[Order Date]])/3,0)</f>
        <v>Q4</v>
      </c>
      <c r="S2297" s="5">
        <f>MONTH(SalesDataTable[[#This Row],[Order Date]])</f>
        <v>11</v>
      </c>
      <c r="T2297" s="8" t="str">
        <f>TEXT(SalesDataTable[[#This Row],[Order Date]],"mmm")</f>
        <v>lis</v>
      </c>
    </row>
    <row r="2298" spans="1:20" ht="16" x14ac:dyDescent="0.4">
      <c r="A2298" s="2" t="s">
        <v>2369</v>
      </c>
      <c r="B2298" s="3">
        <v>46333</v>
      </c>
      <c r="C2298" s="4" t="s">
        <v>21</v>
      </c>
      <c r="D2298" s="4" t="s">
        <v>72</v>
      </c>
      <c r="E2298" s="4" t="s">
        <v>45</v>
      </c>
      <c r="F2298" s="4" t="s">
        <v>24</v>
      </c>
      <c r="G2298" s="4" t="s">
        <v>31</v>
      </c>
      <c r="H2298" s="4" t="s">
        <v>99</v>
      </c>
      <c r="I2298" s="5">
        <v>2</v>
      </c>
      <c r="J2298" s="6">
        <v>71.88</v>
      </c>
      <c r="K2298" s="7">
        <v>0.15</v>
      </c>
      <c r="L2298" s="6">
        <v>31.65</v>
      </c>
      <c r="M2298" s="6">
        <f t="shared" si="140"/>
        <v>122.19599999999998</v>
      </c>
      <c r="N2298" s="6">
        <f t="shared" si="141"/>
        <v>63.3</v>
      </c>
      <c r="O2298" s="6">
        <f t="shared" si="142"/>
        <v>58.895999999999987</v>
      </c>
      <c r="P2298" s="8">
        <f t="shared" si="143"/>
        <v>0.48197977020524396</v>
      </c>
      <c r="Q2298" s="9">
        <f>YEAR(SalesDataTable[[#This Row],[Order Date]])</f>
        <v>2026</v>
      </c>
      <c r="R2298" s="8" t="str">
        <f>"Q"&amp;ROUNDUP(MONTH(SalesDataTable[[#This Row],[Order Date]])/3,0)</f>
        <v>Q4</v>
      </c>
      <c r="S2298" s="5">
        <f>MONTH(SalesDataTable[[#This Row],[Order Date]])</f>
        <v>11</v>
      </c>
      <c r="T2298" s="8" t="str">
        <f>TEXT(SalesDataTable[[#This Row],[Order Date]],"mmm")</f>
        <v>lis</v>
      </c>
    </row>
    <row r="2299" spans="1:20" ht="16" x14ac:dyDescent="0.4">
      <c r="A2299" s="2" t="s">
        <v>2370</v>
      </c>
      <c r="B2299" s="3">
        <v>46334</v>
      </c>
      <c r="C2299" s="4" t="s">
        <v>47</v>
      </c>
      <c r="D2299" s="4" t="s">
        <v>68</v>
      </c>
      <c r="E2299" s="4" t="s">
        <v>23</v>
      </c>
      <c r="F2299" s="4" t="s">
        <v>24</v>
      </c>
      <c r="G2299" s="4" t="s">
        <v>37</v>
      </c>
      <c r="H2299" s="4" t="s">
        <v>38</v>
      </c>
      <c r="I2299" s="5">
        <v>2</v>
      </c>
      <c r="J2299" s="6">
        <v>36.299999999999997</v>
      </c>
      <c r="K2299" s="7">
        <v>0.15</v>
      </c>
      <c r="L2299" s="6">
        <v>13.38</v>
      </c>
      <c r="M2299" s="6">
        <f t="shared" si="140"/>
        <v>61.709999999999994</v>
      </c>
      <c r="N2299" s="6">
        <f t="shared" si="141"/>
        <v>26.76</v>
      </c>
      <c r="O2299" s="6">
        <f t="shared" si="142"/>
        <v>34.949999999999989</v>
      </c>
      <c r="P2299" s="8">
        <f t="shared" si="143"/>
        <v>0.56635877491492448</v>
      </c>
      <c r="Q2299" s="9">
        <f>YEAR(SalesDataTable[[#This Row],[Order Date]])</f>
        <v>2026</v>
      </c>
      <c r="R2299" s="8" t="str">
        <f>"Q"&amp;ROUNDUP(MONTH(SalesDataTable[[#This Row],[Order Date]])/3,0)</f>
        <v>Q4</v>
      </c>
      <c r="S2299" s="5">
        <f>MONTH(SalesDataTable[[#This Row],[Order Date]])</f>
        <v>11</v>
      </c>
      <c r="T2299" s="8" t="str">
        <f>TEXT(SalesDataTable[[#This Row],[Order Date]],"mmm")</f>
        <v>lis</v>
      </c>
    </row>
    <row r="2300" spans="1:20" ht="16" x14ac:dyDescent="0.4">
      <c r="A2300" s="2" t="s">
        <v>2371</v>
      </c>
      <c r="B2300" s="3">
        <v>46334</v>
      </c>
      <c r="C2300" s="4" t="s">
        <v>28</v>
      </c>
      <c r="D2300" s="4" t="s">
        <v>89</v>
      </c>
      <c r="E2300" s="4" t="s">
        <v>23</v>
      </c>
      <c r="F2300" s="4" t="s">
        <v>36</v>
      </c>
      <c r="G2300" s="4" t="s">
        <v>69</v>
      </c>
      <c r="H2300" s="4" t="s">
        <v>87</v>
      </c>
      <c r="I2300" s="5">
        <v>2</v>
      </c>
      <c r="J2300" s="6">
        <v>36.159999999999997</v>
      </c>
      <c r="K2300" s="7">
        <v>0.1</v>
      </c>
      <c r="L2300" s="6">
        <v>13.79</v>
      </c>
      <c r="M2300" s="6">
        <f t="shared" si="140"/>
        <v>65.087999999999994</v>
      </c>
      <c r="N2300" s="6">
        <f t="shared" si="141"/>
        <v>27.58</v>
      </c>
      <c r="O2300" s="6">
        <f t="shared" si="142"/>
        <v>37.507999999999996</v>
      </c>
      <c r="P2300" s="8">
        <f t="shared" si="143"/>
        <v>0.57626597836774829</v>
      </c>
      <c r="Q2300" s="9">
        <f>YEAR(SalesDataTable[[#This Row],[Order Date]])</f>
        <v>2026</v>
      </c>
      <c r="R2300" s="8" t="str">
        <f>"Q"&amp;ROUNDUP(MONTH(SalesDataTable[[#This Row],[Order Date]])/3,0)</f>
        <v>Q4</v>
      </c>
      <c r="S2300" s="5">
        <f>MONTH(SalesDataTable[[#This Row],[Order Date]])</f>
        <v>11</v>
      </c>
      <c r="T2300" s="8" t="str">
        <f>TEXT(SalesDataTable[[#This Row],[Order Date]],"mmm")</f>
        <v>lis</v>
      </c>
    </row>
    <row r="2301" spans="1:20" ht="16" x14ac:dyDescent="0.4">
      <c r="A2301" s="2" t="s">
        <v>2372</v>
      </c>
      <c r="B2301" s="3">
        <v>46334</v>
      </c>
      <c r="C2301" s="4" t="s">
        <v>34</v>
      </c>
      <c r="D2301" s="4" t="s">
        <v>54</v>
      </c>
      <c r="E2301" s="4" t="s">
        <v>23</v>
      </c>
      <c r="F2301" s="4" t="s">
        <v>24</v>
      </c>
      <c r="G2301" s="4" t="s">
        <v>37</v>
      </c>
      <c r="H2301" s="4" t="s">
        <v>38</v>
      </c>
      <c r="I2301" s="5">
        <v>2</v>
      </c>
      <c r="J2301" s="6">
        <v>35.49</v>
      </c>
      <c r="K2301" s="7">
        <v>0.1</v>
      </c>
      <c r="L2301" s="6">
        <v>13.78</v>
      </c>
      <c r="M2301" s="6">
        <f t="shared" si="140"/>
        <v>63.882000000000005</v>
      </c>
      <c r="N2301" s="6">
        <f t="shared" si="141"/>
        <v>27.56</v>
      </c>
      <c r="O2301" s="6">
        <f t="shared" si="142"/>
        <v>36.322000000000003</v>
      </c>
      <c r="P2301" s="8">
        <f t="shared" si="143"/>
        <v>0.56857956857956859</v>
      </c>
      <c r="Q2301" s="9">
        <f>YEAR(SalesDataTable[[#This Row],[Order Date]])</f>
        <v>2026</v>
      </c>
      <c r="R2301" s="8" t="str">
        <f>"Q"&amp;ROUNDUP(MONTH(SalesDataTable[[#This Row],[Order Date]])/3,0)</f>
        <v>Q4</v>
      </c>
      <c r="S2301" s="5">
        <f>MONTH(SalesDataTable[[#This Row],[Order Date]])</f>
        <v>11</v>
      </c>
      <c r="T2301" s="8" t="str">
        <f>TEXT(SalesDataTable[[#This Row],[Order Date]],"mmm")</f>
        <v>lis</v>
      </c>
    </row>
    <row r="2302" spans="1:20" ht="16" x14ac:dyDescent="0.4">
      <c r="A2302" s="2" t="s">
        <v>2373</v>
      </c>
      <c r="B2302" s="3">
        <v>46334</v>
      </c>
      <c r="C2302" s="4" t="s">
        <v>21</v>
      </c>
      <c r="D2302" s="4" t="s">
        <v>72</v>
      </c>
      <c r="E2302" s="4" t="s">
        <v>23</v>
      </c>
      <c r="F2302" s="4" t="s">
        <v>36</v>
      </c>
      <c r="G2302" s="4" t="s">
        <v>31</v>
      </c>
      <c r="H2302" s="4" t="s">
        <v>99</v>
      </c>
      <c r="I2302" s="5">
        <v>1</v>
      </c>
      <c r="J2302" s="6">
        <v>69.760000000000005</v>
      </c>
      <c r="K2302" s="7">
        <v>0.15</v>
      </c>
      <c r="L2302" s="6">
        <v>32.39</v>
      </c>
      <c r="M2302" s="6">
        <f t="shared" si="140"/>
        <v>59.295999999999999</v>
      </c>
      <c r="N2302" s="6">
        <f t="shared" si="141"/>
        <v>32.39</v>
      </c>
      <c r="O2302" s="6">
        <f t="shared" si="142"/>
        <v>26.905999999999999</v>
      </c>
      <c r="P2302" s="8">
        <f t="shared" si="143"/>
        <v>0.45375742039935241</v>
      </c>
      <c r="Q2302" s="9">
        <f>YEAR(SalesDataTable[[#This Row],[Order Date]])</f>
        <v>2026</v>
      </c>
      <c r="R2302" s="8" t="str">
        <f>"Q"&amp;ROUNDUP(MONTH(SalesDataTable[[#This Row],[Order Date]])/3,0)</f>
        <v>Q4</v>
      </c>
      <c r="S2302" s="5">
        <f>MONTH(SalesDataTable[[#This Row],[Order Date]])</f>
        <v>11</v>
      </c>
      <c r="T2302" s="8" t="str">
        <f>TEXT(SalesDataTable[[#This Row],[Order Date]],"mmm")</f>
        <v>lis</v>
      </c>
    </row>
    <row r="2303" spans="1:20" ht="16" x14ac:dyDescent="0.4">
      <c r="A2303" s="2" t="s">
        <v>2374</v>
      </c>
      <c r="B2303" s="3">
        <v>46334</v>
      </c>
      <c r="C2303" s="4" t="s">
        <v>28</v>
      </c>
      <c r="D2303" s="4" t="s">
        <v>89</v>
      </c>
      <c r="E2303" s="4" t="s">
        <v>45</v>
      </c>
      <c r="F2303" s="4" t="s">
        <v>40</v>
      </c>
      <c r="G2303" s="4" t="s">
        <v>51</v>
      </c>
      <c r="H2303" s="4" t="s">
        <v>84</v>
      </c>
      <c r="I2303" s="5">
        <v>6</v>
      </c>
      <c r="J2303" s="6">
        <v>81.37</v>
      </c>
      <c r="K2303" s="7">
        <v>0</v>
      </c>
      <c r="L2303" s="6">
        <v>39.5</v>
      </c>
      <c r="M2303" s="6">
        <f t="shared" si="140"/>
        <v>488.22</v>
      </c>
      <c r="N2303" s="6">
        <f t="shared" si="141"/>
        <v>237</v>
      </c>
      <c r="O2303" s="6">
        <f t="shared" si="142"/>
        <v>251.22000000000003</v>
      </c>
      <c r="P2303" s="8">
        <f t="shared" si="143"/>
        <v>0.5145631067961165</v>
      </c>
      <c r="Q2303" s="9">
        <f>YEAR(SalesDataTable[[#This Row],[Order Date]])</f>
        <v>2026</v>
      </c>
      <c r="R2303" s="8" t="str">
        <f>"Q"&amp;ROUNDUP(MONTH(SalesDataTable[[#This Row],[Order Date]])/3,0)</f>
        <v>Q4</v>
      </c>
      <c r="S2303" s="5">
        <f>MONTH(SalesDataTable[[#This Row],[Order Date]])</f>
        <v>11</v>
      </c>
      <c r="T2303" s="8" t="str">
        <f>TEXT(SalesDataTable[[#This Row],[Order Date]],"mmm")</f>
        <v>lis</v>
      </c>
    </row>
    <row r="2304" spans="1:20" ht="16" x14ac:dyDescent="0.4">
      <c r="A2304" s="2" t="s">
        <v>2375</v>
      </c>
      <c r="B2304" s="3">
        <v>46334</v>
      </c>
      <c r="C2304" s="4" t="s">
        <v>28</v>
      </c>
      <c r="D2304" s="4" t="s">
        <v>89</v>
      </c>
      <c r="E2304" s="4" t="s">
        <v>30</v>
      </c>
      <c r="F2304" s="4" t="s">
        <v>24</v>
      </c>
      <c r="G2304" s="4" t="s">
        <v>25</v>
      </c>
      <c r="H2304" s="4" t="s">
        <v>26</v>
      </c>
      <c r="I2304" s="5">
        <v>5</v>
      </c>
      <c r="J2304" s="6">
        <v>82.82</v>
      </c>
      <c r="K2304" s="7">
        <v>0.15</v>
      </c>
      <c r="L2304" s="6">
        <v>43.8</v>
      </c>
      <c r="M2304" s="6">
        <f t="shared" si="140"/>
        <v>351.98499999999996</v>
      </c>
      <c r="N2304" s="6">
        <f t="shared" si="141"/>
        <v>219</v>
      </c>
      <c r="O2304" s="6">
        <f t="shared" si="142"/>
        <v>132.98499999999996</v>
      </c>
      <c r="P2304" s="8">
        <f t="shared" si="143"/>
        <v>0.37781439549980816</v>
      </c>
      <c r="Q2304" s="9">
        <f>YEAR(SalesDataTable[[#This Row],[Order Date]])</f>
        <v>2026</v>
      </c>
      <c r="R2304" s="8" t="str">
        <f>"Q"&amp;ROUNDUP(MONTH(SalesDataTable[[#This Row],[Order Date]])/3,0)</f>
        <v>Q4</v>
      </c>
      <c r="S2304" s="5">
        <f>MONTH(SalesDataTable[[#This Row],[Order Date]])</f>
        <v>11</v>
      </c>
      <c r="T2304" s="8" t="str">
        <f>TEXT(SalesDataTable[[#This Row],[Order Date]],"mmm")</f>
        <v>lis</v>
      </c>
    </row>
    <row r="2305" spans="1:20" ht="16" x14ac:dyDescent="0.4">
      <c r="A2305" s="2" t="s">
        <v>2376</v>
      </c>
      <c r="B2305" s="3">
        <v>46334</v>
      </c>
      <c r="C2305" s="4" t="s">
        <v>47</v>
      </c>
      <c r="D2305" s="4" t="s">
        <v>102</v>
      </c>
      <c r="E2305" s="4" t="s">
        <v>30</v>
      </c>
      <c r="F2305" s="4" t="s">
        <v>40</v>
      </c>
      <c r="G2305" s="4" t="s">
        <v>25</v>
      </c>
      <c r="H2305" s="4" t="s">
        <v>49</v>
      </c>
      <c r="I2305" s="5">
        <v>15</v>
      </c>
      <c r="J2305" s="6">
        <v>51.05</v>
      </c>
      <c r="K2305" s="7">
        <v>0.1</v>
      </c>
      <c r="L2305" s="6">
        <v>21.95</v>
      </c>
      <c r="M2305" s="6">
        <f t="shared" si="140"/>
        <v>689.17500000000007</v>
      </c>
      <c r="N2305" s="6">
        <f t="shared" si="141"/>
        <v>329.25</v>
      </c>
      <c r="O2305" s="6">
        <f t="shared" si="142"/>
        <v>359.92500000000007</v>
      </c>
      <c r="P2305" s="8">
        <f t="shared" si="143"/>
        <v>0.52225486995320491</v>
      </c>
      <c r="Q2305" s="9">
        <f>YEAR(SalesDataTable[[#This Row],[Order Date]])</f>
        <v>2026</v>
      </c>
      <c r="R2305" s="8" t="str">
        <f>"Q"&amp;ROUNDUP(MONTH(SalesDataTable[[#This Row],[Order Date]])/3,0)</f>
        <v>Q4</v>
      </c>
      <c r="S2305" s="5">
        <f>MONTH(SalesDataTable[[#This Row],[Order Date]])</f>
        <v>11</v>
      </c>
      <c r="T2305" s="8" t="str">
        <f>TEXT(SalesDataTable[[#This Row],[Order Date]],"mmm")</f>
        <v>lis</v>
      </c>
    </row>
    <row r="2306" spans="1:20" ht="16" x14ac:dyDescent="0.4">
      <c r="A2306" s="2" t="s">
        <v>2377</v>
      </c>
      <c r="B2306" s="3">
        <v>46334</v>
      </c>
      <c r="C2306" s="4" t="s">
        <v>21</v>
      </c>
      <c r="D2306" s="4" t="s">
        <v>108</v>
      </c>
      <c r="E2306" s="4" t="s">
        <v>23</v>
      </c>
      <c r="F2306" s="4" t="s">
        <v>24</v>
      </c>
      <c r="G2306" s="4" t="s">
        <v>25</v>
      </c>
      <c r="H2306" s="4" t="s">
        <v>63</v>
      </c>
      <c r="I2306" s="5">
        <v>3</v>
      </c>
      <c r="J2306" s="6">
        <v>101.68</v>
      </c>
      <c r="K2306" s="7">
        <v>0.1</v>
      </c>
      <c r="L2306" s="6">
        <v>51.9</v>
      </c>
      <c r="M2306" s="6">
        <f t="shared" ref="M2306:M2369" si="144">I2306*J2306*(1-K2306)</f>
        <v>274.536</v>
      </c>
      <c r="N2306" s="6">
        <f t="shared" ref="N2306:N2369" si="145">I2306*L2306</f>
        <v>155.69999999999999</v>
      </c>
      <c r="O2306" s="6">
        <f t="shared" ref="O2306:O2369" si="146">M2306-N2306</f>
        <v>118.83600000000001</v>
      </c>
      <c r="P2306" s="8">
        <f t="shared" ref="P2306:P2369" si="147">IFERROR(O2306/M2306,0)</f>
        <v>0.43286126409651199</v>
      </c>
      <c r="Q2306" s="9">
        <f>YEAR(SalesDataTable[[#This Row],[Order Date]])</f>
        <v>2026</v>
      </c>
      <c r="R2306" s="8" t="str">
        <f>"Q"&amp;ROUNDUP(MONTH(SalesDataTable[[#This Row],[Order Date]])/3,0)</f>
        <v>Q4</v>
      </c>
      <c r="S2306" s="5">
        <f>MONTH(SalesDataTable[[#This Row],[Order Date]])</f>
        <v>11</v>
      </c>
      <c r="T2306" s="8" t="str">
        <f>TEXT(SalesDataTable[[#This Row],[Order Date]],"mmm")</f>
        <v>lis</v>
      </c>
    </row>
    <row r="2307" spans="1:20" ht="16" x14ac:dyDescent="0.4">
      <c r="A2307" s="2" t="s">
        <v>2378</v>
      </c>
      <c r="B2307" s="3">
        <v>46334</v>
      </c>
      <c r="C2307" s="4" t="s">
        <v>47</v>
      </c>
      <c r="D2307" s="4" t="s">
        <v>102</v>
      </c>
      <c r="E2307" s="4" t="s">
        <v>30</v>
      </c>
      <c r="F2307" s="4" t="s">
        <v>40</v>
      </c>
      <c r="G2307" s="4" t="s">
        <v>51</v>
      </c>
      <c r="H2307" s="4" t="s">
        <v>84</v>
      </c>
      <c r="I2307" s="5">
        <v>6</v>
      </c>
      <c r="J2307" s="6">
        <v>80.83</v>
      </c>
      <c r="K2307" s="7">
        <v>0.15</v>
      </c>
      <c r="L2307" s="6">
        <v>39.32</v>
      </c>
      <c r="M2307" s="6">
        <f t="shared" si="144"/>
        <v>412.233</v>
      </c>
      <c r="N2307" s="6">
        <f t="shared" si="145"/>
        <v>235.92000000000002</v>
      </c>
      <c r="O2307" s="6">
        <f t="shared" si="146"/>
        <v>176.31299999999999</v>
      </c>
      <c r="P2307" s="8">
        <f t="shared" si="147"/>
        <v>0.42770229457612563</v>
      </c>
      <c r="Q2307" s="9">
        <f>YEAR(SalesDataTable[[#This Row],[Order Date]])</f>
        <v>2026</v>
      </c>
      <c r="R2307" s="8" t="str">
        <f>"Q"&amp;ROUNDUP(MONTH(SalesDataTable[[#This Row],[Order Date]])/3,0)</f>
        <v>Q4</v>
      </c>
      <c r="S2307" s="5">
        <f>MONTH(SalesDataTable[[#This Row],[Order Date]])</f>
        <v>11</v>
      </c>
      <c r="T2307" s="8" t="str">
        <f>TEXT(SalesDataTable[[#This Row],[Order Date]],"mmm")</f>
        <v>lis</v>
      </c>
    </row>
    <row r="2308" spans="1:20" ht="16" x14ac:dyDescent="0.4">
      <c r="A2308" s="2" t="s">
        <v>2379</v>
      </c>
      <c r="B2308" s="3">
        <v>46334</v>
      </c>
      <c r="C2308" s="4" t="s">
        <v>28</v>
      </c>
      <c r="D2308" s="4" t="s">
        <v>89</v>
      </c>
      <c r="E2308" s="4" t="s">
        <v>23</v>
      </c>
      <c r="F2308" s="4" t="s">
        <v>36</v>
      </c>
      <c r="G2308" s="4" t="s">
        <v>51</v>
      </c>
      <c r="H2308" s="4" t="s">
        <v>110</v>
      </c>
      <c r="I2308" s="5">
        <v>6</v>
      </c>
      <c r="J2308" s="6">
        <v>123.67</v>
      </c>
      <c r="K2308" s="7">
        <v>0.15</v>
      </c>
      <c r="L2308" s="6">
        <v>60.55</v>
      </c>
      <c r="M2308" s="6">
        <f t="shared" si="144"/>
        <v>630.71699999999998</v>
      </c>
      <c r="N2308" s="6">
        <f t="shared" si="145"/>
        <v>363.29999999999995</v>
      </c>
      <c r="O2308" s="6">
        <f t="shared" si="146"/>
        <v>267.41700000000003</v>
      </c>
      <c r="P2308" s="8">
        <f t="shared" si="147"/>
        <v>0.42398888883603902</v>
      </c>
      <c r="Q2308" s="9">
        <f>YEAR(SalesDataTable[[#This Row],[Order Date]])</f>
        <v>2026</v>
      </c>
      <c r="R2308" s="8" t="str">
        <f>"Q"&amp;ROUNDUP(MONTH(SalesDataTable[[#This Row],[Order Date]])/3,0)</f>
        <v>Q4</v>
      </c>
      <c r="S2308" s="5">
        <f>MONTH(SalesDataTable[[#This Row],[Order Date]])</f>
        <v>11</v>
      </c>
      <c r="T2308" s="8" t="str">
        <f>TEXT(SalesDataTable[[#This Row],[Order Date]],"mmm")</f>
        <v>lis</v>
      </c>
    </row>
    <row r="2309" spans="1:20" ht="16" x14ac:dyDescent="0.4">
      <c r="A2309" s="2" t="s">
        <v>2380</v>
      </c>
      <c r="B2309" s="3">
        <v>46334</v>
      </c>
      <c r="C2309" s="4" t="s">
        <v>21</v>
      </c>
      <c r="D2309" s="4" t="s">
        <v>108</v>
      </c>
      <c r="E2309" s="4" t="s">
        <v>23</v>
      </c>
      <c r="F2309" s="4" t="s">
        <v>36</v>
      </c>
      <c r="G2309" s="4" t="s">
        <v>31</v>
      </c>
      <c r="H2309" s="4" t="s">
        <v>32</v>
      </c>
      <c r="I2309" s="5">
        <v>2</v>
      </c>
      <c r="J2309" s="6">
        <v>93.16</v>
      </c>
      <c r="K2309" s="7">
        <v>0.1</v>
      </c>
      <c r="L2309" s="6">
        <v>44.19</v>
      </c>
      <c r="M2309" s="6">
        <f t="shared" si="144"/>
        <v>167.68799999999999</v>
      </c>
      <c r="N2309" s="6">
        <f t="shared" si="145"/>
        <v>88.38</v>
      </c>
      <c r="O2309" s="6">
        <f t="shared" si="146"/>
        <v>79.307999999999993</v>
      </c>
      <c r="P2309" s="8">
        <f t="shared" si="147"/>
        <v>0.47294976384714471</v>
      </c>
      <c r="Q2309" s="9">
        <f>YEAR(SalesDataTable[[#This Row],[Order Date]])</f>
        <v>2026</v>
      </c>
      <c r="R2309" s="8" t="str">
        <f>"Q"&amp;ROUNDUP(MONTH(SalesDataTable[[#This Row],[Order Date]])/3,0)</f>
        <v>Q4</v>
      </c>
      <c r="S2309" s="5">
        <f>MONTH(SalesDataTable[[#This Row],[Order Date]])</f>
        <v>11</v>
      </c>
      <c r="T2309" s="8" t="str">
        <f>TEXT(SalesDataTable[[#This Row],[Order Date]],"mmm")</f>
        <v>lis</v>
      </c>
    </row>
    <row r="2310" spans="1:20" ht="16" x14ac:dyDescent="0.4">
      <c r="A2310" s="2" t="s">
        <v>2381</v>
      </c>
      <c r="B2310" s="3">
        <v>46334</v>
      </c>
      <c r="C2310" s="4" t="s">
        <v>34</v>
      </c>
      <c r="D2310" s="4" t="s">
        <v>35</v>
      </c>
      <c r="E2310" s="4" t="s">
        <v>59</v>
      </c>
      <c r="F2310" s="4" t="s">
        <v>36</v>
      </c>
      <c r="G2310" s="4" t="s">
        <v>25</v>
      </c>
      <c r="H2310" s="4" t="s">
        <v>26</v>
      </c>
      <c r="I2310" s="5">
        <v>1</v>
      </c>
      <c r="J2310" s="6">
        <v>83.79</v>
      </c>
      <c r="K2310" s="7">
        <v>0.1</v>
      </c>
      <c r="L2310" s="6">
        <v>42.8</v>
      </c>
      <c r="M2310" s="6">
        <f t="shared" si="144"/>
        <v>75.411000000000001</v>
      </c>
      <c r="N2310" s="6">
        <f t="shared" si="145"/>
        <v>42.8</v>
      </c>
      <c r="O2310" s="6">
        <f t="shared" si="146"/>
        <v>32.611000000000004</v>
      </c>
      <c r="P2310" s="8">
        <f t="shared" si="147"/>
        <v>0.43244354271923197</v>
      </c>
      <c r="Q2310" s="9">
        <f>YEAR(SalesDataTable[[#This Row],[Order Date]])</f>
        <v>2026</v>
      </c>
      <c r="R2310" s="8" t="str">
        <f>"Q"&amp;ROUNDUP(MONTH(SalesDataTable[[#This Row],[Order Date]])/3,0)</f>
        <v>Q4</v>
      </c>
      <c r="S2310" s="5">
        <f>MONTH(SalesDataTable[[#This Row],[Order Date]])</f>
        <v>11</v>
      </c>
      <c r="T2310" s="8" t="str">
        <f>TEXT(SalesDataTable[[#This Row],[Order Date]],"mmm")</f>
        <v>lis</v>
      </c>
    </row>
    <row r="2311" spans="1:20" ht="16" x14ac:dyDescent="0.4">
      <c r="A2311" s="2" t="s">
        <v>2382</v>
      </c>
      <c r="B2311" s="3">
        <v>46334</v>
      </c>
      <c r="C2311" s="4" t="s">
        <v>34</v>
      </c>
      <c r="D2311" s="4" t="s">
        <v>146</v>
      </c>
      <c r="E2311" s="4" t="s">
        <v>23</v>
      </c>
      <c r="F2311" s="4" t="s">
        <v>36</v>
      </c>
      <c r="G2311" s="4" t="s">
        <v>69</v>
      </c>
      <c r="H2311" s="4" t="s">
        <v>75</v>
      </c>
      <c r="I2311" s="5">
        <v>1</v>
      </c>
      <c r="J2311" s="6">
        <v>120.98</v>
      </c>
      <c r="K2311" s="7">
        <v>0.1</v>
      </c>
      <c r="L2311" s="6">
        <v>70.59</v>
      </c>
      <c r="M2311" s="6">
        <f t="shared" si="144"/>
        <v>108.88200000000001</v>
      </c>
      <c r="N2311" s="6">
        <f t="shared" si="145"/>
        <v>70.59</v>
      </c>
      <c r="O2311" s="6">
        <f t="shared" si="146"/>
        <v>38.292000000000002</v>
      </c>
      <c r="P2311" s="8">
        <f t="shared" si="147"/>
        <v>0.35168347385242738</v>
      </c>
      <c r="Q2311" s="9">
        <f>YEAR(SalesDataTable[[#This Row],[Order Date]])</f>
        <v>2026</v>
      </c>
      <c r="R2311" s="8" t="str">
        <f>"Q"&amp;ROUNDUP(MONTH(SalesDataTable[[#This Row],[Order Date]])/3,0)</f>
        <v>Q4</v>
      </c>
      <c r="S2311" s="5">
        <f>MONTH(SalesDataTable[[#This Row],[Order Date]])</f>
        <v>11</v>
      </c>
      <c r="T2311" s="8" t="str">
        <f>TEXT(SalesDataTable[[#This Row],[Order Date]],"mmm")</f>
        <v>lis</v>
      </c>
    </row>
    <row r="2312" spans="1:20" ht="16" x14ac:dyDescent="0.4">
      <c r="A2312" s="2" t="s">
        <v>2383</v>
      </c>
      <c r="B2312" s="3">
        <v>46335</v>
      </c>
      <c r="C2312" s="4" t="s">
        <v>47</v>
      </c>
      <c r="D2312" s="4" t="s">
        <v>102</v>
      </c>
      <c r="E2312" s="4" t="s">
        <v>45</v>
      </c>
      <c r="F2312" s="4" t="s">
        <v>24</v>
      </c>
      <c r="G2312" s="4" t="s">
        <v>31</v>
      </c>
      <c r="H2312" s="4" t="s">
        <v>73</v>
      </c>
      <c r="I2312" s="5">
        <v>1</v>
      </c>
      <c r="J2312" s="6">
        <v>152.05000000000001</v>
      </c>
      <c r="K2312" s="7">
        <v>0.15</v>
      </c>
      <c r="L2312" s="6">
        <v>80.56</v>
      </c>
      <c r="M2312" s="6">
        <f t="shared" si="144"/>
        <v>129.24250000000001</v>
      </c>
      <c r="N2312" s="6">
        <f t="shared" si="145"/>
        <v>80.56</v>
      </c>
      <c r="O2312" s="6">
        <f t="shared" si="146"/>
        <v>48.682500000000005</v>
      </c>
      <c r="P2312" s="8">
        <f t="shared" si="147"/>
        <v>0.37667562914675901</v>
      </c>
      <c r="Q2312" s="9">
        <f>YEAR(SalesDataTable[[#This Row],[Order Date]])</f>
        <v>2026</v>
      </c>
      <c r="R2312" s="8" t="str">
        <f>"Q"&amp;ROUNDUP(MONTH(SalesDataTable[[#This Row],[Order Date]])/3,0)</f>
        <v>Q4</v>
      </c>
      <c r="S2312" s="5">
        <f>MONTH(SalesDataTable[[#This Row],[Order Date]])</f>
        <v>11</v>
      </c>
      <c r="T2312" s="8" t="str">
        <f>TEXT(SalesDataTable[[#This Row],[Order Date]],"mmm")</f>
        <v>lis</v>
      </c>
    </row>
    <row r="2313" spans="1:20" ht="16" x14ac:dyDescent="0.4">
      <c r="A2313" s="2" t="s">
        <v>2384</v>
      </c>
      <c r="B2313" s="3">
        <v>46335</v>
      </c>
      <c r="C2313" s="4" t="s">
        <v>21</v>
      </c>
      <c r="D2313" s="4" t="s">
        <v>72</v>
      </c>
      <c r="E2313" s="4" t="s">
        <v>45</v>
      </c>
      <c r="F2313" s="4" t="s">
        <v>36</v>
      </c>
      <c r="G2313" s="4" t="s">
        <v>37</v>
      </c>
      <c r="H2313" s="4" t="s">
        <v>38</v>
      </c>
      <c r="I2313" s="5">
        <v>3</v>
      </c>
      <c r="J2313" s="6">
        <v>36.14</v>
      </c>
      <c r="K2313" s="7">
        <v>0.1</v>
      </c>
      <c r="L2313" s="6">
        <v>13.23</v>
      </c>
      <c r="M2313" s="6">
        <f t="shared" si="144"/>
        <v>97.578000000000003</v>
      </c>
      <c r="N2313" s="6">
        <f t="shared" si="145"/>
        <v>39.69</v>
      </c>
      <c r="O2313" s="6">
        <f t="shared" si="146"/>
        <v>57.888000000000005</v>
      </c>
      <c r="P2313" s="8">
        <f t="shared" si="147"/>
        <v>0.59324847814056447</v>
      </c>
      <c r="Q2313" s="9">
        <f>YEAR(SalesDataTable[[#This Row],[Order Date]])</f>
        <v>2026</v>
      </c>
      <c r="R2313" s="8" t="str">
        <f>"Q"&amp;ROUNDUP(MONTH(SalesDataTable[[#This Row],[Order Date]])/3,0)</f>
        <v>Q4</v>
      </c>
      <c r="S2313" s="5">
        <f>MONTH(SalesDataTable[[#This Row],[Order Date]])</f>
        <v>11</v>
      </c>
      <c r="T2313" s="8" t="str">
        <f>TEXT(SalesDataTable[[#This Row],[Order Date]],"mmm")</f>
        <v>lis</v>
      </c>
    </row>
    <row r="2314" spans="1:20" ht="16" x14ac:dyDescent="0.4">
      <c r="A2314" s="2" t="s">
        <v>2385</v>
      </c>
      <c r="B2314" s="3">
        <v>46335</v>
      </c>
      <c r="C2314" s="4" t="s">
        <v>47</v>
      </c>
      <c r="D2314" s="4" t="s">
        <v>102</v>
      </c>
      <c r="E2314" s="4" t="s">
        <v>30</v>
      </c>
      <c r="F2314" s="4" t="s">
        <v>40</v>
      </c>
      <c r="G2314" s="4" t="s">
        <v>31</v>
      </c>
      <c r="H2314" s="4" t="s">
        <v>32</v>
      </c>
      <c r="I2314" s="5">
        <v>12</v>
      </c>
      <c r="J2314" s="6">
        <v>90.99</v>
      </c>
      <c r="K2314" s="7">
        <v>0.2</v>
      </c>
      <c r="L2314" s="6">
        <v>45.51</v>
      </c>
      <c r="M2314" s="6">
        <f t="shared" si="144"/>
        <v>873.50399999999991</v>
      </c>
      <c r="N2314" s="6">
        <f t="shared" si="145"/>
        <v>546.12</v>
      </c>
      <c r="O2314" s="6">
        <f t="shared" si="146"/>
        <v>327.3839999999999</v>
      </c>
      <c r="P2314" s="8">
        <f t="shared" si="147"/>
        <v>0.37479393339927458</v>
      </c>
      <c r="Q2314" s="9">
        <f>YEAR(SalesDataTable[[#This Row],[Order Date]])</f>
        <v>2026</v>
      </c>
      <c r="R2314" s="8" t="str">
        <f>"Q"&amp;ROUNDUP(MONTH(SalesDataTable[[#This Row],[Order Date]])/3,0)</f>
        <v>Q4</v>
      </c>
      <c r="S2314" s="5">
        <f>MONTH(SalesDataTable[[#This Row],[Order Date]])</f>
        <v>11</v>
      </c>
      <c r="T2314" s="8" t="str">
        <f>TEXT(SalesDataTable[[#This Row],[Order Date]],"mmm")</f>
        <v>lis</v>
      </c>
    </row>
    <row r="2315" spans="1:20" ht="16" x14ac:dyDescent="0.4">
      <c r="A2315" s="2" t="s">
        <v>2386</v>
      </c>
      <c r="B2315" s="3">
        <v>46335</v>
      </c>
      <c r="C2315" s="4" t="s">
        <v>47</v>
      </c>
      <c r="D2315" s="4" t="s">
        <v>102</v>
      </c>
      <c r="E2315" s="4" t="s">
        <v>59</v>
      </c>
      <c r="F2315" s="4" t="s">
        <v>40</v>
      </c>
      <c r="G2315" s="4" t="s">
        <v>25</v>
      </c>
      <c r="H2315" s="4" t="s">
        <v>49</v>
      </c>
      <c r="I2315" s="5">
        <v>1</v>
      </c>
      <c r="J2315" s="6">
        <v>50.55</v>
      </c>
      <c r="K2315" s="7">
        <v>0.05</v>
      </c>
      <c r="L2315" s="6">
        <v>22.09</v>
      </c>
      <c r="M2315" s="6">
        <f t="shared" si="144"/>
        <v>48.022499999999994</v>
      </c>
      <c r="N2315" s="6">
        <f t="shared" si="145"/>
        <v>22.09</v>
      </c>
      <c r="O2315" s="6">
        <f t="shared" si="146"/>
        <v>25.932499999999994</v>
      </c>
      <c r="P2315" s="8">
        <f t="shared" si="147"/>
        <v>0.54000728825029931</v>
      </c>
      <c r="Q2315" s="9">
        <f>YEAR(SalesDataTable[[#This Row],[Order Date]])</f>
        <v>2026</v>
      </c>
      <c r="R2315" s="8" t="str">
        <f>"Q"&amp;ROUNDUP(MONTH(SalesDataTable[[#This Row],[Order Date]])/3,0)</f>
        <v>Q4</v>
      </c>
      <c r="S2315" s="5">
        <f>MONTH(SalesDataTable[[#This Row],[Order Date]])</f>
        <v>11</v>
      </c>
      <c r="T2315" s="8" t="str">
        <f>TEXT(SalesDataTable[[#This Row],[Order Date]],"mmm")</f>
        <v>lis</v>
      </c>
    </row>
    <row r="2316" spans="1:20" ht="16" x14ac:dyDescent="0.4">
      <c r="A2316" s="2" t="s">
        <v>2387</v>
      </c>
      <c r="B2316" s="3">
        <v>46335</v>
      </c>
      <c r="C2316" s="4" t="s">
        <v>21</v>
      </c>
      <c r="D2316" s="4" t="s">
        <v>22</v>
      </c>
      <c r="E2316" s="4" t="s">
        <v>45</v>
      </c>
      <c r="F2316" s="4" t="s">
        <v>36</v>
      </c>
      <c r="G2316" s="4" t="s">
        <v>69</v>
      </c>
      <c r="H2316" s="4" t="s">
        <v>94</v>
      </c>
      <c r="I2316" s="5">
        <v>1</v>
      </c>
      <c r="J2316" s="6">
        <v>51.65</v>
      </c>
      <c r="K2316" s="7">
        <v>0.15</v>
      </c>
      <c r="L2316" s="6">
        <v>21.86</v>
      </c>
      <c r="M2316" s="6">
        <f t="shared" si="144"/>
        <v>43.902499999999996</v>
      </c>
      <c r="N2316" s="6">
        <f t="shared" si="145"/>
        <v>21.86</v>
      </c>
      <c r="O2316" s="6">
        <f t="shared" si="146"/>
        <v>22.042499999999997</v>
      </c>
      <c r="P2316" s="8">
        <f t="shared" si="147"/>
        <v>0.50207846933545919</v>
      </c>
      <c r="Q2316" s="9">
        <f>YEAR(SalesDataTable[[#This Row],[Order Date]])</f>
        <v>2026</v>
      </c>
      <c r="R2316" s="8" t="str">
        <f>"Q"&amp;ROUNDUP(MONTH(SalesDataTable[[#This Row],[Order Date]])/3,0)</f>
        <v>Q4</v>
      </c>
      <c r="S2316" s="5">
        <f>MONTH(SalesDataTable[[#This Row],[Order Date]])</f>
        <v>11</v>
      </c>
      <c r="T2316" s="8" t="str">
        <f>TEXT(SalesDataTable[[#This Row],[Order Date]],"mmm")</f>
        <v>lis</v>
      </c>
    </row>
    <row r="2317" spans="1:20" ht="16" x14ac:dyDescent="0.4">
      <c r="A2317" s="2" t="s">
        <v>2388</v>
      </c>
      <c r="B2317" s="3">
        <v>46335</v>
      </c>
      <c r="C2317" s="4" t="s">
        <v>28</v>
      </c>
      <c r="D2317" s="4" t="s">
        <v>89</v>
      </c>
      <c r="E2317" s="4" t="s">
        <v>23</v>
      </c>
      <c r="F2317" s="4" t="s">
        <v>36</v>
      </c>
      <c r="G2317" s="4" t="s">
        <v>25</v>
      </c>
      <c r="H2317" s="4" t="s">
        <v>26</v>
      </c>
      <c r="I2317" s="5">
        <v>5</v>
      </c>
      <c r="J2317" s="6">
        <v>82.96</v>
      </c>
      <c r="K2317" s="7">
        <v>0</v>
      </c>
      <c r="L2317" s="6">
        <v>43.55</v>
      </c>
      <c r="M2317" s="6">
        <f t="shared" si="144"/>
        <v>414.79999999999995</v>
      </c>
      <c r="N2317" s="6">
        <f t="shared" si="145"/>
        <v>217.75</v>
      </c>
      <c r="O2317" s="6">
        <f t="shared" si="146"/>
        <v>197.04999999999995</v>
      </c>
      <c r="P2317" s="8">
        <f t="shared" si="147"/>
        <v>0.47504821600771452</v>
      </c>
      <c r="Q2317" s="9">
        <f>YEAR(SalesDataTable[[#This Row],[Order Date]])</f>
        <v>2026</v>
      </c>
      <c r="R2317" s="8" t="str">
        <f>"Q"&amp;ROUNDUP(MONTH(SalesDataTable[[#This Row],[Order Date]])/3,0)</f>
        <v>Q4</v>
      </c>
      <c r="S2317" s="5">
        <f>MONTH(SalesDataTable[[#This Row],[Order Date]])</f>
        <v>11</v>
      </c>
      <c r="T2317" s="8" t="str">
        <f>TEXT(SalesDataTable[[#This Row],[Order Date]],"mmm")</f>
        <v>lis</v>
      </c>
    </row>
    <row r="2318" spans="1:20" ht="16" x14ac:dyDescent="0.4">
      <c r="A2318" s="2" t="s">
        <v>2389</v>
      </c>
      <c r="B2318" s="3">
        <v>46335</v>
      </c>
      <c r="C2318" s="4" t="s">
        <v>47</v>
      </c>
      <c r="D2318" s="4" t="s">
        <v>48</v>
      </c>
      <c r="E2318" s="4" t="s">
        <v>59</v>
      </c>
      <c r="F2318" s="4" t="s">
        <v>40</v>
      </c>
      <c r="G2318" s="4" t="s">
        <v>31</v>
      </c>
      <c r="H2318" s="4" t="s">
        <v>99</v>
      </c>
      <c r="I2318" s="5">
        <v>1</v>
      </c>
      <c r="J2318" s="6">
        <v>70.3</v>
      </c>
      <c r="K2318" s="7">
        <v>0.05</v>
      </c>
      <c r="L2318" s="6">
        <v>33.31</v>
      </c>
      <c r="M2318" s="6">
        <f t="shared" si="144"/>
        <v>66.784999999999997</v>
      </c>
      <c r="N2318" s="6">
        <f t="shared" si="145"/>
        <v>33.31</v>
      </c>
      <c r="O2318" s="6">
        <f t="shared" si="146"/>
        <v>33.474999999999994</v>
      </c>
      <c r="P2318" s="8">
        <f t="shared" si="147"/>
        <v>0.50123530732949007</v>
      </c>
      <c r="Q2318" s="9">
        <f>YEAR(SalesDataTable[[#This Row],[Order Date]])</f>
        <v>2026</v>
      </c>
      <c r="R2318" s="8" t="str">
        <f>"Q"&amp;ROUNDUP(MONTH(SalesDataTable[[#This Row],[Order Date]])/3,0)</f>
        <v>Q4</v>
      </c>
      <c r="S2318" s="5">
        <f>MONTH(SalesDataTable[[#This Row],[Order Date]])</f>
        <v>11</v>
      </c>
      <c r="T2318" s="8" t="str">
        <f>TEXT(SalesDataTable[[#This Row],[Order Date]],"mmm")</f>
        <v>lis</v>
      </c>
    </row>
    <row r="2319" spans="1:20" ht="16" x14ac:dyDescent="0.4">
      <c r="A2319" s="2" t="s">
        <v>2390</v>
      </c>
      <c r="B2319" s="3">
        <v>46335</v>
      </c>
      <c r="C2319" s="4" t="s">
        <v>34</v>
      </c>
      <c r="D2319" s="4" t="s">
        <v>35</v>
      </c>
      <c r="E2319" s="4" t="s">
        <v>45</v>
      </c>
      <c r="F2319" s="4" t="s">
        <v>24</v>
      </c>
      <c r="G2319" s="4" t="s">
        <v>37</v>
      </c>
      <c r="H2319" s="4" t="s">
        <v>66</v>
      </c>
      <c r="I2319" s="5">
        <v>2</v>
      </c>
      <c r="J2319" s="6">
        <v>47.12</v>
      </c>
      <c r="K2319" s="7">
        <v>0.15</v>
      </c>
      <c r="L2319" s="6">
        <v>18.64</v>
      </c>
      <c r="M2319" s="6">
        <f t="shared" si="144"/>
        <v>80.103999999999999</v>
      </c>
      <c r="N2319" s="6">
        <f t="shared" si="145"/>
        <v>37.28</v>
      </c>
      <c r="O2319" s="6">
        <f t="shared" si="146"/>
        <v>42.823999999999998</v>
      </c>
      <c r="P2319" s="8">
        <f t="shared" si="147"/>
        <v>0.5346050134824728</v>
      </c>
      <c r="Q2319" s="9">
        <f>YEAR(SalesDataTable[[#This Row],[Order Date]])</f>
        <v>2026</v>
      </c>
      <c r="R2319" s="8" t="str">
        <f>"Q"&amp;ROUNDUP(MONTH(SalesDataTable[[#This Row],[Order Date]])/3,0)</f>
        <v>Q4</v>
      </c>
      <c r="S2319" s="5">
        <f>MONTH(SalesDataTable[[#This Row],[Order Date]])</f>
        <v>11</v>
      </c>
      <c r="T2319" s="8" t="str">
        <f>TEXT(SalesDataTable[[#This Row],[Order Date]],"mmm")</f>
        <v>lis</v>
      </c>
    </row>
    <row r="2320" spans="1:20" ht="16" x14ac:dyDescent="0.4">
      <c r="A2320" s="2" t="s">
        <v>2391</v>
      </c>
      <c r="B2320" s="3">
        <v>46335</v>
      </c>
      <c r="C2320" s="4" t="s">
        <v>21</v>
      </c>
      <c r="D2320" s="4" t="s">
        <v>108</v>
      </c>
      <c r="E2320" s="4" t="s">
        <v>59</v>
      </c>
      <c r="F2320" s="4" t="s">
        <v>36</v>
      </c>
      <c r="G2320" s="4" t="s">
        <v>69</v>
      </c>
      <c r="H2320" s="4" t="s">
        <v>70</v>
      </c>
      <c r="I2320" s="5">
        <v>4</v>
      </c>
      <c r="J2320" s="6">
        <v>39.82</v>
      </c>
      <c r="K2320" s="7">
        <v>0.2</v>
      </c>
      <c r="L2320" s="6">
        <v>14.98</v>
      </c>
      <c r="M2320" s="6">
        <f t="shared" si="144"/>
        <v>127.42400000000001</v>
      </c>
      <c r="N2320" s="6">
        <f t="shared" si="145"/>
        <v>59.92</v>
      </c>
      <c r="O2320" s="6">
        <f t="shared" si="146"/>
        <v>67.504000000000005</v>
      </c>
      <c r="P2320" s="8">
        <f t="shared" si="147"/>
        <v>0.52975891511803119</v>
      </c>
      <c r="Q2320" s="9">
        <f>YEAR(SalesDataTable[[#This Row],[Order Date]])</f>
        <v>2026</v>
      </c>
      <c r="R2320" s="8" t="str">
        <f>"Q"&amp;ROUNDUP(MONTH(SalesDataTable[[#This Row],[Order Date]])/3,0)</f>
        <v>Q4</v>
      </c>
      <c r="S2320" s="5">
        <f>MONTH(SalesDataTable[[#This Row],[Order Date]])</f>
        <v>11</v>
      </c>
      <c r="T2320" s="8" t="str">
        <f>TEXT(SalesDataTable[[#This Row],[Order Date]],"mmm")</f>
        <v>lis</v>
      </c>
    </row>
    <row r="2321" spans="1:20" ht="16" x14ac:dyDescent="0.4">
      <c r="A2321" s="2" t="s">
        <v>2392</v>
      </c>
      <c r="B2321" s="3">
        <v>46335</v>
      </c>
      <c r="C2321" s="4" t="s">
        <v>28</v>
      </c>
      <c r="D2321" s="4" t="s">
        <v>106</v>
      </c>
      <c r="E2321" s="4" t="s">
        <v>23</v>
      </c>
      <c r="F2321" s="4" t="s">
        <v>24</v>
      </c>
      <c r="G2321" s="4" t="s">
        <v>31</v>
      </c>
      <c r="H2321" s="4" t="s">
        <v>73</v>
      </c>
      <c r="I2321" s="5">
        <v>4</v>
      </c>
      <c r="J2321" s="6">
        <v>154.27000000000001</v>
      </c>
      <c r="K2321" s="7">
        <v>0.05</v>
      </c>
      <c r="L2321" s="6">
        <v>78.36</v>
      </c>
      <c r="M2321" s="6">
        <f t="shared" si="144"/>
        <v>586.226</v>
      </c>
      <c r="N2321" s="6">
        <f t="shared" si="145"/>
        <v>313.44</v>
      </c>
      <c r="O2321" s="6">
        <f t="shared" si="146"/>
        <v>272.786</v>
      </c>
      <c r="P2321" s="8">
        <f t="shared" si="147"/>
        <v>0.46532565938733528</v>
      </c>
      <c r="Q2321" s="9">
        <f>YEAR(SalesDataTable[[#This Row],[Order Date]])</f>
        <v>2026</v>
      </c>
      <c r="R2321" s="8" t="str">
        <f>"Q"&amp;ROUNDUP(MONTH(SalesDataTable[[#This Row],[Order Date]])/3,0)</f>
        <v>Q4</v>
      </c>
      <c r="S2321" s="5">
        <f>MONTH(SalesDataTable[[#This Row],[Order Date]])</f>
        <v>11</v>
      </c>
      <c r="T2321" s="8" t="str">
        <f>TEXT(SalesDataTable[[#This Row],[Order Date]],"mmm")</f>
        <v>lis</v>
      </c>
    </row>
    <row r="2322" spans="1:20" ht="16" x14ac:dyDescent="0.4">
      <c r="A2322" s="2" t="s">
        <v>2393</v>
      </c>
      <c r="B2322" s="3">
        <v>46335</v>
      </c>
      <c r="C2322" s="4" t="s">
        <v>21</v>
      </c>
      <c r="D2322" s="4" t="s">
        <v>22</v>
      </c>
      <c r="E2322" s="4" t="s">
        <v>23</v>
      </c>
      <c r="F2322" s="4" t="s">
        <v>36</v>
      </c>
      <c r="G2322" s="4" t="s">
        <v>31</v>
      </c>
      <c r="H2322" s="4" t="s">
        <v>41</v>
      </c>
      <c r="I2322" s="5">
        <v>1</v>
      </c>
      <c r="J2322" s="6">
        <v>143.02000000000001</v>
      </c>
      <c r="K2322" s="7">
        <v>0.1</v>
      </c>
      <c r="L2322" s="6">
        <v>79.25</v>
      </c>
      <c r="M2322" s="6">
        <f t="shared" si="144"/>
        <v>128.71800000000002</v>
      </c>
      <c r="N2322" s="6">
        <f t="shared" si="145"/>
        <v>79.25</v>
      </c>
      <c r="O2322" s="6">
        <f t="shared" si="146"/>
        <v>49.468000000000018</v>
      </c>
      <c r="P2322" s="8">
        <f t="shared" si="147"/>
        <v>0.3843129942976119</v>
      </c>
      <c r="Q2322" s="9">
        <f>YEAR(SalesDataTable[[#This Row],[Order Date]])</f>
        <v>2026</v>
      </c>
      <c r="R2322" s="8" t="str">
        <f>"Q"&amp;ROUNDUP(MONTH(SalesDataTable[[#This Row],[Order Date]])/3,0)</f>
        <v>Q4</v>
      </c>
      <c r="S2322" s="5">
        <f>MONTH(SalesDataTable[[#This Row],[Order Date]])</f>
        <v>11</v>
      </c>
      <c r="T2322" s="8" t="str">
        <f>TEXT(SalesDataTable[[#This Row],[Order Date]],"mmm")</f>
        <v>lis</v>
      </c>
    </row>
    <row r="2323" spans="1:20" ht="16" x14ac:dyDescent="0.4">
      <c r="A2323" s="2" t="s">
        <v>2394</v>
      </c>
      <c r="B2323" s="3">
        <v>46335</v>
      </c>
      <c r="C2323" s="4" t="s">
        <v>34</v>
      </c>
      <c r="D2323" s="4" t="s">
        <v>81</v>
      </c>
      <c r="E2323" s="4" t="s">
        <v>45</v>
      </c>
      <c r="F2323" s="4" t="s">
        <v>24</v>
      </c>
      <c r="G2323" s="4" t="s">
        <v>69</v>
      </c>
      <c r="H2323" s="4" t="s">
        <v>87</v>
      </c>
      <c r="I2323" s="5">
        <v>1</v>
      </c>
      <c r="J2323" s="6">
        <v>35.36</v>
      </c>
      <c r="K2323" s="7">
        <v>0</v>
      </c>
      <c r="L2323" s="6">
        <v>13.74</v>
      </c>
      <c r="M2323" s="6">
        <f t="shared" si="144"/>
        <v>35.36</v>
      </c>
      <c r="N2323" s="6">
        <f t="shared" si="145"/>
        <v>13.74</v>
      </c>
      <c r="O2323" s="6">
        <f t="shared" si="146"/>
        <v>21.619999999999997</v>
      </c>
      <c r="P2323" s="8">
        <f t="shared" si="147"/>
        <v>0.61142533936651577</v>
      </c>
      <c r="Q2323" s="9">
        <f>YEAR(SalesDataTable[[#This Row],[Order Date]])</f>
        <v>2026</v>
      </c>
      <c r="R2323" s="8" t="str">
        <f>"Q"&amp;ROUNDUP(MONTH(SalesDataTable[[#This Row],[Order Date]])/3,0)</f>
        <v>Q4</v>
      </c>
      <c r="S2323" s="5">
        <f>MONTH(SalesDataTable[[#This Row],[Order Date]])</f>
        <v>11</v>
      </c>
      <c r="T2323" s="8" t="str">
        <f>TEXT(SalesDataTable[[#This Row],[Order Date]],"mmm")</f>
        <v>lis</v>
      </c>
    </row>
    <row r="2324" spans="1:20" ht="16" x14ac:dyDescent="0.4">
      <c r="A2324" s="2" t="s">
        <v>2395</v>
      </c>
      <c r="B2324" s="3">
        <v>46335</v>
      </c>
      <c r="C2324" s="4" t="s">
        <v>28</v>
      </c>
      <c r="D2324" s="4" t="s">
        <v>58</v>
      </c>
      <c r="E2324" s="4" t="s">
        <v>23</v>
      </c>
      <c r="F2324" s="4" t="s">
        <v>24</v>
      </c>
      <c r="G2324" s="4" t="s">
        <v>31</v>
      </c>
      <c r="H2324" s="4" t="s">
        <v>73</v>
      </c>
      <c r="I2324" s="5">
        <v>1</v>
      </c>
      <c r="J2324" s="6">
        <v>156.82</v>
      </c>
      <c r="K2324" s="7">
        <v>0.1</v>
      </c>
      <c r="L2324" s="6">
        <v>77.12</v>
      </c>
      <c r="M2324" s="6">
        <f t="shared" si="144"/>
        <v>141.13800000000001</v>
      </c>
      <c r="N2324" s="6">
        <f t="shared" si="145"/>
        <v>77.12</v>
      </c>
      <c r="O2324" s="6">
        <f t="shared" si="146"/>
        <v>64.018000000000001</v>
      </c>
      <c r="P2324" s="8">
        <f t="shared" si="147"/>
        <v>0.45358443509189589</v>
      </c>
      <c r="Q2324" s="9">
        <f>YEAR(SalesDataTable[[#This Row],[Order Date]])</f>
        <v>2026</v>
      </c>
      <c r="R2324" s="8" t="str">
        <f>"Q"&amp;ROUNDUP(MONTH(SalesDataTable[[#This Row],[Order Date]])/3,0)</f>
        <v>Q4</v>
      </c>
      <c r="S2324" s="5">
        <f>MONTH(SalesDataTable[[#This Row],[Order Date]])</f>
        <v>11</v>
      </c>
      <c r="T2324" s="8" t="str">
        <f>TEXT(SalesDataTable[[#This Row],[Order Date]],"mmm")</f>
        <v>lis</v>
      </c>
    </row>
    <row r="2325" spans="1:20" ht="16" x14ac:dyDescent="0.4">
      <c r="A2325" s="2" t="s">
        <v>2396</v>
      </c>
      <c r="B2325" s="3">
        <v>46335</v>
      </c>
      <c r="C2325" s="4" t="s">
        <v>34</v>
      </c>
      <c r="D2325" s="4" t="s">
        <v>146</v>
      </c>
      <c r="E2325" s="4" t="s">
        <v>30</v>
      </c>
      <c r="F2325" s="4" t="s">
        <v>40</v>
      </c>
      <c r="G2325" s="4" t="s">
        <v>69</v>
      </c>
      <c r="H2325" s="4" t="s">
        <v>70</v>
      </c>
      <c r="I2325" s="5">
        <v>10</v>
      </c>
      <c r="J2325" s="6">
        <v>40.98</v>
      </c>
      <c r="K2325" s="7">
        <v>0.1</v>
      </c>
      <c r="L2325" s="6">
        <v>14.6</v>
      </c>
      <c r="M2325" s="6">
        <f t="shared" si="144"/>
        <v>368.82</v>
      </c>
      <c r="N2325" s="6">
        <f t="shared" si="145"/>
        <v>146</v>
      </c>
      <c r="O2325" s="6">
        <f t="shared" si="146"/>
        <v>222.82</v>
      </c>
      <c r="P2325" s="8">
        <f t="shared" si="147"/>
        <v>0.60414294235670518</v>
      </c>
      <c r="Q2325" s="9">
        <f>YEAR(SalesDataTable[[#This Row],[Order Date]])</f>
        <v>2026</v>
      </c>
      <c r="R2325" s="8" t="str">
        <f>"Q"&amp;ROUNDUP(MONTH(SalesDataTable[[#This Row],[Order Date]])/3,0)</f>
        <v>Q4</v>
      </c>
      <c r="S2325" s="5">
        <f>MONTH(SalesDataTable[[#This Row],[Order Date]])</f>
        <v>11</v>
      </c>
      <c r="T2325" s="8" t="str">
        <f>TEXT(SalesDataTable[[#This Row],[Order Date]],"mmm")</f>
        <v>lis</v>
      </c>
    </row>
    <row r="2326" spans="1:20" ht="16" x14ac:dyDescent="0.4">
      <c r="A2326" s="2" t="s">
        <v>2397</v>
      </c>
      <c r="B2326" s="3">
        <v>46335</v>
      </c>
      <c r="C2326" s="4" t="s">
        <v>47</v>
      </c>
      <c r="D2326" s="4" t="s">
        <v>68</v>
      </c>
      <c r="E2326" s="4" t="s">
        <v>45</v>
      </c>
      <c r="F2326" s="4" t="s">
        <v>36</v>
      </c>
      <c r="G2326" s="4" t="s">
        <v>31</v>
      </c>
      <c r="H2326" s="4" t="s">
        <v>41</v>
      </c>
      <c r="I2326" s="5">
        <v>3</v>
      </c>
      <c r="J2326" s="6">
        <v>144.22999999999999</v>
      </c>
      <c r="K2326" s="7">
        <v>0</v>
      </c>
      <c r="L2326" s="6">
        <v>80.959999999999994</v>
      </c>
      <c r="M2326" s="6">
        <f t="shared" si="144"/>
        <v>432.68999999999994</v>
      </c>
      <c r="N2326" s="6">
        <f t="shared" si="145"/>
        <v>242.88</v>
      </c>
      <c r="O2326" s="6">
        <f t="shared" si="146"/>
        <v>189.80999999999995</v>
      </c>
      <c r="P2326" s="8">
        <f t="shared" si="147"/>
        <v>0.43867433959647778</v>
      </c>
      <c r="Q2326" s="9">
        <f>YEAR(SalesDataTable[[#This Row],[Order Date]])</f>
        <v>2026</v>
      </c>
      <c r="R2326" s="8" t="str">
        <f>"Q"&amp;ROUNDUP(MONTH(SalesDataTable[[#This Row],[Order Date]])/3,0)</f>
        <v>Q4</v>
      </c>
      <c r="S2326" s="5">
        <f>MONTH(SalesDataTable[[#This Row],[Order Date]])</f>
        <v>11</v>
      </c>
      <c r="T2326" s="8" t="str">
        <f>TEXT(SalesDataTable[[#This Row],[Order Date]],"mmm")</f>
        <v>lis</v>
      </c>
    </row>
    <row r="2327" spans="1:20" ht="16" x14ac:dyDescent="0.4">
      <c r="A2327" s="2" t="s">
        <v>2398</v>
      </c>
      <c r="B2327" s="3">
        <v>46336</v>
      </c>
      <c r="C2327" s="4" t="s">
        <v>47</v>
      </c>
      <c r="D2327" s="4" t="s">
        <v>65</v>
      </c>
      <c r="E2327" s="4" t="s">
        <v>23</v>
      </c>
      <c r="F2327" s="4" t="s">
        <v>36</v>
      </c>
      <c r="G2327" s="4" t="s">
        <v>31</v>
      </c>
      <c r="H2327" s="4" t="s">
        <v>32</v>
      </c>
      <c r="I2327" s="5">
        <v>1</v>
      </c>
      <c r="J2327" s="6">
        <v>90.23</v>
      </c>
      <c r="K2327" s="7">
        <v>0</v>
      </c>
      <c r="L2327" s="6">
        <v>44.06</v>
      </c>
      <c r="M2327" s="6">
        <f t="shared" si="144"/>
        <v>90.23</v>
      </c>
      <c r="N2327" s="6">
        <f t="shared" si="145"/>
        <v>44.06</v>
      </c>
      <c r="O2327" s="6">
        <f t="shared" si="146"/>
        <v>46.17</v>
      </c>
      <c r="P2327" s="8">
        <f t="shared" si="147"/>
        <v>0.51169234179319512</v>
      </c>
      <c r="Q2327" s="9">
        <f>YEAR(SalesDataTable[[#This Row],[Order Date]])</f>
        <v>2026</v>
      </c>
      <c r="R2327" s="8" t="str">
        <f>"Q"&amp;ROUNDUP(MONTH(SalesDataTable[[#This Row],[Order Date]])/3,0)</f>
        <v>Q4</v>
      </c>
      <c r="S2327" s="5">
        <f>MONTH(SalesDataTable[[#This Row],[Order Date]])</f>
        <v>11</v>
      </c>
      <c r="T2327" s="8" t="str">
        <f>TEXT(SalesDataTable[[#This Row],[Order Date]],"mmm")</f>
        <v>lis</v>
      </c>
    </row>
    <row r="2328" spans="1:20" ht="16" x14ac:dyDescent="0.4">
      <c r="A2328" s="2" t="s">
        <v>2399</v>
      </c>
      <c r="B2328" s="3">
        <v>46336</v>
      </c>
      <c r="C2328" s="4" t="s">
        <v>47</v>
      </c>
      <c r="D2328" s="4" t="s">
        <v>65</v>
      </c>
      <c r="E2328" s="4" t="s">
        <v>23</v>
      </c>
      <c r="F2328" s="4" t="s">
        <v>36</v>
      </c>
      <c r="G2328" s="4" t="s">
        <v>31</v>
      </c>
      <c r="H2328" s="4" t="s">
        <v>73</v>
      </c>
      <c r="I2328" s="5">
        <v>5</v>
      </c>
      <c r="J2328" s="6">
        <v>152.82</v>
      </c>
      <c r="K2328" s="7">
        <v>0.1</v>
      </c>
      <c r="L2328" s="6">
        <v>80.09</v>
      </c>
      <c r="M2328" s="6">
        <f t="shared" si="144"/>
        <v>687.68999999999994</v>
      </c>
      <c r="N2328" s="6">
        <f t="shared" si="145"/>
        <v>400.45000000000005</v>
      </c>
      <c r="O2328" s="6">
        <f t="shared" si="146"/>
        <v>287.2399999999999</v>
      </c>
      <c r="P2328" s="8">
        <f t="shared" si="147"/>
        <v>0.417688202533118</v>
      </c>
      <c r="Q2328" s="9">
        <f>YEAR(SalesDataTable[[#This Row],[Order Date]])</f>
        <v>2026</v>
      </c>
      <c r="R2328" s="8" t="str">
        <f>"Q"&amp;ROUNDUP(MONTH(SalesDataTable[[#This Row],[Order Date]])/3,0)</f>
        <v>Q4</v>
      </c>
      <c r="S2328" s="5">
        <f>MONTH(SalesDataTable[[#This Row],[Order Date]])</f>
        <v>11</v>
      </c>
      <c r="T2328" s="8" t="str">
        <f>TEXT(SalesDataTable[[#This Row],[Order Date]],"mmm")</f>
        <v>lis</v>
      </c>
    </row>
    <row r="2329" spans="1:20" ht="16" x14ac:dyDescent="0.4">
      <c r="A2329" s="2" t="s">
        <v>2400</v>
      </c>
      <c r="B2329" s="3">
        <v>46336</v>
      </c>
      <c r="C2329" s="4" t="s">
        <v>21</v>
      </c>
      <c r="D2329" s="4" t="s">
        <v>22</v>
      </c>
      <c r="E2329" s="4" t="s">
        <v>23</v>
      </c>
      <c r="F2329" s="4" t="s">
        <v>40</v>
      </c>
      <c r="G2329" s="4" t="s">
        <v>37</v>
      </c>
      <c r="H2329" s="4" t="s">
        <v>38</v>
      </c>
      <c r="I2329" s="5">
        <v>2</v>
      </c>
      <c r="J2329" s="6">
        <v>36.61</v>
      </c>
      <c r="K2329" s="7">
        <v>0.05</v>
      </c>
      <c r="L2329" s="6">
        <v>13.31</v>
      </c>
      <c r="M2329" s="6">
        <f t="shared" si="144"/>
        <v>69.558999999999997</v>
      </c>
      <c r="N2329" s="6">
        <f t="shared" si="145"/>
        <v>26.62</v>
      </c>
      <c r="O2329" s="6">
        <f t="shared" si="146"/>
        <v>42.938999999999993</v>
      </c>
      <c r="P2329" s="8">
        <f t="shared" si="147"/>
        <v>0.61730329648212301</v>
      </c>
      <c r="Q2329" s="9">
        <f>YEAR(SalesDataTable[[#This Row],[Order Date]])</f>
        <v>2026</v>
      </c>
      <c r="R2329" s="8" t="str">
        <f>"Q"&amp;ROUNDUP(MONTH(SalesDataTable[[#This Row],[Order Date]])/3,0)</f>
        <v>Q4</v>
      </c>
      <c r="S2329" s="5">
        <f>MONTH(SalesDataTable[[#This Row],[Order Date]])</f>
        <v>11</v>
      </c>
      <c r="T2329" s="8" t="str">
        <f>TEXT(SalesDataTable[[#This Row],[Order Date]],"mmm")</f>
        <v>lis</v>
      </c>
    </row>
    <row r="2330" spans="1:20" ht="16" x14ac:dyDescent="0.4">
      <c r="A2330" s="2" t="s">
        <v>2401</v>
      </c>
      <c r="B2330" s="3">
        <v>46336</v>
      </c>
      <c r="C2330" s="4" t="s">
        <v>47</v>
      </c>
      <c r="D2330" s="4" t="s">
        <v>68</v>
      </c>
      <c r="E2330" s="4" t="s">
        <v>30</v>
      </c>
      <c r="F2330" s="4" t="s">
        <v>40</v>
      </c>
      <c r="G2330" s="4" t="s">
        <v>31</v>
      </c>
      <c r="H2330" s="4" t="s">
        <v>73</v>
      </c>
      <c r="I2330" s="5">
        <v>12</v>
      </c>
      <c r="J2330" s="6">
        <v>150.75</v>
      </c>
      <c r="K2330" s="7">
        <v>0.1</v>
      </c>
      <c r="L2330" s="6">
        <v>80.569999999999993</v>
      </c>
      <c r="M2330" s="6">
        <f t="shared" si="144"/>
        <v>1628.1000000000001</v>
      </c>
      <c r="N2330" s="6">
        <f t="shared" si="145"/>
        <v>966.83999999999992</v>
      </c>
      <c r="O2330" s="6">
        <f t="shared" si="146"/>
        <v>661.26000000000022</v>
      </c>
      <c r="P2330" s="8">
        <f t="shared" si="147"/>
        <v>0.40615441311958733</v>
      </c>
      <c r="Q2330" s="9">
        <f>YEAR(SalesDataTable[[#This Row],[Order Date]])</f>
        <v>2026</v>
      </c>
      <c r="R2330" s="8" t="str">
        <f>"Q"&amp;ROUNDUP(MONTH(SalesDataTable[[#This Row],[Order Date]])/3,0)</f>
        <v>Q4</v>
      </c>
      <c r="S2330" s="5">
        <f>MONTH(SalesDataTable[[#This Row],[Order Date]])</f>
        <v>11</v>
      </c>
      <c r="T2330" s="8" t="str">
        <f>TEXT(SalesDataTable[[#This Row],[Order Date]],"mmm")</f>
        <v>lis</v>
      </c>
    </row>
    <row r="2331" spans="1:20" ht="16" x14ac:dyDescent="0.4">
      <c r="A2331" s="2" t="s">
        <v>2402</v>
      </c>
      <c r="B2331" s="3">
        <v>46337</v>
      </c>
      <c r="C2331" s="4" t="s">
        <v>21</v>
      </c>
      <c r="D2331" s="4" t="s">
        <v>22</v>
      </c>
      <c r="E2331" s="4" t="s">
        <v>23</v>
      </c>
      <c r="F2331" s="4" t="s">
        <v>24</v>
      </c>
      <c r="G2331" s="4" t="s">
        <v>31</v>
      </c>
      <c r="H2331" s="4" t="s">
        <v>41</v>
      </c>
      <c r="I2331" s="5">
        <v>1</v>
      </c>
      <c r="J2331" s="6">
        <v>145.83000000000001</v>
      </c>
      <c r="K2331" s="7">
        <v>0.1</v>
      </c>
      <c r="L2331" s="6">
        <v>79.14</v>
      </c>
      <c r="M2331" s="6">
        <f t="shared" si="144"/>
        <v>131.24700000000001</v>
      </c>
      <c r="N2331" s="6">
        <f t="shared" si="145"/>
        <v>79.14</v>
      </c>
      <c r="O2331" s="6">
        <f t="shared" si="146"/>
        <v>52.107000000000014</v>
      </c>
      <c r="P2331" s="8">
        <f t="shared" si="147"/>
        <v>0.39701478890946085</v>
      </c>
      <c r="Q2331" s="9">
        <f>YEAR(SalesDataTable[[#This Row],[Order Date]])</f>
        <v>2026</v>
      </c>
      <c r="R2331" s="8" t="str">
        <f>"Q"&amp;ROUNDUP(MONTH(SalesDataTable[[#This Row],[Order Date]])/3,0)</f>
        <v>Q4</v>
      </c>
      <c r="S2331" s="5">
        <f>MONTH(SalesDataTable[[#This Row],[Order Date]])</f>
        <v>11</v>
      </c>
      <c r="T2331" s="8" t="str">
        <f>TEXT(SalesDataTable[[#This Row],[Order Date]],"mmm")</f>
        <v>lis</v>
      </c>
    </row>
    <row r="2332" spans="1:20" ht="16" x14ac:dyDescent="0.4">
      <c r="A2332" s="2" t="s">
        <v>2403</v>
      </c>
      <c r="B2332" s="3">
        <v>46337</v>
      </c>
      <c r="C2332" s="4" t="s">
        <v>21</v>
      </c>
      <c r="D2332" s="4" t="s">
        <v>22</v>
      </c>
      <c r="E2332" s="4" t="s">
        <v>23</v>
      </c>
      <c r="F2332" s="4" t="s">
        <v>24</v>
      </c>
      <c r="G2332" s="4" t="s">
        <v>37</v>
      </c>
      <c r="H2332" s="4" t="s">
        <v>103</v>
      </c>
      <c r="I2332" s="5">
        <v>4</v>
      </c>
      <c r="J2332" s="6">
        <v>162.04</v>
      </c>
      <c r="K2332" s="7">
        <v>0</v>
      </c>
      <c r="L2332" s="6">
        <v>85.77</v>
      </c>
      <c r="M2332" s="6">
        <f t="shared" si="144"/>
        <v>648.16</v>
      </c>
      <c r="N2332" s="6">
        <f t="shared" si="145"/>
        <v>343.08</v>
      </c>
      <c r="O2332" s="6">
        <f t="shared" si="146"/>
        <v>305.08</v>
      </c>
      <c r="P2332" s="8">
        <f t="shared" si="147"/>
        <v>0.47068625030856581</v>
      </c>
      <c r="Q2332" s="9">
        <f>YEAR(SalesDataTable[[#This Row],[Order Date]])</f>
        <v>2026</v>
      </c>
      <c r="R2332" s="8" t="str">
        <f>"Q"&amp;ROUNDUP(MONTH(SalesDataTable[[#This Row],[Order Date]])/3,0)</f>
        <v>Q4</v>
      </c>
      <c r="S2332" s="5">
        <f>MONTH(SalesDataTable[[#This Row],[Order Date]])</f>
        <v>11</v>
      </c>
      <c r="T2332" s="8" t="str">
        <f>TEXT(SalesDataTable[[#This Row],[Order Date]],"mmm")</f>
        <v>lis</v>
      </c>
    </row>
    <row r="2333" spans="1:20" ht="16" x14ac:dyDescent="0.4">
      <c r="A2333" s="2" t="s">
        <v>2404</v>
      </c>
      <c r="B2333" s="3">
        <v>46337</v>
      </c>
      <c r="C2333" s="4" t="s">
        <v>47</v>
      </c>
      <c r="D2333" s="4" t="s">
        <v>68</v>
      </c>
      <c r="E2333" s="4" t="s">
        <v>45</v>
      </c>
      <c r="F2333" s="4" t="s">
        <v>24</v>
      </c>
      <c r="G2333" s="4" t="s">
        <v>31</v>
      </c>
      <c r="H2333" s="4" t="s">
        <v>41</v>
      </c>
      <c r="I2333" s="5">
        <v>2</v>
      </c>
      <c r="J2333" s="6">
        <v>141.33000000000001</v>
      </c>
      <c r="K2333" s="7">
        <v>0.05</v>
      </c>
      <c r="L2333" s="6">
        <v>79.739999999999995</v>
      </c>
      <c r="M2333" s="6">
        <f t="shared" si="144"/>
        <v>268.52699999999999</v>
      </c>
      <c r="N2333" s="6">
        <f t="shared" si="145"/>
        <v>159.47999999999999</v>
      </c>
      <c r="O2333" s="6">
        <f t="shared" si="146"/>
        <v>109.047</v>
      </c>
      <c r="P2333" s="8">
        <f t="shared" si="147"/>
        <v>0.40609324202035552</v>
      </c>
      <c r="Q2333" s="9">
        <f>YEAR(SalesDataTable[[#This Row],[Order Date]])</f>
        <v>2026</v>
      </c>
      <c r="R2333" s="8" t="str">
        <f>"Q"&amp;ROUNDUP(MONTH(SalesDataTable[[#This Row],[Order Date]])/3,0)</f>
        <v>Q4</v>
      </c>
      <c r="S2333" s="5">
        <f>MONTH(SalesDataTable[[#This Row],[Order Date]])</f>
        <v>11</v>
      </c>
      <c r="T2333" s="8" t="str">
        <f>TEXT(SalesDataTable[[#This Row],[Order Date]],"mmm")</f>
        <v>lis</v>
      </c>
    </row>
    <row r="2334" spans="1:20" ht="16" x14ac:dyDescent="0.4">
      <c r="A2334" s="2" t="s">
        <v>2405</v>
      </c>
      <c r="B2334" s="3">
        <v>46337</v>
      </c>
      <c r="C2334" s="4" t="s">
        <v>34</v>
      </c>
      <c r="D2334" s="4" t="s">
        <v>146</v>
      </c>
      <c r="E2334" s="4" t="s">
        <v>23</v>
      </c>
      <c r="F2334" s="4" t="s">
        <v>24</v>
      </c>
      <c r="G2334" s="4" t="s">
        <v>51</v>
      </c>
      <c r="H2334" s="4" t="s">
        <v>110</v>
      </c>
      <c r="I2334" s="5">
        <v>1</v>
      </c>
      <c r="J2334" s="6">
        <v>125.11</v>
      </c>
      <c r="K2334" s="7">
        <v>0.1</v>
      </c>
      <c r="L2334" s="6">
        <v>61.65</v>
      </c>
      <c r="M2334" s="6">
        <f t="shared" si="144"/>
        <v>112.599</v>
      </c>
      <c r="N2334" s="6">
        <f t="shared" si="145"/>
        <v>61.65</v>
      </c>
      <c r="O2334" s="6">
        <f t="shared" si="146"/>
        <v>50.949000000000005</v>
      </c>
      <c r="P2334" s="8">
        <f t="shared" si="147"/>
        <v>0.45248181600191834</v>
      </c>
      <c r="Q2334" s="9">
        <f>YEAR(SalesDataTable[[#This Row],[Order Date]])</f>
        <v>2026</v>
      </c>
      <c r="R2334" s="8" t="str">
        <f>"Q"&amp;ROUNDUP(MONTH(SalesDataTable[[#This Row],[Order Date]])/3,0)</f>
        <v>Q4</v>
      </c>
      <c r="S2334" s="5">
        <f>MONTH(SalesDataTable[[#This Row],[Order Date]])</f>
        <v>11</v>
      </c>
      <c r="T2334" s="8" t="str">
        <f>TEXT(SalesDataTable[[#This Row],[Order Date]],"mmm")</f>
        <v>lis</v>
      </c>
    </row>
    <row r="2335" spans="1:20" ht="16" x14ac:dyDescent="0.4">
      <c r="A2335" s="2" t="s">
        <v>2406</v>
      </c>
      <c r="B2335" s="3">
        <v>46337</v>
      </c>
      <c r="C2335" s="4" t="s">
        <v>34</v>
      </c>
      <c r="D2335" s="4" t="s">
        <v>54</v>
      </c>
      <c r="E2335" s="4" t="s">
        <v>23</v>
      </c>
      <c r="F2335" s="4" t="s">
        <v>40</v>
      </c>
      <c r="G2335" s="4" t="s">
        <v>51</v>
      </c>
      <c r="H2335" s="4" t="s">
        <v>110</v>
      </c>
      <c r="I2335" s="5">
        <v>3</v>
      </c>
      <c r="J2335" s="6">
        <v>124.55</v>
      </c>
      <c r="K2335" s="7">
        <v>0.15</v>
      </c>
      <c r="L2335" s="6">
        <v>60.68</v>
      </c>
      <c r="M2335" s="6">
        <f t="shared" si="144"/>
        <v>317.60249999999996</v>
      </c>
      <c r="N2335" s="6">
        <f t="shared" si="145"/>
        <v>182.04</v>
      </c>
      <c r="O2335" s="6">
        <f t="shared" si="146"/>
        <v>135.56249999999997</v>
      </c>
      <c r="P2335" s="8">
        <f t="shared" si="147"/>
        <v>0.42683070819656643</v>
      </c>
      <c r="Q2335" s="9">
        <f>YEAR(SalesDataTable[[#This Row],[Order Date]])</f>
        <v>2026</v>
      </c>
      <c r="R2335" s="8" t="str">
        <f>"Q"&amp;ROUNDUP(MONTH(SalesDataTable[[#This Row],[Order Date]])/3,0)</f>
        <v>Q4</v>
      </c>
      <c r="S2335" s="5">
        <f>MONTH(SalesDataTable[[#This Row],[Order Date]])</f>
        <v>11</v>
      </c>
      <c r="T2335" s="8" t="str">
        <f>TEXT(SalesDataTable[[#This Row],[Order Date]],"mmm")</f>
        <v>lis</v>
      </c>
    </row>
    <row r="2336" spans="1:20" ht="16" x14ac:dyDescent="0.4">
      <c r="A2336" s="2" t="s">
        <v>2407</v>
      </c>
      <c r="B2336" s="3">
        <v>46337</v>
      </c>
      <c r="C2336" s="4" t="s">
        <v>34</v>
      </c>
      <c r="D2336" s="4" t="s">
        <v>81</v>
      </c>
      <c r="E2336" s="4" t="s">
        <v>45</v>
      </c>
      <c r="F2336" s="4" t="s">
        <v>24</v>
      </c>
      <c r="G2336" s="4" t="s">
        <v>31</v>
      </c>
      <c r="H2336" s="4" t="s">
        <v>41</v>
      </c>
      <c r="I2336" s="5">
        <v>1</v>
      </c>
      <c r="J2336" s="6">
        <v>143.77000000000001</v>
      </c>
      <c r="K2336" s="7">
        <v>0.1</v>
      </c>
      <c r="L2336" s="6">
        <v>81.02</v>
      </c>
      <c r="M2336" s="6">
        <f t="shared" si="144"/>
        <v>129.393</v>
      </c>
      <c r="N2336" s="6">
        <f t="shared" si="145"/>
        <v>81.02</v>
      </c>
      <c r="O2336" s="6">
        <f t="shared" si="146"/>
        <v>48.373000000000005</v>
      </c>
      <c r="P2336" s="8">
        <f t="shared" si="147"/>
        <v>0.3738455712441941</v>
      </c>
      <c r="Q2336" s="9">
        <f>YEAR(SalesDataTable[[#This Row],[Order Date]])</f>
        <v>2026</v>
      </c>
      <c r="R2336" s="8" t="str">
        <f>"Q"&amp;ROUNDUP(MONTH(SalesDataTable[[#This Row],[Order Date]])/3,0)</f>
        <v>Q4</v>
      </c>
      <c r="S2336" s="5">
        <f>MONTH(SalesDataTable[[#This Row],[Order Date]])</f>
        <v>11</v>
      </c>
      <c r="T2336" s="8" t="str">
        <f>TEXT(SalesDataTable[[#This Row],[Order Date]],"mmm")</f>
        <v>lis</v>
      </c>
    </row>
    <row r="2337" spans="1:20" ht="16" x14ac:dyDescent="0.4">
      <c r="A2337" s="2" t="s">
        <v>2408</v>
      </c>
      <c r="B2337" s="3">
        <v>46337</v>
      </c>
      <c r="C2337" s="4" t="s">
        <v>47</v>
      </c>
      <c r="D2337" s="4" t="s">
        <v>68</v>
      </c>
      <c r="E2337" s="4" t="s">
        <v>23</v>
      </c>
      <c r="F2337" s="4" t="s">
        <v>36</v>
      </c>
      <c r="G2337" s="4" t="s">
        <v>51</v>
      </c>
      <c r="H2337" s="4" t="s">
        <v>110</v>
      </c>
      <c r="I2337" s="5">
        <v>3</v>
      </c>
      <c r="J2337" s="6">
        <v>124.72</v>
      </c>
      <c r="K2337" s="7">
        <v>0.15</v>
      </c>
      <c r="L2337" s="6">
        <v>60.35</v>
      </c>
      <c r="M2337" s="6">
        <f t="shared" si="144"/>
        <v>318.03599999999994</v>
      </c>
      <c r="N2337" s="6">
        <f t="shared" si="145"/>
        <v>181.05</v>
      </c>
      <c r="O2337" s="6">
        <f t="shared" si="146"/>
        <v>136.98599999999993</v>
      </c>
      <c r="P2337" s="8">
        <f t="shared" si="147"/>
        <v>0.4307248236048748</v>
      </c>
      <c r="Q2337" s="9">
        <f>YEAR(SalesDataTable[[#This Row],[Order Date]])</f>
        <v>2026</v>
      </c>
      <c r="R2337" s="8" t="str">
        <f>"Q"&amp;ROUNDUP(MONTH(SalesDataTable[[#This Row],[Order Date]])/3,0)</f>
        <v>Q4</v>
      </c>
      <c r="S2337" s="5">
        <f>MONTH(SalesDataTable[[#This Row],[Order Date]])</f>
        <v>11</v>
      </c>
      <c r="T2337" s="8" t="str">
        <f>TEXT(SalesDataTable[[#This Row],[Order Date]],"mmm")</f>
        <v>lis</v>
      </c>
    </row>
    <row r="2338" spans="1:20" ht="16" x14ac:dyDescent="0.4">
      <c r="A2338" s="2" t="s">
        <v>2409</v>
      </c>
      <c r="B2338" s="3">
        <v>46337</v>
      </c>
      <c r="C2338" s="4" t="s">
        <v>34</v>
      </c>
      <c r="D2338" s="4" t="s">
        <v>35</v>
      </c>
      <c r="E2338" s="4" t="s">
        <v>45</v>
      </c>
      <c r="F2338" s="4" t="s">
        <v>24</v>
      </c>
      <c r="G2338" s="4" t="s">
        <v>69</v>
      </c>
      <c r="H2338" s="4" t="s">
        <v>87</v>
      </c>
      <c r="I2338" s="5">
        <v>1</v>
      </c>
      <c r="J2338" s="6">
        <v>35.729999999999997</v>
      </c>
      <c r="K2338" s="7">
        <v>0.1</v>
      </c>
      <c r="L2338" s="6">
        <v>14.15</v>
      </c>
      <c r="M2338" s="6">
        <f t="shared" si="144"/>
        <v>32.156999999999996</v>
      </c>
      <c r="N2338" s="6">
        <f t="shared" si="145"/>
        <v>14.15</v>
      </c>
      <c r="O2338" s="6">
        <f t="shared" si="146"/>
        <v>18.006999999999998</v>
      </c>
      <c r="P2338" s="8">
        <f t="shared" si="147"/>
        <v>0.55997139036601673</v>
      </c>
      <c r="Q2338" s="9">
        <f>YEAR(SalesDataTable[[#This Row],[Order Date]])</f>
        <v>2026</v>
      </c>
      <c r="R2338" s="8" t="str">
        <f>"Q"&amp;ROUNDUP(MONTH(SalesDataTable[[#This Row],[Order Date]])/3,0)</f>
        <v>Q4</v>
      </c>
      <c r="S2338" s="5">
        <f>MONTH(SalesDataTable[[#This Row],[Order Date]])</f>
        <v>11</v>
      </c>
      <c r="T2338" s="8" t="str">
        <f>TEXT(SalesDataTable[[#This Row],[Order Date]],"mmm")</f>
        <v>lis</v>
      </c>
    </row>
    <row r="2339" spans="1:20" ht="16" x14ac:dyDescent="0.4">
      <c r="A2339" s="2" t="s">
        <v>2410</v>
      </c>
      <c r="B2339" s="3">
        <v>46337</v>
      </c>
      <c r="C2339" s="4" t="s">
        <v>34</v>
      </c>
      <c r="D2339" s="4" t="s">
        <v>44</v>
      </c>
      <c r="E2339" s="4" t="s">
        <v>45</v>
      </c>
      <c r="F2339" s="4" t="s">
        <v>40</v>
      </c>
      <c r="G2339" s="4" t="s">
        <v>37</v>
      </c>
      <c r="H2339" s="4" t="s">
        <v>103</v>
      </c>
      <c r="I2339" s="5">
        <v>2</v>
      </c>
      <c r="J2339" s="6">
        <v>166.1</v>
      </c>
      <c r="K2339" s="7">
        <v>0.05</v>
      </c>
      <c r="L2339" s="6">
        <v>88.2</v>
      </c>
      <c r="M2339" s="6">
        <f t="shared" si="144"/>
        <v>315.58999999999997</v>
      </c>
      <c r="N2339" s="6">
        <f t="shared" si="145"/>
        <v>176.4</v>
      </c>
      <c r="O2339" s="6">
        <f t="shared" si="146"/>
        <v>139.18999999999997</v>
      </c>
      <c r="P2339" s="8">
        <f t="shared" si="147"/>
        <v>0.44104692797617157</v>
      </c>
      <c r="Q2339" s="9">
        <f>YEAR(SalesDataTable[[#This Row],[Order Date]])</f>
        <v>2026</v>
      </c>
      <c r="R2339" s="8" t="str">
        <f>"Q"&amp;ROUNDUP(MONTH(SalesDataTable[[#This Row],[Order Date]])/3,0)</f>
        <v>Q4</v>
      </c>
      <c r="S2339" s="5">
        <f>MONTH(SalesDataTable[[#This Row],[Order Date]])</f>
        <v>11</v>
      </c>
      <c r="T2339" s="8" t="str">
        <f>TEXT(SalesDataTable[[#This Row],[Order Date]],"mmm")</f>
        <v>lis</v>
      </c>
    </row>
    <row r="2340" spans="1:20" ht="16" x14ac:dyDescent="0.4">
      <c r="A2340" s="2" t="s">
        <v>2411</v>
      </c>
      <c r="B2340" s="3">
        <v>46337</v>
      </c>
      <c r="C2340" s="4" t="s">
        <v>34</v>
      </c>
      <c r="D2340" s="4" t="s">
        <v>146</v>
      </c>
      <c r="E2340" s="4" t="s">
        <v>59</v>
      </c>
      <c r="F2340" s="4" t="s">
        <v>36</v>
      </c>
      <c r="G2340" s="4" t="s">
        <v>25</v>
      </c>
      <c r="H2340" s="4" t="s">
        <v>26</v>
      </c>
      <c r="I2340" s="5">
        <v>2</v>
      </c>
      <c r="J2340" s="6">
        <v>81.27</v>
      </c>
      <c r="K2340" s="7">
        <v>0.05</v>
      </c>
      <c r="L2340" s="6">
        <v>43.04</v>
      </c>
      <c r="M2340" s="6">
        <f t="shared" si="144"/>
        <v>154.41299999999998</v>
      </c>
      <c r="N2340" s="6">
        <f t="shared" si="145"/>
        <v>86.08</v>
      </c>
      <c r="O2340" s="6">
        <f t="shared" si="146"/>
        <v>68.332999999999984</v>
      </c>
      <c r="P2340" s="8">
        <f t="shared" si="147"/>
        <v>0.44253398353765544</v>
      </c>
      <c r="Q2340" s="9">
        <f>YEAR(SalesDataTable[[#This Row],[Order Date]])</f>
        <v>2026</v>
      </c>
      <c r="R2340" s="8" t="str">
        <f>"Q"&amp;ROUNDUP(MONTH(SalesDataTable[[#This Row],[Order Date]])/3,0)</f>
        <v>Q4</v>
      </c>
      <c r="S2340" s="5">
        <f>MONTH(SalesDataTable[[#This Row],[Order Date]])</f>
        <v>11</v>
      </c>
      <c r="T2340" s="8" t="str">
        <f>TEXT(SalesDataTable[[#This Row],[Order Date]],"mmm")</f>
        <v>lis</v>
      </c>
    </row>
    <row r="2341" spans="1:20" ht="16" x14ac:dyDescent="0.4">
      <c r="A2341" s="2" t="s">
        <v>2412</v>
      </c>
      <c r="B2341" s="3">
        <v>46337</v>
      </c>
      <c r="C2341" s="4" t="s">
        <v>21</v>
      </c>
      <c r="D2341" s="4" t="s">
        <v>72</v>
      </c>
      <c r="E2341" s="4" t="s">
        <v>30</v>
      </c>
      <c r="F2341" s="4" t="s">
        <v>24</v>
      </c>
      <c r="G2341" s="4" t="s">
        <v>51</v>
      </c>
      <c r="H2341" s="4" t="s">
        <v>61</v>
      </c>
      <c r="I2341" s="5">
        <v>10</v>
      </c>
      <c r="J2341" s="6">
        <v>191.98</v>
      </c>
      <c r="K2341" s="7">
        <v>0.1</v>
      </c>
      <c r="L2341" s="6">
        <v>102.73</v>
      </c>
      <c r="M2341" s="6">
        <f t="shared" si="144"/>
        <v>1727.82</v>
      </c>
      <c r="N2341" s="6">
        <f t="shared" si="145"/>
        <v>1027.3</v>
      </c>
      <c r="O2341" s="6">
        <f t="shared" si="146"/>
        <v>700.52</v>
      </c>
      <c r="P2341" s="8">
        <f t="shared" si="147"/>
        <v>0.40543575140929033</v>
      </c>
      <c r="Q2341" s="9">
        <f>YEAR(SalesDataTable[[#This Row],[Order Date]])</f>
        <v>2026</v>
      </c>
      <c r="R2341" s="8" t="str">
        <f>"Q"&amp;ROUNDUP(MONTH(SalesDataTable[[#This Row],[Order Date]])/3,0)</f>
        <v>Q4</v>
      </c>
      <c r="S2341" s="5">
        <f>MONTH(SalesDataTable[[#This Row],[Order Date]])</f>
        <v>11</v>
      </c>
      <c r="T2341" s="8" t="str">
        <f>TEXT(SalesDataTable[[#This Row],[Order Date]],"mmm")</f>
        <v>lis</v>
      </c>
    </row>
    <row r="2342" spans="1:20" ht="16" x14ac:dyDescent="0.4">
      <c r="A2342" s="2" t="s">
        <v>2413</v>
      </c>
      <c r="B2342" s="3">
        <v>46338</v>
      </c>
      <c r="C2342" s="4" t="s">
        <v>47</v>
      </c>
      <c r="D2342" s="4" t="s">
        <v>68</v>
      </c>
      <c r="E2342" s="4" t="s">
        <v>45</v>
      </c>
      <c r="F2342" s="4" t="s">
        <v>24</v>
      </c>
      <c r="G2342" s="4" t="s">
        <v>31</v>
      </c>
      <c r="H2342" s="4" t="s">
        <v>32</v>
      </c>
      <c r="I2342" s="5">
        <v>6</v>
      </c>
      <c r="J2342" s="6">
        <v>89.87</v>
      </c>
      <c r="K2342" s="7">
        <v>0.2</v>
      </c>
      <c r="L2342" s="6">
        <v>44.47</v>
      </c>
      <c r="M2342" s="6">
        <f t="shared" si="144"/>
        <v>431.37600000000003</v>
      </c>
      <c r="N2342" s="6">
        <f t="shared" si="145"/>
        <v>266.82</v>
      </c>
      <c r="O2342" s="6">
        <f t="shared" si="146"/>
        <v>164.55600000000004</v>
      </c>
      <c r="P2342" s="8">
        <f t="shared" si="147"/>
        <v>0.3814676755313231</v>
      </c>
      <c r="Q2342" s="9">
        <f>YEAR(SalesDataTable[[#This Row],[Order Date]])</f>
        <v>2026</v>
      </c>
      <c r="R2342" s="8" t="str">
        <f>"Q"&amp;ROUNDUP(MONTH(SalesDataTable[[#This Row],[Order Date]])/3,0)</f>
        <v>Q4</v>
      </c>
      <c r="S2342" s="5">
        <f>MONTH(SalesDataTable[[#This Row],[Order Date]])</f>
        <v>11</v>
      </c>
      <c r="T2342" s="8" t="str">
        <f>TEXT(SalesDataTable[[#This Row],[Order Date]],"mmm")</f>
        <v>lis</v>
      </c>
    </row>
    <row r="2343" spans="1:20" ht="16" x14ac:dyDescent="0.4">
      <c r="A2343" s="2" t="s">
        <v>2414</v>
      </c>
      <c r="B2343" s="3">
        <v>46338</v>
      </c>
      <c r="C2343" s="4" t="s">
        <v>28</v>
      </c>
      <c r="D2343" s="4" t="s">
        <v>106</v>
      </c>
      <c r="E2343" s="4" t="s">
        <v>59</v>
      </c>
      <c r="F2343" s="4" t="s">
        <v>36</v>
      </c>
      <c r="G2343" s="4" t="s">
        <v>25</v>
      </c>
      <c r="H2343" s="4" t="s">
        <v>49</v>
      </c>
      <c r="I2343" s="5">
        <v>3</v>
      </c>
      <c r="J2343" s="6">
        <v>51.44</v>
      </c>
      <c r="K2343" s="7">
        <v>0.1</v>
      </c>
      <c r="L2343" s="6">
        <v>23.11</v>
      </c>
      <c r="M2343" s="6">
        <f t="shared" si="144"/>
        <v>138.88800000000001</v>
      </c>
      <c r="N2343" s="6">
        <f t="shared" si="145"/>
        <v>69.33</v>
      </c>
      <c r="O2343" s="6">
        <f t="shared" si="146"/>
        <v>69.558000000000007</v>
      </c>
      <c r="P2343" s="8">
        <f t="shared" si="147"/>
        <v>0.50082080525315364</v>
      </c>
      <c r="Q2343" s="9">
        <f>YEAR(SalesDataTable[[#This Row],[Order Date]])</f>
        <v>2026</v>
      </c>
      <c r="R2343" s="8" t="str">
        <f>"Q"&amp;ROUNDUP(MONTH(SalesDataTable[[#This Row],[Order Date]])/3,0)</f>
        <v>Q4</v>
      </c>
      <c r="S2343" s="5">
        <f>MONTH(SalesDataTable[[#This Row],[Order Date]])</f>
        <v>11</v>
      </c>
      <c r="T2343" s="8" t="str">
        <f>TEXT(SalesDataTable[[#This Row],[Order Date]],"mmm")</f>
        <v>lis</v>
      </c>
    </row>
    <row r="2344" spans="1:20" ht="16" x14ac:dyDescent="0.4">
      <c r="A2344" s="2" t="s">
        <v>2415</v>
      </c>
      <c r="B2344" s="3">
        <v>46338</v>
      </c>
      <c r="C2344" s="4" t="s">
        <v>47</v>
      </c>
      <c r="D2344" s="4" t="s">
        <v>48</v>
      </c>
      <c r="E2344" s="4" t="s">
        <v>59</v>
      </c>
      <c r="F2344" s="4" t="s">
        <v>36</v>
      </c>
      <c r="G2344" s="4" t="s">
        <v>37</v>
      </c>
      <c r="H2344" s="4" t="s">
        <v>66</v>
      </c>
      <c r="I2344" s="5">
        <v>4</v>
      </c>
      <c r="J2344" s="6">
        <v>46.68</v>
      </c>
      <c r="K2344" s="7">
        <v>0.05</v>
      </c>
      <c r="L2344" s="6">
        <v>17.96</v>
      </c>
      <c r="M2344" s="6">
        <f t="shared" si="144"/>
        <v>177.38399999999999</v>
      </c>
      <c r="N2344" s="6">
        <f t="shared" si="145"/>
        <v>71.84</v>
      </c>
      <c r="O2344" s="6">
        <f t="shared" si="146"/>
        <v>105.54399999999998</v>
      </c>
      <c r="P2344" s="8">
        <f t="shared" si="147"/>
        <v>0.59500293149325756</v>
      </c>
      <c r="Q2344" s="9">
        <f>YEAR(SalesDataTable[[#This Row],[Order Date]])</f>
        <v>2026</v>
      </c>
      <c r="R2344" s="8" t="str">
        <f>"Q"&amp;ROUNDUP(MONTH(SalesDataTable[[#This Row],[Order Date]])/3,0)</f>
        <v>Q4</v>
      </c>
      <c r="S2344" s="5">
        <f>MONTH(SalesDataTable[[#This Row],[Order Date]])</f>
        <v>11</v>
      </c>
      <c r="T2344" s="8" t="str">
        <f>TEXT(SalesDataTable[[#This Row],[Order Date]],"mmm")</f>
        <v>lis</v>
      </c>
    </row>
    <row r="2345" spans="1:20" ht="16" x14ac:dyDescent="0.4">
      <c r="A2345" s="2" t="s">
        <v>2416</v>
      </c>
      <c r="B2345" s="3">
        <v>46338</v>
      </c>
      <c r="C2345" s="4" t="s">
        <v>28</v>
      </c>
      <c r="D2345" s="4" t="s">
        <v>89</v>
      </c>
      <c r="E2345" s="4" t="s">
        <v>45</v>
      </c>
      <c r="F2345" s="4" t="s">
        <v>36</v>
      </c>
      <c r="G2345" s="4" t="s">
        <v>31</v>
      </c>
      <c r="H2345" s="4" t="s">
        <v>99</v>
      </c>
      <c r="I2345" s="5">
        <v>4</v>
      </c>
      <c r="J2345" s="6">
        <v>73.05</v>
      </c>
      <c r="K2345" s="7">
        <v>0.2</v>
      </c>
      <c r="L2345" s="6">
        <v>32.82</v>
      </c>
      <c r="M2345" s="6">
        <f t="shared" si="144"/>
        <v>233.76</v>
      </c>
      <c r="N2345" s="6">
        <f t="shared" si="145"/>
        <v>131.28</v>
      </c>
      <c r="O2345" s="6">
        <f t="shared" si="146"/>
        <v>102.47999999999999</v>
      </c>
      <c r="P2345" s="8">
        <f t="shared" si="147"/>
        <v>0.4383983572895277</v>
      </c>
      <c r="Q2345" s="9">
        <f>YEAR(SalesDataTable[[#This Row],[Order Date]])</f>
        <v>2026</v>
      </c>
      <c r="R2345" s="8" t="str">
        <f>"Q"&amp;ROUNDUP(MONTH(SalesDataTable[[#This Row],[Order Date]])/3,0)</f>
        <v>Q4</v>
      </c>
      <c r="S2345" s="5">
        <f>MONTH(SalesDataTable[[#This Row],[Order Date]])</f>
        <v>11</v>
      </c>
      <c r="T2345" s="8" t="str">
        <f>TEXT(SalesDataTable[[#This Row],[Order Date]],"mmm")</f>
        <v>lis</v>
      </c>
    </row>
    <row r="2346" spans="1:20" ht="16" x14ac:dyDescent="0.4">
      <c r="A2346" s="2" t="s">
        <v>2417</v>
      </c>
      <c r="B2346" s="3">
        <v>46338</v>
      </c>
      <c r="C2346" s="4" t="s">
        <v>34</v>
      </c>
      <c r="D2346" s="4" t="s">
        <v>81</v>
      </c>
      <c r="E2346" s="4" t="s">
        <v>59</v>
      </c>
      <c r="F2346" s="4" t="s">
        <v>36</v>
      </c>
      <c r="G2346" s="4" t="s">
        <v>51</v>
      </c>
      <c r="H2346" s="4" t="s">
        <v>110</v>
      </c>
      <c r="I2346" s="5">
        <v>1</v>
      </c>
      <c r="J2346" s="6">
        <v>125.32</v>
      </c>
      <c r="K2346" s="7">
        <v>0.15</v>
      </c>
      <c r="L2346" s="6">
        <v>59.49</v>
      </c>
      <c r="M2346" s="6">
        <f t="shared" si="144"/>
        <v>106.52199999999999</v>
      </c>
      <c r="N2346" s="6">
        <f t="shared" si="145"/>
        <v>59.49</v>
      </c>
      <c r="O2346" s="6">
        <f t="shared" si="146"/>
        <v>47.031999999999989</v>
      </c>
      <c r="P2346" s="8">
        <f t="shared" si="147"/>
        <v>0.44152381667636725</v>
      </c>
      <c r="Q2346" s="9">
        <f>YEAR(SalesDataTable[[#This Row],[Order Date]])</f>
        <v>2026</v>
      </c>
      <c r="R2346" s="8" t="str">
        <f>"Q"&amp;ROUNDUP(MONTH(SalesDataTable[[#This Row],[Order Date]])/3,0)</f>
        <v>Q4</v>
      </c>
      <c r="S2346" s="5">
        <f>MONTH(SalesDataTable[[#This Row],[Order Date]])</f>
        <v>11</v>
      </c>
      <c r="T2346" s="8" t="str">
        <f>TEXT(SalesDataTable[[#This Row],[Order Date]],"mmm")</f>
        <v>lis</v>
      </c>
    </row>
    <row r="2347" spans="1:20" ht="16" x14ac:dyDescent="0.4">
      <c r="A2347" s="2" t="s">
        <v>2418</v>
      </c>
      <c r="B2347" s="3">
        <v>46338</v>
      </c>
      <c r="C2347" s="4" t="s">
        <v>28</v>
      </c>
      <c r="D2347" s="4" t="s">
        <v>86</v>
      </c>
      <c r="E2347" s="4" t="s">
        <v>59</v>
      </c>
      <c r="F2347" s="4" t="s">
        <v>40</v>
      </c>
      <c r="G2347" s="4" t="s">
        <v>69</v>
      </c>
      <c r="H2347" s="4" t="s">
        <v>75</v>
      </c>
      <c r="I2347" s="5">
        <v>2</v>
      </c>
      <c r="J2347" s="6">
        <v>123.49</v>
      </c>
      <c r="K2347" s="7">
        <v>0.15</v>
      </c>
      <c r="L2347" s="6">
        <v>68.08</v>
      </c>
      <c r="M2347" s="6">
        <f t="shared" si="144"/>
        <v>209.93299999999999</v>
      </c>
      <c r="N2347" s="6">
        <f t="shared" si="145"/>
        <v>136.16</v>
      </c>
      <c r="O2347" s="6">
        <f t="shared" si="146"/>
        <v>73.772999999999996</v>
      </c>
      <c r="P2347" s="8">
        <f t="shared" si="147"/>
        <v>0.35141211719929694</v>
      </c>
      <c r="Q2347" s="9">
        <f>YEAR(SalesDataTable[[#This Row],[Order Date]])</f>
        <v>2026</v>
      </c>
      <c r="R2347" s="8" t="str">
        <f>"Q"&amp;ROUNDUP(MONTH(SalesDataTable[[#This Row],[Order Date]])/3,0)</f>
        <v>Q4</v>
      </c>
      <c r="S2347" s="5">
        <f>MONTH(SalesDataTable[[#This Row],[Order Date]])</f>
        <v>11</v>
      </c>
      <c r="T2347" s="8" t="str">
        <f>TEXT(SalesDataTable[[#This Row],[Order Date]],"mmm")</f>
        <v>lis</v>
      </c>
    </row>
    <row r="2348" spans="1:20" ht="16" x14ac:dyDescent="0.4">
      <c r="A2348" s="2" t="s">
        <v>2419</v>
      </c>
      <c r="B2348" s="3">
        <v>46339</v>
      </c>
      <c r="C2348" s="4" t="s">
        <v>28</v>
      </c>
      <c r="D2348" s="4" t="s">
        <v>89</v>
      </c>
      <c r="E2348" s="4" t="s">
        <v>45</v>
      </c>
      <c r="F2348" s="4" t="s">
        <v>24</v>
      </c>
      <c r="G2348" s="4" t="s">
        <v>37</v>
      </c>
      <c r="H2348" s="4" t="s">
        <v>66</v>
      </c>
      <c r="I2348" s="5">
        <v>1</v>
      </c>
      <c r="J2348" s="6">
        <v>47.37</v>
      </c>
      <c r="K2348" s="7">
        <v>0.2</v>
      </c>
      <c r="L2348" s="6">
        <v>18.739999999999998</v>
      </c>
      <c r="M2348" s="6">
        <f t="shared" si="144"/>
        <v>37.896000000000001</v>
      </c>
      <c r="N2348" s="6">
        <f t="shared" si="145"/>
        <v>18.739999999999998</v>
      </c>
      <c r="O2348" s="6">
        <f t="shared" si="146"/>
        <v>19.156000000000002</v>
      </c>
      <c r="P2348" s="8">
        <f t="shared" si="147"/>
        <v>0.50548870593202455</v>
      </c>
      <c r="Q2348" s="9">
        <f>YEAR(SalesDataTable[[#This Row],[Order Date]])</f>
        <v>2026</v>
      </c>
      <c r="R2348" s="8" t="str">
        <f>"Q"&amp;ROUNDUP(MONTH(SalesDataTable[[#This Row],[Order Date]])/3,0)</f>
        <v>Q4</v>
      </c>
      <c r="S2348" s="5">
        <f>MONTH(SalesDataTable[[#This Row],[Order Date]])</f>
        <v>11</v>
      </c>
      <c r="T2348" s="8" t="str">
        <f>TEXT(SalesDataTable[[#This Row],[Order Date]],"mmm")</f>
        <v>lis</v>
      </c>
    </row>
    <row r="2349" spans="1:20" ht="16" x14ac:dyDescent="0.4">
      <c r="A2349" s="2" t="s">
        <v>2420</v>
      </c>
      <c r="B2349" s="3">
        <v>46339</v>
      </c>
      <c r="C2349" s="4" t="s">
        <v>28</v>
      </c>
      <c r="D2349" s="4" t="s">
        <v>89</v>
      </c>
      <c r="E2349" s="4" t="s">
        <v>30</v>
      </c>
      <c r="F2349" s="4" t="s">
        <v>40</v>
      </c>
      <c r="G2349" s="4" t="s">
        <v>31</v>
      </c>
      <c r="H2349" s="4" t="s">
        <v>32</v>
      </c>
      <c r="I2349" s="5">
        <v>6</v>
      </c>
      <c r="J2349" s="6">
        <v>92.31</v>
      </c>
      <c r="K2349" s="7">
        <v>0.05</v>
      </c>
      <c r="L2349" s="6">
        <v>46.12</v>
      </c>
      <c r="M2349" s="6">
        <f t="shared" si="144"/>
        <v>526.16700000000003</v>
      </c>
      <c r="N2349" s="6">
        <f t="shared" si="145"/>
        <v>276.71999999999997</v>
      </c>
      <c r="O2349" s="6">
        <f t="shared" si="146"/>
        <v>249.44700000000006</v>
      </c>
      <c r="P2349" s="8">
        <f t="shared" si="147"/>
        <v>0.47408332335551268</v>
      </c>
      <c r="Q2349" s="9">
        <f>YEAR(SalesDataTable[[#This Row],[Order Date]])</f>
        <v>2026</v>
      </c>
      <c r="R2349" s="8" t="str">
        <f>"Q"&amp;ROUNDUP(MONTH(SalesDataTable[[#This Row],[Order Date]])/3,0)</f>
        <v>Q4</v>
      </c>
      <c r="S2349" s="5">
        <f>MONTH(SalesDataTable[[#This Row],[Order Date]])</f>
        <v>11</v>
      </c>
      <c r="T2349" s="8" t="str">
        <f>TEXT(SalesDataTable[[#This Row],[Order Date]],"mmm")</f>
        <v>lis</v>
      </c>
    </row>
    <row r="2350" spans="1:20" ht="16" x14ac:dyDescent="0.4">
      <c r="A2350" s="2" t="s">
        <v>2421</v>
      </c>
      <c r="B2350" s="3">
        <v>46339</v>
      </c>
      <c r="C2350" s="4" t="s">
        <v>34</v>
      </c>
      <c r="D2350" s="4" t="s">
        <v>146</v>
      </c>
      <c r="E2350" s="4" t="s">
        <v>45</v>
      </c>
      <c r="F2350" s="4" t="s">
        <v>24</v>
      </c>
      <c r="G2350" s="4" t="s">
        <v>25</v>
      </c>
      <c r="H2350" s="4" t="s">
        <v>49</v>
      </c>
      <c r="I2350" s="5">
        <v>1</v>
      </c>
      <c r="J2350" s="6">
        <v>49.53</v>
      </c>
      <c r="K2350" s="7">
        <v>0.1</v>
      </c>
      <c r="L2350" s="6">
        <v>22.18</v>
      </c>
      <c r="M2350" s="6">
        <f t="shared" si="144"/>
        <v>44.577000000000005</v>
      </c>
      <c r="N2350" s="6">
        <f t="shared" si="145"/>
        <v>22.18</v>
      </c>
      <c r="O2350" s="6">
        <f t="shared" si="146"/>
        <v>22.397000000000006</v>
      </c>
      <c r="P2350" s="8">
        <f t="shared" si="147"/>
        <v>0.50243399062296712</v>
      </c>
      <c r="Q2350" s="9">
        <f>YEAR(SalesDataTable[[#This Row],[Order Date]])</f>
        <v>2026</v>
      </c>
      <c r="R2350" s="8" t="str">
        <f>"Q"&amp;ROUNDUP(MONTH(SalesDataTable[[#This Row],[Order Date]])/3,0)</f>
        <v>Q4</v>
      </c>
      <c r="S2350" s="5">
        <f>MONTH(SalesDataTable[[#This Row],[Order Date]])</f>
        <v>11</v>
      </c>
      <c r="T2350" s="8" t="str">
        <f>TEXT(SalesDataTable[[#This Row],[Order Date]],"mmm")</f>
        <v>lis</v>
      </c>
    </row>
    <row r="2351" spans="1:20" ht="16" x14ac:dyDescent="0.4">
      <c r="A2351" s="2" t="s">
        <v>2422</v>
      </c>
      <c r="B2351" s="3">
        <v>46339</v>
      </c>
      <c r="C2351" s="4" t="s">
        <v>47</v>
      </c>
      <c r="D2351" s="4" t="s">
        <v>68</v>
      </c>
      <c r="E2351" s="4" t="s">
        <v>23</v>
      </c>
      <c r="F2351" s="4" t="s">
        <v>36</v>
      </c>
      <c r="G2351" s="4" t="s">
        <v>37</v>
      </c>
      <c r="H2351" s="4" t="s">
        <v>66</v>
      </c>
      <c r="I2351" s="5">
        <v>4</v>
      </c>
      <c r="J2351" s="6">
        <v>47.62</v>
      </c>
      <c r="K2351" s="7">
        <v>0.2</v>
      </c>
      <c r="L2351" s="6">
        <v>18.100000000000001</v>
      </c>
      <c r="M2351" s="6">
        <f t="shared" si="144"/>
        <v>152.38399999999999</v>
      </c>
      <c r="N2351" s="6">
        <f t="shared" si="145"/>
        <v>72.400000000000006</v>
      </c>
      <c r="O2351" s="6">
        <f t="shared" si="146"/>
        <v>79.98399999999998</v>
      </c>
      <c r="P2351" s="8">
        <f t="shared" si="147"/>
        <v>0.52488450230995376</v>
      </c>
      <c r="Q2351" s="9">
        <f>YEAR(SalesDataTable[[#This Row],[Order Date]])</f>
        <v>2026</v>
      </c>
      <c r="R2351" s="8" t="str">
        <f>"Q"&amp;ROUNDUP(MONTH(SalesDataTable[[#This Row],[Order Date]])/3,0)</f>
        <v>Q4</v>
      </c>
      <c r="S2351" s="5">
        <f>MONTH(SalesDataTable[[#This Row],[Order Date]])</f>
        <v>11</v>
      </c>
      <c r="T2351" s="8" t="str">
        <f>TEXT(SalesDataTable[[#This Row],[Order Date]],"mmm")</f>
        <v>lis</v>
      </c>
    </row>
    <row r="2352" spans="1:20" ht="16" x14ac:dyDescent="0.4">
      <c r="A2352" s="2" t="s">
        <v>2423</v>
      </c>
      <c r="B2352" s="3">
        <v>46339</v>
      </c>
      <c r="C2352" s="4" t="s">
        <v>28</v>
      </c>
      <c r="D2352" s="4" t="s">
        <v>58</v>
      </c>
      <c r="E2352" s="4" t="s">
        <v>23</v>
      </c>
      <c r="F2352" s="4" t="s">
        <v>36</v>
      </c>
      <c r="G2352" s="4" t="s">
        <v>25</v>
      </c>
      <c r="H2352" s="4" t="s">
        <v>49</v>
      </c>
      <c r="I2352" s="5">
        <v>4</v>
      </c>
      <c r="J2352" s="6">
        <v>51.93</v>
      </c>
      <c r="K2352" s="7">
        <v>0.05</v>
      </c>
      <c r="L2352" s="6">
        <v>22.62</v>
      </c>
      <c r="M2352" s="6">
        <f t="shared" si="144"/>
        <v>197.334</v>
      </c>
      <c r="N2352" s="6">
        <f t="shared" si="145"/>
        <v>90.48</v>
      </c>
      <c r="O2352" s="6">
        <f t="shared" si="146"/>
        <v>106.854</v>
      </c>
      <c r="P2352" s="8">
        <f t="shared" si="147"/>
        <v>0.54148803551339353</v>
      </c>
      <c r="Q2352" s="9">
        <f>YEAR(SalesDataTable[[#This Row],[Order Date]])</f>
        <v>2026</v>
      </c>
      <c r="R2352" s="8" t="str">
        <f>"Q"&amp;ROUNDUP(MONTH(SalesDataTable[[#This Row],[Order Date]])/3,0)</f>
        <v>Q4</v>
      </c>
      <c r="S2352" s="5">
        <f>MONTH(SalesDataTable[[#This Row],[Order Date]])</f>
        <v>11</v>
      </c>
      <c r="T2352" s="8" t="str">
        <f>TEXT(SalesDataTable[[#This Row],[Order Date]],"mmm")</f>
        <v>lis</v>
      </c>
    </row>
    <row r="2353" spans="1:20" ht="16" x14ac:dyDescent="0.4">
      <c r="A2353" s="2" t="s">
        <v>2424</v>
      </c>
      <c r="B2353" s="3">
        <v>46339</v>
      </c>
      <c r="C2353" s="4" t="s">
        <v>28</v>
      </c>
      <c r="D2353" s="4" t="s">
        <v>86</v>
      </c>
      <c r="E2353" s="4" t="s">
        <v>59</v>
      </c>
      <c r="F2353" s="4" t="s">
        <v>36</v>
      </c>
      <c r="G2353" s="4" t="s">
        <v>31</v>
      </c>
      <c r="H2353" s="4" t="s">
        <v>73</v>
      </c>
      <c r="I2353" s="5">
        <v>1</v>
      </c>
      <c r="J2353" s="6">
        <v>155.44999999999999</v>
      </c>
      <c r="K2353" s="7">
        <v>0.05</v>
      </c>
      <c r="L2353" s="6">
        <v>77.25</v>
      </c>
      <c r="M2353" s="6">
        <f t="shared" si="144"/>
        <v>147.67749999999998</v>
      </c>
      <c r="N2353" s="6">
        <f t="shared" si="145"/>
        <v>77.25</v>
      </c>
      <c r="O2353" s="6">
        <f t="shared" si="146"/>
        <v>70.427499999999981</v>
      </c>
      <c r="P2353" s="8">
        <f t="shared" si="147"/>
        <v>0.47690067884410281</v>
      </c>
      <c r="Q2353" s="9">
        <f>YEAR(SalesDataTable[[#This Row],[Order Date]])</f>
        <v>2026</v>
      </c>
      <c r="R2353" s="8" t="str">
        <f>"Q"&amp;ROUNDUP(MONTH(SalesDataTable[[#This Row],[Order Date]])/3,0)</f>
        <v>Q4</v>
      </c>
      <c r="S2353" s="5">
        <f>MONTH(SalesDataTable[[#This Row],[Order Date]])</f>
        <v>11</v>
      </c>
      <c r="T2353" s="8" t="str">
        <f>TEXT(SalesDataTable[[#This Row],[Order Date]],"mmm")</f>
        <v>lis</v>
      </c>
    </row>
    <row r="2354" spans="1:20" ht="16" x14ac:dyDescent="0.4">
      <c r="A2354" s="2" t="s">
        <v>2425</v>
      </c>
      <c r="B2354" s="3">
        <v>46339</v>
      </c>
      <c r="C2354" s="4" t="s">
        <v>21</v>
      </c>
      <c r="D2354" s="4" t="s">
        <v>22</v>
      </c>
      <c r="E2354" s="4" t="s">
        <v>23</v>
      </c>
      <c r="F2354" s="4" t="s">
        <v>24</v>
      </c>
      <c r="G2354" s="4" t="s">
        <v>25</v>
      </c>
      <c r="H2354" s="4" t="s">
        <v>55</v>
      </c>
      <c r="I2354" s="5">
        <v>4</v>
      </c>
      <c r="J2354" s="6">
        <v>40.03</v>
      </c>
      <c r="K2354" s="7">
        <v>0.05</v>
      </c>
      <c r="L2354" s="6">
        <v>16.78</v>
      </c>
      <c r="M2354" s="6">
        <f t="shared" si="144"/>
        <v>152.114</v>
      </c>
      <c r="N2354" s="6">
        <f t="shared" si="145"/>
        <v>67.12</v>
      </c>
      <c r="O2354" s="6">
        <f t="shared" si="146"/>
        <v>84.994</v>
      </c>
      <c r="P2354" s="8">
        <f t="shared" si="147"/>
        <v>0.5587519886400989</v>
      </c>
      <c r="Q2354" s="9">
        <f>YEAR(SalesDataTable[[#This Row],[Order Date]])</f>
        <v>2026</v>
      </c>
      <c r="R2354" s="8" t="str">
        <f>"Q"&amp;ROUNDUP(MONTH(SalesDataTable[[#This Row],[Order Date]])/3,0)</f>
        <v>Q4</v>
      </c>
      <c r="S2354" s="5">
        <f>MONTH(SalesDataTable[[#This Row],[Order Date]])</f>
        <v>11</v>
      </c>
      <c r="T2354" s="8" t="str">
        <f>TEXT(SalesDataTable[[#This Row],[Order Date]],"mmm")</f>
        <v>lis</v>
      </c>
    </row>
    <row r="2355" spans="1:20" ht="16" x14ac:dyDescent="0.4">
      <c r="A2355" s="2" t="s">
        <v>2426</v>
      </c>
      <c r="B2355" s="3">
        <v>46339</v>
      </c>
      <c r="C2355" s="4" t="s">
        <v>21</v>
      </c>
      <c r="D2355" s="4" t="s">
        <v>72</v>
      </c>
      <c r="E2355" s="4" t="s">
        <v>23</v>
      </c>
      <c r="F2355" s="4" t="s">
        <v>24</v>
      </c>
      <c r="G2355" s="4" t="s">
        <v>31</v>
      </c>
      <c r="H2355" s="4" t="s">
        <v>73</v>
      </c>
      <c r="I2355" s="5">
        <v>2</v>
      </c>
      <c r="J2355" s="6">
        <v>152.96</v>
      </c>
      <c r="K2355" s="7">
        <v>0.1</v>
      </c>
      <c r="L2355" s="6">
        <v>79.12</v>
      </c>
      <c r="M2355" s="6">
        <f t="shared" si="144"/>
        <v>275.32800000000003</v>
      </c>
      <c r="N2355" s="6">
        <f t="shared" si="145"/>
        <v>158.24</v>
      </c>
      <c r="O2355" s="6">
        <f t="shared" si="146"/>
        <v>117.08800000000002</v>
      </c>
      <c r="P2355" s="8">
        <f t="shared" si="147"/>
        <v>0.4252673175267318</v>
      </c>
      <c r="Q2355" s="9">
        <f>YEAR(SalesDataTable[[#This Row],[Order Date]])</f>
        <v>2026</v>
      </c>
      <c r="R2355" s="8" t="str">
        <f>"Q"&amp;ROUNDUP(MONTH(SalesDataTable[[#This Row],[Order Date]])/3,0)</f>
        <v>Q4</v>
      </c>
      <c r="S2355" s="5">
        <f>MONTH(SalesDataTable[[#This Row],[Order Date]])</f>
        <v>11</v>
      </c>
      <c r="T2355" s="8" t="str">
        <f>TEXT(SalesDataTable[[#This Row],[Order Date]],"mmm")</f>
        <v>lis</v>
      </c>
    </row>
    <row r="2356" spans="1:20" ht="16" x14ac:dyDescent="0.4">
      <c r="A2356" s="2" t="s">
        <v>2427</v>
      </c>
      <c r="B2356" s="3">
        <v>46339</v>
      </c>
      <c r="C2356" s="4" t="s">
        <v>47</v>
      </c>
      <c r="D2356" s="4" t="s">
        <v>102</v>
      </c>
      <c r="E2356" s="4" t="s">
        <v>45</v>
      </c>
      <c r="F2356" s="4" t="s">
        <v>36</v>
      </c>
      <c r="G2356" s="4" t="s">
        <v>69</v>
      </c>
      <c r="H2356" s="4" t="s">
        <v>75</v>
      </c>
      <c r="I2356" s="5">
        <v>2</v>
      </c>
      <c r="J2356" s="6">
        <v>124.06</v>
      </c>
      <c r="K2356" s="7">
        <v>0.05</v>
      </c>
      <c r="L2356" s="6">
        <v>69.98</v>
      </c>
      <c r="M2356" s="6">
        <f t="shared" si="144"/>
        <v>235.714</v>
      </c>
      <c r="N2356" s="6">
        <f t="shared" si="145"/>
        <v>139.96</v>
      </c>
      <c r="O2356" s="6">
        <f t="shared" si="146"/>
        <v>95.753999999999991</v>
      </c>
      <c r="P2356" s="8">
        <f t="shared" si="147"/>
        <v>0.40622958330858577</v>
      </c>
      <c r="Q2356" s="9">
        <f>YEAR(SalesDataTable[[#This Row],[Order Date]])</f>
        <v>2026</v>
      </c>
      <c r="R2356" s="8" t="str">
        <f>"Q"&amp;ROUNDUP(MONTH(SalesDataTable[[#This Row],[Order Date]])/3,0)</f>
        <v>Q4</v>
      </c>
      <c r="S2356" s="5">
        <f>MONTH(SalesDataTable[[#This Row],[Order Date]])</f>
        <v>11</v>
      </c>
      <c r="T2356" s="8" t="str">
        <f>TEXT(SalesDataTable[[#This Row],[Order Date]],"mmm")</f>
        <v>lis</v>
      </c>
    </row>
    <row r="2357" spans="1:20" ht="16" x14ac:dyDescent="0.4">
      <c r="A2357" s="2" t="s">
        <v>2428</v>
      </c>
      <c r="B2357" s="3">
        <v>46339</v>
      </c>
      <c r="C2357" s="4" t="s">
        <v>34</v>
      </c>
      <c r="D2357" s="4" t="s">
        <v>81</v>
      </c>
      <c r="E2357" s="4" t="s">
        <v>59</v>
      </c>
      <c r="F2357" s="4" t="s">
        <v>36</v>
      </c>
      <c r="G2357" s="4" t="s">
        <v>31</v>
      </c>
      <c r="H2357" s="4" t="s">
        <v>73</v>
      </c>
      <c r="I2357" s="5">
        <v>1</v>
      </c>
      <c r="J2357" s="6">
        <v>151.66</v>
      </c>
      <c r="K2357" s="7">
        <v>0.1</v>
      </c>
      <c r="L2357" s="6">
        <v>80.209999999999994</v>
      </c>
      <c r="M2357" s="6">
        <f t="shared" si="144"/>
        <v>136.494</v>
      </c>
      <c r="N2357" s="6">
        <f t="shared" si="145"/>
        <v>80.209999999999994</v>
      </c>
      <c r="O2357" s="6">
        <f t="shared" si="146"/>
        <v>56.284000000000006</v>
      </c>
      <c r="P2357" s="8">
        <f t="shared" si="147"/>
        <v>0.41235512183685735</v>
      </c>
      <c r="Q2357" s="9">
        <f>YEAR(SalesDataTable[[#This Row],[Order Date]])</f>
        <v>2026</v>
      </c>
      <c r="R2357" s="8" t="str">
        <f>"Q"&amp;ROUNDUP(MONTH(SalesDataTable[[#This Row],[Order Date]])/3,0)</f>
        <v>Q4</v>
      </c>
      <c r="S2357" s="5">
        <f>MONTH(SalesDataTable[[#This Row],[Order Date]])</f>
        <v>11</v>
      </c>
      <c r="T2357" s="8" t="str">
        <f>TEXT(SalesDataTable[[#This Row],[Order Date]],"mmm")</f>
        <v>lis</v>
      </c>
    </row>
    <row r="2358" spans="1:20" ht="16" x14ac:dyDescent="0.4">
      <c r="A2358" s="2" t="s">
        <v>2429</v>
      </c>
      <c r="B2358" s="3">
        <v>46339</v>
      </c>
      <c r="C2358" s="4" t="s">
        <v>47</v>
      </c>
      <c r="D2358" s="4" t="s">
        <v>68</v>
      </c>
      <c r="E2358" s="4" t="s">
        <v>23</v>
      </c>
      <c r="F2358" s="4" t="s">
        <v>36</v>
      </c>
      <c r="G2358" s="4" t="s">
        <v>31</v>
      </c>
      <c r="H2358" s="4" t="s">
        <v>41</v>
      </c>
      <c r="I2358" s="5">
        <v>2</v>
      </c>
      <c r="J2358" s="6">
        <v>142.30000000000001</v>
      </c>
      <c r="K2358" s="7">
        <v>0.15</v>
      </c>
      <c r="L2358" s="6">
        <v>77.760000000000005</v>
      </c>
      <c r="M2358" s="6">
        <f t="shared" si="144"/>
        <v>241.91000000000003</v>
      </c>
      <c r="N2358" s="6">
        <f t="shared" si="145"/>
        <v>155.52000000000001</v>
      </c>
      <c r="O2358" s="6">
        <f t="shared" si="146"/>
        <v>86.390000000000015</v>
      </c>
      <c r="P2358" s="8">
        <f t="shared" si="147"/>
        <v>0.35711628291513375</v>
      </c>
      <c r="Q2358" s="9">
        <f>YEAR(SalesDataTable[[#This Row],[Order Date]])</f>
        <v>2026</v>
      </c>
      <c r="R2358" s="8" t="str">
        <f>"Q"&amp;ROUNDUP(MONTH(SalesDataTable[[#This Row],[Order Date]])/3,0)</f>
        <v>Q4</v>
      </c>
      <c r="S2358" s="5">
        <f>MONTH(SalesDataTable[[#This Row],[Order Date]])</f>
        <v>11</v>
      </c>
      <c r="T2358" s="8" t="str">
        <f>TEXT(SalesDataTable[[#This Row],[Order Date]],"mmm")</f>
        <v>lis</v>
      </c>
    </row>
    <row r="2359" spans="1:20" ht="16" x14ac:dyDescent="0.4">
      <c r="A2359" s="2" t="s">
        <v>2430</v>
      </c>
      <c r="B2359" s="3">
        <v>46339</v>
      </c>
      <c r="C2359" s="4" t="s">
        <v>28</v>
      </c>
      <c r="D2359" s="4" t="s">
        <v>106</v>
      </c>
      <c r="E2359" s="4" t="s">
        <v>23</v>
      </c>
      <c r="F2359" s="4" t="s">
        <v>40</v>
      </c>
      <c r="G2359" s="4" t="s">
        <v>37</v>
      </c>
      <c r="H2359" s="4" t="s">
        <v>103</v>
      </c>
      <c r="I2359" s="5">
        <v>4</v>
      </c>
      <c r="J2359" s="6">
        <v>161.97</v>
      </c>
      <c r="K2359" s="7">
        <v>0.05</v>
      </c>
      <c r="L2359" s="6">
        <v>87.2</v>
      </c>
      <c r="M2359" s="6">
        <f t="shared" si="144"/>
        <v>615.48599999999999</v>
      </c>
      <c r="N2359" s="6">
        <f t="shared" si="145"/>
        <v>348.8</v>
      </c>
      <c r="O2359" s="6">
        <f t="shared" si="146"/>
        <v>266.68599999999998</v>
      </c>
      <c r="P2359" s="8">
        <f t="shared" si="147"/>
        <v>0.4332933649181297</v>
      </c>
      <c r="Q2359" s="9">
        <f>YEAR(SalesDataTable[[#This Row],[Order Date]])</f>
        <v>2026</v>
      </c>
      <c r="R2359" s="8" t="str">
        <f>"Q"&amp;ROUNDUP(MONTH(SalesDataTable[[#This Row],[Order Date]])/3,0)</f>
        <v>Q4</v>
      </c>
      <c r="S2359" s="5">
        <f>MONTH(SalesDataTable[[#This Row],[Order Date]])</f>
        <v>11</v>
      </c>
      <c r="T2359" s="8" t="str">
        <f>TEXT(SalesDataTable[[#This Row],[Order Date]],"mmm")</f>
        <v>lis</v>
      </c>
    </row>
    <row r="2360" spans="1:20" ht="16" x14ac:dyDescent="0.4">
      <c r="A2360" s="2" t="s">
        <v>2431</v>
      </c>
      <c r="B2360" s="3">
        <v>46339</v>
      </c>
      <c r="C2360" s="4" t="s">
        <v>28</v>
      </c>
      <c r="D2360" s="4" t="s">
        <v>106</v>
      </c>
      <c r="E2360" s="4" t="s">
        <v>30</v>
      </c>
      <c r="F2360" s="4" t="s">
        <v>40</v>
      </c>
      <c r="G2360" s="4" t="s">
        <v>37</v>
      </c>
      <c r="H2360" s="4" t="s">
        <v>91</v>
      </c>
      <c r="I2360" s="5">
        <v>5</v>
      </c>
      <c r="J2360" s="6">
        <v>133.99</v>
      </c>
      <c r="K2360" s="7">
        <v>0.15</v>
      </c>
      <c r="L2360" s="6">
        <v>65.55</v>
      </c>
      <c r="M2360" s="6">
        <f t="shared" si="144"/>
        <v>569.45749999999998</v>
      </c>
      <c r="N2360" s="6">
        <f t="shared" si="145"/>
        <v>327.75</v>
      </c>
      <c r="O2360" s="6">
        <f t="shared" si="146"/>
        <v>241.70749999999998</v>
      </c>
      <c r="P2360" s="8">
        <f t="shared" si="147"/>
        <v>0.42445221987593451</v>
      </c>
      <c r="Q2360" s="9">
        <f>YEAR(SalesDataTable[[#This Row],[Order Date]])</f>
        <v>2026</v>
      </c>
      <c r="R2360" s="8" t="str">
        <f>"Q"&amp;ROUNDUP(MONTH(SalesDataTable[[#This Row],[Order Date]])/3,0)</f>
        <v>Q4</v>
      </c>
      <c r="S2360" s="5">
        <f>MONTH(SalesDataTable[[#This Row],[Order Date]])</f>
        <v>11</v>
      </c>
      <c r="T2360" s="8" t="str">
        <f>TEXT(SalesDataTable[[#This Row],[Order Date]],"mmm")</f>
        <v>lis</v>
      </c>
    </row>
    <row r="2361" spans="1:20" ht="16" x14ac:dyDescent="0.4">
      <c r="A2361" s="2" t="s">
        <v>2432</v>
      </c>
      <c r="B2361" s="3">
        <v>46339</v>
      </c>
      <c r="C2361" s="4" t="s">
        <v>28</v>
      </c>
      <c r="D2361" s="4" t="s">
        <v>58</v>
      </c>
      <c r="E2361" s="4" t="s">
        <v>45</v>
      </c>
      <c r="F2361" s="4" t="s">
        <v>24</v>
      </c>
      <c r="G2361" s="4" t="s">
        <v>51</v>
      </c>
      <c r="H2361" s="4" t="s">
        <v>84</v>
      </c>
      <c r="I2361" s="5">
        <v>2</v>
      </c>
      <c r="J2361" s="6">
        <v>83.18</v>
      </c>
      <c r="K2361" s="7">
        <v>0.1</v>
      </c>
      <c r="L2361" s="6">
        <v>40.479999999999997</v>
      </c>
      <c r="M2361" s="6">
        <f t="shared" si="144"/>
        <v>149.72400000000002</v>
      </c>
      <c r="N2361" s="6">
        <f t="shared" si="145"/>
        <v>80.959999999999994</v>
      </c>
      <c r="O2361" s="6">
        <f t="shared" si="146"/>
        <v>68.764000000000024</v>
      </c>
      <c r="P2361" s="8">
        <f t="shared" si="147"/>
        <v>0.45927172664369115</v>
      </c>
      <c r="Q2361" s="9">
        <f>YEAR(SalesDataTable[[#This Row],[Order Date]])</f>
        <v>2026</v>
      </c>
      <c r="R2361" s="8" t="str">
        <f>"Q"&amp;ROUNDUP(MONTH(SalesDataTable[[#This Row],[Order Date]])/3,0)</f>
        <v>Q4</v>
      </c>
      <c r="S2361" s="5">
        <f>MONTH(SalesDataTable[[#This Row],[Order Date]])</f>
        <v>11</v>
      </c>
      <c r="T2361" s="8" t="str">
        <f>TEXT(SalesDataTable[[#This Row],[Order Date]],"mmm")</f>
        <v>lis</v>
      </c>
    </row>
    <row r="2362" spans="1:20" ht="16" x14ac:dyDescent="0.4">
      <c r="A2362" s="2" t="s">
        <v>2433</v>
      </c>
      <c r="B2362" s="3">
        <v>46340</v>
      </c>
      <c r="C2362" s="4" t="s">
        <v>28</v>
      </c>
      <c r="D2362" s="4" t="s">
        <v>89</v>
      </c>
      <c r="E2362" s="4" t="s">
        <v>23</v>
      </c>
      <c r="F2362" s="4" t="s">
        <v>36</v>
      </c>
      <c r="G2362" s="4" t="s">
        <v>31</v>
      </c>
      <c r="H2362" s="4" t="s">
        <v>32</v>
      </c>
      <c r="I2362" s="5">
        <v>1</v>
      </c>
      <c r="J2362" s="6">
        <v>91.95</v>
      </c>
      <c r="K2362" s="7">
        <v>0</v>
      </c>
      <c r="L2362" s="6">
        <v>46.64</v>
      </c>
      <c r="M2362" s="6">
        <f t="shared" si="144"/>
        <v>91.95</v>
      </c>
      <c r="N2362" s="6">
        <f t="shared" si="145"/>
        <v>46.64</v>
      </c>
      <c r="O2362" s="6">
        <f t="shared" si="146"/>
        <v>45.31</v>
      </c>
      <c r="P2362" s="8">
        <f t="shared" si="147"/>
        <v>0.49276780859162589</v>
      </c>
      <c r="Q2362" s="9">
        <f>YEAR(SalesDataTable[[#This Row],[Order Date]])</f>
        <v>2026</v>
      </c>
      <c r="R2362" s="8" t="str">
        <f>"Q"&amp;ROUNDUP(MONTH(SalesDataTable[[#This Row],[Order Date]])/3,0)</f>
        <v>Q4</v>
      </c>
      <c r="S2362" s="5">
        <f>MONTH(SalesDataTable[[#This Row],[Order Date]])</f>
        <v>11</v>
      </c>
      <c r="T2362" s="8" t="str">
        <f>TEXT(SalesDataTable[[#This Row],[Order Date]],"mmm")</f>
        <v>lis</v>
      </c>
    </row>
    <row r="2363" spans="1:20" ht="16" x14ac:dyDescent="0.4">
      <c r="A2363" s="2" t="s">
        <v>2434</v>
      </c>
      <c r="B2363" s="3">
        <v>46340</v>
      </c>
      <c r="C2363" s="4" t="s">
        <v>47</v>
      </c>
      <c r="D2363" s="4" t="s">
        <v>102</v>
      </c>
      <c r="E2363" s="4" t="s">
        <v>30</v>
      </c>
      <c r="F2363" s="4" t="s">
        <v>40</v>
      </c>
      <c r="G2363" s="4" t="s">
        <v>37</v>
      </c>
      <c r="H2363" s="4" t="s">
        <v>38</v>
      </c>
      <c r="I2363" s="5">
        <v>5</v>
      </c>
      <c r="J2363" s="6">
        <v>35.68</v>
      </c>
      <c r="K2363" s="7">
        <v>0.15</v>
      </c>
      <c r="L2363" s="6">
        <v>13.48</v>
      </c>
      <c r="M2363" s="6">
        <f t="shared" si="144"/>
        <v>151.64000000000001</v>
      </c>
      <c r="N2363" s="6">
        <f t="shared" si="145"/>
        <v>67.400000000000006</v>
      </c>
      <c r="O2363" s="6">
        <f t="shared" si="146"/>
        <v>84.240000000000009</v>
      </c>
      <c r="P2363" s="8">
        <f t="shared" si="147"/>
        <v>0.55552624637298864</v>
      </c>
      <c r="Q2363" s="9">
        <f>YEAR(SalesDataTable[[#This Row],[Order Date]])</f>
        <v>2026</v>
      </c>
      <c r="R2363" s="8" t="str">
        <f>"Q"&amp;ROUNDUP(MONTH(SalesDataTable[[#This Row],[Order Date]])/3,0)</f>
        <v>Q4</v>
      </c>
      <c r="S2363" s="5">
        <f>MONTH(SalesDataTable[[#This Row],[Order Date]])</f>
        <v>11</v>
      </c>
      <c r="T2363" s="8" t="str">
        <f>TEXT(SalesDataTable[[#This Row],[Order Date]],"mmm")</f>
        <v>lis</v>
      </c>
    </row>
    <row r="2364" spans="1:20" ht="16" x14ac:dyDescent="0.4">
      <c r="A2364" s="2" t="s">
        <v>2435</v>
      </c>
      <c r="B2364" s="3">
        <v>46340</v>
      </c>
      <c r="C2364" s="4" t="s">
        <v>34</v>
      </c>
      <c r="D2364" s="4" t="s">
        <v>146</v>
      </c>
      <c r="E2364" s="4" t="s">
        <v>23</v>
      </c>
      <c r="F2364" s="4" t="s">
        <v>24</v>
      </c>
      <c r="G2364" s="4" t="s">
        <v>51</v>
      </c>
      <c r="H2364" s="4" t="s">
        <v>52</v>
      </c>
      <c r="I2364" s="5">
        <v>3</v>
      </c>
      <c r="J2364" s="6">
        <v>336.58</v>
      </c>
      <c r="K2364" s="7">
        <v>0.15</v>
      </c>
      <c r="L2364" s="6">
        <v>198.99</v>
      </c>
      <c r="M2364" s="6">
        <f t="shared" si="144"/>
        <v>858.279</v>
      </c>
      <c r="N2364" s="6">
        <f t="shared" si="145"/>
        <v>596.97</v>
      </c>
      <c r="O2364" s="6">
        <f t="shared" si="146"/>
        <v>261.30899999999997</v>
      </c>
      <c r="P2364" s="8">
        <f t="shared" si="147"/>
        <v>0.3044569423229509</v>
      </c>
      <c r="Q2364" s="9">
        <f>YEAR(SalesDataTable[[#This Row],[Order Date]])</f>
        <v>2026</v>
      </c>
      <c r="R2364" s="8" t="str">
        <f>"Q"&amp;ROUNDUP(MONTH(SalesDataTable[[#This Row],[Order Date]])/3,0)</f>
        <v>Q4</v>
      </c>
      <c r="S2364" s="5">
        <f>MONTH(SalesDataTable[[#This Row],[Order Date]])</f>
        <v>11</v>
      </c>
      <c r="T2364" s="8" t="str">
        <f>TEXT(SalesDataTable[[#This Row],[Order Date]],"mmm")</f>
        <v>lis</v>
      </c>
    </row>
    <row r="2365" spans="1:20" ht="16" x14ac:dyDescent="0.4">
      <c r="A2365" s="2" t="s">
        <v>2436</v>
      </c>
      <c r="B2365" s="3">
        <v>46340</v>
      </c>
      <c r="C2365" s="4" t="s">
        <v>34</v>
      </c>
      <c r="D2365" s="4" t="s">
        <v>35</v>
      </c>
      <c r="E2365" s="4" t="s">
        <v>23</v>
      </c>
      <c r="F2365" s="4" t="s">
        <v>36</v>
      </c>
      <c r="G2365" s="4" t="s">
        <v>69</v>
      </c>
      <c r="H2365" s="4" t="s">
        <v>87</v>
      </c>
      <c r="I2365" s="5">
        <v>2</v>
      </c>
      <c r="J2365" s="6">
        <v>36.979999999999997</v>
      </c>
      <c r="K2365" s="7">
        <v>0.15</v>
      </c>
      <c r="L2365" s="6">
        <v>14.13</v>
      </c>
      <c r="M2365" s="6">
        <f t="shared" si="144"/>
        <v>62.865999999999993</v>
      </c>
      <c r="N2365" s="6">
        <f t="shared" si="145"/>
        <v>28.26</v>
      </c>
      <c r="O2365" s="6">
        <f t="shared" si="146"/>
        <v>34.605999999999995</v>
      </c>
      <c r="P2365" s="8">
        <f t="shared" si="147"/>
        <v>0.55047243342983487</v>
      </c>
      <c r="Q2365" s="9">
        <f>YEAR(SalesDataTable[[#This Row],[Order Date]])</f>
        <v>2026</v>
      </c>
      <c r="R2365" s="8" t="str">
        <f>"Q"&amp;ROUNDUP(MONTH(SalesDataTable[[#This Row],[Order Date]])/3,0)</f>
        <v>Q4</v>
      </c>
      <c r="S2365" s="5">
        <f>MONTH(SalesDataTable[[#This Row],[Order Date]])</f>
        <v>11</v>
      </c>
      <c r="T2365" s="8" t="str">
        <f>TEXT(SalesDataTable[[#This Row],[Order Date]],"mmm")</f>
        <v>lis</v>
      </c>
    </row>
    <row r="2366" spans="1:20" ht="16" x14ac:dyDescent="0.4">
      <c r="A2366" s="2" t="s">
        <v>2437</v>
      </c>
      <c r="B2366" s="3">
        <v>46340</v>
      </c>
      <c r="C2366" s="4" t="s">
        <v>47</v>
      </c>
      <c r="D2366" s="4" t="s">
        <v>102</v>
      </c>
      <c r="E2366" s="4" t="s">
        <v>59</v>
      </c>
      <c r="F2366" s="4" t="s">
        <v>36</v>
      </c>
      <c r="G2366" s="4" t="s">
        <v>69</v>
      </c>
      <c r="H2366" s="4" t="s">
        <v>87</v>
      </c>
      <c r="I2366" s="5">
        <v>2</v>
      </c>
      <c r="J2366" s="6">
        <v>36.15</v>
      </c>
      <c r="K2366" s="7">
        <v>0</v>
      </c>
      <c r="L2366" s="6">
        <v>13.51</v>
      </c>
      <c r="M2366" s="6">
        <f t="shared" si="144"/>
        <v>72.3</v>
      </c>
      <c r="N2366" s="6">
        <f t="shared" si="145"/>
        <v>27.02</v>
      </c>
      <c r="O2366" s="6">
        <f t="shared" si="146"/>
        <v>45.28</v>
      </c>
      <c r="P2366" s="8">
        <f t="shared" si="147"/>
        <v>0.62627939142461964</v>
      </c>
      <c r="Q2366" s="9">
        <f>YEAR(SalesDataTable[[#This Row],[Order Date]])</f>
        <v>2026</v>
      </c>
      <c r="R2366" s="8" t="str">
        <f>"Q"&amp;ROUNDUP(MONTH(SalesDataTable[[#This Row],[Order Date]])/3,0)</f>
        <v>Q4</v>
      </c>
      <c r="S2366" s="5">
        <f>MONTH(SalesDataTable[[#This Row],[Order Date]])</f>
        <v>11</v>
      </c>
      <c r="T2366" s="8" t="str">
        <f>TEXT(SalesDataTable[[#This Row],[Order Date]],"mmm")</f>
        <v>lis</v>
      </c>
    </row>
    <row r="2367" spans="1:20" ht="16" x14ac:dyDescent="0.4">
      <c r="A2367" s="2" t="s">
        <v>2438</v>
      </c>
      <c r="B2367" s="3">
        <v>46340</v>
      </c>
      <c r="C2367" s="4" t="s">
        <v>34</v>
      </c>
      <c r="D2367" s="4" t="s">
        <v>35</v>
      </c>
      <c r="E2367" s="4" t="s">
        <v>23</v>
      </c>
      <c r="F2367" s="4" t="s">
        <v>40</v>
      </c>
      <c r="G2367" s="4" t="s">
        <v>69</v>
      </c>
      <c r="H2367" s="4" t="s">
        <v>75</v>
      </c>
      <c r="I2367" s="5">
        <v>1</v>
      </c>
      <c r="J2367" s="6">
        <v>121.86</v>
      </c>
      <c r="K2367" s="7">
        <v>0.05</v>
      </c>
      <c r="L2367" s="6">
        <v>69.900000000000006</v>
      </c>
      <c r="M2367" s="6">
        <f t="shared" si="144"/>
        <v>115.767</v>
      </c>
      <c r="N2367" s="6">
        <f t="shared" si="145"/>
        <v>69.900000000000006</v>
      </c>
      <c r="O2367" s="6">
        <f t="shared" si="146"/>
        <v>45.86699999999999</v>
      </c>
      <c r="P2367" s="8">
        <f t="shared" si="147"/>
        <v>0.396200989919407</v>
      </c>
      <c r="Q2367" s="9">
        <f>YEAR(SalesDataTable[[#This Row],[Order Date]])</f>
        <v>2026</v>
      </c>
      <c r="R2367" s="8" t="str">
        <f>"Q"&amp;ROUNDUP(MONTH(SalesDataTable[[#This Row],[Order Date]])/3,0)</f>
        <v>Q4</v>
      </c>
      <c r="S2367" s="5">
        <f>MONTH(SalesDataTable[[#This Row],[Order Date]])</f>
        <v>11</v>
      </c>
      <c r="T2367" s="8" t="str">
        <f>TEXT(SalesDataTable[[#This Row],[Order Date]],"mmm")</f>
        <v>lis</v>
      </c>
    </row>
    <row r="2368" spans="1:20" ht="16" x14ac:dyDescent="0.4">
      <c r="A2368" s="2" t="s">
        <v>2439</v>
      </c>
      <c r="B2368" s="3">
        <v>46340</v>
      </c>
      <c r="C2368" s="4" t="s">
        <v>34</v>
      </c>
      <c r="D2368" s="4" t="s">
        <v>54</v>
      </c>
      <c r="E2368" s="4" t="s">
        <v>45</v>
      </c>
      <c r="F2368" s="4" t="s">
        <v>24</v>
      </c>
      <c r="G2368" s="4" t="s">
        <v>25</v>
      </c>
      <c r="H2368" s="4" t="s">
        <v>49</v>
      </c>
      <c r="I2368" s="5">
        <v>6</v>
      </c>
      <c r="J2368" s="6">
        <v>49.85</v>
      </c>
      <c r="K2368" s="7">
        <v>0.05</v>
      </c>
      <c r="L2368" s="6">
        <v>22.68</v>
      </c>
      <c r="M2368" s="6">
        <f t="shared" si="144"/>
        <v>284.14499999999998</v>
      </c>
      <c r="N2368" s="6">
        <f t="shared" si="145"/>
        <v>136.07999999999998</v>
      </c>
      <c r="O2368" s="6">
        <f t="shared" si="146"/>
        <v>148.065</v>
      </c>
      <c r="P2368" s="8">
        <f t="shared" si="147"/>
        <v>0.52108958454310306</v>
      </c>
      <c r="Q2368" s="9">
        <f>YEAR(SalesDataTable[[#This Row],[Order Date]])</f>
        <v>2026</v>
      </c>
      <c r="R2368" s="8" t="str">
        <f>"Q"&amp;ROUNDUP(MONTH(SalesDataTable[[#This Row],[Order Date]])/3,0)</f>
        <v>Q4</v>
      </c>
      <c r="S2368" s="5">
        <f>MONTH(SalesDataTable[[#This Row],[Order Date]])</f>
        <v>11</v>
      </c>
      <c r="T2368" s="8" t="str">
        <f>TEXT(SalesDataTable[[#This Row],[Order Date]],"mmm")</f>
        <v>lis</v>
      </c>
    </row>
    <row r="2369" spans="1:20" ht="16" x14ac:dyDescent="0.4">
      <c r="A2369" s="2" t="s">
        <v>2440</v>
      </c>
      <c r="B2369" s="3">
        <v>46340</v>
      </c>
      <c r="C2369" s="4" t="s">
        <v>34</v>
      </c>
      <c r="D2369" s="4" t="s">
        <v>54</v>
      </c>
      <c r="E2369" s="4" t="s">
        <v>45</v>
      </c>
      <c r="F2369" s="4" t="s">
        <v>40</v>
      </c>
      <c r="G2369" s="4" t="s">
        <v>31</v>
      </c>
      <c r="H2369" s="4" t="s">
        <v>32</v>
      </c>
      <c r="I2369" s="5">
        <v>2</v>
      </c>
      <c r="J2369" s="6">
        <v>91.95</v>
      </c>
      <c r="K2369" s="7">
        <v>0.05</v>
      </c>
      <c r="L2369" s="6">
        <v>46.45</v>
      </c>
      <c r="M2369" s="6">
        <f t="shared" si="144"/>
        <v>174.70499999999998</v>
      </c>
      <c r="N2369" s="6">
        <f t="shared" si="145"/>
        <v>92.9</v>
      </c>
      <c r="O2369" s="6">
        <f t="shared" si="146"/>
        <v>81.804999999999978</v>
      </c>
      <c r="P2369" s="8">
        <f t="shared" si="147"/>
        <v>0.46824647262528252</v>
      </c>
      <c r="Q2369" s="9">
        <f>YEAR(SalesDataTable[[#This Row],[Order Date]])</f>
        <v>2026</v>
      </c>
      <c r="R2369" s="8" t="str">
        <f>"Q"&amp;ROUNDUP(MONTH(SalesDataTable[[#This Row],[Order Date]])/3,0)</f>
        <v>Q4</v>
      </c>
      <c r="S2369" s="5">
        <f>MONTH(SalesDataTable[[#This Row],[Order Date]])</f>
        <v>11</v>
      </c>
      <c r="T2369" s="8" t="str">
        <f>TEXT(SalesDataTable[[#This Row],[Order Date]],"mmm")</f>
        <v>lis</v>
      </c>
    </row>
    <row r="2370" spans="1:20" ht="16" x14ac:dyDescent="0.4">
      <c r="A2370" s="2" t="s">
        <v>2441</v>
      </c>
      <c r="B2370" s="3">
        <v>46340</v>
      </c>
      <c r="C2370" s="4" t="s">
        <v>47</v>
      </c>
      <c r="D2370" s="4" t="s">
        <v>68</v>
      </c>
      <c r="E2370" s="4" t="s">
        <v>59</v>
      </c>
      <c r="F2370" s="4" t="s">
        <v>24</v>
      </c>
      <c r="G2370" s="4" t="s">
        <v>25</v>
      </c>
      <c r="H2370" s="4" t="s">
        <v>49</v>
      </c>
      <c r="I2370" s="5">
        <v>2</v>
      </c>
      <c r="J2370" s="6">
        <v>51.71</v>
      </c>
      <c r="K2370" s="7">
        <v>0.15</v>
      </c>
      <c r="L2370" s="6">
        <v>22.93</v>
      </c>
      <c r="M2370" s="6">
        <f t="shared" ref="M2370:M2433" si="148">I2370*J2370*(1-K2370)</f>
        <v>87.906999999999996</v>
      </c>
      <c r="N2370" s="6">
        <f t="shared" ref="N2370:N2433" si="149">I2370*L2370</f>
        <v>45.86</v>
      </c>
      <c r="O2370" s="6">
        <f t="shared" ref="O2370:O2433" si="150">M2370-N2370</f>
        <v>42.046999999999997</v>
      </c>
      <c r="P2370" s="8">
        <f t="shared" ref="P2370:P2433" si="151">IFERROR(O2370/M2370,0)</f>
        <v>0.47831230732478641</v>
      </c>
      <c r="Q2370" s="9">
        <f>YEAR(SalesDataTable[[#This Row],[Order Date]])</f>
        <v>2026</v>
      </c>
      <c r="R2370" s="8" t="str">
        <f>"Q"&amp;ROUNDUP(MONTH(SalesDataTable[[#This Row],[Order Date]])/3,0)</f>
        <v>Q4</v>
      </c>
      <c r="S2370" s="5">
        <f>MONTH(SalesDataTable[[#This Row],[Order Date]])</f>
        <v>11</v>
      </c>
      <c r="T2370" s="8" t="str">
        <f>TEXT(SalesDataTable[[#This Row],[Order Date]],"mmm")</f>
        <v>lis</v>
      </c>
    </row>
    <row r="2371" spans="1:20" ht="16" x14ac:dyDescent="0.4">
      <c r="A2371" s="2" t="s">
        <v>2442</v>
      </c>
      <c r="B2371" s="3">
        <v>46340</v>
      </c>
      <c r="C2371" s="4" t="s">
        <v>28</v>
      </c>
      <c r="D2371" s="4" t="s">
        <v>29</v>
      </c>
      <c r="E2371" s="4" t="s">
        <v>45</v>
      </c>
      <c r="F2371" s="4" t="s">
        <v>24</v>
      </c>
      <c r="G2371" s="4" t="s">
        <v>69</v>
      </c>
      <c r="H2371" s="4" t="s">
        <v>70</v>
      </c>
      <c r="I2371" s="5">
        <v>1</v>
      </c>
      <c r="J2371" s="6">
        <v>41.05</v>
      </c>
      <c r="K2371" s="7">
        <v>0.05</v>
      </c>
      <c r="L2371" s="6">
        <v>14.6</v>
      </c>
      <c r="M2371" s="6">
        <f t="shared" si="148"/>
        <v>38.997499999999995</v>
      </c>
      <c r="N2371" s="6">
        <f t="shared" si="149"/>
        <v>14.6</v>
      </c>
      <c r="O2371" s="6">
        <f t="shared" si="150"/>
        <v>24.397499999999994</v>
      </c>
      <c r="P2371" s="8">
        <f t="shared" si="151"/>
        <v>0.62561702673248276</v>
      </c>
      <c r="Q2371" s="9">
        <f>YEAR(SalesDataTable[[#This Row],[Order Date]])</f>
        <v>2026</v>
      </c>
      <c r="R2371" s="8" t="str">
        <f>"Q"&amp;ROUNDUP(MONTH(SalesDataTable[[#This Row],[Order Date]])/3,0)</f>
        <v>Q4</v>
      </c>
      <c r="S2371" s="5">
        <f>MONTH(SalesDataTable[[#This Row],[Order Date]])</f>
        <v>11</v>
      </c>
      <c r="T2371" s="8" t="str">
        <f>TEXT(SalesDataTable[[#This Row],[Order Date]],"mmm")</f>
        <v>lis</v>
      </c>
    </row>
    <row r="2372" spans="1:20" ht="16" x14ac:dyDescent="0.4">
      <c r="A2372" s="2" t="s">
        <v>2443</v>
      </c>
      <c r="B2372" s="3">
        <v>46341</v>
      </c>
      <c r="C2372" s="4" t="s">
        <v>28</v>
      </c>
      <c r="D2372" s="4" t="s">
        <v>58</v>
      </c>
      <c r="E2372" s="4" t="s">
        <v>30</v>
      </c>
      <c r="F2372" s="4" t="s">
        <v>40</v>
      </c>
      <c r="G2372" s="4" t="s">
        <v>51</v>
      </c>
      <c r="H2372" s="4" t="s">
        <v>52</v>
      </c>
      <c r="I2372" s="5">
        <v>10</v>
      </c>
      <c r="J2372" s="6">
        <v>333.09</v>
      </c>
      <c r="K2372" s="7">
        <v>0.15</v>
      </c>
      <c r="L2372" s="6">
        <v>197.95</v>
      </c>
      <c r="M2372" s="6">
        <f t="shared" si="148"/>
        <v>2831.2649999999994</v>
      </c>
      <c r="N2372" s="6">
        <f t="shared" si="149"/>
        <v>1979.5</v>
      </c>
      <c r="O2372" s="6">
        <f t="shared" si="150"/>
        <v>851.76499999999942</v>
      </c>
      <c r="P2372" s="8">
        <f t="shared" si="151"/>
        <v>0.30084255624252748</v>
      </c>
      <c r="Q2372" s="9">
        <f>YEAR(SalesDataTable[[#This Row],[Order Date]])</f>
        <v>2026</v>
      </c>
      <c r="R2372" s="8" t="str">
        <f>"Q"&amp;ROUNDUP(MONTH(SalesDataTable[[#This Row],[Order Date]])/3,0)</f>
        <v>Q4</v>
      </c>
      <c r="S2372" s="5">
        <f>MONTH(SalesDataTable[[#This Row],[Order Date]])</f>
        <v>11</v>
      </c>
      <c r="T2372" s="8" t="str">
        <f>TEXT(SalesDataTable[[#This Row],[Order Date]],"mmm")</f>
        <v>lis</v>
      </c>
    </row>
    <row r="2373" spans="1:20" ht="16" x14ac:dyDescent="0.4">
      <c r="A2373" s="2" t="s">
        <v>2444</v>
      </c>
      <c r="B2373" s="3">
        <v>46341</v>
      </c>
      <c r="C2373" s="4" t="s">
        <v>47</v>
      </c>
      <c r="D2373" s="4" t="s">
        <v>48</v>
      </c>
      <c r="E2373" s="4" t="s">
        <v>23</v>
      </c>
      <c r="F2373" s="4" t="s">
        <v>40</v>
      </c>
      <c r="G2373" s="4" t="s">
        <v>25</v>
      </c>
      <c r="H2373" s="4" t="s">
        <v>49</v>
      </c>
      <c r="I2373" s="5">
        <v>3</v>
      </c>
      <c r="J2373" s="6">
        <v>51.79</v>
      </c>
      <c r="K2373" s="7">
        <v>0.2</v>
      </c>
      <c r="L2373" s="6">
        <v>22.23</v>
      </c>
      <c r="M2373" s="6">
        <f t="shared" si="148"/>
        <v>124.29600000000001</v>
      </c>
      <c r="N2373" s="6">
        <f t="shared" si="149"/>
        <v>66.69</v>
      </c>
      <c r="O2373" s="6">
        <f t="shared" si="150"/>
        <v>57.606000000000009</v>
      </c>
      <c r="P2373" s="8">
        <f t="shared" si="151"/>
        <v>0.4634581965630431</v>
      </c>
      <c r="Q2373" s="9">
        <f>YEAR(SalesDataTable[[#This Row],[Order Date]])</f>
        <v>2026</v>
      </c>
      <c r="R2373" s="8" t="str">
        <f>"Q"&amp;ROUNDUP(MONTH(SalesDataTable[[#This Row],[Order Date]])/3,0)</f>
        <v>Q4</v>
      </c>
      <c r="S2373" s="5">
        <f>MONTH(SalesDataTable[[#This Row],[Order Date]])</f>
        <v>11</v>
      </c>
      <c r="T2373" s="8" t="str">
        <f>TEXT(SalesDataTable[[#This Row],[Order Date]],"mmm")</f>
        <v>lis</v>
      </c>
    </row>
    <row r="2374" spans="1:20" ht="16" x14ac:dyDescent="0.4">
      <c r="A2374" s="2" t="s">
        <v>2445</v>
      </c>
      <c r="B2374" s="3">
        <v>46341</v>
      </c>
      <c r="C2374" s="4" t="s">
        <v>28</v>
      </c>
      <c r="D2374" s="4" t="s">
        <v>86</v>
      </c>
      <c r="E2374" s="4" t="s">
        <v>59</v>
      </c>
      <c r="F2374" s="4" t="s">
        <v>36</v>
      </c>
      <c r="G2374" s="4" t="s">
        <v>31</v>
      </c>
      <c r="H2374" s="4" t="s">
        <v>99</v>
      </c>
      <c r="I2374" s="5">
        <v>1</v>
      </c>
      <c r="J2374" s="6">
        <v>71.040000000000006</v>
      </c>
      <c r="K2374" s="7">
        <v>0.1</v>
      </c>
      <c r="L2374" s="6">
        <v>31.59</v>
      </c>
      <c r="M2374" s="6">
        <f t="shared" si="148"/>
        <v>63.936000000000007</v>
      </c>
      <c r="N2374" s="6">
        <f t="shared" si="149"/>
        <v>31.59</v>
      </c>
      <c r="O2374" s="6">
        <f t="shared" si="150"/>
        <v>32.346000000000004</v>
      </c>
      <c r="P2374" s="8">
        <f t="shared" si="151"/>
        <v>0.50591216216216217</v>
      </c>
      <c r="Q2374" s="9">
        <f>YEAR(SalesDataTable[[#This Row],[Order Date]])</f>
        <v>2026</v>
      </c>
      <c r="R2374" s="8" t="str">
        <f>"Q"&amp;ROUNDUP(MONTH(SalesDataTable[[#This Row],[Order Date]])/3,0)</f>
        <v>Q4</v>
      </c>
      <c r="S2374" s="5">
        <f>MONTH(SalesDataTable[[#This Row],[Order Date]])</f>
        <v>11</v>
      </c>
      <c r="T2374" s="8" t="str">
        <f>TEXT(SalesDataTable[[#This Row],[Order Date]],"mmm")</f>
        <v>lis</v>
      </c>
    </row>
    <row r="2375" spans="1:20" ht="16" x14ac:dyDescent="0.4">
      <c r="A2375" s="2" t="s">
        <v>2446</v>
      </c>
      <c r="B2375" s="3">
        <v>46341</v>
      </c>
      <c r="C2375" s="4" t="s">
        <v>47</v>
      </c>
      <c r="D2375" s="4" t="s">
        <v>48</v>
      </c>
      <c r="E2375" s="4" t="s">
        <v>59</v>
      </c>
      <c r="F2375" s="4" t="s">
        <v>40</v>
      </c>
      <c r="G2375" s="4" t="s">
        <v>31</v>
      </c>
      <c r="H2375" s="4" t="s">
        <v>41</v>
      </c>
      <c r="I2375" s="5">
        <v>2</v>
      </c>
      <c r="J2375" s="6">
        <v>141.21</v>
      </c>
      <c r="K2375" s="7">
        <v>0.1</v>
      </c>
      <c r="L2375" s="6">
        <v>78.31</v>
      </c>
      <c r="M2375" s="6">
        <f t="shared" si="148"/>
        <v>254.17800000000003</v>
      </c>
      <c r="N2375" s="6">
        <f t="shared" si="149"/>
        <v>156.62</v>
      </c>
      <c r="O2375" s="6">
        <f t="shared" si="150"/>
        <v>97.558000000000021</v>
      </c>
      <c r="P2375" s="8">
        <f t="shared" si="151"/>
        <v>0.38381763960688969</v>
      </c>
      <c r="Q2375" s="9">
        <f>YEAR(SalesDataTable[[#This Row],[Order Date]])</f>
        <v>2026</v>
      </c>
      <c r="R2375" s="8" t="str">
        <f>"Q"&amp;ROUNDUP(MONTH(SalesDataTable[[#This Row],[Order Date]])/3,0)</f>
        <v>Q4</v>
      </c>
      <c r="S2375" s="5">
        <f>MONTH(SalesDataTable[[#This Row],[Order Date]])</f>
        <v>11</v>
      </c>
      <c r="T2375" s="8" t="str">
        <f>TEXT(SalesDataTable[[#This Row],[Order Date]],"mmm")</f>
        <v>lis</v>
      </c>
    </row>
    <row r="2376" spans="1:20" ht="16" x14ac:dyDescent="0.4">
      <c r="A2376" s="2" t="s">
        <v>2447</v>
      </c>
      <c r="B2376" s="3">
        <v>46341</v>
      </c>
      <c r="C2376" s="4" t="s">
        <v>21</v>
      </c>
      <c r="D2376" s="4" t="s">
        <v>108</v>
      </c>
      <c r="E2376" s="4" t="s">
        <v>59</v>
      </c>
      <c r="F2376" s="4" t="s">
        <v>36</v>
      </c>
      <c r="G2376" s="4" t="s">
        <v>31</v>
      </c>
      <c r="H2376" s="4" t="s">
        <v>41</v>
      </c>
      <c r="I2376" s="5">
        <v>2</v>
      </c>
      <c r="J2376" s="6">
        <v>141.63999999999999</v>
      </c>
      <c r="K2376" s="7">
        <v>0.15</v>
      </c>
      <c r="L2376" s="6">
        <v>80.349999999999994</v>
      </c>
      <c r="M2376" s="6">
        <f t="shared" si="148"/>
        <v>240.78799999999998</v>
      </c>
      <c r="N2376" s="6">
        <f t="shared" si="149"/>
        <v>160.69999999999999</v>
      </c>
      <c r="O2376" s="6">
        <f t="shared" si="150"/>
        <v>80.087999999999994</v>
      </c>
      <c r="P2376" s="8">
        <f t="shared" si="151"/>
        <v>0.33260793727262156</v>
      </c>
      <c r="Q2376" s="9">
        <f>YEAR(SalesDataTable[[#This Row],[Order Date]])</f>
        <v>2026</v>
      </c>
      <c r="R2376" s="8" t="str">
        <f>"Q"&amp;ROUNDUP(MONTH(SalesDataTable[[#This Row],[Order Date]])/3,0)</f>
        <v>Q4</v>
      </c>
      <c r="S2376" s="5">
        <f>MONTH(SalesDataTable[[#This Row],[Order Date]])</f>
        <v>11</v>
      </c>
      <c r="T2376" s="8" t="str">
        <f>TEXT(SalesDataTable[[#This Row],[Order Date]],"mmm")</f>
        <v>lis</v>
      </c>
    </row>
    <row r="2377" spans="1:20" ht="16" x14ac:dyDescent="0.4">
      <c r="A2377" s="2" t="s">
        <v>2448</v>
      </c>
      <c r="B2377" s="3">
        <v>46341</v>
      </c>
      <c r="C2377" s="4" t="s">
        <v>34</v>
      </c>
      <c r="D2377" s="4" t="s">
        <v>81</v>
      </c>
      <c r="E2377" s="4" t="s">
        <v>23</v>
      </c>
      <c r="F2377" s="4" t="s">
        <v>24</v>
      </c>
      <c r="G2377" s="4" t="s">
        <v>31</v>
      </c>
      <c r="H2377" s="4" t="s">
        <v>99</v>
      </c>
      <c r="I2377" s="5">
        <v>1</v>
      </c>
      <c r="J2377" s="6">
        <v>71.78</v>
      </c>
      <c r="K2377" s="7">
        <v>0.15</v>
      </c>
      <c r="L2377" s="6">
        <v>32.869999999999997</v>
      </c>
      <c r="M2377" s="6">
        <f t="shared" si="148"/>
        <v>61.012999999999998</v>
      </c>
      <c r="N2377" s="6">
        <f t="shared" si="149"/>
        <v>32.869999999999997</v>
      </c>
      <c r="O2377" s="6">
        <f t="shared" si="150"/>
        <v>28.143000000000001</v>
      </c>
      <c r="P2377" s="8">
        <f t="shared" si="151"/>
        <v>0.46126235392457349</v>
      </c>
      <c r="Q2377" s="9">
        <f>YEAR(SalesDataTable[[#This Row],[Order Date]])</f>
        <v>2026</v>
      </c>
      <c r="R2377" s="8" t="str">
        <f>"Q"&amp;ROUNDUP(MONTH(SalesDataTable[[#This Row],[Order Date]])/3,0)</f>
        <v>Q4</v>
      </c>
      <c r="S2377" s="5">
        <f>MONTH(SalesDataTable[[#This Row],[Order Date]])</f>
        <v>11</v>
      </c>
      <c r="T2377" s="8" t="str">
        <f>TEXT(SalesDataTable[[#This Row],[Order Date]],"mmm")</f>
        <v>lis</v>
      </c>
    </row>
    <row r="2378" spans="1:20" ht="16" x14ac:dyDescent="0.4">
      <c r="A2378" s="2" t="s">
        <v>2449</v>
      </c>
      <c r="B2378" s="3">
        <v>46341</v>
      </c>
      <c r="C2378" s="4" t="s">
        <v>34</v>
      </c>
      <c r="D2378" s="4" t="s">
        <v>146</v>
      </c>
      <c r="E2378" s="4" t="s">
        <v>23</v>
      </c>
      <c r="F2378" s="4" t="s">
        <v>40</v>
      </c>
      <c r="G2378" s="4" t="s">
        <v>31</v>
      </c>
      <c r="H2378" s="4" t="s">
        <v>73</v>
      </c>
      <c r="I2378" s="5">
        <v>3</v>
      </c>
      <c r="J2378" s="6">
        <v>153.88999999999999</v>
      </c>
      <c r="K2378" s="7">
        <v>0.1</v>
      </c>
      <c r="L2378" s="6">
        <v>80.36</v>
      </c>
      <c r="M2378" s="6">
        <f t="shared" si="148"/>
        <v>415.50299999999999</v>
      </c>
      <c r="N2378" s="6">
        <f t="shared" si="149"/>
        <v>241.07999999999998</v>
      </c>
      <c r="O2378" s="6">
        <f t="shared" si="150"/>
        <v>174.423</v>
      </c>
      <c r="P2378" s="8">
        <f t="shared" si="151"/>
        <v>0.41978758276113531</v>
      </c>
      <c r="Q2378" s="9">
        <f>YEAR(SalesDataTable[[#This Row],[Order Date]])</f>
        <v>2026</v>
      </c>
      <c r="R2378" s="8" t="str">
        <f>"Q"&amp;ROUNDUP(MONTH(SalesDataTable[[#This Row],[Order Date]])/3,0)</f>
        <v>Q4</v>
      </c>
      <c r="S2378" s="5">
        <f>MONTH(SalesDataTable[[#This Row],[Order Date]])</f>
        <v>11</v>
      </c>
      <c r="T2378" s="8" t="str">
        <f>TEXT(SalesDataTable[[#This Row],[Order Date]],"mmm")</f>
        <v>lis</v>
      </c>
    </row>
    <row r="2379" spans="1:20" ht="16" x14ac:dyDescent="0.4">
      <c r="A2379" s="2" t="s">
        <v>2450</v>
      </c>
      <c r="B2379" s="3">
        <v>46342</v>
      </c>
      <c r="C2379" s="4" t="s">
        <v>47</v>
      </c>
      <c r="D2379" s="4" t="s">
        <v>48</v>
      </c>
      <c r="E2379" s="4" t="s">
        <v>59</v>
      </c>
      <c r="F2379" s="4" t="s">
        <v>24</v>
      </c>
      <c r="G2379" s="4" t="s">
        <v>31</v>
      </c>
      <c r="H2379" s="4" t="s">
        <v>41</v>
      </c>
      <c r="I2379" s="5">
        <v>1</v>
      </c>
      <c r="J2379" s="6">
        <v>145.4</v>
      </c>
      <c r="K2379" s="7">
        <v>0.1</v>
      </c>
      <c r="L2379" s="6">
        <v>77.66</v>
      </c>
      <c r="M2379" s="6">
        <f t="shared" si="148"/>
        <v>130.86000000000001</v>
      </c>
      <c r="N2379" s="6">
        <f t="shared" si="149"/>
        <v>77.66</v>
      </c>
      <c r="O2379" s="6">
        <f t="shared" si="150"/>
        <v>53.200000000000017</v>
      </c>
      <c r="P2379" s="8">
        <f t="shared" si="151"/>
        <v>0.40654134189209851</v>
      </c>
      <c r="Q2379" s="9">
        <f>YEAR(SalesDataTable[[#This Row],[Order Date]])</f>
        <v>2026</v>
      </c>
      <c r="R2379" s="8" t="str">
        <f>"Q"&amp;ROUNDUP(MONTH(SalesDataTable[[#This Row],[Order Date]])/3,0)</f>
        <v>Q4</v>
      </c>
      <c r="S2379" s="5">
        <f>MONTH(SalesDataTable[[#This Row],[Order Date]])</f>
        <v>11</v>
      </c>
      <c r="T2379" s="8" t="str">
        <f>TEXT(SalesDataTable[[#This Row],[Order Date]],"mmm")</f>
        <v>lis</v>
      </c>
    </row>
    <row r="2380" spans="1:20" ht="16" x14ac:dyDescent="0.4">
      <c r="A2380" s="2" t="s">
        <v>2451</v>
      </c>
      <c r="B2380" s="3">
        <v>46343</v>
      </c>
      <c r="C2380" s="4" t="s">
        <v>47</v>
      </c>
      <c r="D2380" s="4" t="s">
        <v>68</v>
      </c>
      <c r="E2380" s="4" t="s">
        <v>23</v>
      </c>
      <c r="F2380" s="4" t="s">
        <v>24</v>
      </c>
      <c r="G2380" s="4" t="s">
        <v>37</v>
      </c>
      <c r="H2380" s="4" t="s">
        <v>91</v>
      </c>
      <c r="I2380" s="5">
        <v>1</v>
      </c>
      <c r="J2380" s="6">
        <v>132.94999999999999</v>
      </c>
      <c r="K2380" s="7">
        <v>0.05</v>
      </c>
      <c r="L2380" s="6">
        <v>65.36</v>
      </c>
      <c r="M2380" s="6">
        <f t="shared" si="148"/>
        <v>126.30249999999998</v>
      </c>
      <c r="N2380" s="6">
        <f t="shared" si="149"/>
        <v>65.36</v>
      </c>
      <c r="O2380" s="6">
        <f t="shared" si="150"/>
        <v>60.942499999999981</v>
      </c>
      <c r="P2380" s="8">
        <f t="shared" si="151"/>
        <v>0.48251222264009019</v>
      </c>
      <c r="Q2380" s="9">
        <f>YEAR(SalesDataTable[[#This Row],[Order Date]])</f>
        <v>2026</v>
      </c>
      <c r="R2380" s="8" t="str">
        <f>"Q"&amp;ROUNDUP(MONTH(SalesDataTable[[#This Row],[Order Date]])/3,0)</f>
        <v>Q4</v>
      </c>
      <c r="S2380" s="5">
        <f>MONTH(SalesDataTable[[#This Row],[Order Date]])</f>
        <v>11</v>
      </c>
      <c r="T2380" s="8" t="str">
        <f>TEXT(SalesDataTable[[#This Row],[Order Date]],"mmm")</f>
        <v>lis</v>
      </c>
    </row>
    <row r="2381" spans="1:20" ht="16" x14ac:dyDescent="0.4">
      <c r="A2381" s="2" t="s">
        <v>2452</v>
      </c>
      <c r="B2381" s="3">
        <v>46343</v>
      </c>
      <c r="C2381" s="4" t="s">
        <v>47</v>
      </c>
      <c r="D2381" s="4" t="s">
        <v>65</v>
      </c>
      <c r="E2381" s="4" t="s">
        <v>45</v>
      </c>
      <c r="F2381" s="4" t="s">
        <v>24</v>
      </c>
      <c r="G2381" s="4" t="s">
        <v>69</v>
      </c>
      <c r="H2381" s="4" t="s">
        <v>94</v>
      </c>
      <c r="I2381" s="5">
        <v>1</v>
      </c>
      <c r="J2381" s="6">
        <v>51.34</v>
      </c>
      <c r="K2381" s="7">
        <v>0.15</v>
      </c>
      <c r="L2381" s="6">
        <v>21.37</v>
      </c>
      <c r="M2381" s="6">
        <f t="shared" si="148"/>
        <v>43.639000000000003</v>
      </c>
      <c r="N2381" s="6">
        <f t="shared" si="149"/>
        <v>21.37</v>
      </c>
      <c r="O2381" s="6">
        <f t="shared" si="150"/>
        <v>22.269000000000002</v>
      </c>
      <c r="P2381" s="8">
        <f t="shared" si="151"/>
        <v>0.5103004193496643</v>
      </c>
      <c r="Q2381" s="9">
        <f>YEAR(SalesDataTable[[#This Row],[Order Date]])</f>
        <v>2026</v>
      </c>
      <c r="R2381" s="8" t="str">
        <f>"Q"&amp;ROUNDUP(MONTH(SalesDataTable[[#This Row],[Order Date]])/3,0)</f>
        <v>Q4</v>
      </c>
      <c r="S2381" s="5">
        <f>MONTH(SalesDataTable[[#This Row],[Order Date]])</f>
        <v>11</v>
      </c>
      <c r="T2381" s="8" t="str">
        <f>TEXT(SalesDataTable[[#This Row],[Order Date]],"mmm")</f>
        <v>lis</v>
      </c>
    </row>
    <row r="2382" spans="1:20" ht="16" x14ac:dyDescent="0.4">
      <c r="A2382" s="2" t="s">
        <v>2453</v>
      </c>
      <c r="B2382" s="3">
        <v>46343</v>
      </c>
      <c r="C2382" s="4" t="s">
        <v>21</v>
      </c>
      <c r="D2382" s="4" t="s">
        <v>22</v>
      </c>
      <c r="E2382" s="4" t="s">
        <v>23</v>
      </c>
      <c r="F2382" s="4" t="s">
        <v>36</v>
      </c>
      <c r="G2382" s="4" t="s">
        <v>25</v>
      </c>
      <c r="H2382" s="4" t="s">
        <v>49</v>
      </c>
      <c r="I2382" s="5">
        <v>1</v>
      </c>
      <c r="J2382" s="6">
        <v>49.98</v>
      </c>
      <c r="K2382" s="7">
        <v>0.1</v>
      </c>
      <c r="L2382" s="6">
        <v>22.25</v>
      </c>
      <c r="M2382" s="6">
        <f t="shared" si="148"/>
        <v>44.981999999999999</v>
      </c>
      <c r="N2382" s="6">
        <f t="shared" si="149"/>
        <v>22.25</v>
      </c>
      <c r="O2382" s="6">
        <f t="shared" si="150"/>
        <v>22.731999999999999</v>
      </c>
      <c r="P2382" s="8">
        <f t="shared" si="151"/>
        <v>0.50535769863500957</v>
      </c>
      <c r="Q2382" s="9">
        <f>YEAR(SalesDataTable[[#This Row],[Order Date]])</f>
        <v>2026</v>
      </c>
      <c r="R2382" s="8" t="str">
        <f>"Q"&amp;ROUNDUP(MONTH(SalesDataTable[[#This Row],[Order Date]])/3,0)</f>
        <v>Q4</v>
      </c>
      <c r="S2382" s="5">
        <f>MONTH(SalesDataTable[[#This Row],[Order Date]])</f>
        <v>11</v>
      </c>
      <c r="T2382" s="8" t="str">
        <f>TEXT(SalesDataTable[[#This Row],[Order Date]],"mmm")</f>
        <v>lis</v>
      </c>
    </row>
    <row r="2383" spans="1:20" ht="16" x14ac:dyDescent="0.4">
      <c r="A2383" s="2" t="s">
        <v>2454</v>
      </c>
      <c r="B2383" s="3">
        <v>46343</v>
      </c>
      <c r="C2383" s="4" t="s">
        <v>47</v>
      </c>
      <c r="D2383" s="4" t="s">
        <v>68</v>
      </c>
      <c r="E2383" s="4" t="s">
        <v>23</v>
      </c>
      <c r="F2383" s="4" t="s">
        <v>24</v>
      </c>
      <c r="G2383" s="4" t="s">
        <v>37</v>
      </c>
      <c r="H2383" s="4" t="s">
        <v>103</v>
      </c>
      <c r="I2383" s="5">
        <v>2</v>
      </c>
      <c r="J2383" s="6">
        <v>168.08</v>
      </c>
      <c r="K2383" s="7">
        <v>0.1</v>
      </c>
      <c r="L2383" s="6">
        <v>87.63</v>
      </c>
      <c r="M2383" s="6">
        <f t="shared" si="148"/>
        <v>302.54400000000004</v>
      </c>
      <c r="N2383" s="6">
        <f t="shared" si="149"/>
        <v>175.26</v>
      </c>
      <c r="O2383" s="6">
        <f t="shared" si="150"/>
        <v>127.28400000000005</v>
      </c>
      <c r="P2383" s="8">
        <f t="shared" si="151"/>
        <v>0.42071235919403471</v>
      </c>
      <c r="Q2383" s="9">
        <f>YEAR(SalesDataTable[[#This Row],[Order Date]])</f>
        <v>2026</v>
      </c>
      <c r="R2383" s="8" t="str">
        <f>"Q"&amp;ROUNDUP(MONTH(SalesDataTable[[#This Row],[Order Date]])/3,0)</f>
        <v>Q4</v>
      </c>
      <c r="S2383" s="5">
        <f>MONTH(SalesDataTable[[#This Row],[Order Date]])</f>
        <v>11</v>
      </c>
      <c r="T2383" s="8" t="str">
        <f>TEXT(SalesDataTable[[#This Row],[Order Date]],"mmm")</f>
        <v>lis</v>
      </c>
    </row>
    <row r="2384" spans="1:20" ht="16" x14ac:dyDescent="0.4">
      <c r="A2384" s="2" t="s">
        <v>2455</v>
      </c>
      <c r="B2384" s="3">
        <v>46343</v>
      </c>
      <c r="C2384" s="4" t="s">
        <v>47</v>
      </c>
      <c r="D2384" s="4" t="s">
        <v>102</v>
      </c>
      <c r="E2384" s="4" t="s">
        <v>23</v>
      </c>
      <c r="F2384" s="4" t="s">
        <v>36</v>
      </c>
      <c r="G2384" s="4" t="s">
        <v>51</v>
      </c>
      <c r="H2384" s="4" t="s">
        <v>61</v>
      </c>
      <c r="I2384" s="5">
        <v>1</v>
      </c>
      <c r="J2384" s="6">
        <v>191.85</v>
      </c>
      <c r="K2384" s="7">
        <v>0.15</v>
      </c>
      <c r="L2384" s="6">
        <v>104.41</v>
      </c>
      <c r="M2384" s="6">
        <f t="shared" si="148"/>
        <v>163.07249999999999</v>
      </c>
      <c r="N2384" s="6">
        <f t="shared" si="149"/>
        <v>104.41</v>
      </c>
      <c r="O2384" s="6">
        <f t="shared" si="150"/>
        <v>58.662499999999994</v>
      </c>
      <c r="P2384" s="8">
        <f t="shared" si="151"/>
        <v>0.35973263425776875</v>
      </c>
      <c r="Q2384" s="9">
        <f>YEAR(SalesDataTable[[#This Row],[Order Date]])</f>
        <v>2026</v>
      </c>
      <c r="R2384" s="8" t="str">
        <f>"Q"&amp;ROUNDUP(MONTH(SalesDataTable[[#This Row],[Order Date]])/3,0)</f>
        <v>Q4</v>
      </c>
      <c r="S2384" s="5">
        <f>MONTH(SalesDataTable[[#This Row],[Order Date]])</f>
        <v>11</v>
      </c>
      <c r="T2384" s="8" t="str">
        <f>TEXT(SalesDataTable[[#This Row],[Order Date]],"mmm")</f>
        <v>lis</v>
      </c>
    </row>
    <row r="2385" spans="1:20" ht="16" x14ac:dyDescent="0.4">
      <c r="A2385" s="2" t="s">
        <v>2456</v>
      </c>
      <c r="B2385" s="3">
        <v>46343</v>
      </c>
      <c r="C2385" s="4" t="s">
        <v>28</v>
      </c>
      <c r="D2385" s="4" t="s">
        <v>106</v>
      </c>
      <c r="E2385" s="4" t="s">
        <v>45</v>
      </c>
      <c r="F2385" s="4" t="s">
        <v>24</v>
      </c>
      <c r="G2385" s="4" t="s">
        <v>31</v>
      </c>
      <c r="H2385" s="4" t="s">
        <v>32</v>
      </c>
      <c r="I2385" s="5">
        <v>4</v>
      </c>
      <c r="J2385" s="6">
        <v>93.99</v>
      </c>
      <c r="K2385" s="7">
        <v>0.1</v>
      </c>
      <c r="L2385" s="6">
        <v>44.07</v>
      </c>
      <c r="M2385" s="6">
        <f t="shared" si="148"/>
        <v>338.36399999999998</v>
      </c>
      <c r="N2385" s="6">
        <f t="shared" si="149"/>
        <v>176.28</v>
      </c>
      <c r="O2385" s="6">
        <f t="shared" si="150"/>
        <v>162.08399999999997</v>
      </c>
      <c r="P2385" s="8">
        <f t="shared" si="151"/>
        <v>0.47902259105578604</v>
      </c>
      <c r="Q2385" s="9">
        <f>YEAR(SalesDataTable[[#This Row],[Order Date]])</f>
        <v>2026</v>
      </c>
      <c r="R2385" s="8" t="str">
        <f>"Q"&amp;ROUNDUP(MONTH(SalesDataTable[[#This Row],[Order Date]])/3,0)</f>
        <v>Q4</v>
      </c>
      <c r="S2385" s="5">
        <f>MONTH(SalesDataTable[[#This Row],[Order Date]])</f>
        <v>11</v>
      </c>
      <c r="T2385" s="8" t="str">
        <f>TEXT(SalesDataTable[[#This Row],[Order Date]],"mmm")</f>
        <v>lis</v>
      </c>
    </row>
    <row r="2386" spans="1:20" ht="16" x14ac:dyDescent="0.4">
      <c r="A2386" s="2" t="s">
        <v>2457</v>
      </c>
      <c r="B2386" s="3">
        <v>46343</v>
      </c>
      <c r="C2386" s="4" t="s">
        <v>47</v>
      </c>
      <c r="D2386" s="4" t="s">
        <v>102</v>
      </c>
      <c r="E2386" s="4" t="s">
        <v>23</v>
      </c>
      <c r="F2386" s="4" t="s">
        <v>24</v>
      </c>
      <c r="G2386" s="4" t="s">
        <v>37</v>
      </c>
      <c r="H2386" s="4" t="s">
        <v>38</v>
      </c>
      <c r="I2386" s="5">
        <v>4</v>
      </c>
      <c r="J2386" s="6">
        <v>36.57</v>
      </c>
      <c r="K2386" s="7">
        <v>0.05</v>
      </c>
      <c r="L2386" s="6">
        <v>13.35</v>
      </c>
      <c r="M2386" s="6">
        <f t="shared" si="148"/>
        <v>138.96600000000001</v>
      </c>
      <c r="N2386" s="6">
        <f t="shared" si="149"/>
        <v>53.4</v>
      </c>
      <c r="O2386" s="6">
        <f t="shared" si="150"/>
        <v>85.566000000000003</v>
      </c>
      <c r="P2386" s="8">
        <f t="shared" si="151"/>
        <v>0.61573334484694098</v>
      </c>
      <c r="Q2386" s="9">
        <f>YEAR(SalesDataTable[[#This Row],[Order Date]])</f>
        <v>2026</v>
      </c>
      <c r="R2386" s="8" t="str">
        <f>"Q"&amp;ROUNDUP(MONTH(SalesDataTable[[#This Row],[Order Date]])/3,0)</f>
        <v>Q4</v>
      </c>
      <c r="S2386" s="5">
        <f>MONTH(SalesDataTable[[#This Row],[Order Date]])</f>
        <v>11</v>
      </c>
      <c r="T2386" s="8" t="str">
        <f>TEXT(SalesDataTable[[#This Row],[Order Date]],"mmm")</f>
        <v>lis</v>
      </c>
    </row>
    <row r="2387" spans="1:20" ht="16" x14ac:dyDescent="0.4">
      <c r="A2387" s="2" t="s">
        <v>2458</v>
      </c>
      <c r="B2387" s="3">
        <v>46343</v>
      </c>
      <c r="C2387" s="4" t="s">
        <v>28</v>
      </c>
      <c r="D2387" s="4" t="s">
        <v>89</v>
      </c>
      <c r="E2387" s="4" t="s">
        <v>59</v>
      </c>
      <c r="F2387" s="4" t="s">
        <v>24</v>
      </c>
      <c r="G2387" s="4" t="s">
        <v>25</v>
      </c>
      <c r="H2387" s="4" t="s">
        <v>55</v>
      </c>
      <c r="I2387" s="5">
        <v>1</v>
      </c>
      <c r="J2387" s="6">
        <v>39.81</v>
      </c>
      <c r="K2387" s="7">
        <v>0.05</v>
      </c>
      <c r="L2387" s="6">
        <v>16.25</v>
      </c>
      <c r="M2387" s="6">
        <f t="shared" si="148"/>
        <v>37.819499999999998</v>
      </c>
      <c r="N2387" s="6">
        <f t="shared" si="149"/>
        <v>16.25</v>
      </c>
      <c r="O2387" s="6">
        <f t="shared" si="150"/>
        <v>21.569499999999998</v>
      </c>
      <c r="P2387" s="8">
        <f t="shared" si="151"/>
        <v>0.57032747656632155</v>
      </c>
      <c r="Q2387" s="9">
        <f>YEAR(SalesDataTable[[#This Row],[Order Date]])</f>
        <v>2026</v>
      </c>
      <c r="R2387" s="8" t="str">
        <f>"Q"&amp;ROUNDUP(MONTH(SalesDataTable[[#This Row],[Order Date]])/3,0)</f>
        <v>Q4</v>
      </c>
      <c r="S2387" s="5">
        <f>MONTH(SalesDataTable[[#This Row],[Order Date]])</f>
        <v>11</v>
      </c>
      <c r="T2387" s="8" t="str">
        <f>TEXT(SalesDataTable[[#This Row],[Order Date]],"mmm")</f>
        <v>lis</v>
      </c>
    </row>
    <row r="2388" spans="1:20" ht="16" x14ac:dyDescent="0.4">
      <c r="A2388" s="2" t="s">
        <v>2459</v>
      </c>
      <c r="B2388" s="3">
        <v>46343</v>
      </c>
      <c r="C2388" s="4" t="s">
        <v>47</v>
      </c>
      <c r="D2388" s="4" t="s">
        <v>48</v>
      </c>
      <c r="E2388" s="4" t="s">
        <v>45</v>
      </c>
      <c r="F2388" s="4" t="s">
        <v>24</v>
      </c>
      <c r="G2388" s="4" t="s">
        <v>31</v>
      </c>
      <c r="H2388" s="4" t="s">
        <v>32</v>
      </c>
      <c r="I2388" s="5">
        <v>1</v>
      </c>
      <c r="J2388" s="6">
        <v>91.43</v>
      </c>
      <c r="K2388" s="7">
        <v>0.1</v>
      </c>
      <c r="L2388" s="6">
        <v>45.06</v>
      </c>
      <c r="M2388" s="6">
        <f t="shared" si="148"/>
        <v>82.287000000000006</v>
      </c>
      <c r="N2388" s="6">
        <f t="shared" si="149"/>
        <v>45.06</v>
      </c>
      <c r="O2388" s="6">
        <f t="shared" si="150"/>
        <v>37.227000000000004</v>
      </c>
      <c r="P2388" s="8">
        <f t="shared" si="151"/>
        <v>0.45240438951474715</v>
      </c>
      <c r="Q2388" s="9">
        <f>YEAR(SalesDataTable[[#This Row],[Order Date]])</f>
        <v>2026</v>
      </c>
      <c r="R2388" s="8" t="str">
        <f>"Q"&amp;ROUNDUP(MONTH(SalesDataTable[[#This Row],[Order Date]])/3,0)</f>
        <v>Q4</v>
      </c>
      <c r="S2388" s="5">
        <f>MONTH(SalesDataTable[[#This Row],[Order Date]])</f>
        <v>11</v>
      </c>
      <c r="T2388" s="8" t="str">
        <f>TEXT(SalesDataTable[[#This Row],[Order Date]],"mmm")</f>
        <v>lis</v>
      </c>
    </row>
    <row r="2389" spans="1:20" ht="16" x14ac:dyDescent="0.4">
      <c r="A2389" s="2" t="s">
        <v>2460</v>
      </c>
      <c r="B2389" s="3">
        <v>46343</v>
      </c>
      <c r="C2389" s="4" t="s">
        <v>34</v>
      </c>
      <c r="D2389" s="4" t="s">
        <v>35</v>
      </c>
      <c r="E2389" s="4" t="s">
        <v>23</v>
      </c>
      <c r="F2389" s="4" t="s">
        <v>24</v>
      </c>
      <c r="G2389" s="4" t="s">
        <v>69</v>
      </c>
      <c r="H2389" s="4" t="s">
        <v>75</v>
      </c>
      <c r="I2389" s="5">
        <v>1</v>
      </c>
      <c r="J2389" s="6">
        <v>122.64</v>
      </c>
      <c r="K2389" s="7">
        <v>0</v>
      </c>
      <c r="L2389" s="6">
        <v>68.58</v>
      </c>
      <c r="M2389" s="6">
        <f t="shared" si="148"/>
        <v>122.64</v>
      </c>
      <c r="N2389" s="6">
        <f t="shared" si="149"/>
        <v>68.58</v>
      </c>
      <c r="O2389" s="6">
        <f t="shared" si="150"/>
        <v>54.06</v>
      </c>
      <c r="P2389" s="8">
        <f t="shared" si="151"/>
        <v>0.44080234833659493</v>
      </c>
      <c r="Q2389" s="9">
        <f>YEAR(SalesDataTable[[#This Row],[Order Date]])</f>
        <v>2026</v>
      </c>
      <c r="R2389" s="8" t="str">
        <f>"Q"&amp;ROUNDUP(MONTH(SalesDataTable[[#This Row],[Order Date]])/3,0)</f>
        <v>Q4</v>
      </c>
      <c r="S2389" s="5">
        <f>MONTH(SalesDataTable[[#This Row],[Order Date]])</f>
        <v>11</v>
      </c>
      <c r="T2389" s="8" t="str">
        <f>TEXT(SalesDataTable[[#This Row],[Order Date]],"mmm")</f>
        <v>lis</v>
      </c>
    </row>
    <row r="2390" spans="1:20" ht="16" x14ac:dyDescent="0.4">
      <c r="A2390" s="2" t="s">
        <v>2461</v>
      </c>
      <c r="B2390" s="3">
        <v>46343</v>
      </c>
      <c r="C2390" s="4" t="s">
        <v>28</v>
      </c>
      <c r="D2390" s="4" t="s">
        <v>89</v>
      </c>
      <c r="E2390" s="4" t="s">
        <v>23</v>
      </c>
      <c r="F2390" s="4" t="s">
        <v>40</v>
      </c>
      <c r="G2390" s="4" t="s">
        <v>25</v>
      </c>
      <c r="H2390" s="4" t="s">
        <v>26</v>
      </c>
      <c r="I2390" s="5">
        <v>1</v>
      </c>
      <c r="J2390" s="6">
        <v>80.959999999999994</v>
      </c>
      <c r="K2390" s="7">
        <v>0.1</v>
      </c>
      <c r="L2390" s="6">
        <v>43.86</v>
      </c>
      <c r="M2390" s="6">
        <f t="shared" si="148"/>
        <v>72.86399999999999</v>
      </c>
      <c r="N2390" s="6">
        <f t="shared" si="149"/>
        <v>43.86</v>
      </c>
      <c r="O2390" s="6">
        <f t="shared" si="150"/>
        <v>29.003999999999991</v>
      </c>
      <c r="P2390" s="8">
        <f t="shared" si="151"/>
        <v>0.39805665349143604</v>
      </c>
      <c r="Q2390" s="9">
        <f>YEAR(SalesDataTable[[#This Row],[Order Date]])</f>
        <v>2026</v>
      </c>
      <c r="R2390" s="8" t="str">
        <f>"Q"&amp;ROUNDUP(MONTH(SalesDataTable[[#This Row],[Order Date]])/3,0)</f>
        <v>Q4</v>
      </c>
      <c r="S2390" s="5">
        <f>MONTH(SalesDataTable[[#This Row],[Order Date]])</f>
        <v>11</v>
      </c>
      <c r="T2390" s="8" t="str">
        <f>TEXT(SalesDataTable[[#This Row],[Order Date]],"mmm")</f>
        <v>lis</v>
      </c>
    </row>
    <row r="2391" spans="1:20" ht="16" x14ac:dyDescent="0.4">
      <c r="A2391" s="2" t="s">
        <v>2462</v>
      </c>
      <c r="B2391" s="3">
        <v>46344</v>
      </c>
      <c r="C2391" s="4" t="s">
        <v>34</v>
      </c>
      <c r="D2391" s="4" t="s">
        <v>54</v>
      </c>
      <c r="E2391" s="4" t="s">
        <v>59</v>
      </c>
      <c r="F2391" s="4" t="s">
        <v>40</v>
      </c>
      <c r="G2391" s="4" t="s">
        <v>69</v>
      </c>
      <c r="H2391" s="4" t="s">
        <v>87</v>
      </c>
      <c r="I2391" s="5">
        <v>1</v>
      </c>
      <c r="J2391" s="6">
        <v>36.380000000000003</v>
      </c>
      <c r="K2391" s="7">
        <v>0.05</v>
      </c>
      <c r="L2391" s="6">
        <v>14.06</v>
      </c>
      <c r="M2391" s="6">
        <f t="shared" si="148"/>
        <v>34.561</v>
      </c>
      <c r="N2391" s="6">
        <f t="shared" si="149"/>
        <v>14.06</v>
      </c>
      <c r="O2391" s="6">
        <f t="shared" si="150"/>
        <v>20.500999999999998</v>
      </c>
      <c r="P2391" s="8">
        <f t="shared" si="151"/>
        <v>0.59318306761957118</v>
      </c>
      <c r="Q2391" s="9">
        <f>YEAR(SalesDataTable[[#This Row],[Order Date]])</f>
        <v>2026</v>
      </c>
      <c r="R2391" s="8" t="str">
        <f>"Q"&amp;ROUNDUP(MONTH(SalesDataTable[[#This Row],[Order Date]])/3,0)</f>
        <v>Q4</v>
      </c>
      <c r="S2391" s="5">
        <f>MONTH(SalesDataTable[[#This Row],[Order Date]])</f>
        <v>11</v>
      </c>
      <c r="T2391" s="8" t="str">
        <f>TEXT(SalesDataTable[[#This Row],[Order Date]],"mmm")</f>
        <v>lis</v>
      </c>
    </row>
    <row r="2392" spans="1:20" ht="16" x14ac:dyDescent="0.4">
      <c r="A2392" s="2" t="s">
        <v>2463</v>
      </c>
      <c r="B2392" s="3">
        <v>46344</v>
      </c>
      <c r="C2392" s="4" t="s">
        <v>47</v>
      </c>
      <c r="D2392" s="4" t="s">
        <v>102</v>
      </c>
      <c r="E2392" s="4" t="s">
        <v>23</v>
      </c>
      <c r="F2392" s="4" t="s">
        <v>24</v>
      </c>
      <c r="G2392" s="4" t="s">
        <v>25</v>
      </c>
      <c r="H2392" s="4" t="s">
        <v>63</v>
      </c>
      <c r="I2392" s="5">
        <v>2</v>
      </c>
      <c r="J2392" s="6">
        <v>100.72</v>
      </c>
      <c r="K2392" s="7">
        <v>0.1</v>
      </c>
      <c r="L2392" s="6">
        <v>51.68</v>
      </c>
      <c r="M2392" s="6">
        <f t="shared" si="148"/>
        <v>181.29599999999999</v>
      </c>
      <c r="N2392" s="6">
        <f t="shared" si="149"/>
        <v>103.36</v>
      </c>
      <c r="O2392" s="6">
        <f t="shared" si="150"/>
        <v>77.935999999999993</v>
      </c>
      <c r="P2392" s="8">
        <f t="shared" si="151"/>
        <v>0.42988262289294854</v>
      </c>
      <c r="Q2392" s="9">
        <f>YEAR(SalesDataTable[[#This Row],[Order Date]])</f>
        <v>2026</v>
      </c>
      <c r="R2392" s="8" t="str">
        <f>"Q"&amp;ROUNDUP(MONTH(SalesDataTable[[#This Row],[Order Date]])/3,0)</f>
        <v>Q4</v>
      </c>
      <c r="S2392" s="5">
        <f>MONTH(SalesDataTable[[#This Row],[Order Date]])</f>
        <v>11</v>
      </c>
      <c r="T2392" s="8" t="str">
        <f>TEXT(SalesDataTable[[#This Row],[Order Date]],"mmm")</f>
        <v>lis</v>
      </c>
    </row>
    <row r="2393" spans="1:20" ht="16" x14ac:dyDescent="0.4">
      <c r="A2393" s="2" t="s">
        <v>2464</v>
      </c>
      <c r="B2393" s="3">
        <v>46344</v>
      </c>
      <c r="C2393" s="4" t="s">
        <v>28</v>
      </c>
      <c r="D2393" s="4" t="s">
        <v>86</v>
      </c>
      <c r="E2393" s="4" t="s">
        <v>45</v>
      </c>
      <c r="F2393" s="4" t="s">
        <v>24</v>
      </c>
      <c r="G2393" s="4" t="s">
        <v>51</v>
      </c>
      <c r="H2393" s="4" t="s">
        <v>110</v>
      </c>
      <c r="I2393" s="5">
        <v>3</v>
      </c>
      <c r="J2393" s="6">
        <v>120.29</v>
      </c>
      <c r="K2393" s="7">
        <v>0</v>
      </c>
      <c r="L2393" s="6">
        <v>62.04</v>
      </c>
      <c r="M2393" s="6">
        <f t="shared" si="148"/>
        <v>360.87</v>
      </c>
      <c r="N2393" s="6">
        <f t="shared" si="149"/>
        <v>186.12</v>
      </c>
      <c r="O2393" s="6">
        <f t="shared" si="150"/>
        <v>174.75</v>
      </c>
      <c r="P2393" s="8">
        <f t="shared" si="151"/>
        <v>0.48424640452240419</v>
      </c>
      <c r="Q2393" s="9">
        <f>YEAR(SalesDataTable[[#This Row],[Order Date]])</f>
        <v>2026</v>
      </c>
      <c r="R2393" s="8" t="str">
        <f>"Q"&amp;ROUNDUP(MONTH(SalesDataTable[[#This Row],[Order Date]])/3,0)</f>
        <v>Q4</v>
      </c>
      <c r="S2393" s="5">
        <f>MONTH(SalesDataTable[[#This Row],[Order Date]])</f>
        <v>11</v>
      </c>
      <c r="T2393" s="8" t="str">
        <f>TEXT(SalesDataTable[[#This Row],[Order Date]],"mmm")</f>
        <v>lis</v>
      </c>
    </row>
    <row r="2394" spans="1:20" ht="16" x14ac:dyDescent="0.4">
      <c r="A2394" s="2" t="s">
        <v>2465</v>
      </c>
      <c r="B2394" s="3">
        <v>46344</v>
      </c>
      <c r="C2394" s="4" t="s">
        <v>28</v>
      </c>
      <c r="D2394" s="4" t="s">
        <v>29</v>
      </c>
      <c r="E2394" s="4" t="s">
        <v>23</v>
      </c>
      <c r="F2394" s="4" t="s">
        <v>36</v>
      </c>
      <c r="G2394" s="4" t="s">
        <v>51</v>
      </c>
      <c r="H2394" s="4" t="s">
        <v>110</v>
      </c>
      <c r="I2394" s="5">
        <v>2</v>
      </c>
      <c r="J2394" s="6">
        <v>124.18</v>
      </c>
      <c r="K2394" s="7">
        <v>0.15</v>
      </c>
      <c r="L2394" s="6">
        <v>60.72</v>
      </c>
      <c r="M2394" s="6">
        <f t="shared" si="148"/>
        <v>211.10599999999999</v>
      </c>
      <c r="N2394" s="6">
        <f t="shared" si="149"/>
        <v>121.44</v>
      </c>
      <c r="O2394" s="6">
        <f t="shared" si="150"/>
        <v>89.665999999999997</v>
      </c>
      <c r="P2394" s="8">
        <f t="shared" si="151"/>
        <v>0.42474396748552862</v>
      </c>
      <c r="Q2394" s="9">
        <f>YEAR(SalesDataTable[[#This Row],[Order Date]])</f>
        <v>2026</v>
      </c>
      <c r="R2394" s="8" t="str">
        <f>"Q"&amp;ROUNDUP(MONTH(SalesDataTable[[#This Row],[Order Date]])/3,0)</f>
        <v>Q4</v>
      </c>
      <c r="S2394" s="5">
        <f>MONTH(SalesDataTable[[#This Row],[Order Date]])</f>
        <v>11</v>
      </c>
      <c r="T2394" s="8" t="str">
        <f>TEXT(SalesDataTable[[#This Row],[Order Date]],"mmm")</f>
        <v>lis</v>
      </c>
    </row>
    <row r="2395" spans="1:20" ht="16" x14ac:dyDescent="0.4">
      <c r="A2395" s="2" t="s">
        <v>2466</v>
      </c>
      <c r="B2395" s="3">
        <v>46344</v>
      </c>
      <c r="C2395" s="4" t="s">
        <v>21</v>
      </c>
      <c r="D2395" s="4" t="s">
        <v>22</v>
      </c>
      <c r="E2395" s="4" t="s">
        <v>23</v>
      </c>
      <c r="F2395" s="4" t="s">
        <v>24</v>
      </c>
      <c r="G2395" s="4" t="s">
        <v>31</v>
      </c>
      <c r="H2395" s="4" t="s">
        <v>73</v>
      </c>
      <c r="I2395" s="5">
        <v>3</v>
      </c>
      <c r="J2395" s="6">
        <v>154.07</v>
      </c>
      <c r="K2395" s="7">
        <v>0.05</v>
      </c>
      <c r="L2395" s="6">
        <v>77.73</v>
      </c>
      <c r="M2395" s="6">
        <f t="shared" si="148"/>
        <v>439.09949999999998</v>
      </c>
      <c r="N2395" s="6">
        <f t="shared" si="149"/>
        <v>233.19</v>
      </c>
      <c r="O2395" s="6">
        <f t="shared" si="150"/>
        <v>205.90949999999998</v>
      </c>
      <c r="P2395" s="8">
        <f t="shared" si="151"/>
        <v>0.46893585622393102</v>
      </c>
      <c r="Q2395" s="9">
        <f>YEAR(SalesDataTable[[#This Row],[Order Date]])</f>
        <v>2026</v>
      </c>
      <c r="R2395" s="8" t="str">
        <f>"Q"&amp;ROUNDUP(MONTH(SalesDataTable[[#This Row],[Order Date]])/3,0)</f>
        <v>Q4</v>
      </c>
      <c r="S2395" s="5">
        <f>MONTH(SalesDataTable[[#This Row],[Order Date]])</f>
        <v>11</v>
      </c>
      <c r="T2395" s="8" t="str">
        <f>TEXT(SalesDataTable[[#This Row],[Order Date]],"mmm")</f>
        <v>lis</v>
      </c>
    </row>
    <row r="2396" spans="1:20" ht="16" x14ac:dyDescent="0.4">
      <c r="A2396" s="2" t="s">
        <v>2467</v>
      </c>
      <c r="B2396" s="3">
        <v>46344</v>
      </c>
      <c r="C2396" s="4" t="s">
        <v>21</v>
      </c>
      <c r="D2396" s="4" t="s">
        <v>108</v>
      </c>
      <c r="E2396" s="4" t="s">
        <v>30</v>
      </c>
      <c r="F2396" s="4" t="s">
        <v>40</v>
      </c>
      <c r="G2396" s="4" t="s">
        <v>69</v>
      </c>
      <c r="H2396" s="4" t="s">
        <v>75</v>
      </c>
      <c r="I2396" s="5">
        <v>4</v>
      </c>
      <c r="J2396" s="6">
        <v>123.4</v>
      </c>
      <c r="K2396" s="7">
        <v>0.05</v>
      </c>
      <c r="L2396" s="6">
        <v>70.930000000000007</v>
      </c>
      <c r="M2396" s="6">
        <f t="shared" si="148"/>
        <v>468.92</v>
      </c>
      <c r="N2396" s="6">
        <f t="shared" si="149"/>
        <v>283.72000000000003</v>
      </c>
      <c r="O2396" s="6">
        <f t="shared" si="150"/>
        <v>185.2</v>
      </c>
      <c r="P2396" s="8">
        <f t="shared" si="151"/>
        <v>0.3949500980977565</v>
      </c>
      <c r="Q2396" s="9">
        <f>YEAR(SalesDataTable[[#This Row],[Order Date]])</f>
        <v>2026</v>
      </c>
      <c r="R2396" s="8" t="str">
        <f>"Q"&amp;ROUNDUP(MONTH(SalesDataTable[[#This Row],[Order Date]])/3,0)</f>
        <v>Q4</v>
      </c>
      <c r="S2396" s="5">
        <f>MONTH(SalesDataTable[[#This Row],[Order Date]])</f>
        <v>11</v>
      </c>
      <c r="T2396" s="8" t="str">
        <f>TEXT(SalesDataTable[[#This Row],[Order Date]],"mmm")</f>
        <v>lis</v>
      </c>
    </row>
    <row r="2397" spans="1:20" ht="16" x14ac:dyDescent="0.4">
      <c r="A2397" s="2" t="s">
        <v>2468</v>
      </c>
      <c r="B2397" s="3">
        <v>46344</v>
      </c>
      <c r="C2397" s="4" t="s">
        <v>34</v>
      </c>
      <c r="D2397" s="4" t="s">
        <v>44</v>
      </c>
      <c r="E2397" s="4" t="s">
        <v>23</v>
      </c>
      <c r="F2397" s="4" t="s">
        <v>36</v>
      </c>
      <c r="G2397" s="4" t="s">
        <v>25</v>
      </c>
      <c r="H2397" s="4" t="s">
        <v>63</v>
      </c>
      <c r="I2397" s="5">
        <v>1</v>
      </c>
      <c r="J2397" s="6">
        <v>104.64</v>
      </c>
      <c r="K2397" s="7">
        <v>0</v>
      </c>
      <c r="L2397" s="6">
        <v>50.79</v>
      </c>
      <c r="M2397" s="6">
        <f t="shared" si="148"/>
        <v>104.64</v>
      </c>
      <c r="N2397" s="6">
        <f t="shared" si="149"/>
        <v>50.79</v>
      </c>
      <c r="O2397" s="6">
        <f t="shared" si="150"/>
        <v>53.85</v>
      </c>
      <c r="P2397" s="8">
        <f t="shared" si="151"/>
        <v>0.51462155963302758</v>
      </c>
      <c r="Q2397" s="9">
        <f>YEAR(SalesDataTable[[#This Row],[Order Date]])</f>
        <v>2026</v>
      </c>
      <c r="R2397" s="8" t="str">
        <f>"Q"&amp;ROUNDUP(MONTH(SalesDataTable[[#This Row],[Order Date]])/3,0)</f>
        <v>Q4</v>
      </c>
      <c r="S2397" s="5">
        <f>MONTH(SalesDataTable[[#This Row],[Order Date]])</f>
        <v>11</v>
      </c>
      <c r="T2397" s="8" t="str">
        <f>TEXT(SalesDataTable[[#This Row],[Order Date]],"mmm")</f>
        <v>lis</v>
      </c>
    </row>
    <row r="2398" spans="1:20" ht="16" x14ac:dyDescent="0.4">
      <c r="A2398" s="2" t="s">
        <v>2469</v>
      </c>
      <c r="B2398" s="3">
        <v>46344</v>
      </c>
      <c r="C2398" s="4" t="s">
        <v>47</v>
      </c>
      <c r="D2398" s="4" t="s">
        <v>68</v>
      </c>
      <c r="E2398" s="4" t="s">
        <v>23</v>
      </c>
      <c r="F2398" s="4" t="s">
        <v>36</v>
      </c>
      <c r="G2398" s="4" t="s">
        <v>37</v>
      </c>
      <c r="H2398" s="4" t="s">
        <v>66</v>
      </c>
      <c r="I2398" s="5">
        <v>2</v>
      </c>
      <c r="J2398" s="6">
        <v>46.44</v>
      </c>
      <c r="K2398" s="7">
        <v>0.1</v>
      </c>
      <c r="L2398" s="6">
        <v>18.190000000000001</v>
      </c>
      <c r="M2398" s="6">
        <f t="shared" si="148"/>
        <v>83.591999999999999</v>
      </c>
      <c r="N2398" s="6">
        <f t="shared" si="149"/>
        <v>36.380000000000003</v>
      </c>
      <c r="O2398" s="6">
        <f t="shared" si="150"/>
        <v>47.211999999999996</v>
      </c>
      <c r="P2398" s="8">
        <f t="shared" si="151"/>
        <v>0.56479088908029473</v>
      </c>
      <c r="Q2398" s="9">
        <f>YEAR(SalesDataTable[[#This Row],[Order Date]])</f>
        <v>2026</v>
      </c>
      <c r="R2398" s="8" t="str">
        <f>"Q"&amp;ROUNDUP(MONTH(SalesDataTable[[#This Row],[Order Date]])/3,0)</f>
        <v>Q4</v>
      </c>
      <c r="S2398" s="5">
        <f>MONTH(SalesDataTable[[#This Row],[Order Date]])</f>
        <v>11</v>
      </c>
      <c r="T2398" s="8" t="str">
        <f>TEXT(SalesDataTable[[#This Row],[Order Date]],"mmm")</f>
        <v>lis</v>
      </c>
    </row>
    <row r="2399" spans="1:20" ht="16" x14ac:dyDescent="0.4">
      <c r="A2399" s="2" t="s">
        <v>2470</v>
      </c>
      <c r="B2399" s="3">
        <v>46344</v>
      </c>
      <c r="C2399" s="4" t="s">
        <v>34</v>
      </c>
      <c r="D2399" s="4" t="s">
        <v>146</v>
      </c>
      <c r="E2399" s="4" t="s">
        <v>23</v>
      </c>
      <c r="F2399" s="4" t="s">
        <v>36</v>
      </c>
      <c r="G2399" s="4" t="s">
        <v>51</v>
      </c>
      <c r="H2399" s="4" t="s">
        <v>84</v>
      </c>
      <c r="I2399" s="5">
        <v>2</v>
      </c>
      <c r="J2399" s="6">
        <v>81.67</v>
      </c>
      <c r="K2399" s="7">
        <v>0.05</v>
      </c>
      <c r="L2399" s="6">
        <v>40.43</v>
      </c>
      <c r="M2399" s="6">
        <f t="shared" si="148"/>
        <v>155.173</v>
      </c>
      <c r="N2399" s="6">
        <f t="shared" si="149"/>
        <v>80.86</v>
      </c>
      <c r="O2399" s="6">
        <f t="shared" si="150"/>
        <v>74.313000000000002</v>
      </c>
      <c r="P2399" s="8">
        <f t="shared" si="151"/>
        <v>0.4789041908063903</v>
      </c>
      <c r="Q2399" s="9">
        <f>YEAR(SalesDataTable[[#This Row],[Order Date]])</f>
        <v>2026</v>
      </c>
      <c r="R2399" s="8" t="str">
        <f>"Q"&amp;ROUNDUP(MONTH(SalesDataTable[[#This Row],[Order Date]])/3,0)</f>
        <v>Q4</v>
      </c>
      <c r="S2399" s="5">
        <f>MONTH(SalesDataTable[[#This Row],[Order Date]])</f>
        <v>11</v>
      </c>
      <c r="T2399" s="8" t="str">
        <f>TEXT(SalesDataTable[[#This Row],[Order Date]],"mmm")</f>
        <v>lis</v>
      </c>
    </row>
    <row r="2400" spans="1:20" ht="16" x14ac:dyDescent="0.4">
      <c r="A2400" s="2" t="s">
        <v>2471</v>
      </c>
      <c r="B2400" s="3">
        <v>46344</v>
      </c>
      <c r="C2400" s="4" t="s">
        <v>47</v>
      </c>
      <c r="D2400" s="4" t="s">
        <v>68</v>
      </c>
      <c r="E2400" s="4" t="s">
        <v>45</v>
      </c>
      <c r="F2400" s="4" t="s">
        <v>36</v>
      </c>
      <c r="G2400" s="4" t="s">
        <v>31</v>
      </c>
      <c r="H2400" s="4" t="s">
        <v>99</v>
      </c>
      <c r="I2400" s="5">
        <v>3</v>
      </c>
      <c r="J2400" s="6">
        <v>70.599999999999994</v>
      </c>
      <c r="K2400" s="7">
        <v>0.05</v>
      </c>
      <c r="L2400" s="6">
        <v>32.68</v>
      </c>
      <c r="M2400" s="6">
        <f t="shared" si="148"/>
        <v>201.20999999999998</v>
      </c>
      <c r="N2400" s="6">
        <f t="shared" si="149"/>
        <v>98.039999999999992</v>
      </c>
      <c r="O2400" s="6">
        <f t="shared" si="150"/>
        <v>103.16999999999999</v>
      </c>
      <c r="P2400" s="8">
        <f t="shared" si="151"/>
        <v>0.5127478753541076</v>
      </c>
      <c r="Q2400" s="9">
        <f>YEAR(SalesDataTable[[#This Row],[Order Date]])</f>
        <v>2026</v>
      </c>
      <c r="R2400" s="8" t="str">
        <f>"Q"&amp;ROUNDUP(MONTH(SalesDataTable[[#This Row],[Order Date]])/3,0)</f>
        <v>Q4</v>
      </c>
      <c r="S2400" s="5">
        <f>MONTH(SalesDataTable[[#This Row],[Order Date]])</f>
        <v>11</v>
      </c>
      <c r="T2400" s="8" t="str">
        <f>TEXT(SalesDataTable[[#This Row],[Order Date]],"mmm")</f>
        <v>lis</v>
      </c>
    </row>
    <row r="2401" spans="1:20" ht="16" x14ac:dyDescent="0.4">
      <c r="A2401" s="2" t="s">
        <v>2472</v>
      </c>
      <c r="B2401" s="3">
        <v>46345</v>
      </c>
      <c r="C2401" s="4" t="s">
        <v>47</v>
      </c>
      <c r="D2401" s="4" t="s">
        <v>65</v>
      </c>
      <c r="E2401" s="4" t="s">
        <v>59</v>
      </c>
      <c r="F2401" s="4" t="s">
        <v>36</v>
      </c>
      <c r="G2401" s="4" t="s">
        <v>69</v>
      </c>
      <c r="H2401" s="4" t="s">
        <v>87</v>
      </c>
      <c r="I2401" s="5">
        <v>1</v>
      </c>
      <c r="J2401" s="6">
        <v>35.770000000000003</v>
      </c>
      <c r="K2401" s="7">
        <v>0.15</v>
      </c>
      <c r="L2401" s="6">
        <v>13.69</v>
      </c>
      <c r="M2401" s="6">
        <f t="shared" si="148"/>
        <v>30.404500000000002</v>
      </c>
      <c r="N2401" s="6">
        <f t="shared" si="149"/>
        <v>13.69</v>
      </c>
      <c r="O2401" s="6">
        <f t="shared" si="150"/>
        <v>16.714500000000001</v>
      </c>
      <c r="P2401" s="8">
        <f t="shared" si="151"/>
        <v>0.54973770330049831</v>
      </c>
      <c r="Q2401" s="9">
        <f>YEAR(SalesDataTable[[#This Row],[Order Date]])</f>
        <v>2026</v>
      </c>
      <c r="R2401" s="8" t="str">
        <f>"Q"&amp;ROUNDUP(MONTH(SalesDataTable[[#This Row],[Order Date]])/3,0)</f>
        <v>Q4</v>
      </c>
      <c r="S2401" s="5">
        <f>MONTH(SalesDataTable[[#This Row],[Order Date]])</f>
        <v>11</v>
      </c>
      <c r="T2401" s="8" t="str">
        <f>TEXT(SalesDataTable[[#This Row],[Order Date]],"mmm")</f>
        <v>lis</v>
      </c>
    </row>
    <row r="2402" spans="1:20" ht="16" x14ac:dyDescent="0.4">
      <c r="A2402" s="2" t="s">
        <v>2473</v>
      </c>
      <c r="B2402" s="3">
        <v>46345</v>
      </c>
      <c r="C2402" s="4" t="s">
        <v>28</v>
      </c>
      <c r="D2402" s="4" t="s">
        <v>58</v>
      </c>
      <c r="E2402" s="4" t="s">
        <v>45</v>
      </c>
      <c r="F2402" s="4" t="s">
        <v>40</v>
      </c>
      <c r="G2402" s="4" t="s">
        <v>31</v>
      </c>
      <c r="H2402" s="4" t="s">
        <v>32</v>
      </c>
      <c r="I2402" s="5">
        <v>1</v>
      </c>
      <c r="J2402" s="6">
        <v>92.13</v>
      </c>
      <c r="K2402" s="7">
        <v>0.15</v>
      </c>
      <c r="L2402" s="6">
        <v>45.85</v>
      </c>
      <c r="M2402" s="6">
        <f t="shared" si="148"/>
        <v>78.31049999999999</v>
      </c>
      <c r="N2402" s="6">
        <f t="shared" si="149"/>
        <v>45.85</v>
      </c>
      <c r="O2402" s="6">
        <f t="shared" si="150"/>
        <v>32.460499999999989</v>
      </c>
      <c r="P2402" s="8">
        <f t="shared" si="151"/>
        <v>0.41451018701195874</v>
      </c>
      <c r="Q2402" s="9">
        <f>YEAR(SalesDataTable[[#This Row],[Order Date]])</f>
        <v>2026</v>
      </c>
      <c r="R2402" s="8" t="str">
        <f>"Q"&amp;ROUNDUP(MONTH(SalesDataTable[[#This Row],[Order Date]])/3,0)</f>
        <v>Q4</v>
      </c>
      <c r="S2402" s="5">
        <f>MONTH(SalesDataTable[[#This Row],[Order Date]])</f>
        <v>11</v>
      </c>
      <c r="T2402" s="8" t="str">
        <f>TEXT(SalesDataTable[[#This Row],[Order Date]],"mmm")</f>
        <v>lis</v>
      </c>
    </row>
    <row r="2403" spans="1:20" ht="16" x14ac:dyDescent="0.4">
      <c r="A2403" s="2" t="s">
        <v>2474</v>
      </c>
      <c r="B2403" s="3">
        <v>46345</v>
      </c>
      <c r="C2403" s="4" t="s">
        <v>28</v>
      </c>
      <c r="D2403" s="4" t="s">
        <v>89</v>
      </c>
      <c r="E2403" s="4" t="s">
        <v>23</v>
      </c>
      <c r="F2403" s="4" t="s">
        <v>24</v>
      </c>
      <c r="G2403" s="4" t="s">
        <v>31</v>
      </c>
      <c r="H2403" s="4" t="s">
        <v>73</v>
      </c>
      <c r="I2403" s="5">
        <v>5</v>
      </c>
      <c r="J2403" s="6">
        <v>151.09</v>
      </c>
      <c r="K2403" s="7">
        <v>0.05</v>
      </c>
      <c r="L2403" s="6">
        <v>79.33</v>
      </c>
      <c r="M2403" s="6">
        <f t="shared" si="148"/>
        <v>717.67750000000001</v>
      </c>
      <c r="N2403" s="6">
        <f t="shared" si="149"/>
        <v>396.65</v>
      </c>
      <c r="O2403" s="6">
        <f t="shared" si="150"/>
        <v>321.02750000000003</v>
      </c>
      <c r="P2403" s="8">
        <f t="shared" si="151"/>
        <v>0.44731442744129507</v>
      </c>
      <c r="Q2403" s="9">
        <f>YEAR(SalesDataTable[[#This Row],[Order Date]])</f>
        <v>2026</v>
      </c>
      <c r="R2403" s="8" t="str">
        <f>"Q"&amp;ROUNDUP(MONTH(SalesDataTable[[#This Row],[Order Date]])/3,0)</f>
        <v>Q4</v>
      </c>
      <c r="S2403" s="5">
        <f>MONTH(SalesDataTable[[#This Row],[Order Date]])</f>
        <v>11</v>
      </c>
      <c r="T2403" s="8" t="str">
        <f>TEXT(SalesDataTable[[#This Row],[Order Date]],"mmm")</f>
        <v>lis</v>
      </c>
    </row>
    <row r="2404" spans="1:20" ht="16" x14ac:dyDescent="0.4">
      <c r="A2404" s="2" t="s">
        <v>2475</v>
      </c>
      <c r="B2404" s="3">
        <v>46345</v>
      </c>
      <c r="C2404" s="4" t="s">
        <v>28</v>
      </c>
      <c r="D2404" s="4" t="s">
        <v>89</v>
      </c>
      <c r="E2404" s="4" t="s">
        <v>23</v>
      </c>
      <c r="F2404" s="4" t="s">
        <v>36</v>
      </c>
      <c r="G2404" s="4" t="s">
        <v>25</v>
      </c>
      <c r="H2404" s="4" t="s">
        <v>63</v>
      </c>
      <c r="I2404" s="5">
        <v>2</v>
      </c>
      <c r="J2404" s="6">
        <v>103.99</v>
      </c>
      <c r="K2404" s="7">
        <v>0</v>
      </c>
      <c r="L2404" s="6">
        <v>50.36</v>
      </c>
      <c r="M2404" s="6">
        <f t="shared" si="148"/>
        <v>207.98</v>
      </c>
      <c r="N2404" s="6">
        <f t="shared" si="149"/>
        <v>100.72</v>
      </c>
      <c r="O2404" s="6">
        <f t="shared" si="150"/>
        <v>107.25999999999999</v>
      </c>
      <c r="P2404" s="8">
        <f t="shared" si="151"/>
        <v>0.51572266564092695</v>
      </c>
      <c r="Q2404" s="9">
        <f>YEAR(SalesDataTable[[#This Row],[Order Date]])</f>
        <v>2026</v>
      </c>
      <c r="R2404" s="8" t="str">
        <f>"Q"&amp;ROUNDUP(MONTH(SalesDataTable[[#This Row],[Order Date]])/3,0)</f>
        <v>Q4</v>
      </c>
      <c r="S2404" s="5">
        <f>MONTH(SalesDataTable[[#This Row],[Order Date]])</f>
        <v>11</v>
      </c>
      <c r="T2404" s="8" t="str">
        <f>TEXT(SalesDataTable[[#This Row],[Order Date]],"mmm")</f>
        <v>lis</v>
      </c>
    </row>
    <row r="2405" spans="1:20" ht="16" x14ac:dyDescent="0.4">
      <c r="A2405" s="2" t="s">
        <v>2476</v>
      </c>
      <c r="B2405" s="3">
        <v>46346</v>
      </c>
      <c r="C2405" s="4" t="s">
        <v>34</v>
      </c>
      <c r="D2405" s="4" t="s">
        <v>44</v>
      </c>
      <c r="E2405" s="4" t="s">
        <v>23</v>
      </c>
      <c r="F2405" s="4" t="s">
        <v>24</v>
      </c>
      <c r="G2405" s="4" t="s">
        <v>37</v>
      </c>
      <c r="H2405" s="4" t="s">
        <v>38</v>
      </c>
      <c r="I2405" s="5">
        <v>1</v>
      </c>
      <c r="J2405" s="6">
        <v>36.909999999999997</v>
      </c>
      <c r="K2405" s="7">
        <v>0.1</v>
      </c>
      <c r="L2405" s="6">
        <v>13.43</v>
      </c>
      <c r="M2405" s="6">
        <f t="shared" si="148"/>
        <v>33.219000000000001</v>
      </c>
      <c r="N2405" s="6">
        <f t="shared" si="149"/>
        <v>13.43</v>
      </c>
      <c r="O2405" s="6">
        <f t="shared" si="150"/>
        <v>19.789000000000001</v>
      </c>
      <c r="P2405" s="8">
        <f t="shared" si="151"/>
        <v>0.59571329660736327</v>
      </c>
      <c r="Q2405" s="9">
        <f>YEAR(SalesDataTable[[#This Row],[Order Date]])</f>
        <v>2026</v>
      </c>
      <c r="R2405" s="8" t="str">
        <f>"Q"&amp;ROUNDUP(MONTH(SalesDataTable[[#This Row],[Order Date]])/3,0)</f>
        <v>Q4</v>
      </c>
      <c r="S2405" s="5">
        <f>MONTH(SalesDataTable[[#This Row],[Order Date]])</f>
        <v>11</v>
      </c>
      <c r="T2405" s="8" t="str">
        <f>TEXT(SalesDataTable[[#This Row],[Order Date]],"mmm")</f>
        <v>lis</v>
      </c>
    </row>
    <row r="2406" spans="1:20" ht="16" x14ac:dyDescent="0.4">
      <c r="A2406" s="2" t="s">
        <v>2477</v>
      </c>
      <c r="B2406" s="3">
        <v>46346</v>
      </c>
      <c r="C2406" s="4" t="s">
        <v>21</v>
      </c>
      <c r="D2406" s="4" t="s">
        <v>22</v>
      </c>
      <c r="E2406" s="4" t="s">
        <v>59</v>
      </c>
      <c r="F2406" s="4" t="s">
        <v>36</v>
      </c>
      <c r="G2406" s="4" t="s">
        <v>25</v>
      </c>
      <c r="H2406" s="4" t="s">
        <v>26</v>
      </c>
      <c r="I2406" s="5">
        <v>2</v>
      </c>
      <c r="J2406" s="6">
        <v>81.02</v>
      </c>
      <c r="K2406" s="7">
        <v>0</v>
      </c>
      <c r="L2406" s="6">
        <v>43.22</v>
      </c>
      <c r="M2406" s="6">
        <f t="shared" si="148"/>
        <v>162.04</v>
      </c>
      <c r="N2406" s="6">
        <f t="shared" si="149"/>
        <v>86.44</v>
      </c>
      <c r="O2406" s="6">
        <f t="shared" si="150"/>
        <v>75.599999999999994</v>
      </c>
      <c r="P2406" s="8">
        <f t="shared" si="151"/>
        <v>0.46655146877314241</v>
      </c>
      <c r="Q2406" s="9">
        <f>YEAR(SalesDataTable[[#This Row],[Order Date]])</f>
        <v>2026</v>
      </c>
      <c r="R2406" s="8" t="str">
        <f>"Q"&amp;ROUNDUP(MONTH(SalesDataTable[[#This Row],[Order Date]])/3,0)</f>
        <v>Q4</v>
      </c>
      <c r="S2406" s="5">
        <f>MONTH(SalesDataTable[[#This Row],[Order Date]])</f>
        <v>11</v>
      </c>
      <c r="T2406" s="8" t="str">
        <f>TEXT(SalesDataTable[[#This Row],[Order Date]],"mmm")</f>
        <v>lis</v>
      </c>
    </row>
    <row r="2407" spans="1:20" ht="16" x14ac:dyDescent="0.4">
      <c r="A2407" s="2" t="s">
        <v>2478</v>
      </c>
      <c r="B2407" s="3">
        <v>46346</v>
      </c>
      <c r="C2407" s="4" t="s">
        <v>21</v>
      </c>
      <c r="D2407" s="4" t="s">
        <v>22</v>
      </c>
      <c r="E2407" s="4" t="s">
        <v>59</v>
      </c>
      <c r="F2407" s="4" t="s">
        <v>36</v>
      </c>
      <c r="G2407" s="4" t="s">
        <v>37</v>
      </c>
      <c r="H2407" s="4" t="s">
        <v>103</v>
      </c>
      <c r="I2407" s="5">
        <v>3</v>
      </c>
      <c r="J2407" s="6">
        <v>164.36</v>
      </c>
      <c r="K2407" s="7">
        <v>0.05</v>
      </c>
      <c r="L2407" s="6">
        <v>88.7</v>
      </c>
      <c r="M2407" s="6">
        <f t="shared" si="148"/>
        <v>468.42600000000004</v>
      </c>
      <c r="N2407" s="6">
        <f t="shared" si="149"/>
        <v>266.10000000000002</v>
      </c>
      <c r="O2407" s="6">
        <f t="shared" si="150"/>
        <v>202.32600000000002</v>
      </c>
      <c r="P2407" s="8">
        <f t="shared" si="151"/>
        <v>0.43192734818306416</v>
      </c>
      <c r="Q2407" s="9">
        <f>YEAR(SalesDataTable[[#This Row],[Order Date]])</f>
        <v>2026</v>
      </c>
      <c r="R2407" s="8" t="str">
        <f>"Q"&amp;ROUNDUP(MONTH(SalesDataTable[[#This Row],[Order Date]])/3,0)</f>
        <v>Q4</v>
      </c>
      <c r="S2407" s="5">
        <f>MONTH(SalesDataTable[[#This Row],[Order Date]])</f>
        <v>11</v>
      </c>
      <c r="T2407" s="8" t="str">
        <f>TEXT(SalesDataTable[[#This Row],[Order Date]],"mmm")</f>
        <v>lis</v>
      </c>
    </row>
    <row r="2408" spans="1:20" ht="16" x14ac:dyDescent="0.4">
      <c r="A2408" s="2" t="s">
        <v>2479</v>
      </c>
      <c r="B2408" s="3">
        <v>46346</v>
      </c>
      <c r="C2408" s="4" t="s">
        <v>28</v>
      </c>
      <c r="D2408" s="4" t="s">
        <v>86</v>
      </c>
      <c r="E2408" s="4" t="s">
        <v>30</v>
      </c>
      <c r="F2408" s="4" t="s">
        <v>40</v>
      </c>
      <c r="G2408" s="4" t="s">
        <v>69</v>
      </c>
      <c r="H2408" s="4" t="s">
        <v>94</v>
      </c>
      <c r="I2408" s="5">
        <v>5</v>
      </c>
      <c r="J2408" s="6">
        <v>51.36</v>
      </c>
      <c r="K2408" s="7">
        <v>0.1</v>
      </c>
      <c r="L2408" s="6">
        <v>22.45</v>
      </c>
      <c r="M2408" s="6">
        <f t="shared" si="148"/>
        <v>231.12</v>
      </c>
      <c r="N2408" s="6">
        <f t="shared" si="149"/>
        <v>112.25</v>
      </c>
      <c r="O2408" s="6">
        <f t="shared" si="150"/>
        <v>118.87</v>
      </c>
      <c r="P2408" s="8">
        <f t="shared" si="151"/>
        <v>0.51432156455520939</v>
      </c>
      <c r="Q2408" s="9">
        <f>YEAR(SalesDataTable[[#This Row],[Order Date]])</f>
        <v>2026</v>
      </c>
      <c r="R2408" s="8" t="str">
        <f>"Q"&amp;ROUNDUP(MONTH(SalesDataTable[[#This Row],[Order Date]])/3,0)</f>
        <v>Q4</v>
      </c>
      <c r="S2408" s="5">
        <f>MONTH(SalesDataTable[[#This Row],[Order Date]])</f>
        <v>11</v>
      </c>
      <c r="T2408" s="8" t="str">
        <f>TEXT(SalesDataTable[[#This Row],[Order Date]],"mmm")</f>
        <v>lis</v>
      </c>
    </row>
    <row r="2409" spans="1:20" ht="16" x14ac:dyDescent="0.4">
      <c r="A2409" s="2" t="s">
        <v>2480</v>
      </c>
      <c r="B2409" s="3">
        <v>46346</v>
      </c>
      <c r="C2409" s="4" t="s">
        <v>34</v>
      </c>
      <c r="D2409" s="4" t="s">
        <v>146</v>
      </c>
      <c r="E2409" s="4" t="s">
        <v>59</v>
      </c>
      <c r="F2409" s="4" t="s">
        <v>24</v>
      </c>
      <c r="G2409" s="4" t="s">
        <v>37</v>
      </c>
      <c r="H2409" s="4" t="s">
        <v>38</v>
      </c>
      <c r="I2409" s="5">
        <v>1</v>
      </c>
      <c r="J2409" s="6">
        <v>36.590000000000003</v>
      </c>
      <c r="K2409" s="7">
        <v>0</v>
      </c>
      <c r="L2409" s="6">
        <v>13.73</v>
      </c>
      <c r="M2409" s="6">
        <f t="shared" si="148"/>
        <v>36.590000000000003</v>
      </c>
      <c r="N2409" s="6">
        <f t="shared" si="149"/>
        <v>13.73</v>
      </c>
      <c r="O2409" s="6">
        <f t="shared" si="150"/>
        <v>22.860000000000003</v>
      </c>
      <c r="P2409" s="8">
        <f t="shared" si="151"/>
        <v>0.62476086362394101</v>
      </c>
      <c r="Q2409" s="9">
        <f>YEAR(SalesDataTable[[#This Row],[Order Date]])</f>
        <v>2026</v>
      </c>
      <c r="R2409" s="8" t="str">
        <f>"Q"&amp;ROUNDUP(MONTH(SalesDataTable[[#This Row],[Order Date]])/3,0)</f>
        <v>Q4</v>
      </c>
      <c r="S2409" s="5">
        <f>MONTH(SalesDataTable[[#This Row],[Order Date]])</f>
        <v>11</v>
      </c>
      <c r="T2409" s="8" t="str">
        <f>TEXT(SalesDataTable[[#This Row],[Order Date]],"mmm")</f>
        <v>lis</v>
      </c>
    </row>
    <row r="2410" spans="1:20" ht="16" x14ac:dyDescent="0.4">
      <c r="A2410" s="2" t="s">
        <v>2481</v>
      </c>
      <c r="B2410" s="3">
        <v>46347</v>
      </c>
      <c r="C2410" s="4" t="s">
        <v>47</v>
      </c>
      <c r="D2410" s="4" t="s">
        <v>65</v>
      </c>
      <c r="E2410" s="4" t="s">
        <v>45</v>
      </c>
      <c r="F2410" s="4" t="s">
        <v>24</v>
      </c>
      <c r="G2410" s="4" t="s">
        <v>51</v>
      </c>
      <c r="H2410" s="4" t="s">
        <v>110</v>
      </c>
      <c r="I2410" s="5">
        <v>5</v>
      </c>
      <c r="J2410" s="6">
        <v>122.33</v>
      </c>
      <c r="K2410" s="7">
        <v>0.15</v>
      </c>
      <c r="L2410" s="6">
        <v>58.98</v>
      </c>
      <c r="M2410" s="6">
        <f t="shared" si="148"/>
        <v>519.90249999999992</v>
      </c>
      <c r="N2410" s="6">
        <f t="shared" si="149"/>
        <v>294.89999999999998</v>
      </c>
      <c r="O2410" s="6">
        <f t="shared" si="150"/>
        <v>225.00249999999994</v>
      </c>
      <c r="P2410" s="8">
        <f t="shared" si="151"/>
        <v>0.43277826130861069</v>
      </c>
      <c r="Q2410" s="9">
        <f>YEAR(SalesDataTable[[#This Row],[Order Date]])</f>
        <v>2026</v>
      </c>
      <c r="R2410" s="8" t="str">
        <f>"Q"&amp;ROUNDUP(MONTH(SalesDataTable[[#This Row],[Order Date]])/3,0)</f>
        <v>Q4</v>
      </c>
      <c r="S2410" s="5">
        <f>MONTH(SalesDataTable[[#This Row],[Order Date]])</f>
        <v>11</v>
      </c>
      <c r="T2410" s="8" t="str">
        <f>TEXT(SalesDataTable[[#This Row],[Order Date]],"mmm")</f>
        <v>lis</v>
      </c>
    </row>
    <row r="2411" spans="1:20" ht="16" x14ac:dyDescent="0.4">
      <c r="A2411" s="2" t="s">
        <v>2482</v>
      </c>
      <c r="B2411" s="3">
        <v>46347</v>
      </c>
      <c r="C2411" s="4" t="s">
        <v>47</v>
      </c>
      <c r="D2411" s="4" t="s">
        <v>68</v>
      </c>
      <c r="E2411" s="4" t="s">
        <v>23</v>
      </c>
      <c r="F2411" s="4" t="s">
        <v>24</v>
      </c>
      <c r="G2411" s="4" t="s">
        <v>51</v>
      </c>
      <c r="H2411" s="4" t="s">
        <v>84</v>
      </c>
      <c r="I2411" s="5">
        <v>1</v>
      </c>
      <c r="J2411" s="6">
        <v>83.49</v>
      </c>
      <c r="K2411" s="7">
        <v>0.05</v>
      </c>
      <c r="L2411" s="6">
        <v>39.659999999999997</v>
      </c>
      <c r="M2411" s="6">
        <f t="shared" si="148"/>
        <v>79.315499999999986</v>
      </c>
      <c r="N2411" s="6">
        <f t="shared" si="149"/>
        <v>39.659999999999997</v>
      </c>
      <c r="O2411" s="6">
        <f t="shared" si="150"/>
        <v>39.655499999999989</v>
      </c>
      <c r="P2411" s="8">
        <f t="shared" si="151"/>
        <v>0.49997163227868446</v>
      </c>
      <c r="Q2411" s="9">
        <f>YEAR(SalesDataTable[[#This Row],[Order Date]])</f>
        <v>2026</v>
      </c>
      <c r="R2411" s="8" t="str">
        <f>"Q"&amp;ROUNDUP(MONTH(SalesDataTable[[#This Row],[Order Date]])/3,0)</f>
        <v>Q4</v>
      </c>
      <c r="S2411" s="5">
        <f>MONTH(SalesDataTable[[#This Row],[Order Date]])</f>
        <v>11</v>
      </c>
      <c r="T2411" s="8" t="str">
        <f>TEXT(SalesDataTable[[#This Row],[Order Date]],"mmm")</f>
        <v>lis</v>
      </c>
    </row>
    <row r="2412" spans="1:20" ht="16" x14ac:dyDescent="0.4">
      <c r="A2412" s="2" t="s">
        <v>2483</v>
      </c>
      <c r="B2412" s="3">
        <v>46347</v>
      </c>
      <c r="C2412" s="4" t="s">
        <v>28</v>
      </c>
      <c r="D2412" s="4" t="s">
        <v>89</v>
      </c>
      <c r="E2412" s="4" t="s">
        <v>23</v>
      </c>
      <c r="F2412" s="4" t="s">
        <v>36</v>
      </c>
      <c r="G2412" s="4" t="s">
        <v>25</v>
      </c>
      <c r="H2412" s="4" t="s">
        <v>49</v>
      </c>
      <c r="I2412" s="5">
        <v>2</v>
      </c>
      <c r="J2412" s="6">
        <v>51.48</v>
      </c>
      <c r="K2412" s="7">
        <v>0.1</v>
      </c>
      <c r="L2412" s="6">
        <v>22.51</v>
      </c>
      <c r="M2412" s="6">
        <f t="shared" si="148"/>
        <v>92.664000000000001</v>
      </c>
      <c r="N2412" s="6">
        <f t="shared" si="149"/>
        <v>45.02</v>
      </c>
      <c r="O2412" s="6">
        <f t="shared" si="150"/>
        <v>47.643999999999998</v>
      </c>
      <c r="P2412" s="8">
        <f t="shared" si="151"/>
        <v>0.51415868082534744</v>
      </c>
      <c r="Q2412" s="9">
        <f>YEAR(SalesDataTable[[#This Row],[Order Date]])</f>
        <v>2026</v>
      </c>
      <c r="R2412" s="8" t="str">
        <f>"Q"&amp;ROUNDUP(MONTH(SalesDataTable[[#This Row],[Order Date]])/3,0)</f>
        <v>Q4</v>
      </c>
      <c r="S2412" s="5">
        <f>MONTH(SalesDataTable[[#This Row],[Order Date]])</f>
        <v>11</v>
      </c>
      <c r="T2412" s="8" t="str">
        <f>TEXT(SalesDataTable[[#This Row],[Order Date]],"mmm")</f>
        <v>lis</v>
      </c>
    </row>
    <row r="2413" spans="1:20" ht="16" x14ac:dyDescent="0.4">
      <c r="A2413" s="2" t="s">
        <v>2484</v>
      </c>
      <c r="B2413" s="3">
        <v>46347</v>
      </c>
      <c r="C2413" s="4" t="s">
        <v>34</v>
      </c>
      <c r="D2413" s="4" t="s">
        <v>35</v>
      </c>
      <c r="E2413" s="4" t="s">
        <v>59</v>
      </c>
      <c r="F2413" s="4" t="s">
        <v>36</v>
      </c>
      <c r="G2413" s="4" t="s">
        <v>51</v>
      </c>
      <c r="H2413" s="4" t="s">
        <v>110</v>
      </c>
      <c r="I2413" s="5">
        <v>1</v>
      </c>
      <c r="J2413" s="6">
        <v>123.43</v>
      </c>
      <c r="K2413" s="7">
        <v>0.15</v>
      </c>
      <c r="L2413" s="6">
        <v>60.8</v>
      </c>
      <c r="M2413" s="6">
        <f t="shared" si="148"/>
        <v>104.91550000000001</v>
      </c>
      <c r="N2413" s="6">
        <f t="shared" si="149"/>
        <v>60.8</v>
      </c>
      <c r="O2413" s="6">
        <f t="shared" si="150"/>
        <v>44.115500000000011</v>
      </c>
      <c r="P2413" s="8">
        <f t="shared" si="151"/>
        <v>0.42048601017008935</v>
      </c>
      <c r="Q2413" s="9">
        <f>YEAR(SalesDataTable[[#This Row],[Order Date]])</f>
        <v>2026</v>
      </c>
      <c r="R2413" s="8" t="str">
        <f>"Q"&amp;ROUNDUP(MONTH(SalesDataTable[[#This Row],[Order Date]])/3,0)</f>
        <v>Q4</v>
      </c>
      <c r="S2413" s="5">
        <f>MONTH(SalesDataTable[[#This Row],[Order Date]])</f>
        <v>11</v>
      </c>
      <c r="T2413" s="8" t="str">
        <f>TEXT(SalesDataTable[[#This Row],[Order Date]],"mmm")</f>
        <v>lis</v>
      </c>
    </row>
    <row r="2414" spans="1:20" ht="16" x14ac:dyDescent="0.4">
      <c r="A2414" s="2" t="s">
        <v>2485</v>
      </c>
      <c r="B2414" s="3">
        <v>46347</v>
      </c>
      <c r="C2414" s="4" t="s">
        <v>47</v>
      </c>
      <c r="D2414" s="4" t="s">
        <v>65</v>
      </c>
      <c r="E2414" s="4" t="s">
        <v>23</v>
      </c>
      <c r="F2414" s="4" t="s">
        <v>36</v>
      </c>
      <c r="G2414" s="4" t="s">
        <v>37</v>
      </c>
      <c r="H2414" s="4" t="s">
        <v>103</v>
      </c>
      <c r="I2414" s="5">
        <v>1</v>
      </c>
      <c r="J2414" s="6">
        <v>164.85</v>
      </c>
      <c r="K2414" s="7">
        <v>0.1</v>
      </c>
      <c r="L2414" s="6">
        <v>89.4</v>
      </c>
      <c r="M2414" s="6">
        <f t="shared" si="148"/>
        <v>148.36500000000001</v>
      </c>
      <c r="N2414" s="6">
        <f t="shared" si="149"/>
        <v>89.4</v>
      </c>
      <c r="O2414" s="6">
        <f t="shared" si="150"/>
        <v>58.965000000000003</v>
      </c>
      <c r="P2414" s="8">
        <f t="shared" si="151"/>
        <v>0.39743200889697705</v>
      </c>
      <c r="Q2414" s="9">
        <f>YEAR(SalesDataTable[[#This Row],[Order Date]])</f>
        <v>2026</v>
      </c>
      <c r="R2414" s="8" t="str">
        <f>"Q"&amp;ROUNDUP(MONTH(SalesDataTable[[#This Row],[Order Date]])/3,0)</f>
        <v>Q4</v>
      </c>
      <c r="S2414" s="5">
        <f>MONTH(SalesDataTable[[#This Row],[Order Date]])</f>
        <v>11</v>
      </c>
      <c r="T2414" s="8" t="str">
        <f>TEXT(SalesDataTable[[#This Row],[Order Date]],"mmm")</f>
        <v>lis</v>
      </c>
    </row>
    <row r="2415" spans="1:20" ht="16" x14ac:dyDescent="0.4">
      <c r="A2415" s="2" t="s">
        <v>2486</v>
      </c>
      <c r="B2415" s="3">
        <v>46347</v>
      </c>
      <c r="C2415" s="4" t="s">
        <v>21</v>
      </c>
      <c r="D2415" s="4" t="s">
        <v>22</v>
      </c>
      <c r="E2415" s="4" t="s">
        <v>23</v>
      </c>
      <c r="F2415" s="4" t="s">
        <v>36</v>
      </c>
      <c r="G2415" s="4" t="s">
        <v>37</v>
      </c>
      <c r="H2415" s="4" t="s">
        <v>66</v>
      </c>
      <c r="I2415" s="5">
        <v>1</v>
      </c>
      <c r="J2415" s="6">
        <v>46.82</v>
      </c>
      <c r="K2415" s="7">
        <v>0.2</v>
      </c>
      <c r="L2415" s="6">
        <v>18.27</v>
      </c>
      <c r="M2415" s="6">
        <f t="shared" si="148"/>
        <v>37.456000000000003</v>
      </c>
      <c r="N2415" s="6">
        <f t="shared" si="149"/>
        <v>18.27</v>
      </c>
      <c r="O2415" s="6">
        <f t="shared" si="150"/>
        <v>19.186000000000003</v>
      </c>
      <c r="P2415" s="8">
        <f t="shared" si="151"/>
        <v>0.51222768047842804</v>
      </c>
      <c r="Q2415" s="9">
        <f>YEAR(SalesDataTable[[#This Row],[Order Date]])</f>
        <v>2026</v>
      </c>
      <c r="R2415" s="8" t="str">
        <f>"Q"&amp;ROUNDUP(MONTH(SalesDataTable[[#This Row],[Order Date]])/3,0)</f>
        <v>Q4</v>
      </c>
      <c r="S2415" s="5">
        <f>MONTH(SalesDataTable[[#This Row],[Order Date]])</f>
        <v>11</v>
      </c>
      <c r="T2415" s="8" t="str">
        <f>TEXT(SalesDataTable[[#This Row],[Order Date]],"mmm")</f>
        <v>lis</v>
      </c>
    </row>
    <row r="2416" spans="1:20" ht="16" x14ac:dyDescent="0.4">
      <c r="A2416" s="2" t="s">
        <v>2487</v>
      </c>
      <c r="B2416" s="3">
        <v>46348</v>
      </c>
      <c r="C2416" s="4" t="s">
        <v>21</v>
      </c>
      <c r="D2416" s="4" t="s">
        <v>72</v>
      </c>
      <c r="E2416" s="4" t="s">
        <v>23</v>
      </c>
      <c r="F2416" s="4" t="s">
        <v>36</v>
      </c>
      <c r="G2416" s="4" t="s">
        <v>69</v>
      </c>
      <c r="H2416" s="4" t="s">
        <v>70</v>
      </c>
      <c r="I2416" s="5">
        <v>1</v>
      </c>
      <c r="J2416" s="6">
        <v>41.16</v>
      </c>
      <c r="K2416" s="7">
        <v>0.1</v>
      </c>
      <c r="L2416" s="6">
        <v>14.82</v>
      </c>
      <c r="M2416" s="6">
        <f t="shared" si="148"/>
        <v>37.043999999999997</v>
      </c>
      <c r="N2416" s="6">
        <f t="shared" si="149"/>
        <v>14.82</v>
      </c>
      <c r="O2416" s="6">
        <f t="shared" si="150"/>
        <v>22.223999999999997</v>
      </c>
      <c r="P2416" s="8">
        <f t="shared" si="151"/>
        <v>0.59993521218011014</v>
      </c>
      <c r="Q2416" s="9">
        <f>YEAR(SalesDataTable[[#This Row],[Order Date]])</f>
        <v>2026</v>
      </c>
      <c r="R2416" s="8" t="str">
        <f>"Q"&amp;ROUNDUP(MONTH(SalesDataTable[[#This Row],[Order Date]])/3,0)</f>
        <v>Q4</v>
      </c>
      <c r="S2416" s="5">
        <f>MONTH(SalesDataTable[[#This Row],[Order Date]])</f>
        <v>11</v>
      </c>
      <c r="T2416" s="8" t="str">
        <f>TEXT(SalesDataTable[[#This Row],[Order Date]],"mmm")</f>
        <v>lis</v>
      </c>
    </row>
    <row r="2417" spans="1:20" ht="16" x14ac:dyDescent="0.4">
      <c r="A2417" s="2" t="s">
        <v>2488</v>
      </c>
      <c r="B2417" s="3">
        <v>46348</v>
      </c>
      <c r="C2417" s="4" t="s">
        <v>28</v>
      </c>
      <c r="D2417" s="4" t="s">
        <v>89</v>
      </c>
      <c r="E2417" s="4" t="s">
        <v>59</v>
      </c>
      <c r="F2417" s="4" t="s">
        <v>36</v>
      </c>
      <c r="G2417" s="4" t="s">
        <v>51</v>
      </c>
      <c r="H2417" s="4" t="s">
        <v>61</v>
      </c>
      <c r="I2417" s="5">
        <v>1</v>
      </c>
      <c r="J2417" s="6">
        <v>196.08</v>
      </c>
      <c r="K2417" s="7">
        <v>0.1</v>
      </c>
      <c r="L2417" s="6">
        <v>104.19</v>
      </c>
      <c r="M2417" s="6">
        <f t="shared" si="148"/>
        <v>176.47200000000001</v>
      </c>
      <c r="N2417" s="6">
        <f t="shared" si="149"/>
        <v>104.19</v>
      </c>
      <c r="O2417" s="6">
        <f t="shared" si="150"/>
        <v>72.282000000000011</v>
      </c>
      <c r="P2417" s="8">
        <f t="shared" si="151"/>
        <v>0.40959472324221408</v>
      </c>
      <c r="Q2417" s="9">
        <f>YEAR(SalesDataTable[[#This Row],[Order Date]])</f>
        <v>2026</v>
      </c>
      <c r="R2417" s="8" t="str">
        <f>"Q"&amp;ROUNDUP(MONTH(SalesDataTable[[#This Row],[Order Date]])/3,0)</f>
        <v>Q4</v>
      </c>
      <c r="S2417" s="5">
        <f>MONTH(SalesDataTable[[#This Row],[Order Date]])</f>
        <v>11</v>
      </c>
      <c r="T2417" s="8" t="str">
        <f>TEXT(SalesDataTable[[#This Row],[Order Date]],"mmm")</f>
        <v>lis</v>
      </c>
    </row>
    <row r="2418" spans="1:20" ht="16" x14ac:dyDescent="0.4">
      <c r="A2418" s="2" t="s">
        <v>2489</v>
      </c>
      <c r="B2418" s="3">
        <v>46348</v>
      </c>
      <c r="C2418" s="4" t="s">
        <v>47</v>
      </c>
      <c r="D2418" s="4" t="s">
        <v>68</v>
      </c>
      <c r="E2418" s="4" t="s">
        <v>45</v>
      </c>
      <c r="F2418" s="4" t="s">
        <v>36</v>
      </c>
      <c r="G2418" s="4" t="s">
        <v>51</v>
      </c>
      <c r="H2418" s="4" t="s">
        <v>61</v>
      </c>
      <c r="I2418" s="5">
        <v>1</v>
      </c>
      <c r="J2418" s="6">
        <v>192.62</v>
      </c>
      <c r="K2418" s="7">
        <v>0.1</v>
      </c>
      <c r="L2418" s="6">
        <v>105.97</v>
      </c>
      <c r="M2418" s="6">
        <f t="shared" si="148"/>
        <v>173.358</v>
      </c>
      <c r="N2418" s="6">
        <f t="shared" si="149"/>
        <v>105.97</v>
      </c>
      <c r="O2418" s="6">
        <f t="shared" si="150"/>
        <v>67.388000000000005</v>
      </c>
      <c r="P2418" s="8">
        <f t="shared" si="151"/>
        <v>0.38872160500236508</v>
      </c>
      <c r="Q2418" s="9">
        <f>YEAR(SalesDataTable[[#This Row],[Order Date]])</f>
        <v>2026</v>
      </c>
      <c r="R2418" s="8" t="str">
        <f>"Q"&amp;ROUNDUP(MONTH(SalesDataTable[[#This Row],[Order Date]])/3,0)</f>
        <v>Q4</v>
      </c>
      <c r="S2418" s="5">
        <f>MONTH(SalesDataTable[[#This Row],[Order Date]])</f>
        <v>11</v>
      </c>
      <c r="T2418" s="8" t="str">
        <f>TEXT(SalesDataTable[[#This Row],[Order Date]],"mmm")</f>
        <v>lis</v>
      </c>
    </row>
    <row r="2419" spans="1:20" ht="16" x14ac:dyDescent="0.4">
      <c r="A2419" s="2" t="s">
        <v>2490</v>
      </c>
      <c r="B2419" s="3">
        <v>46348</v>
      </c>
      <c r="C2419" s="4" t="s">
        <v>28</v>
      </c>
      <c r="D2419" s="4" t="s">
        <v>89</v>
      </c>
      <c r="E2419" s="4" t="s">
        <v>59</v>
      </c>
      <c r="F2419" s="4" t="s">
        <v>36</v>
      </c>
      <c r="G2419" s="4" t="s">
        <v>25</v>
      </c>
      <c r="H2419" s="4" t="s">
        <v>63</v>
      </c>
      <c r="I2419" s="5">
        <v>2</v>
      </c>
      <c r="J2419" s="6">
        <v>102.87</v>
      </c>
      <c r="K2419" s="7">
        <v>0.05</v>
      </c>
      <c r="L2419" s="6">
        <v>51.69</v>
      </c>
      <c r="M2419" s="6">
        <f t="shared" si="148"/>
        <v>195.453</v>
      </c>
      <c r="N2419" s="6">
        <f t="shared" si="149"/>
        <v>103.38</v>
      </c>
      <c r="O2419" s="6">
        <f t="shared" si="150"/>
        <v>92.073000000000008</v>
      </c>
      <c r="P2419" s="8">
        <f t="shared" si="151"/>
        <v>0.4710748875688785</v>
      </c>
      <c r="Q2419" s="9">
        <f>YEAR(SalesDataTable[[#This Row],[Order Date]])</f>
        <v>2026</v>
      </c>
      <c r="R2419" s="8" t="str">
        <f>"Q"&amp;ROUNDUP(MONTH(SalesDataTable[[#This Row],[Order Date]])/3,0)</f>
        <v>Q4</v>
      </c>
      <c r="S2419" s="5">
        <f>MONTH(SalesDataTable[[#This Row],[Order Date]])</f>
        <v>11</v>
      </c>
      <c r="T2419" s="8" t="str">
        <f>TEXT(SalesDataTable[[#This Row],[Order Date]],"mmm")</f>
        <v>lis</v>
      </c>
    </row>
    <row r="2420" spans="1:20" ht="16" x14ac:dyDescent="0.4">
      <c r="A2420" s="2" t="s">
        <v>2491</v>
      </c>
      <c r="B2420" s="3">
        <v>46348</v>
      </c>
      <c r="C2420" s="4" t="s">
        <v>21</v>
      </c>
      <c r="D2420" s="4" t="s">
        <v>108</v>
      </c>
      <c r="E2420" s="4" t="s">
        <v>23</v>
      </c>
      <c r="F2420" s="4" t="s">
        <v>36</v>
      </c>
      <c r="G2420" s="4" t="s">
        <v>25</v>
      </c>
      <c r="H2420" s="4" t="s">
        <v>49</v>
      </c>
      <c r="I2420" s="5">
        <v>3</v>
      </c>
      <c r="J2420" s="6">
        <v>50.99</v>
      </c>
      <c r="K2420" s="7">
        <v>0.2</v>
      </c>
      <c r="L2420" s="6">
        <v>22.53</v>
      </c>
      <c r="M2420" s="6">
        <f t="shared" si="148"/>
        <v>122.376</v>
      </c>
      <c r="N2420" s="6">
        <f t="shared" si="149"/>
        <v>67.59</v>
      </c>
      <c r="O2420" s="6">
        <f t="shared" si="150"/>
        <v>54.786000000000001</v>
      </c>
      <c r="P2420" s="8">
        <f t="shared" si="151"/>
        <v>0.44768582074916652</v>
      </c>
      <c r="Q2420" s="9">
        <f>YEAR(SalesDataTable[[#This Row],[Order Date]])</f>
        <v>2026</v>
      </c>
      <c r="R2420" s="8" t="str">
        <f>"Q"&amp;ROUNDUP(MONTH(SalesDataTable[[#This Row],[Order Date]])/3,0)</f>
        <v>Q4</v>
      </c>
      <c r="S2420" s="5">
        <f>MONTH(SalesDataTable[[#This Row],[Order Date]])</f>
        <v>11</v>
      </c>
      <c r="T2420" s="8" t="str">
        <f>TEXT(SalesDataTable[[#This Row],[Order Date]],"mmm")</f>
        <v>lis</v>
      </c>
    </row>
    <row r="2421" spans="1:20" ht="16" x14ac:dyDescent="0.4">
      <c r="A2421" s="2" t="s">
        <v>2492</v>
      </c>
      <c r="B2421" s="3">
        <v>46348</v>
      </c>
      <c r="C2421" s="4" t="s">
        <v>28</v>
      </c>
      <c r="D2421" s="4" t="s">
        <v>89</v>
      </c>
      <c r="E2421" s="4" t="s">
        <v>45</v>
      </c>
      <c r="F2421" s="4" t="s">
        <v>36</v>
      </c>
      <c r="G2421" s="4" t="s">
        <v>25</v>
      </c>
      <c r="H2421" s="4" t="s">
        <v>55</v>
      </c>
      <c r="I2421" s="5">
        <v>1</v>
      </c>
      <c r="J2421" s="6">
        <v>39.94</v>
      </c>
      <c r="K2421" s="7">
        <v>0.1</v>
      </c>
      <c r="L2421" s="6">
        <v>16.89</v>
      </c>
      <c r="M2421" s="6">
        <f t="shared" si="148"/>
        <v>35.945999999999998</v>
      </c>
      <c r="N2421" s="6">
        <f t="shared" si="149"/>
        <v>16.89</v>
      </c>
      <c r="O2421" s="6">
        <f t="shared" si="150"/>
        <v>19.055999999999997</v>
      </c>
      <c r="P2421" s="8">
        <f t="shared" si="151"/>
        <v>0.53012852612251704</v>
      </c>
      <c r="Q2421" s="9">
        <f>YEAR(SalesDataTable[[#This Row],[Order Date]])</f>
        <v>2026</v>
      </c>
      <c r="R2421" s="8" t="str">
        <f>"Q"&amp;ROUNDUP(MONTH(SalesDataTable[[#This Row],[Order Date]])/3,0)</f>
        <v>Q4</v>
      </c>
      <c r="S2421" s="5">
        <f>MONTH(SalesDataTable[[#This Row],[Order Date]])</f>
        <v>11</v>
      </c>
      <c r="T2421" s="8" t="str">
        <f>TEXT(SalesDataTable[[#This Row],[Order Date]],"mmm")</f>
        <v>lis</v>
      </c>
    </row>
    <row r="2422" spans="1:20" ht="16" x14ac:dyDescent="0.4">
      <c r="A2422" s="2" t="s">
        <v>2493</v>
      </c>
      <c r="B2422" s="3">
        <v>46348</v>
      </c>
      <c r="C2422" s="4" t="s">
        <v>47</v>
      </c>
      <c r="D2422" s="4" t="s">
        <v>68</v>
      </c>
      <c r="E2422" s="4" t="s">
        <v>23</v>
      </c>
      <c r="F2422" s="4" t="s">
        <v>36</v>
      </c>
      <c r="G2422" s="4" t="s">
        <v>37</v>
      </c>
      <c r="H2422" s="4" t="s">
        <v>103</v>
      </c>
      <c r="I2422" s="5">
        <v>2</v>
      </c>
      <c r="J2422" s="6">
        <v>166.15</v>
      </c>
      <c r="K2422" s="7">
        <v>0</v>
      </c>
      <c r="L2422" s="6">
        <v>86.42</v>
      </c>
      <c r="M2422" s="6">
        <f t="shared" si="148"/>
        <v>332.3</v>
      </c>
      <c r="N2422" s="6">
        <f t="shared" si="149"/>
        <v>172.84</v>
      </c>
      <c r="O2422" s="6">
        <f t="shared" si="150"/>
        <v>159.46</v>
      </c>
      <c r="P2422" s="8">
        <f t="shared" si="151"/>
        <v>0.47986758952753539</v>
      </c>
      <c r="Q2422" s="9">
        <f>YEAR(SalesDataTable[[#This Row],[Order Date]])</f>
        <v>2026</v>
      </c>
      <c r="R2422" s="8" t="str">
        <f>"Q"&amp;ROUNDUP(MONTH(SalesDataTable[[#This Row],[Order Date]])/3,0)</f>
        <v>Q4</v>
      </c>
      <c r="S2422" s="5">
        <f>MONTH(SalesDataTable[[#This Row],[Order Date]])</f>
        <v>11</v>
      </c>
      <c r="T2422" s="8" t="str">
        <f>TEXT(SalesDataTable[[#This Row],[Order Date]],"mmm")</f>
        <v>lis</v>
      </c>
    </row>
    <row r="2423" spans="1:20" ht="16" x14ac:dyDescent="0.4">
      <c r="A2423" s="2" t="s">
        <v>2494</v>
      </c>
      <c r="B2423" s="3">
        <v>46348</v>
      </c>
      <c r="C2423" s="4" t="s">
        <v>28</v>
      </c>
      <c r="D2423" s="4" t="s">
        <v>58</v>
      </c>
      <c r="E2423" s="4" t="s">
        <v>23</v>
      </c>
      <c r="F2423" s="4" t="s">
        <v>36</v>
      </c>
      <c r="G2423" s="4" t="s">
        <v>69</v>
      </c>
      <c r="H2423" s="4" t="s">
        <v>87</v>
      </c>
      <c r="I2423" s="5">
        <v>1</v>
      </c>
      <c r="J2423" s="6">
        <v>35.79</v>
      </c>
      <c r="K2423" s="7">
        <v>0.1</v>
      </c>
      <c r="L2423" s="6">
        <v>14.17</v>
      </c>
      <c r="M2423" s="6">
        <f t="shared" si="148"/>
        <v>32.210999999999999</v>
      </c>
      <c r="N2423" s="6">
        <f t="shared" si="149"/>
        <v>14.17</v>
      </c>
      <c r="O2423" s="6">
        <f t="shared" si="150"/>
        <v>18.040999999999997</v>
      </c>
      <c r="P2423" s="8">
        <f t="shared" si="151"/>
        <v>0.56008816863804278</v>
      </c>
      <c r="Q2423" s="9">
        <f>YEAR(SalesDataTable[[#This Row],[Order Date]])</f>
        <v>2026</v>
      </c>
      <c r="R2423" s="8" t="str">
        <f>"Q"&amp;ROUNDUP(MONTH(SalesDataTable[[#This Row],[Order Date]])/3,0)</f>
        <v>Q4</v>
      </c>
      <c r="S2423" s="5">
        <f>MONTH(SalesDataTable[[#This Row],[Order Date]])</f>
        <v>11</v>
      </c>
      <c r="T2423" s="8" t="str">
        <f>TEXT(SalesDataTable[[#This Row],[Order Date]],"mmm")</f>
        <v>lis</v>
      </c>
    </row>
    <row r="2424" spans="1:20" ht="16" x14ac:dyDescent="0.4">
      <c r="A2424" s="2" t="s">
        <v>2495</v>
      </c>
      <c r="B2424" s="3">
        <v>46349</v>
      </c>
      <c r="C2424" s="4" t="s">
        <v>34</v>
      </c>
      <c r="D2424" s="4" t="s">
        <v>35</v>
      </c>
      <c r="E2424" s="4" t="s">
        <v>23</v>
      </c>
      <c r="F2424" s="4" t="s">
        <v>36</v>
      </c>
      <c r="G2424" s="4" t="s">
        <v>51</v>
      </c>
      <c r="H2424" s="4" t="s">
        <v>61</v>
      </c>
      <c r="I2424" s="5">
        <v>5</v>
      </c>
      <c r="J2424" s="6">
        <v>196.53</v>
      </c>
      <c r="K2424" s="7">
        <v>0.15</v>
      </c>
      <c r="L2424" s="6">
        <v>105.01</v>
      </c>
      <c r="M2424" s="6">
        <f t="shared" si="148"/>
        <v>835.25249999999994</v>
      </c>
      <c r="N2424" s="6">
        <f t="shared" si="149"/>
        <v>525.05000000000007</v>
      </c>
      <c r="O2424" s="6">
        <f t="shared" si="150"/>
        <v>310.20249999999987</v>
      </c>
      <c r="P2424" s="8">
        <f t="shared" si="151"/>
        <v>0.37138769414039452</v>
      </c>
      <c r="Q2424" s="9">
        <f>YEAR(SalesDataTable[[#This Row],[Order Date]])</f>
        <v>2026</v>
      </c>
      <c r="R2424" s="8" t="str">
        <f>"Q"&amp;ROUNDUP(MONTH(SalesDataTable[[#This Row],[Order Date]])/3,0)</f>
        <v>Q4</v>
      </c>
      <c r="S2424" s="5">
        <f>MONTH(SalesDataTable[[#This Row],[Order Date]])</f>
        <v>11</v>
      </c>
      <c r="T2424" s="8" t="str">
        <f>TEXT(SalesDataTable[[#This Row],[Order Date]],"mmm")</f>
        <v>lis</v>
      </c>
    </row>
    <row r="2425" spans="1:20" ht="16" x14ac:dyDescent="0.4">
      <c r="A2425" s="2" t="s">
        <v>2496</v>
      </c>
      <c r="B2425" s="3">
        <v>46349</v>
      </c>
      <c r="C2425" s="4" t="s">
        <v>28</v>
      </c>
      <c r="D2425" s="4" t="s">
        <v>89</v>
      </c>
      <c r="E2425" s="4" t="s">
        <v>23</v>
      </c>
      <c r="F2425" s="4" t="s">
        <v>36</v>
      </c>
      <c r="G2425" s="4" t="s">
        <v>37</v>
      </c>
      <c r="H2425" s="4" t="s">
        <v>38</v>
      </c>
      <c r="I2425" s="5">
        <v>6</v>
      </c>
      <c r="J2425" s="6">
        <v>36.35</v>
      </c>
      <c r="K2425" s="7">
        <v>0</v>
      </c>
      <c r="L2425" s="6">
        <v>13.24</v>
      </c>
      <c r="M2425" s="6">
        <f t="shared" si="148"/>
        <v>218.10000000000002</v>
      </c>
      <c r="N2425" s="6">
        <f t="shared" si="149"/>
        <v>79.44</v>
      </c>
      <c r="O2425" s="6">
        <f t="shared" si="150"/>
        <v>138.66000000000003</v>
      </c>
      <c r="P2425" s="8">
        <f t="shared" si="151"/>
        <v>0.63576341127922975</v>
      </c>
      <c r="Q2425" s="9">
        <f>YEAR(SalesDataTable[[#This Row],[Order Date]])</f>
        <v>2026</v>
      </c>
      <c r="R2425" s="8" t="str">
        <f>"Q"&amp;ROUNDUP(MONTH(SalesDataTable[[#This Row],[Order Date]])/3,0)</f>
        <v>Q4</v>
      </c>
      <c r="S2425" s="5">
        <f>MONTH(SalesDataTable[[#This Row],[Order Date]])</f>
        <v>11</v>
      </c>
      <c r="T2425" s="8" t="str">
        <f>TEXT(SalesDataTable[[#This Row],[Order Date]],"mmm")</f>
        <v>lis</v>
      </c>
    </row>
    <row r="2426" spans="1:20" ht="16" x14ac:dyDescent="0.4">
      <c r="A2426" s="2" t="s">
        <v>2497</v>
      </c>
      <c r="B2426" s="3">
        <v>46349</v>
      </c>
      <c r="C2426" s="4" t="s">
        <v>28</v>
      </c>
      <c r="D2426" s="4" t="s">
        <v>58</v>
      </c>
      <c r="E2426" s="4" t="s">
        <v>30</v>
      </c>
      <c r="F2426" s="4" t="s">
        <v>24</v>
      </c>
      <c r="G2426" s="4" t="s">
        <v>51</v>
      </c>
      <c r="H2426" s="4" t="s">
        <v>61</v>
      </c>
      <c r="I2426" s="5">
        <v>15</v>
      </c>
      <c r="J2426" s="6">
        <v>192.23</v>
      </c>
      <c r="K2426" s="7">
        <v>0.15</v>
      </c>
      <c r="L2426" s="6">
        <v>106.34</v>
      </c>
      <c r="M2426" s="6">
        <f t="shared" si="148"/>
        <v>2450.9324999999999</v>
      </c>
      <c r="N2426" s="6">
        <f t="shared" si="149"/>
        <v>1595.1000000000001</v>
      </c>
      <c r="O2426" s="6">
        <f t="shared" si="150"/>
        <v>855.83249999999975</v>
      </c>
      <c r="P2426" s="8">
        <f t="shared" si="151"/>
        <v>0.34918648310387979</v>
      </c>
      <c r="Q2426" s="9">
        <f>YEAR(SalesDataTable[[#This Row],[Order Date]])</f>
        <v>2026</v>
      </c>
      <c r="R2426" s="8" t="str">
        <f>"Q"&amp;ROUNDUP(MONTH(SalesDataTable[[#This Row],[Order Date]])/3,0)</f>
        <v>Q4</v>
      </c>
      <c r="S2426" s="5">
        <f>MONTH(SalesDataTable[[#This Row],[Order Date]])</f>
        <v>11</v>
      </c>
      <c r="T2426" s="8" t="str">
        <f>TEXT(SalesDataTable[[#This Row],[Order Date]],"mmm")</f>
        <v>lis</v>
      </c>
    </row>
    <row r="2427" spans="1:20" ht="16" x14ac:dyDescent="0.4">
      <c r="A2427" s="2" t="s">
        <v>2498</v>
      </c>
      <c r="B2427" s="3">
        <v>46349</v>
      </c>
      <c r="C2427" s="4" t="s">
        <v>28</v>
      </c>
      <c r="D2427" s="4" t="s">
        <v>89</v>
      </c>
      <c r="E2427" s="4" t="s">
        <v>23</v>
      </c>
      <c r="F2427" s="4" t="s">
        <v>36</v>
      </c>
      <c r="G2427" s="4" t="s">
        <v>37</v>
      </c>
      <c r="H2427" s="4" t="s">
        <v>103</v>
      </c>
      <c r="I2427" s="5">
        <v>2</v>
      </c>
      <c r="J2427" s="6">
        <v>167.9</v>
      </c>
      <c r="K2427" s="7">
        <v>0.15</v>
      </c>
      <c r="L2427" s="6">
        <v>89.55</v>
      </c>
      <c r="M2427" s="6">
        <f t="shared" si="148"/>
        <v>285.43</v>
      </c>
      <c r="N2427" s="6">
        <f t="shared" si="149"/>
        <v>179.1</v>
      </c>
      <c r="O2427" s="6">
        <f t="shared" si="150"/>
        <v>106.33000000000001</v>
      </c>
      <c r="P2427" s="8">
        <f t="shared" si="151"/>
        <v>0.37252566303471957</v>
      </c>
      <c r="Q2427" s="9">
        <f>YEAR(SalesDataTable[[#This Row],[Order Date]])</f>
        <v>2026</v>
      </c>
      <c r="R2427" s="8" t="str">
        <f>"Q"&amp;ROUNDUP(MONTH(SalesDataTable[[#This Row],[Order Date]])/3,0)</f>
        <v>Q4</v>
      </c>
      <c r="S2427" s="5">
        <f>MONTH(SalesDataTable[[#This Row],[Order Date]])</f>
        <v>11</v>
      </c>
      <c r="T2427" s="8" t="str">
        <f>TEXT(SalesDataTable[[#This Row],[Order Date]],"mmm")</f>
        <v>lis</v>
      </c>
    </row>
    <row r="2428" spans="1:20" ht="16" x14ac:dyDescent="0.4">
      <c r="A2428" s="2" t="s">
        <v>2499</v>
      </c>
      <c r="B2428" s="3">
        <v>46349</v>
      </c>
      <c r="C2428" s="4" t="s">
        <v>28</v>
      </c>
      <c r="D2428" s="4" t="s">
        <v>58</v>
      </c>
      <c r="E2428" s="4" t="s">
        <v>23</v>
      </c>
      <c r="F2428" s="4" t="s">
        <v>40</v>
      </c>
      <c r="G2428" s="4" t="s">
        <v>51</v>
      </c>
      <c r="H2428" s="4" t="s">
        <v>84</v>
      </c>
      <c r="I2428" s="5">
        <v>2</v>
      </c>
      <c r="J2428" s="6">
        <v>80.709999999999994</v>
      </c>
      <c r="K2428" s="7">
        <v>0.1</v>
      </c>
      <c r="L2428" s="6">
        <v>39.33</v>
      </c>
      <c r="M2428" s="6">
        <f t="shared" si="148"/>
        <v>145.27799999999999</v>
      </c>
      <c r="N2428" s="6">
        <f t="shared" si="149"/>
        <v>78.66</v>
      </c>
      <c r="O2428" s="6">
        <f t="shared" si="150"/>
        <v>66.617999999999995</v>
      </c>
      <c r="P2428" s="8">
        <f t="shared" si="151"/>
        <v>0.45855532152149669</v>
      </c>
      <c r="Q2428" s="9">
        <f>YEAR(SalesDataTable[[#This Row],[Order Date]])</f>
        <v>2026</v>
      </c>
      <c r="R2428" s="8" t="str">
        <f>"Q"&amp;ROUNDUP(MONTH(SalesDataTable[[#This Row],[Order Date]])/3,0)</f>
        <v>Q4</v>
      </c>
      <c r="S2428" s="5">
        <f>MONTH(SalesDataTable[[#This Row],[Order Date]])</f>
        <v>11</v>
      </c>
      <c r="T2428" s="8" t="str">
        <f>TEXT(SalesDataTable[[#This Row],[Order Date]],"mmm")</f>
        <v>lis</v>
      </c>
    </row>
    <row r="2429" spans="1:20" ht="16" x14ac:dyDescent="0.4">
      <c r="A2429" s="2" t="s">
        <v>2500</v>
      </c>
      <c r="B2429" s="3">
        <v>46349</v>
      </c>
      <c r="C2429" s="4" t="s">
        <v>21</v>
      </c>
      <c r="D2429" s="4" t="s">
        <v>108</v>
      </c>
      <c r="E2429" s="4" t="s">
        <v>23</v>
      </c>
      <c r="F2429" s="4" t="s">
        <v>40</v>
      </c>
      <c r="G2429" s="4" t="s">
        <v>31</v>
      </c>
      <c r="H2429" s="4" t="s">
        <v>99</v>
      </c>
      <c r="I2429" s="5">
        <v>1</v>
      </c>
      <c r="J2429" s="6">
        <v>71.66</v>
      </c>
      <c r="K2429" s="7">
        <v>0.2</v>
      </c>
      <c r="L2429" s="6">
        <v>31.83</v>
      </c>
      <c r="M2429" s="6">
        <f t="shared" si="148"/>
        <v>57.328000000000003</v>
      </c>
      <c r="N2429" s="6">
        <f t="shared" si="149"/>
        <v>31.83</v>
      </c>
      <c r="O2429" s="6">
        <f t="shared" si="150"/>
        <v>25.498000000000005</v>
      </c>
      <c r="P2429" s="8">
        <f t="shared" si="151"/>
        <v>0.44477393245883345</v>
      </c>
      <c r="Q2429" s="9">
        <f>YEAR(SalesDataTable[[#This Row],[Order Date]])</f>
        <v>2026</v>
      </c>
      <c r="R2429" s="8" t="str">
        <f>"Q"&amp;ROUNDUP(MONTH(SalesDataTable[[#This Row],[Order Date]])/3,0)</f>
        <v>Q4</v>
      </c>
      <c r="S2429" s="5">
        <f>MONTH(SalesDataTable[[#This Row],[Order Date]])</f>
        <v>11</v>
      </c>
      <c r="T2429" s="8" t="str">
        <f>TEXT(SalesDataTable[[#This Row],[Order Date]],"mmm")</f>
        <v>lis</v>
      </c>
    </row>
    <row r="2430" spans="1:20" ht="16" x14ac:dyDescent="0.4">
      <c r="A2430" s="2" t="s">
        <v>2501</v>
      </c>
      <c r="B2430" s="3">
        <v>46349</v>
      </c>
      <c r="C2430" s="4" t="s">
        <v>34</v>
      </c>
      <c r="D2430" s="4" t="s">
        <v>44</v>
      </c>
      <c r="E2430" s="4" t="s">
        <v>23</v>
      </c>
      <c r="F2430" s="4" t="s">
        <v>24</v>
      </c>
      <c r="G2430" s="4" t="s">
        <v>51</v>
      </c>
      <c r="H2430" s="4" t="s">
        <v>110</v>
      </c>
      <c r="I2430" s="5">
        <v>5</v>
      </c>
      <c r="J2430" s="6">
        <v>125.23</v>
      </c>
      <c r="K2430" s="7">
        <v>0.05</v>
      </c>
      <c r="L2430" s="6">
        <v>59.84</v>
      </c>
      <c r="M2430" s="6">
        <f t="shared" si="148"/>
        <v>594.84249999999997</v>
      </c>
      <c r="N2430" s="6">
        <f t="shared" si="149"/>
        <v>299.20000000000005</v>
      </c>
      <c r="O2430" s="6">
        <f t="shared" si="150"/>
        <v>295.64249999999993</v>
      </c>
      <c r="P2430" s="8">
        <f t="shared" si="151"/>
        <v>0.49700971265503041</v>
      </c>
      <c r="Q2430" s="9">
        <f>YEAR(SalesDataTable[[#This Row],[Order Date]])</f>
        <v>2026</v>
      </c>
      <c r="R2430" s="8" t="str">
        <f>"Q"&amp;ROUNDUP(MONTH(SalesDataTable[[#This Row],[Order Date]])/3,0)</f>
        <v>Q4</v>
      </c>
      <c r="S2430" s="5">
        <f>MONTH(SalesDataTable[[#This Row],[Order Date]])</f>
        <v>11</v>
      </c>
      <c r="T2430" s="8" t="str">
        <f>TEXT(SalesDataTable[[#This Row],[Order Date]],"mmm")</f>
        <v>lis</v>
      </c>
    </row>
    <row r="2431" spans="1:20" ht="16" x14ac:dyDescent="0.4">
      <c r="A2431" s="2" t="s">
        <v>2502</v>
      </c>
      <c r="B2431" s="3">
        <v>46350</v>
      </c>
      <c r="C2431" s="4" t="s">
        <v>21</v>
      </c>
      <c r="D2431" s="4" t="s">
        <v>108</v>
      </c>
      <c r="E2431" s="4" t="s">
        <v>59</v>
      </c>
      <c r="F2431" s="4" t="s">
        <v>24</v>
      </c>
      <c r="G2431" s="4" t="s">
        <v>31</v>
      </c>
      <c r="H2431" s="4" t="s">
        <v>32</v>
      </c>
      <c r="I2431" s="5">
        <v>2</v>
      </c>
      <c r="J2431" s="6">
        <v>91.33</v>
      </c>
      <c r="K2431" s="7">
        <v>0.15</v>
      </c>
      <c r="L2431" s="6">
        <v>45.45</v>
      </c>
      <c r="M2431" s="6">
        <f t="shared" si="148"/>
        <v>155.261</v>
      </c>
      <c r="N2431" s="6">
        <f t="shared" si="149"/>
        <v>90.9</v>
      </c>
      <c r="O2431" s="6">
        <f t="shared" si="150"/>
        <v>64.36099999999999</v>
      </c>
      <c r="P2431" s="8">
        <f t="shared" si="151"/>
        <v>0.41453423589954974</v>
      </c>
      <c r="Q2431" s="9">
        <f>YEAR(SalesDataTable[[#This Row],[Order Date]])</f>
        <v>2026</v>
      </c>
      <c r="R2431" s="8" t="str">
        <f>"Q"&amp;ROUNDUP(MONTH(SalesDataTable[[#This Row],[Order Date]])/3,0)</f>
        <v>Q4</v>
      </c>
      <c r="S2431" s="5">
        <f>MONTH(SalesDataTable[[#This Row],[Order Date]])</f>
        <v>11</v>
      </c>
      <c r="T2431" s="8" t="str">
        <f>TEXT(SalesDataTable[[#This Row],[Order Date]],"mmm")</f>
        <v>lis</v>
      </c>
    </row>
    <row r="2432" spans="1:20" ht="16" x14ac:dyDescent="0.4">
      <c r="A2432" s="2" t="s">
        <v>2503</v>
      </c>
      <c r="B2432" s="3">
        <v>46350</v>
      </c>
      <c r="C2432" s="4" t="s">
        <v>21</v>
      </c>
      <c r="D2432" s="4" t="s">
        <v>22</v>
      </c>
      <c r="E2432" s="4" t="s">
        <v>59</v>
      </c>
      <c r="F2432" s="4" t="s">
        <v>36</v>
      </c>
      <c r="G2432" s="4" t="s">
        <v>31</v>
      </c>
      <c r="H2432" s="4" t="s">
        <v>73</v>
      </c>
      <c r="I2432" s="5">
        <v>4</v>
      </c>
      <c r="J2432" s="6">
        <v>155.91</v>
      </c>
      <c r="K2432" s="7">
        <v>0</v>
      </c>
      <c r="L2432" s="6">
        <v>79.91</v>
      </c>
      <c r="M2432" s="6">
        <f t="shared" si="148"/>
        <v>623.64</v>
      </c>
      <c r="N2432" s="6">
        <f t="shared" si="149"/>
        <v>319.64</v>
      </c>
      <c r="O2432" s="6">
        <f t="shared" si="150"/>
        <v>304</v>
      </c>
      <c r="P2432" s="8">
        <f t="shared" si="151"/>
        <v>0.48746071451478418</v>
      </c>
      <c r="Q2432" s="9">
        <f>YEAR(SalesDataTable[[#This Row],[Order Date]])</f>
        <v>2026</v>
      </c>
      <c r="R2432" s="8" t="str">
        <f>"Q"&amp;ROUNDUP(MONTH(SalesDataTable[[#This Row],[Order Date]])/3,0)</f>
        <v>Q4</v>
      </c>
      <c r="S2432" s="5">
        <f>MONTH(SalesDataTable[[#This Row],[Order Date]])</f>
        <v>11</v>
      </c>
      <c r="T2432" s="8" t="str">
        <f>TEXT(SalesDataTable[[#This Row],[Order Date]],"mmm")</f>
        <v>lis</v>
      </c>
    </row>
    <row r="2433" spans="1:20" ht="16" x14ac:dyDescent="0.4">
      <c r="A2433" s="2" t="s">
        <v>2504</v>
      </c>
      <c r="B2433" s="3">
        <v>46350</v>
      </c>
      <c r="C2433" s="4" t="s">
        <v>34</v>
      </c>
      <c r="D2433" s="4" t="s">
        <v>81</v>
      </c>
      <c r="E2433" s="4" t="s">
        <v>45</v>
      </c>
      <c r="F2433" s="4" t="s">
        <v>24</v>
      </c>
      <c r="G2433" s="4" t="s">
        <v>69</v>
      </c>
      <c r="H2433" s="4" t="s">
        <v>70</v>
      </c>
      <c r="I2433" s="5">
        <v>1</v>
      </c>
      <c r="J2433" s="6">
        <v>39.42</v>
      </c>
      <c r="K2433" s="7">
        <v>0</v>
      </c>
      <c r="L2433" s="6">
        <v>14.63</v>
      </c>
      <c r="M2433" s="6">
        <f t="shared" si="148"/>
        <v>39.42</v>
      </c>
      <c r="N2433" s="6">
        <f t="shared" si="149"/>
        <v>14.63</v>
      </c>
      <c r="O2433" s="6">
        <f t="shared" si="150"/>
        <v>24.79</v>
      </c>
      <c r="P2433" s="8">
        <f t="shared" si="151"/>
        <v>0.62886859462201927</v>
      </c>
      <c r="Q2433" s="9">
        <f>YEAR(SalesDataTable[[#This Row],[Order Date]])</f>
        <v>2026</v>
      </c>
      <c r="R2433" s="8" t="str">
        <f>"Q"&amp;ROUNDUP(MONTH(SalesDataTable[[#This Row],[Order Date]])/3,0)</f>
        <v>Q4</v>
      </c>
      <c r="S2433" s="5">
        <f>MONTH(SalesDataTable[[#This Row],[Order Date]])</f>
        <v>11</v>
      </c>
      <c r="T2433" s="8" t="str">
        <f>TEXT(SalesDataTable[[#This Row],[Order Date]],"mmm")</f>
        <v>lis</v>
      </c>
    </row>
    <row r="2434" spans="1:20" ht="16" x14ac:dyDescent="0.4">
      <c r="A2434" s="2" t="s">
        <v>2505</v>
      </c>
      <c r="B2434" s="3">
        <v>46350</v>
      </c>
      <c r="C2434" s="4" t="s">
        <v>34</v>
      </c>
      <c r="D2434" s="4" t="s">
        <v>35</v>
      </c>
      <c r="E2434" s="4" t="s">
        <v>23</v>
      </c>
      <c r="F2434" s="4" t="s">
        <v>24</v>
      </c>
      <c r="G2434" s="4" t="s">
        <v>25</v>
      </c>
      <c r="H2434" s="4" t="s">
        <v>49</v>
      </c>
      <c r="I2434" s="5">
        <v>2</v>
      </c>
      <c r="J2434" s="6">
        <v>51.56</v>
      </c>
      <c r="K2434" s="7">
        <v>0.05</v>
      </c>
      <c r="L2434" s="6">
        <v>22.7</v>
      </c>
      <c r="M2434" s="6">
        <f t="shared" ref="M2434:M2497" si="152">I2434*J2434*(1-K2434)</f>
        <v>97.963999999999999</v>
      </c>
      <c r="N2434" s="6">
        <f t="shared" ref="N2434:N2497" si="153">I2434*L2434</f>
        <v>45.4</v>
      </c>
      <c r="O2434" s="6">
        <f t="shared" ref="O2434:O2497" si="154">M2434-N2434</f>
        <v>52.564</v>
      </c>
      <c r="P2434" s="8">
        <f t="shared" ref="P2434:P2497" si="155">IFERROR(O2434/M2434,0)</f>
        <v>0.5365644522477645</v>
      </c>
      <c r="Q2434" s="9">
        <f>YEAR(SalesDataTable[[#This Row],[Order Date]])</f>
        <v>2026</v>
      </c>
      <c r="R2434" s="8" t="str">
        <f>"Q"&amp;ROUNDUP(MONTH(SalesDataTable[[#This Row],[Order Date]])/3,0)</f>
        <v>Q4</v>
      </c>
      <c r="S2434" s="5">
        <f>MONTH(SalesDataTable[[#This Row],[Order Date]])</f>
        <v>11</v>
      </c>
      <c r="T2434" s="8" t="str">
        <f>TEXT(SalesDataTable[[#This Row],[Order Date]],"mmm")</f>
        <v>lis</v>
      </c>
    </row>
    <row r="2435" spans="1:20" ht="16" x14ac:dyDescent="0.4">
      <c r="A2435" s="2" t="s">
        <v>2506</v>
      </c>
      <c r="B2435" s="3">
        <v>46350</v>
      </c>
      <c r="C2435" s="4" t="s">
        <v>21</v>
      </c>
      <c r="D2435" s="4" t="s">
        <v>22</v>
      </c>
      <c r="E2435" s="4" t="s">
        <v>23</v>
      </c>
      <c r="F2435" s="4" t="s">
        <v>24</v>
      </c>
      <c r="G2435" s="4" t="s">
        <v>51</v>
      </c>
      <c r="H2435" s="4" t="s">
        <v>110</v>
      </c>
      <c r="I2435" s="5">
        <v>1</v>
      </c>
      <c r="J2435" s="6">
        <v>120.49</v>
      </c>
      <c r="K2435" s="7">
        <v>0.15</v>
      </c>
      <c r="L2435" s="6">
        <v>61.22</v>
      </c>
      <c r="M2435" s="6">
        <f t="shared" si="152"/>
        <v>102.4165</v>
      </c>
      <c r="N2435" s="6">
        <f t="shared" si="153"/>
        <v>61.22</v>
      </c>
      <c r="O2435" s="6">
        <f t="shared" si="154"/>
        <v>41.1965</v>
      </c>
      <c r="P2435" s="8">
        <f t="shared" si="155"/>
        <v>0.40224475548373556</v>
      </c>
      <c r="Q2435" s="9">
        <f>YEAR(SalesDataTable[[#This Row],[Order Date]])</f>
        <v>2026</v>
      </c>
      <c r="R2435" s="8" t="str">
        <f>"Q"&amp;ROUNDUP(MONTH(SalesDataTable[[#This Row],[Order Date]])/3,0)</f>
        <v>Q4</v>
      </c>
      <c r="S2435" s="5">
        <f>MONTH(SalesDataTable[[#This Row],[Order Date]])</f>
        <v>11</v>
      </c>
      <c r="T2435" s="8" t="str">
        <f>TEXT(SalesDataTable[[#This Row],[Order Date]],"mmm")</f>
        <v>lis</v>
      </c>
    </row>
    <row r="2436" spans="1:20" ht="16" x14ac:dyDescent="0.4">
      <c r="A2436" s="2" t="s">
        <v>2507</v>
      </c>
      <c r="B2436" s="3">
        <v>46350</v>
      </c>
      <c r="C2436" s="4" t="s">
        <v>34</v>
      </c>
      <c r="D2436" s="4" t="s">
        <v>146</v>
      </c>
      <c r="E2436" s="4" t="s">
        <v>45</v>
      </c>
      <c r="F2436" s="4" t="s">
        <v>24</v>
      </c>
      <c r="G2436" s="4" t="s">
        <v>31</v>
      </c>
      <c r="H2436" s="4" t="s">
        <v>73</v>
      </c>
      <c r="I2436" s="5">
        <v>2</v>
      </c>
      <c r="J2436" s="6">
        <v>153.96</v>
      </c>
      <c r="K2436" s="7">
        <v>0</v>
      </c>
      <c r="L2436" s="6">
        <v>79.33</v>
      </c>
      <c r="M2436" s="6">
        <f t="shared" si="152"/>
        <v>307.92</v>
      </c>
      <c r="N2436" s="6">
        <f t="shared" si="153"/>
        <v>158.66</v>
      </c>
      <c r="O2436" s="6">
        <f t="shared" si="154"/>
        <v>149.26000000000002</v>
      </c>
      <c r="P2436" s="8">
        <f t="shared" si="155"/>
        <v>0.48473629514159527</v>
      </c>
      <c r="Q2436" s="9">
        <f>YEAR(SalesDataTable[[#This Row],[Order Date]])</f>
        <v>2026</v>
      </c>
      <c r="R2436" s="8" t="str">
        <f>"Q"&amp;ROUNDUP(MONTH(SalesDataTable[[#This Row],[Order Date]])/3,0)</f>
        <v>Q4</v>
      </c>
      <c r="S2436" s="5">
        <f>MONTH(SalesDataTable[[#This Row],[Order Date]])</f>
        <v>11</v>
      </c>
      <c r="T2436" s="8" t="str">
        <f>TEXT(SalesDataTable[[#This Row],[Order Date]],"mmm")</f>
        <v>lis</v>
      </c>
    </row>
    <row r="2437" spans="1:20" ht="16" x14ac:dyDescent="0.4">
      <c r="A2437" s="2" t="s">
        <v>2508</v>
      </c>
      <c r="B2437" s="3">
        <v>46350</v>
      </c>
      <c r="C2437" s="4" t="s">
        <v>34</v>
      </c>
      <c r="D2437" s="4" t="s">
        <v>146</v>
      </c>
      <c r="E2437" s="4" t="s">
        <v>45</v>
      </c>
      <c r="F2437" s="4" t="s">
        <v>36</v>
      </c>
      <c r="G2437" s="4" t="s">
        <v>25</v>
      </c>
      <c r="H2437" s="4" t="s">
        <v>55</v>
      </c>
      <c r="I2437" s="5">
        <v>1</v>
      </c>
      <c r="J2437" s="6">
        <v>39.85</v>
      </c>
      <c r="K2437" s="7">
        <v>0</v>
      </c>
      <c r="L2437" s="6">
        <v>16.3</v>
      </c>
      <c r="M2437" s="6">
        <f t="shared" si="152"/>
        <v>39.85</v>
      </c>
      <c r="N2437" s="6">
        <f t="shared" si="153"/>
        <v>16.3</v>
      </c>
      <c r="O2437" s="6">
        <f t="shared" si="154"/>
        <v>23.55</v>
      </c>
      <c r="P2437" s="8">
        <f t="shared" si="155"/>
        <v>0.59096612296110418</v>
      </c>
      <c r="Q2437" s="9">
        <f>YEAR(SalesDataTable[[#This Row],[Order Date]])</f>
        <v>2026</v>
      </c>
      <c r="R2437" s="8" t="str">
        <f>"Q"&amp;ROUNDUP(MONTH(SalesDataTable[[#This Row],[Order Date]])/3,0)</f>
        <v>Q4</v>
      </c>
      <c r="S2437" s="5">
        <f>MONTH(SalesDataTable[[#This Row],[Order Date]])</f>
        <v>11</v>
      </c>
      <c r="T2437" s="8" t="str">
        <f>TEXT(SalesDataTable[[#This Row],[Order Date]],"mmm")</f>
        <v>lis</v>
      </c>
    </row>
    <row r="2438" spans="1:20" ht="16" x14ac:dyDescent="0.4">
      <c r="A2438" s="2" t="s">
        <v>2509</v>
      </c>
      <c r="B2438" s="3">
        <v>46351</v>
      </c>
      <c r="C2438" s="4" t="s">
        <v>47</v>
      </c>
      <c r="D2438" s="4" t="s">
        <v>102</v>
      </c>
      <c r="E2438" s="4" t="s">
        <v>59</v>
      </c>
      <c r="F2438" s="4" t="s">
        <v>24</v>
      </c>
      <c r="G2438" s="4" t="s">
        <v>25</v>
      </c>
      <c r="H2438" s="4" t="s">
        <v>63</v>
      </c>
      <c r="I2438" s="5">
        <v>2</v>
      </c>
      <c r="J2438" s="6">
        <v>103.88</v>
      </c>
      <c r="K2438" s="7">
        <v>0.15</v>
      </c>
      <c r="L2438" s="6">
        <v>49.26</v>
      </c>
      <c r="M2438" s="6">
        <f t="shared" si="152"/>
        <v>176.59599999999998</v>
      </c>
      <c r="N2438" s="6">
        <f t="shared" si="153"/>
        <v>98.52</v>
      </c>
      <c r="O2438" s="6">
        <f t="shared" si="154"/>
        <v>78.075999999999979</v>
      </c>
      <c r="P2438" s="8">
        <f t="shared" si="155"/>
        <v>0.44211646922920106</v>
      </c>
      <c r="Q2438" s="9">
        <f>YEAR(SalesDataTable[[#This Row],[Order Date]])</f>
        <v>2026</v>
      </c>
      <c r="R2438" s="8" t="str">
        <f>"Q"&amp;ROUNDUP(MONTH(SalesDataTable[[#This Row],[Order Date]])/3,0)</f>
        <v>Q4</v>
      </c>
      <c r="S2438" s="5">
        <f>MONTH(SalesDataTable[[#This Row],[Order Date]])</f>
        <v>11</v>
      </c>
      <c r="T2438" s="8" t="str">
        <f>TEXT(SalesDataTable[[#This Row],[Order Date]],"mmm")</f>
        <v>lis</v>
      </c>
    </row>
    <row r="2439" spans="1:20" ht="16" x14ac:dyDescent="0.4">
      <c r="A2439" s="2" t="s">
        <v>2510</v>
      </c>
      <c r="B2439" s="3">
        <v>46351</v>
      </c>
      <c r="C2439" s="4" t="s">
        <v>47</v>
      </c>
      <c r="D2439" s="4" t="s">
        <v>65</v>
      </c>
      <c r="E2439" s="4" t="s">
        <v>23</v>
      </c>
      <c r="F2439" s="4" t="s">
        <v>24</v>
      </c>
      <c r="G2439" s="4" t="s">
        <v>37</v>
      </c>
      <c r="H2439" s="4" t="s">
        <v>91</v>
      </c>
      <c r="I2439" s="5">
        <v>2</v>
      </c>
      <c r="J2439" s="6">
        <v>134.19</v>
      </c>
      <c r="K2439" s="7">
        <v>0.1</v>
      </c>
      <c r="L2439" s="6">
        <v>65.39</v>
      </c>
      <c r="M2439" s="6">
        <f t="shared" si="152"/>
        <v>241.542</v>
      </c>
      <c r="N2439" s="6">
        <f t="shared" si="153"/>
        <v>130.78</v>
      </c>
      <c r="O2439" s="6">
        <f t="shared" si="154"/>
        <v>110.762</v>
      </c>
      <c r="P2439" s="8">
        <f t="shared" si="155"/>
        <v>0.45856207202060095</v>
      </c>
      <c r="Q2439" s="9">
        <f>YEAR(SalesDataTable[[#This Row],[Order Date]])</f>
        <v>2026</v>
      </c>
      <c r="R2439" s="8" t="str">
        <f>"Q"&amp;ROUNDUP(MONTH(SalesDataTable[[#This Row],[Order Date]])/3,0)</f>
        <v>Q4</v>
      </c>
      <c r="S2439" s="5">
        <f>MONTH(SalesDataTable[[#This Row],[Order Date]])</f>
        <v>11</v>
      </c>
      <c r="T2439" s="8" t="str">
        <f>TEXT(SalesDataTable[[#This Row],[Order Date]],"mmm")</f>
        <v>lis</v>
      </c>
    </row>
    <row r="2440" spans="1:20" ht="16" x14ac:dyDescent="0.4">
      <c r="A2440" s="2" t="s">
        <v>2511</v>
      </c>
      <c r="B2440" s="3">
        <v>46351</v>
      </c>
      <c r="C2440" s="4" t="s">
        <v>28</v>
      </c>
      <c r="D2440" s="4" t="s">
        <v>29</v>
      </c>
      <c r="E2440" s="4" t="s">
        <v>59</v>
      </c>
      <c r="F2440" s="4" t="s">
        <v>36</v>
      </c>
      <c r="G2440" s="4" t="s">
        <v>37</v>
      </c>
      <c r="H2440" s="4" t="s">
        <v>38</v>
      </c>
      <c r="I2440" s="5">
        <v>1</v>
      </c>
      <c r="J2440" s="6">
        <v>37.06</v>
      </c>
      <c r="K2440" s="7">
        <v>0.1</v>
      </c>
      <c r="L2440" s="6">
        <v>13.18</v>
      </c>
      <c r="M2440" s="6">
        <f t="shared" si="152"/>
        <v>33.354000000000006</v>
      </c>
      <c r="N2440" s="6">
        <f t="shared" si="153"/>
        <v>13.18</v>
      </c>
      <c r="O2440" s="6">
        <f t="shared" si="154"/>
        <v>20.174000000000007</v>
      </c>
      <c r="P2440" s="8">
        <f t="shared" si="155"/>
        <v>0.6048449961024166</v>
      </c>
      <c r="Q2440" s="9">
        <f>YEAR(SalesDataTable[[#This Row],[Order Date]])</f>
        <v>2026</v>
      </c>
      <c r="R2440" s="8" t="str">
        <f>"Q"&amp;ROUNDUP(MONTH(SalesDataTable[[#This Row],[Order Date]])/3,0)</f>
        <v>Q4</v>
      </c>
      <c r="S2440" s="5">
        <f>MONTH(SalesDataTable[[#This Row],[Order Date]])</f>
        <v>11</v>
      </c>
      <c r="T2440" s="8" t="str">
        <f>TEXT(SalesDataTable[[#This Row],[Order Date]],"mmm")</f>
        <v>lis</v>
      </c>
    </row>
    <row r="2441" spans="1:20" ht="16" x14ac:dyDescent="0.4">
      <c r="A2441" s="2" t="s">
        <v>2512</v>
      </c>
      <c r="B2441" s="3">
        <v>46351</v>
      </c>
      <c r="C2441" s="4" t="s">
        <v>34</v>
      </c>
      <c r="D2441" s="4" t="s">
        <v>81</v>
      </c>
      <c r="E2441" s="4" t="s">
        <v>23</v>
      </c>
      <c r="F2441" s="4" t="s">
        <v>36</v>
      </c>
      <c r="G2441" s="4" t="s">
        <v>37</v>
      </c>
      <c r="H2441" s="4" t="s">
        <v>91</v>
      </c>
      <c r="I2441" s="5">
        <v>4</v>
      </c>
      <c r="J2441" s="6">
        <v>135.21</v>
      </c>
      <c r="K2441" s="7">
        <v>0.05</v>
      </c>
      <c r="L2441" s="6">
        <v>68.64</v>
      </c>
      <c r="M2441" s="6">
        <f t="shared" si="152"/>
        <v>513.798</v>
      </c>
      <c r="N2441" s="6">
        <f t="shared" si="153"/>
        <v>274.56</v>
      </c>
      <c r="O2441" s="6">
        <f t="shared" si="154"/>
        <v>239.238</v>
      </c>
      <c r="P2441" s="8">
        <f t="shared" si="155"/>
        <v>0.46562656919645462</v>
      </c>
      <c r="Q2441" s="9">
        <f>YEAR(SalesDataTable[[#This Row],[Order Date]])</f>
        <v>2026</v>
      </c>
      <c r="R2441" s="8" t="str">
        <f>"Q"&amp;ROUNDUP(MONTH(SalesDataTable[[#This Row],[Order Date]])/3,0)</f>
        <v>Q4</v>
      </c>
      <c r="S2441" s="5">
        <f>MONTH(SalesDataTable[[#This Row],[Order Date]])</f>
        <v>11</v>
      </c>
      <c r="T2441" s="8" t="str">
        <f>TEXT(SalesDataTable[[#This Row],[Order Date]],"mmm")</f>
        <v>lis</v>
      </c>
    </row>
    <row r="2442" spans="1:20" ht="16" x14ac:dyDescent="0.4">
      <c r="A2442" s="2" t="s">
        <v>2513</v>
      </c>
      <c r="B2442" s="3">
        <v>46351</v>
      </c>
      <c r="C2442" s="4" t="s">
        <v>21</v>
      </c>
      <c r="D2442" s="4" t="s">
        <v>72</v>
      </c>
      <c r="E2442" s="4" t="s">
        <v>59</v>
      </c>
      <c r="F2442" s="4" t="s">
        <v>24</v>
      </c>
      <c r="G2442" s="4" t="s">
        <v>31</v>
      </c>
      <c r="H2442" s="4" t="s">
        <v>41</v>
      </c>
      <c r="I2442" s="5">
        <v>2</v>
      </c>
      <c r="J2442" s="6">
        <v>145.77000000000001</v>
      </c>
      <c r="K2442" s="7">
        <v>0.1</v>
      </c>
      <c r="L2442" s="6">
        <v>78.14</v>
      </c>
      <c r="M2442" s="6">
        <f t="shared" si="152"/>
        <v>262.38600000000002</v>
      </c>
      <c r="N2442" s="6">
        <f t="shared" si="153"/>
        <v>156.28</v>
      </c>
      <c r="O2442" s="6">
        <f t="shared" si="154"/>
        <v>106.10600000000002</v>
      </c>
      <c r="P2442" s="8">
        <f t="shared" si="155"/>
        <v>0.40438895367893107</v>
      </c>
      <c r="Q2442" s="9">
        <f>YEAR(SalesDataTable[[#This Row],[Order Date]])</f>
        <v>2026</v>
      </c>
      <c r="R2442" s="8" t="str">
        <f>"Q"&amp;ROUNDUP(MONTH(SalesDataTable[[#This Row],[Order Date]])/3,0)</f>
        <v>Q4</v>
      </c>
      <c r="S2442" s="5">
        <f>MONTH(SalesDataTable[[#This Row],[Order Date]])</f>
        <v>11</v>
      </c>
      <c r="T2442" s="8" t="str">
        <f>TEXT(SalesDataTable[[#This Row],[Order Date]],"mmm")</f>
        <v>lis</v>
      </c>
    </row>
    <row r="2443" spans="1:20" ht="16" x14ac:dyDescent="0.4">
      <c r="A2443" s="2" t="s">
        <v>2514</v>
      </c>
      <c r="B2443" s="3">
        <v>46351</v>
      </c>
      <c r="C2443" s="4" t="s">
        <v>21</v>
      </c>
      <c r="D2443" s="4" t="s">
        <v>108</v>
      </c>
      <c r="E2443" s="4" t="s">
        <v>45</v>
      </c>
      <c r="F2443" s="4" t="s">
        <v>36</v>
      </c>
      <c r="G2443" s="4" t="s">
        <v>51</v>
      </c>
      <c r="H2443" s="4" t="s">
        <v>110</v>
      </c>
      <c r="I2443" s="5">
        <v>1</v>
      </c>
      <c r="J2443" s="6">
        <v>121.53</v>
      </c>
      <c r="K2443" s="7">
        <v>0.15</v>
      </c>
      <c r="L2443" s="6">
        <v>62.14</v>
      </c>
      <c r="M2443" s="6">
        <f t="shared" si="152"/>
        <v>103.3005</v>
      </c>
      <c r="N2443" s="6">
        <f t="shared" si="153"/>
        <v>62.14</v>
      </c>
      <c r="O2443" s="6">
        <f t="shared" si="154"/>
        <v>41.160499999999999</v>
      </c>
      <c r="P2443" s="8">
        <f t="shared" si="155"/>
        <v>0.39845402490791426</v>
      </c>
      <c r="Q2443" s="9">
        <f>YEAR(SalesDataTable[[#This Row],[Order Date]])</f>
        <v>2026</v>
      </c>
      <c r="R2443" s="8" t="str">
        <f>"Q"&amp;ROUNDUP(MONTH(SalesDataTable[[#This Row],[Order Date]])/3,0)</f>
        <v>Q4</v>
      </c>
      <c r="S2443" s="5">
        <f>MONTH(SalesDataTable[[#This Row],[Order Date]])</f>
        <v>11</v>
      </c>
      <c r="T2443" s="8" t="str">
        <f>TEXT(SalesDataTable[[#This Row],[Order Date]],"mmm")</f>
        <v>lis</v>
      </c>
    </row>
    <row r="2444" spans="1:20" ht="16" x14ac:dyDescent="0.4">
      <c r="A2444" s="2" t="s">
        <v>2515</v>
      </c>
      <c r="B2444" s="3">
        <v>46351</v>
      </c>
      <c r="C2444" s="4" t="s">
        <v>34</v>
      </c>
      <c r="D2444" s="4" t="s">
        <v>35</v>
      </c>
      <c r="E2444" s="4" t="s">
        <v>23</v>
      </c>
      <c r="F2444" s="4" t="s">
        <v>40</v>
      </c>
      <c r="G2444" s="4" t="s">
        <v>25</v>
      </c>
      <c r="H2444" s="4" t="s">
        <v>55</v>
      </c>
      <c r="I2444" s="5">
        <v>2</v>
      </c>
      <c r="J2444" s="6">
        <v>40.51</v>
      </c>
      <c r="K2444" s="7">
        <v>0.05</v>
      </c>
      <c r="L2444" s="6">
        <v>16.45</v>
      </c>
      <c r="M2444" s="6">
        <f t="shared" si="152"/>
        <v>76.968999999999994</v>
      </c>
      <c r="N2444" s="6">
        <f t="shared" si="153"/>
        <v>32.9</v>
      </c>
      <c r="O2444" s="6">
        <f t="shared" si="154"/>
        <v>44.068999999999996</v>
      </c>
      <c r="P2444" s="8">
        <f t="shared" si="155"/>
        <v>0.5725551845548208</v>
      </c>
      <c r="Q2444" s="9">
        <f>YEAR(SalesDataTable[[#This Row],[Order Date]])</f>
        <v>2026</v>
      </c>
      <c r="R2444" s="8" t="str">
        <f>"Q"&amp;ROUNDUP(MONTH(SalesDataTable[[#This Row],[Order Date]])/3,0)</f>
        <v>Q4</v>
      </c>
      <c r="S2444" s="5">
        <f>MONTH(SalesDataTable[[#This Row],[Order Date]])</f>
        <v>11</v>
      </c>
      <c r="T2444" s="8" t="str">
        <f>TEXT(SalesDataTable[[#This Row],[Order Date]],"mmm")</f>
        <v>lis</v>
      </c>
    </row>
    <row r="2445" spans="1:20" ht="16" x14ac:dyDescent="0.4">
      <c r="A2445" s="2" t="s">
        <v>2516</v>
      </c>
      <c r="B2445" s="3">
        <v>46351</v>
      </c>
      <c r="C2445" s="4" t="s">
        <v>34</v>
      </c>
      <c r="D2445" s="4" t="s">
        <v>54</v>
      </c>
      <c r="E2445" s="4" t="s">
        <v>23</v>
      </c>
      <c r="F2445" s="4" t="s">
        <v>36</v>
      </c>
      <c r="G2445" s="4" t="s">
        <v>31</v>
      </c>
      <c r="H2445" s="4" t="s">
        <v>99</v>
      </c>
      <c r="I2445" s="5">
        <v>1</v>
      </c>
      <c r="J2445" s="6">
        <v>70.099999999999994</v>
      </c>
      <c r="K2445" s="7">
        <v>0.15</v>
      </c>
      <c r="L2445" s="6">
        <v>32.28</v>
      </c>
      <c r="M2445" s="6">
        <f t="shared" si="152"/>
        <v>59.584999999999994</v>
      </c>
      <c r="N2445" s="6">
        <f t="shared" si="153"/>
        <v>32.28</v>
      </c>
      <c r="O2445" s="6">
        <f t="shared" si="154"/>
        <v>27.304999999999993</v>
      </c>
      <c r="P2445" s="8">
        <f t="shared" si="155"/>
        <v>0.45825291600234952</v>
      </c>
      <c r="Q2445" s="9">
        <f>YEAR(SalesDataTable[[#This Row],[Order Date]])</f>
        <v>2026</v>
      </c>
      <c r="R2445" s="8" t="str">
        <f>"Q"&amp;ROUNDUP(MONTH(SalesDataTable[[#This Row],[Order Date]])/3,0)</f>
        <v>Q4</v>
      </c>
      <c r="S2445" s="5">
        <f>MONTH(SalesDataTable[[#This Row],[Order Date]])</f>
        <v>11</v>
      </c>
      <c r="T2445" s="8" t="str">
        <f>TEXT(SalesDataTable[[#This Row],[Order Date]],"mmm")</f>
        <v>lis</v>
      </c>
    </row>
    <row r="2446" spans="1:20" ht="16" x14ac:dyDescent="0.4">
      <c r="A2446" s="2" t="s">
        <v>2517</v>
      </c>
      <c r="B2446" s="3">
        <v>46351</v>
      </c>
      <c r="C2446" s="4" t="s">
        <v>28</v>
      </c>
      <c r="D2446" s="4" t="s">
        <v>89</v>
      </c>
      <c r="E2446" s="4" t="s">
        <v>59</v>
      </c>
      <c r="F2446" s="4" t="s">
        <v>36</v>
      </c>
      <c r="G2446" s="4" t="s">
        <v>31</v>
      </c>
      <c r="H2446" s="4" t="s">
        <v>41</v>
      </c>
      <c r="I2446" s="5">
        <v>1</v>
      </c>
      <c r="J2446" s="6">
        <v>144.25</v>
      </c>
      <c r="K2446" s="7">
        <v>0.1</v>
      </c>
      <c r="L2446" s="6">
        <v>79.55</v>
      </c>
      <c r="M2446" s="6">
        <f t="shared" si="152"/>
        <v>129.82500000000002</v>
      </c>
      <c r="N2446" s="6">
        <f t="shared" si="153"/>
        <v>79.55</v>
      </c>
      <c r="O2446" s="6">
        <f t="shared" si="154"/>
        <v>50.27500000000002</v>
      </c>
      <c r="P2446" s="8">
        <f t="shared" si="155"/>
        <v>0.38725207009435791</v>
      </c>
      <c r="Q2446" s="9">
        <f>YEAR(SalesDataTable[[#This Row],[Order Date]])</f>
        <v>2026</v>
      </c>
      <c r="R2446" s="8" t="str">
        <f>"Q"&amp;ROUNDUP(MONTH(SalesDataTable[[#This Row],[Order Date]])/3,0)</f>
        <v>Q4</v>
      </c>
      <c r="S2446" s="5">
        <f>MONTH(SalesDataTable[[#This Row],[Order Date]])</f>
        <v>11</v>
      </c>
      <c r="T2446" s="8" t="str">
        <f>TEXT(SalesDataTable[[#This Row],[Order Date]],"mmm")</f>
        <v>lis</v>
      </c>
    </row>
    <row r="2447" spans="1:20" ht="16" x14ac:dyDescent="0.4">
      <c r="A2447" s="2" t="s">
        <v>2518</v>
      </c>
      <c r="B2447" s="3">
        <v>46351</v>
      </c>
      <c r="C2447" s="4" t="s">
        <v>28</v>
      </c>
      <c r="D2447" s="4" t="s">
        <v>58</v>
      </c>
      <c r="E2447" s="4" t="s">
        <v>59</v>
      </c>
      <c r="F2447" s="4" t="s">
        <v>24</v>
      </c>
      <c r="G2447" s="4" t="s">
        <v>31</v>
      </c>
      <c r="H2447" s="4" t="s">
        <v>41</v>
      </c>
      <c r="I2447" s="5">
        <v>4</v>
      </c>
      <c r="J2447" s="6">
        <v>146.19</v>
      </c>
      <c r="K2447" s="7">
        <v>0.1</v>
      </c>
      <c r="L2447" s="6">
        <v>79.569999999999993</v>
      </c>
      <c r="M2447" s="6">
        <f t="shared" si="152"/>
        <v>526.28399999999999</v>
      </c>
      <c r="N2447" s="6">
        <f t="shared" si="153"/>
        <v>318.27999999999997</v>
      </c>
      <c r="O2447" s="6">
        <f t="shared" si="154"/>
        <v>208.00400000000002</v>
      </c>
      <c r="P2447" s="8">
        <f t="shared" si="155"/>
        <v>0.39523147198090769</v>
      </c>
      <c r="Q2447" s="9">
        <f>YEAR(SalesDataTable[[#This Row],[Order Date]])</f>
        <v>2026</v>
      </c>
      <c r="R2447" s="8" t="str">
        <f>"Q"&amp;ROUNDUP(MONTH(SalesDataTable[[#This Row],[Order Date]])/3,0)</f>
        <v>Q4</v>
      </c>
      <c r="S2447" s="5">
        <f>MONTH(SalesDataTable[[#This Row],[Order Date]])</f>
        <v>11</v>
      </c>
      <c r="T2447" s="8" t="str">
        <f>TEXT(SalesDataTable[[#This Row],[Order Date]],"mmm")</f>
        <v>lis</v>
      </c>
    </row>
    <row r="2448" spans="1:20" ht="16" x14ac:dyDescent="0.4">
      <c r="A2448" s="2" t="s">
        <v>2519</v>
      </c>
      <c r="B2448" s="3">
        <v>46351</v>
      </c>
      <c r="C2448" s="4" t="s">
        <v>21</v>
      </c>
      <c r="D2448" s="4" t="s">
        <v>72</v>
      </c>
      <c r="E2448" s="4" t="s">
        <v>23</v>
      </c>
      <c r="F2448" s="4" t="s">
        <v>36</v>
      </c>
      <c r="G2448" s="4" t="s">
        <v>51</v>
      </c>
      <c r="H2448" s="4" t="s">
        <v>84</v>
      </c>
      <c r="I2448" s="5">
        <v>1</v>
      </c>
      <c r="J2448" s="6">
        <v>81.89</v>
      </c>
      <c r="K2448" s="7">
        <v>0.05</v>
      </c>
      <c r="L2448" s="6">
        <v>38.33</v>
      </c>
      <c r="M2448" s="6">
        <f t="shared" si="152"/>
        <v>77.79549999999999</v>
      </c>
      <c r="N2448" s="6">
        <f t="shared" si="153"/>
        <v>38.33</v>
      </c>
      <c r="O2448" s="6">
        <f t="shared" si="154"/>
        <v>39.465499999999992</v>
      </c>
      <c r="P2448" s="8">
        <f t="shared" si="155"/>
        <v>0.50729797996028048</v>
      </c>
      <c r="Q2448" s="9">
        <f>YEAR(SalesDataTable[[#This Row],[Order Date]])</f>
        <v>2026</v>
      </c>
      <c r="R2448" s="8" t="str">
        <f>"Q"&amp;ROUNDUP(MONTH(SalesDataTable[[#This Row],[Order Date]])/3,0)</f>
        <v>Q4</v>
      </c>
      <c r="S2448" s="5">
        <f>MONTH(SalesDataTable[[#This Row],[Order Date]])</f>
        <v>11</v>
      </c>
      <c r="T2448" s="8" t="str">
        <f>TEXT(SalesDataTable[[#This Row],[Order Date]],"mmm")</f>
        <v>lis</v>
      </c>
    </row>
    <row r="2449" spans="1:20" ht="16" x14ac:dyDescent="0.4">
      <c r="A2449" s="2" t="s">
        <v>2520</v>
      </c>
      <c r="B2449" s="3">
        <v>46351</v>
      </c>
      <c r="C2449" s="4" t="s">
        <v>34</v>
      </c>
      <c r="D2449" s="4" t="s">
        <v>35</v>
      </c>
      <c r="E2449" s="4" t="s">
        <v>45</v>
      </c>
      <c r="F2449" s="4" t="s">
        <v>36</v>
      </c>
      <c r="G2449" s="4" t="s">
        <v>51</v>
      </c>
      <c r="H2449" s="4" t="s">
        <v>61</v>
      </c>
      <c r="I2449" s="5">
        <v>2</v>
      </c>
      <c r="J2449" s="6">
        <v>194.78</v>
      </c>
      <c r="K2449" s="7">
        <v>0.15</v>
      </c>
      <c r="L2449" s="6">
        <v>102.51</v>
      </c>
      <c r="M2449" s="6">
        <f t="shared" si="152"/>
        <v>331.12599999999998</v>
      </c>
      <c r="N2449" s="6">
        <f t="shared" si="153"/>
        <v>205.02</v>
      </c>
      <c r="O2449" s="6">
        <f t="shared" si="154"/>
        <v>126.10599999999997</v>
      </c>
      <c r="P2449" s="8">
        <f t="shared" si="155"/>
        <v>0.38083992196324051</v>
      </c>
      <c r="Q2449" s="9">
        <f>YEAR(SalesDataTable[[#This Row],[Order Date]])</f>
        <v>2026</v>
      </c>
      <c r="R2449" s="8" t="str">
        <f>"Q"&amp;ROUNDUP(MONTH(SalesDataTable[[#This Row],[Order Date]])/3,0)</f>
        <v>Q4</v>
      </c>
      <c r="S2449" s="5">
        <f>MONTH(SalesDataTable[[#This Row],[Order Date]])</f>
        <v>11</v>
      </c>
      <c r="T2449" s="8" t="str">
        <f>TEXT(SalesDataTable[[#This Row],[Order Date]],"mmm")</f>
        <v>lis</v>
      </c>
    </row>
    <row r="2450" spans="1:20" ht="16" x14ac:dyDescent="0.4">
      <c r="A2450" s="2" t="s">
        <v>2521</v>
      </c>
      <c r="B2450" s="3">
        <v>46351</v>
      </c>
      <c r="C2450" s="4" t="s">
        <v>28</v>
      </c>
      <c r="D2450" s="4" t="s">
        <v>106</v>
      </c>
      <c r="E2450" s="4" t="s">
        <v>23</v>
      </c>
      <c r="F2450" s="4" t="s">
        <v>24</v>
      </c>
      <c r="G2450" s="4" t="s">
        <v>31</v>
      </c>
      <c r="H2450" s="4" t="s">
        <v>41</v>
      </c>
      <c r="I2450" s="5">
        <v>1</v>
      </c>
      <c r="J2450" s="6">
        <v>141.63</v>
      </c>
      <c r="K2450" s="7">
        <v>0.05</v>
      </c>
      <c r="L2450" s="6">
        <v>77.17</v>
      </c>
      <c r="M2450" s="6">
        <f t="shared" si="152"/>
        <v>134.54849999999999</v>
      </c>
      <c r="N2450" s="6">
        <f t="shared" si="153"/>
        <v>77.17</v>
      </c>
      <c r="O2450" s="6">
        <f t="shared" si="154"/>
        <v>57.378499999999988</v>
      </c>
      <c r="P2450" s="8">
        <f t="shared" si="155"/>
        <v>0.42645217152179321</v>
      </c>
      <c r="Q2450" s="9">
        <f>YEAR(SalesDataTable[[#This Row],[Order Date]])</f>
        <v>2026</v>
      </c>
      <c r="R2450" s="8" t="str">
        <f>"Q"&amp;ROUNDUP(MONTH(SalesDataTable[[#This Row],[Order Date]])/3,0)</f>
        <v>Q4</v>
      </c>
      <c r="S2450" s="5">
        <f>MONTH(SalesDataTable[[#This Row],[Order Date]])</f>
        <v>11</v>
      </c>
      <c r="T2450" s="8" t="str">
        <f>TEXT(SalesDataTable[[#This Row],[Order Date]],"mmm")</f>
        <v>lis</v>
      </c>
    </row>
    <row r="2451" spans="1:20" ht="16" x14ac:dyDescent="0.4">
      <c r="A2451" s="2" t="s">
        <v>2522</v>
      </c>
      <c r="B2451" s="3">
        <v>46352</v>
      </c>
      <c r="C2451" s="4" t="s">
        <v>34</v>
      </c>
      <c r="D2451" s="4" t="s">
        <v>146</v>
      </c>
      <c r="E2451" s="4" t="s">
        <v>23</v>
      </c>
      <c r="F2451" s="4" t="s">
        <v>24</v>
      </c>
      <c r="G2451" s="4" t="s">
        <v>25</v>
      </c>
      <c r="H2451" s="4" t="s">
        <v>55</v>
      </c>
      <c r="I2451" s="5">
        <v>1</v>
      </c>
      <c r="J2451" s="6">
        <v>40.86</v>
      </c>
      <c r="K2451" s="7">
        <v>0.05</v>
      </c>
      <c r="L2451" s="6">
        <v>17.14</v>
      </c>
      <c r="M2451" s="6">
        <f t="shared" si="152"/>
        <v>38.817</v>
      </c>
      <c r="N2451" s="6">
        <f t="shared" si="153"/>
        <v>17.14</v>
      </c>
      <c r="O2451" s="6">
        <f t="shared" si="154"/>
        <v>21.677</v>
      </c>
      <c r="P2451" s="8">
        <f t="shared" si="155"/>
        <v>0.55844088930107938</v>
      </c>
      <c r="Q2451" s="9">
        <f>YEAR(SalesDataTable[[#This Row],[Order Date]])</f>
        <v>2026</v>
      </c>
      <c r="R2451" s="8" t="str">
        <f>"Q"&amp;ROUNDUP(MONTH(SalesDataTable[[#This Row],[Order Date]])/3,0)</f>
        <v>Q4</v>
      </c>
      <c r="S2451" s="5">
        <f>MONTH(SalesDataTable[[#This Row],[Order Date]])</f>
        <v>11</v>
      </c>
      <c r="T2451" s="8" t="str">
        <f>TEXT(SalesDataTable[[#This Row],[Order Date]],"mmm")</f>
        <v>lis</v>
      </c>
    </row>
    <row r="2452" spans="1:20" ht="16" x14ac:dyDescent="0.4">
      <c r="A2452" s="2" t="s">
        <v>2523</v>
      </c>
      <c r="B2452" s="3">
        <v>46352</v>
      </c>
      <c r="C2452" s="4" t="s">
        <v>47</v>
      </c>
      <c r="D2452" s="4" t="s">
        <v>68</v>
      </c>
      <c r="E2452" s="4" t="s">
        <v>23</v>
      </c>
      <c r="F2452" s="4" t="s">
        <v>36</v>
      </c>
      <c r="G2452" s="4" t="s">
        <v>31</v>
      </c>
      <c r="H2452" s="4" t="s">
        <v>41</v>
      </c>
      <c r="I2452" s="5">
        <v>1</v>
      </c>
      <c r="J2452" s="6">
        <v>141.61000000000001</v>
      </c>
      <c r="K2452" s="7">
        <v>0.05</v>
      </c>
      <c r="L2452" s="6">
        <v>77.7</v>
      </c>
      <c r="M2452" s="6">
        <f t="shared" si="152"/>
        <v>134.52950000000001</v>
      </c>
      <c r="N2452" s="6">
        <f t="shared" si="153"/>
        <v>77.7</v>
      </c>
      <c r="O2452" s="6">
        <f t="shared" si="154"/>
        <v>56.82950000000001</v>
      </c>
      <c r="P2452" s="8">
        <f t="shared" si="155"/>
        <v>0.42243151130421214</v>
      </c>
      <c r="Q2452" s="9">
        <f>YEAR(SalesDataTable[[#This Row],[Order Date]])</f>
        <v>2026</v>
      </c>
      <c r="R2452" s="8" t="str">
        <f>"Q"&amp;ROUNDUP(MONTH(SalesDataTable[[#This Row],[Order Date]])/3,0)</f>
        <v>Q4</v>
      </c>
      <c r="S2452" s="5">
        <f>MONTH(SalesDataTable[[#This Row],[Order Date]])</f>
        <v>11</v>
      </c>
      <c r="T2452" s="8" t="str">
        <f>TEXT(SalesDataTable[[#This Row],[Order Date]],"mmm")</f>
        <v>lis</v>
      </c>
    </row>
    <row r="2453" spans="1:20" ht="16" x14ac:dyDescent="0.4">
      <c r="A2453" s="2" t="s">
        <v>2524</v>
      </c>
      <c r="B2453" s="3">
        <v>46352</v>
      </c>
      <c r="C2453" s="4" t="s">
        <v>47</v>
      </c>
      <c r="D2453" s="4" t="s">
        <v>65</v>
      </c>
      <c r="E2453" s="4" t="s">
        <v>23</v>
      </c>
      <c r="F2453" s="4" t="s">
        <v>36</v>
      </c>
      <c r="G2453" s="4" t="s">
        <v>51</v>
      </c>
      <c r="H2453" s="4" t="s">
        <v>110</v>
      </c>
      <c r="I2453" s="5">
        <v>2</v>
      </c>
      <c r="J2453" s="6">
        <v>122.15</v>
      </c>
      <c r="K2453" s="7">
        <v>0.1</v>
      </c>
      <c r="L2453" s="6">
        <v>61.15</v>
      </c>
      <c r="M2453" s="6">
        <f t="shared" si="152"/>
        <v>219.87</v>
      </c>
      <c r="N2453" s="6">
        <f t="shared" si="153"/>
        <v>122.3</v>
      </c>
      <c r="O2453" s="6">
        <f t="shared" si="154"/>
        <v>97.570000000000007</v>
      </c>
      <c r="P2453" s="8">
        <f t="shared" si="155"/>
        <v>0.44376222313185065</v>
      </c>
      <c r="Q2453" s="9">
        <f>YEAR(SalesDataTable[[#This Row],[Order Date]])</f>
        <v>2026</v>
      </c>
      <c r="R2453" s="8" t="str">
        <f>"Q"&amp;ROUNDUP(MONTH(SalesDataTable[[#This Row],[Order Date]])/3,0)</f>
        <v>Q4</v>
      </c>
      <c r="S2453" s="5">
        <f>MONTH(SalesDataTable[[#This Row],[Order Date]])</f>
        <v>11</v>
      </c>
      <c r="T2453" s="8" t="str">
        <f>TEXT(SalesDataTable[[#This Row],[Order Date]],"mmm")</f>
        <v>lis</v>
      </c>
    </row>
    <row r="2454" spans="1:20" ht="16" x14ac:dyDescent="0.4">
      <c r="A2454" s="2" t="s">
        <v>2525</v>
      </c>
      <c r="B2454" s="3">
        <v>46352</v>
      </c>
      <c r="C2454" s="4" t="s">
        <v>34</v>
      </c>
      <c r="D2454" s="4" t="s">
        <v>54</v>
      </c>
      <c r="E2454" s="4" t="s">
        <v>45</v>
      </c>
      <c r="F2454" s="4" t="s">
        <v>24</v>
      </c>
      <c r="G2454" s="4" t="s">
        <v>37</v>
      </c>
      <c r="H2454" s="4" t="s">
        <v>91</v>
      </c>
      <c r="I2454" s="5">
        <v>5</v>
      </c>
      <c r="J2454" s="6">
        <v>130.24</v>
      </c>
      <c r="K2454" s="7">
        <v>0.1</v>
      </c>
      <c r="L2454" s="6">
        <v>66.75</v>
      </c>
      <c r="M2454" s="6">
        <f t="shared" si="152"/>
        <v>586.08000000000004</v>
      </c>
      <c r="N2454" s="6">
        <f t="shared" si="153"/>
        <v>333.75</v>
      </c>
      <c r="O2454" s="6">
        <f t="shared" si="154"/>
        <v>252.33000000000004</v>
      </c>
      <c r="P2454" s="8">
        <f t="shared" si="155"/>
        <v>0.43053849303849306</v>
      </c>
      <c r="Q2454" s="9">
        <f>YEAR(SalesDataTable[[#This Row],[Order Date]])</f>
        <v>2026</v>
      </c>
      <c r="R2454" s="8" t="str">
        <f>"Q"&amp;ROUNDUP(MONTH(SalesDataTable[[#This Row],[Order Date]])/3,0)</f>
        <v>Q4</v>
      </c>
      <c r="S2454" s="5">
        <f>MONTH(SalesDataTable[[#This Row],[Order Date]])</f>
        <v>11</v>
      </c>
      <c r="T2454" s="8" t="str">
        <f>TEXT(SalesDataTable[[#This Row],[Order Date]],"mmm")</f>
        <v>lis</v>
      </c>
    </row>
    <row r="2455" spans="1:20" ht="16" x14ac:dyDescent="0.4">
      <c r="A2455" s="2" t="s">
        <v>2526</v>
      </c>
      <c r="B2455" s="3">
        <v>46352</v>
      </c>
      <c r="C2455" s="4" t="s">
        <v>21</v>
      </c>
      <c r="D2455" s="4" t="s">
        <v>108</v>
      </c>
      <c r="E2455" s="4" t="s">
        <v>30</v>
      </c>
      <c r="F2455" s="4" t="s">
        <v>24</v>
      </c>
      <c r="G2455" s="4" t="s">
        <v>25</v>
      </c>
      <c r="H2455" s="4" t="s">
        <v>49</v>
      </c>
      <c r="I2455" s="5">
        <v>3</v>
      </c>
      <c r="J2455" s="6">
        <v>50.18</v>
      </c>
      <c r="K2455" s="7">
        <v>0.1</v>
      </c>
      <c r="L2455" s="6">
        <v>23.12</v>
      </c>
      <c r="M2455" s="6">
        <f t="shared" si="152"/>
        <v>135.48599999999999</v>
      </c>
      <c r="N2455" s="6">
        <f t="shared" si="153"/>
        <v>69.36</v>
      </c>
      <c r="O2455" s="6">
        <f t="shared" si="154"/>
        <v>66.125999999999991</v>
      </c>
      <c r="P2455" s="8">
        <f t="shared" si="155"/>
        <v>0.4880651875470528</v>
      </c>
      <c r="Q2455" s="9">
        <f>YEAR(SalesDataTable[[#This Row],[Order Date]])</f>
        <v>2026</v>
      </c>
      <c r="R2455" s="8" t="str">
        <f>"Q"&amp;ROUNDUP(MONTH(SalesDataTable[[#This Row],[Order Date]])/3,0)</f>
        <v>Q4</v>
      </c>
      <c r="S2455" s="5">
        <f>MONTH(SalesDataTable[[#This Row],[Order Date]])</f>
        <v>11</v>
      </c>
      <c r="T2455" s="8" t="str">
        <f>TEXT(SalesDataTable[[#This Row],[Order Date]],"mmm")</f>
        <v>lis</v>
      </c>
    </row>
    <row r="2456" spans="1:20" ht="16" x14ac:dyDescent="0.4">
      <c r="A2456" s="2" t="s">
        <v>2527</v>
      </c>
      <c r="B2456" s="3">
        <v>46352</v>
      </c>
      <c r="C2456" s="4" t="s">
        <v>21</v>
      </c>
      <c r="D2456" s="4" t="s">
        <v>72</v>
      </c>
      <c r="E2456" s="4" t="s">
        <v>45</v>
      </c>
      <c r="F2456" s="4" t="s">
        <v>36</v>
      </c>
      <c r="G2456" s="4" t="s">
        <v>69</v>
      </c>
      <c r="H2456" s="4" t="s">
        <v>94</v>
      </c>
      <c r="I2456" s="5">
        <v>2</v>
      </c>
      <c r="J2456" s="6">
        <v>50.93</v>
      </c>
      <c r="K2456" s="7">
        <v>0.15</v>
      </c>
      <c r="L2456" s="6">
        <v>22.35</v>
      </c>
      <c r="M2456" s="6">
        <f t="shared" si="152"/>
        <v>86.581000000000003</v>
      </c>
      <c r="N2456" s="6">
        <f t="shared" si="153"/>
        <v>44.7</v>
      </c>
      <c r="O2456" s="6">
        <f t="shared" si="154"/>
        <v>41.881</v>
      </c>
      <c r="P2456" s="8">
        <f t="shared" si="155"/>
        <v>0.48372044674928677</v>
      </c>
      <c r="Q2456" s="9">
        <f>YEAR(SalesDataTable[[#This Row],[Order Date]])</f>
        <v>2026</v>
      </c>
      <c r="R2456" s="8" t="str">
        <f>"Q"&amp;ROUNDUP(MONTH(SalesDataTable[[#This Row],[Order Date]])/3,0)</f>
        <v>Q4</v>
      </c>
      <c r="S2456" s="5">
        <f>MONTH(SalesDataTable[[#This Row],[Order Date]])</f>
        <v>11</v>
      </c>
      <c r="T2456" s="8" t="str">
        <f>TEXT(SalesDataTable[[#This Row],[Order Date]],"mmm")</f>
        <v>lis</v>
      </c>
    </row>
    <row r="2457" spans="1:20" ht="16" x14ac:dyDescent="0.4">
      <c r="A2457" s="2" t="s">
        <v>2528</v>
      </c>
      <c r="B2457" s="3">
        <v>46352</v>
      </c>
      <c r="C2457" s="4" t="s">
        <v>34</v>
      </c>
      <c r="D2457" s="4" t="s">
        <v>81</v>
      </c>
      <c r="E2457" s="4" t="s">
        <v>23</v>
      </c>
      <c r="F2457" s="4" t="s">
        <v>40</v>
      </c>
      <c r="G2457" s="4" t="s">
        <v>25</v>
      </c>
      <c r="H2457" s="4" t="s">
        <v>49</v>
      </c>
      <c r="I2457" s="5">
        <v>1</v>
      </c>
      <c r="J2457" s="6">
        <v>49.6</v>
      </c>
      <c r="K2457" s="7">
        <v>0</v>
      </c>
      <c r="L2457" s="6">
        <v>22.62</v>
      </c>
      <c r="M2457" s="6">
        <f t="shared" si="152"/>
        <v>49.6</v>
      </c>
      <c r="N2457" s="6">
        <f t="shared" si="153"/>
        <v>22.62</v>
      </c>
      <c r="O2457" s="6">
        <f t="shared" si="154"/>
        <v>26.98</v>
      </c>
      <c r="P2457" s="8">
        <f t="shared" si="155"/>
        <v>0.5439516129032258</v>
      </c>
      <c r="Q2457" s="9">
        <f>YEAR(SalesDataTable[[#This Row],[Order Date]])</f>
        <v>2026</v>
      </c>
      <c r="R2457" s="8" t="str">
        <f>"Q"&amp;ROUNDUP(MONTH(SalesDataTable[[#This Row],[Order Date]])/3,0)</f>
        <v>Q4</v>
      </c>
      <c r="S2457" s="5">
        <f>MONTH(SalesDataTable[[#This Row],[Order Date]])</f>
        <v>11</v>
      </c>
      <c r="T2457" s="8" t="str">
        <f>TEXT(SalesDataTable[[#This Row],[Order Date]],"mmm")</f>
        <v>lis</v>
      </c>
    </row>
    <row r="2458" spans="1:20" ht="16" x14ac:dyDescent="0.4">
      <c r="A2458" s="2" t="s">
        <v>2529</v>
      </c>
      <c r="B2458" s="3">
        <v>46352</v>
      </c>
      <c r="C2458" s="4" t="s">
        <v>28</v>
      </c>
      <c r="D2458" s="4" t="s">
        <v>86</v>
      </c>
      <c r="E2458" s="4" t="s">
        <v>30</v>
      </c>
      <c r="F2458" s="4" t="s">
        <v>40</v>
      </c>
      <c r="G2458" s="4" t="s">
        <v>51</v>
      </c>
      <c r="H2458" s="4" t="s">
        <v>84</v>
      </c>
      <c r="I2458" s="5">
        <v>3</v>
      </c>
      <c r="J2458" s="6">
        <v>83.3</v>
      </c>
      <c r="K2458" s="7">
        <v>0.15</v>
      </c>
      <c r="L2458" s="6">
        <v>38.74</v>
      </c>
      <c r="M2458" s="6">
        <f t="shared" si="152"/>
        <v>212.41499999999996</v>
      </c>
      <c r="N2458" s="6">
        <f t="shared" si="153"/>
        <v>116.22</v>
      </c>
      <c r="O2458" s="6">
        <f t="shared" si="154"/>
        <v>96.194999999999965</v>
      </c>
      <c r="P2458" s="8">
        <f t="shared" si="155"/>
        <v>0.45286349834051259</v>
      </c>
      <c r="Q2458" s="9">
        <f>YEAR(SalesDataTable[[#This Row],[Order Date]])</f>
        <v>2026</v>
      </c>
      <c r="R2458" s="8" t="str">
        <f>"Q"&amp;ROUNDUP(MONTH(SalesDataTable[[#This Row],[Order Date]])/3,0)</f>
        <v>Q4</v>
      </c>
      <c r="S2458" s="5">
        <f>MONTH(SalesDataTable[[#This Row],[Order Date]])</f>
        <v>11</v>
      </c>
      <c r="T2458" s="8" t="str">
        <f>TEXT(SalesDataTable[[#This Row],[Order Date]],"mmm")</f>
        <v>lis</v>
      </c>
    </row>
    <row r="2459" spans="1:20" ht="16" x14ac:dyDescent="0.4">
      <c r="A2459" s="2" t="s">
        <v>2530</v>
      </c>
      <c r="B2459" s="3">
        <v>46352</v>
      </c>
      <c r="C2459" s="4" t="s">
        <v>28</v>
      </c>
      <c r="D2459" s="4" t="s">
        <v>106</v>
      </c>
      <c r="E2459" s="4" t="s">
        <v>59</v>
      </c>
      <c r="F2459" s="4" t="s">
        <v>40</v>
      </c>
      <c r="G2459" s="4" t="s">
        <v>37</v>
      </c>
      <c r="H2459" s="4" t="s">
        <v>38</v>
      </c>
      <c r="I2459" s="5">
        <v>1</v>
      </c>
      <c r="J2459" s="6">
        <v>35.89</v>
      </c>
      <c r="K2459" s="7">
        <v>0.05</v>
      </c>
      <c r="L2459" s="6">
        <v>13.53</v>
      </c>
      <c r="M2459" s="6">
        <f t="shared" si="152"/>
        <v>34.095500000000001</v>
      </c>
      <c r="N2459" s="6">
        <f t="shared" si="153"/>
        <v>13.53</v>
      </c>
      <c r="O2459" s="6">
        <f t="shared" si="154"/>
        <v>20.5655</v>
      </c>
      <c r="P2459" s="8">
        <f t="shared" si="155"/>
        <v>0.60317343931017287</v>
      </c>
      <c r="Q2459" s="9">
        <f>YEAR(SalesDataTable[[#This Row],[Order Date]])</f>
        <v>2026</v>
      </c>
      <c r="R2459" s="8" t="str">
        <f>"Q"&amp;ROUNDUP(MONTH(SalesDataTable[[#This Row],[Order Date]])/3,0)</f>
        <v>Q4</v>
      </c>
      <c r="S2459" s="5">
        <f>MONTH(SalesDataTable[[#This Row],[Order Date]])</f>
        <v>11</v>
      </c>
      <c r="T2459" s="8" t="str">
        <f>TEXT(SalesDataTable[[#This Row],[Order Date]],"mmm")</f>
        <v>lis</v>
      </c>
    </row>
    <row r="2460" spans="1:20" ht="16" x14ac:dyDescent="0.4">
      <c r="A2460" s="2" t="s">
        <v>2531</v>
      </c>
      <c r="B2460" s="3">
        <v>46353</v>
      </c>
      <c r="C2460" s="4" t="s">
        <v>47</v>
      </c>
      <c r="D2460" s="4" t="s">
        <v>48</v>
      </c>
      <c r="E2460" s="4" t="s">
        <v>45</v>
      </c>
      <c r="F2460" s="4" t="s">
        <v>36</v>
      </c>
      <c r="G2460" s="4" t="s">
        <v>51</v>
      </c>
      <c r="H2460" s="4" t="s">
        <v>61</v>
      </c>
      <c r="I2460" s="5">
        <v>1</v>
      </c>
      <c r="J2460" s="6">
        <v>195.32</v>
      </c>
      <c r="K2460" s="7">
        <v>0</v>
      </c>
      <c r="L2460" s="6">
        <v>103.21</v>
      </c>
      <c r="M2460" s="6">
        <f t="shared" si="152"/>
        <v>195.32</v>
      </c>
      <c r="N2460" s="6">
        <f t="shared" si="153"/>
        <v>103.21</v>
      </c>
      <c r="O2460" s="6">
        <f t="shared" si="154"/>
        <v>92.11</v>
      </c>
      <c r="P2460" s="8">
        <f t="shared" si="155"/>
        <v>0.47158509113250052</v>
      </c>
      <c r="Q2460" s="9">
        <f>YEAR(SalesDataTable[[#This Row],[Order Date]])</f>
        <v>2026</v>
      </c>
      <c r="R2460" s="8" t="str">
        <f>"Q"&amp;ROUNDUP(MONTH(SalesDataTable[[#This Row],[Order Date]])/3,0)</f>
        <v>Q4</v>
      </c>
      <c r="S2460" s="5">
        <f>MONTH(SalesDataTable[[#This Row],[Order Date]])</f>
        <v>11</v>
      </c>
      <c r="T2460" s="8" t="str">
        <f>TEXT(SalesDataTable[[#This Row],[Order Date]],"mmm")</f>
        <v>lis</v>
      </c>
    </row>
    <row r="2461" spans="1:20" ht="16" x14ac:dyDescent="0.4">
      <c r="A2461" s="2" t="s">
        <v>2532</v>
      </c>
      <c r="B2461" s="3">
        <v>46353</v>
      </c>
      <c r="C2461" s="4" t="s">
        <v>28</v>
      </c>
      <c r="D2461" s="4" t="s">
        <v>58</v>
      </c>
      <c r="E2461" s="4" t="s">
        <v>23</v>
      </c>
      <c r="F2461" s="4" t="s">
        <v>24</v>
      </c>
      <c r="G2461" s="4" t="s">
        <v>37</v>
      </c>
      <c r="H2461" s="4" t="s">
        <v>38</v>
      </c>
      <c r="I2461" s="5">
        <v>1</v>
      </c>
      <c r="J2461" s="6">
        <v>36.36</v>
      </c>
      <c r="K2461" s="7">
        <v>0.05</v>
      </c>
      <c r="L2461" s="6">
        <v>13.33</v>
      </c>
      <c r="M2461" s="6">
        <f t="shared" si="152"/>
        <v>34.541999999999994</v>
      </c>
      <c r="N2461" s="6">
        <f t="shared" si="153"/>
        <v>13.33</v>
      </c>
      <c r="O2461" s="6">
        <f t="shared" si="154"/>
        <v>21.211999999999996</v>
      </c>
      <c r="P2461" s="8">
        <f t="shared" si="155"/>
        <v>0.61409298824619307</v>
      </c>
      <c r="Q2461" s="9">
        <f>YEAR(SalesDataTable[[#This Row],[Order Date]])</f>
        <v>2026</v>
      </c>
      <c r="R2461" s="8" t="str">
        <f>"Q"&amp;ROUNDUP(MONTH(SalesDataTable[[#This Row],[Order Date]])/3,0)</f>
        <v>Q4</v>
      </c>
      <c r="S2461" s="5">
        <f>MONTH(SalesDataTable[[#This Row],[Order Date]])</f>
        <v>11</v>
      </c>
      <c r="T2461" s="8" t="str">
        <f>TEXT(SalesDataTable[[#This Row],[Order Date]],"mmm")</f>
        <v>lis</v>
      </c>
    </row>
    <row r="2462" spans="1:20" ht="16" x14ac:dyDescent="0.4">
      <c r="A2462" s="2" t="s">
        <v>2533</v>
      </c>
      <c r="B2462" s="3">
        <v>46353</v>
      </c>
      <c r="C2462" s="4" t="s">
        <v>28</v>
      </c>
      <c r="D2462" s="4" t="s">
        <v>89</v>
      </c>
      <c r="E2462" s="4" t="s">
        <v>23</v>
      </c>
      <c r="F2462" s="4" t="s">
        <v>24</v>
      </c>
      <c r="G2462" s="4" t="s">
        <v>37</v>
      </c>
      <c r="H2462" s="4" t="s">
        <v>38</v>
      </c>
      <c r="I2462" s="5">
        <v>2</v>
      </c>
      <c r="J2462" s="6">
        <v>35.85</v>
      </c>
      <c r="K2462" s="7">
        <v>0.05</v>
      </c>
      <c r="L2462" s="6">
        <v>13.69</v>
      </c>
      <c r="M2462" s="6">
        <f t="shared" si="152"/>
        <v>68.114999999999995</v>
      </c>
      <c r="N2462" s="6">
        <f t="shared" si="153"/>
        <v>27.38</v>
      </c>
      <c r="O2462" s="6">
        <f t="shared" si="154"/>
        <v>40.734999999999999</v>
      </c>
      <c r="P2462" s="8">
        <f t="shared" si="155"/>
        <v>0.59803273875064233</v>
      </c>
      <c r="Q2462" s="9">
        <f>YEAR(SalesDataTable[[#This Row],[Order Date]])</f>
        <v>2026</v>
      </c>
      <c r="R2462" s="8" t="str">
        <f>"Q"&amp;ROUNDUP(MONTH(SalesDataTable[[#This Row],[Order Date]])/3,0)</f>
        <v>Q4</v>
      </c>
      <c r="S2462" s="5">
        <f>MONTH(SalesDataTable[[#This Row],[Order Date]])</f>
        <v>11</v>
      </c>
      <c r="T2462" s="8" t="str">
        <f>TEXT(SalesDataTable[[#This Row],[Order Date]],"mmm")</f>
        <v>lis</v>
      </c>
    </row>
    <row r="2463" spans="1:20" ht="16" x14ac:dyDescent="0.4">
      <c r="A2463" s="2" t="s">
        <v>2534</v>
      </c>
      <c r="B2463" s="3">
        <v>46353</v>
      </c>
      <c r="C2463" s="4" t="s">
        <v>47</v>
      </c>
      <c r="D2463" s="4" t="s">
        <v>68</v>
      </c>
      <c r="E2463" s="4" t="s">
        <v>23</v>
      </c>
      <c r="F2463" s="4" t="s">
        <v>36</v>
      </c>
      <c r="G2463" s="4" t="s">
        <v>37</v>
      </c>
      <c r="H2463" s="4" t="s">
        <v>66</v>
      </c>
      <c r="I2463" s="5">
        <v>4</v>
      </c>
      <c r="J2463" s="6">
        <v>46.73</v>
      </c>
      <c r="K2463" s="7">
        <v>0</v>
      </c>
      <c r="L2463" s="6">
        <v>17.989999999999998</v>
      </c>
      <c r="M2463" s="6">
        <f t="shared" si="152"/>
        <v>186.92</v>
      </c>
      <c r="N2463" s="6">
        <f t="shared" si="153"/>
        <v>71.959999999999994</v>
      </c>
      <c r="O2463" s="6">
        <f t="shared" si="154"/>
        <v>114.96</v>
      </c>
      <c r="P2463" s="8">
        <f t="shared" si="155"/>
        <v>0.61502246950567085</v>
      </c>
      <c r="Q2463" s="9">
        <f>YEAR(SalesDataTable[[#This Row],[Order Date]])</f>
        <v>2026</v>
      </c>
      <c r="R2463" s="8" t="str">
        <f>"Q"&amp;ROUNDUP(MONTH(SalesDataTable[[#This Row],[Order Date]])/3,0)</f>
        <v>Q4</v>
      </c>
      <c r="S2463" s="5">
        <f>MONTH(SalesDataTable[[#This Row],[Order Date]])</f>
        <v>11</v>
      </c>
      <c r="T2463" s="8" t="str">
        <f>TEXT(SalesDataTable[[#This Row],[Order Date]],"mmm")</f>
        <v>lis</v>
      </c>
    </row>
    <row r="2464" spans="1:20" ht="16" x14ac:dyDescent="0.4">
      <c r="A2464" s="2" t="s">
        <v>2535</v>
      </c>
      <c r="B2464" s="3">
        <v>46353</v>
      </c>
      <c r="C2464" s="4" t="s">
        <v>47</v>
      </c>
      <c r="D2464" s="4" t="s">
        <v>102</v>
      </c>
      <c r="E2464" s="4" t="s">
        <v>45</v>
      </c>
      <c r="F2464" s="4" t="s">
        <v>24</v>
      </c>
      <c r="G2464" s="4" t="s">
        <v>31</v>
      </c>
      <c r="H2464" s="4" t="s">
        <v>41</v>
      </c>
      <c r="I2464" s="5">
        <v>3</v>
      </c>
      <c r="J2464" s="6">
        <v>143.72</v>
      </c>
      <c r="K2464" s="7">
        <v>0.15</v>
      </c>
      <c r="L2464" s="6">
        <v>78.56</v>
      </c>
      <c r="M2464" s="6">
        <f t="shared" si="152"/>
        <v>366.48599999999999</v>
      </c>
      <c r="N2464" s="6">
        <f t="shared" si="153"/>
        <v>235.68</v>
      </c>
      <c r="O2464" s="6">
        <f t="shared" si="154"/>
        <v>130.80599999999998</v>
      </c>
      <c r="P2464" s="8">
        <f t="shared" si="155"/>
        <v>0.35691950033561987</v>
      </c>
      <c r="Q2464" s="9">
        <f>YEAR(SalesDataTable[[#This Row],[Order Date]])</f>
        <v>2026</v>
      </c>
      <c r="R2464" s="8" t="str">
        <f>"Q"&amp;ROUNDUP(MONTH(SalesDataTable[[#This Row],[Order Date]])/3,0)</f>
        <v>Q4</v>
      </c>
      <c r="S2464" s="5">
        <f>MONTH(SalesDataTable[[#This Row],[Order Date]])</f>
        <v>11</v>
      </c>
      <c r="T2464" s="8" t="str">
        <f>TEXT(SalesDataTable[[#This Row],[Order Date]],"mmm")</f>
        <v>lis</v>
      </c>
    </row>
    <row r="2465" spans="1:20" ht="16" x14ac:dyDescent="0.4">
      <c r="A2465" s="2" t="s">
        <v>2536</v>
      </c>
      <c r="B2465" s="3">
        <v>46353</v>
      </c>
      <c r="C2465" s="4" t="s">
        <v>28</v>
      </c>
      <c r="D2465" s="4" t="s">
        <v>89</v>
      </c>
      <c r="E2465" s="4" t="s">
        <v>59</v>
      </c>
      <c r="F2465" s="4" t="s">
        <v>36</v>
      </c>
      <c r="G2465" s="4" t="s">
        <v>69</v>
      </c>
      <c r="H2465" s="4" t="s">
        <v>87</v>
      </c>
      <c r="I2465" s="5">
        <v>1</v>
      </c>
      <c r="J2465" s="6">
        <v>35.590000000000003</v>
      </c>
      <c r="K2465" s="7">
        <v>0</v>
      </c>
      <c r="L2465" s="6">
        <v>13.57</v>
      </c>
      <c r="M2465" s="6">
        <f t="shared" si="152"/>
        <v>35.590000000000003</v>
      </c>
      <c r="N2465" s="6">
        <f t="shared" si="153"/>
        <v>13.57</v>
      </c>
      <c r="O2465" s="6">
        <f t="shared" si="154"/>
        <v>22.020000000000003</v>
      </c>
      <c r="P2465" s="8">
        <f t="shared" si="155"/>
        <v>0.61871312166338865</v>
      </c>
      <c r="Q2465" s="9">
        <f>YEAR(SalesDataTable[[#This Row],[Order Date]])</f>
        <v>2026</v>
      </c>
      <c r="R2465" s="8" t="str">
        <f>"Q"&amp;ROUNDUP(MONTH(SalesDataTable[[#This Row],[Order Date]])/3,0)</f>
        <v>Q4</v>
      </c>
      <c r="S2465" s="5">
        <f>MONTH(SalesDataTable[[#This Row],[Order Date]])</f>
        <v>11</v>
      </c>
      <c r="T2465" s="8" t="str">
        <f>TEXT(SalesDataTable[[#This Row],[Order Date]],"mmm")</f>
        <v>lis</v>
      </c>
    </row>
    <row r="2466" spans="1:20" ht="16" x14ac:dyDescent="0.4">
      <c r="A2466" s="2" t="s">
        <v>2537</v>
      </c>
      <c r="B2466" s="3">
        <v>46353</v>
      </c>
      <c r="C2466" s="4" t="s">
        <v>47</v>
      </c>
      <c r="D2466" s="4" t="s">
        <v>102</v>
      </c>
      <c r="E2466" s="4" t="s">
        <v>59</v>
      </c>
      <c r="F2466" s="4" t="s">
        <v>24</v>
      </c>
      <c r="G2466" s="4" t="s">
        <v>31</v>
      </c>
      <c r="H2466" s="4" t="s">
        <v>99</v>
      </c>
      <c r="I2466" s="5">
        <v>4</v>
      </c>
      <c r="J2466" s="6">
        <v>71.11</v>
      </c>
      <c r="K2466" s="7">
        <v>0.05</v>
      </c>
      <c r="L2466" s="6">
        <v>32.25</v>
      </c>
      <c r="M2466" s="6">
        <f t="shared" si="152"/>
        <v>270.21799999999996</v>
      </c>
      <c r="N2466" s="6">
        <f t="shared" si="153"/>
        <v>129</v>
      </c>
      <c r="O2466" s="6">
        <f t="shared" si="154"/>
        <v>141.21799999999996</v>
      </c>
      <c r="P2466" s="8">
        <f t="shared" si="155"/>
        <v>0.52260767232382732</v>
      </c>
      <c r="Q2466" s="9">
        <f>YEAR(SalesDataTable[[#This Row],[Order Date]])</f>
        <v>2026</v>
      </c>
      <c r="R2466" s="8" t="str">
        <f>"Q"&amp;ROUNDUP(MONTH(SalesDataTable[[#This Row],[Order Date]])/3,0)</f>
        <v>Q4</v>
      </c>
      <c r="S2466" s="5">
        <f>MONTH(SalesDataTable[[#This Row],[Order Date]])</f>
        <v>11</v>
      </c>
      <c r="T2466" s="8" t="str">
        <f>TEXT(SalesDataTable[[#This Row],[Order Date]],"mmm")</f>
        <v>lis</v>
      </c>
    </row>
    <row r="2467" spans="1:20" ht="16" x14ac:dyDescent="0.4">
      <c r="A2467" s="2" t="s">
        <v>2538</v>
      </c>
      <c r="B2467" s="3">
        <v>46353</v>
      </c>
      <c r="C2467" s="4" t="s">
        <v>21</v>
      </c>
      <c r="D2467" s="4" t="s">
        <v>72</v>
      </c>
      <c r="E2467" s="4" t="s">
        <v>59</v>
      </c>
      <c r="F2467" s="4" t="s">
        <v>40</v>
      </c>
      <c r="G2467" s="4" t="s">
        <v>25</v>
      </c>
      <c r="H2467" s="4" t="s">
        <v>49</v>
      </c>
      <c r="I2467" s="5">
        <v>5</v>
      </c>
      <c r="J2467" s="6">
        <v>51.04</v>
      </c>
      <c r="K2467" s="7">
        <v>0</v>
      </c>
      <c r="L2467" s="6">
        <v>22.69</v>
      </c>
      <c r="M2467" s="6">
        <f t="shared" si="152"/>
        <v>255.2</v>
      </c>
      <c r="N2467" s="6">
        <f t="shared" si="153"/>
        <v>113.45</v>
      </c>
      <c r="O2467" s="6">
        <f t="shared" si="154"/>
        <v>141.75</v>
      </c>
      <c r="P2467" s="8">
        <f t="shared" si="155"/>
        <v>0.55544670846394983</v>
      </c>
      <c r="Q2467" s="9">
        <f>YEAR(SalesDataTable[[#This Row],[Order Date]])</f>
        <v>2026</v>
      </c>
      <c r="R2467" s="8" t="str">
        <f>"Q"&amp;ROUNDUP(MONTH(SalesDataTable[[#This Row],[Order Date]])/3,0)</f>
        <v>Q4</v>
      </c>
      <c r="S2467" s="5">
        <f>MONTH(SalesDataTable[[#This Row],[Order Date]])</f>
        <v>11</v>
      </c>
      <c r="T2467" s="8" t="str">
        <f>TEXT(SalesDataTable[[#This Row],[Order Date]],"mmm")</f>
        <v>lis</v>
      </c>
    </row>
    <row r="2468" spans="1:20" ht="16" x14ac:dyDescent="0.4">
      <c r="A2468" s="2" t="s">
        <v>2539</v>
      </c>
      <c r="B2468" s="3">
        <v>46353</v>
      </c>
      <c r="C2468" s="4" t="s">
        <v>28</v>
      </c>
      <c r="D2468" s="4" t="s">
        <v>106</v>
      </c>
      <c r="E2468" s="4" t="s">
        <v>45</v>
      </c>
      <c r="F2468" s="4" t="s">
        <v>24</v>
      </c>
      <c r="G2468" s="4" t="s">
        <v>37</v>
      </c>
      <c r="H2468" s="4" t="s">
        <v>103</v>
      </c>
      <c r="I2468" s="5">
        <v>3</v>
      </c>
      <c r="J2468" s="6">
        <v>161.66</v>
      </c>
      <c r="K2468" s="7">
        <v>0.05</v>
      </c>
      <c r="L2468" s="6">
        <v>88.3</v>
      </c>
      <c r="M2468" s="6">
        <f t="shared" si="152"/>
        <v>460.73099999999999</v>
      </c>
      <c r="N2468" s="6">
        <f t="shared" si="153"/>
        <v>264.89999999999998</v>
      </c>
      <c r="O2468" s="6">
        <f t="shared" si="154"/>
        <v>195.83100000000002</v>
      </c>
      <c r="P2468" s="8">
        <f t="shared" si="155"/>
        <v>0.42504411467863029</v>
      </c>
      <c r="Q2468" s="9">
        <f>YEAR(SalesDataTable[[#This Row],[Order Date]])</f>
        <v>2026</v>
      </c>
      <c r="R2468" s="8" t="str">
        <f>"Q"&amp;ROUNDUP(MONTH(SalesDataTable[[#This Row],[Order Date]])/3,0)</f>
        <v>Q4</v>
      </c>
      <c r="S2468" s="5">
        <f>MONTH(SalesDataTable[[#This Row],[Order Date]])</f>
        <v>11</v>
      </c>
      <c r="T2468" s="8" t="str">
        <f>TEXT(SalesDataTable[[#This Row],[Order Date]],"mmm")</f>
        <v>lis</v>
      </c>
    </row>
    <row r="2469" spans="1:20" ht="16" x14ac:dyDescent="0.4">
      <c r="A2469" s="2" t="s">
        <v>2540</v>
      </c>
      <c r="B2469" s="3">
        <v>46353</v>
      </c>
      <c r="C2469" s="4" t="s">
        <v>47</v>
      </c>
      <c r="D2469" s="4" t="s">
        <v>102</v>
      </c>
      <c r="E2469" s="4" t="s">
        <v>23</v>
      </c>
      <c r="F2469" s="4" t="s">
        <v>40</v>
      </c>
      <c r="G2469" s="4" t="s">
        <v>51</v>
      </c>
      <c r="H2469" s="4" t="s">
        <v>84</v>
      </c>
      <c r="I2469" s="5">
        <v>2</v>
      </c>
      <c r="J2469" s="6">
        <v>80.400000000000006</v>
      </c>
      <c r="K2469" s="7">
        <v>0.15</v>
      </c>
      <c r="L2469" s="6">
        <v>38.869999999999997</v>
      </c>
      <c r="M2469" s="6">
        <f t="shared" si="152"/>
        <v>136.68</v>
      </c>
      <c r="N2469" s="6">
        <f t="shared" si="153"/>
        <v>77.739999999999995</v>
      </c>
      <c r="O2469" s="6">
        <f t="shared" si="154"/>
        <v>58.940000000000012</v>
      </c>
      <c r="P2469" s="8">
        <f t="shared" si="155"/>
        <v>0.43122622183201648</v>
      </c>
      <c r="Q2469" s="9">
        <f>YEAR(SalesDataTable[[#This Row],[Order Date]])</f>
        <v>2026</v>
      </c>
      <c r="R2469" s="8" t="str">
        <f>"Q"&amp;ROUNDUP(MONTH(SalesDataTable[[#This Row],[Order Date]])/3,0)</f>
        <v>Q4</v>
      </c>
      <c r="S2469" s="5">
        <f>MONTH(SalesDataTable[[#This Row],[Order Date]])</f>
        <v>11</v>
      </c>
      <c r="T2469" s="8" t="str">
        <f>TEXT(SalesDataTable[[#This Row],[Order Date]],"mmm")</f>
        <v>lis</v>
      </c>
    </row>
    <row r="2470" spans="1:20" ht="16" x14ac:dyDescent="0.4">
      <c r="A2470" s="2" t="s">
        <v>2541</v>
      </c>
      <c r="B2470" s="3">
        <v>46354</v>
      </c>
      <c r="C2470" s="4" t="s">
        <v>34</v>
      </c>
      <c r="D2470" s="4" t="s">
        <v>44</v>
      </c>
      <c r="E2470" s="4" t="s">
        <v>23</v>
      </c>
      <c r="F2470" s="4" t="s">
        <v>24</v>
      </c>
      <c r="G2470" s="4" t="s">
        <v>69</v>
      </c>
      <c r="H2470" s="4" t="s">
        <v>87</v>
      </c>
      <c r="I2470" s="5">
        <v>3</v>
      </c>
      <c r="J2470" s="6">
        <v>36.81</v>
      </c>
      <c r="K2470" s="7">
        <v>0.05</v>
      </c>
      <c r="L2470" s="6">
        <v>13.82</v>
      </c>
      <c r="M2470" s="6">
        <f t="shared" si="152"/>
        <v>104.9085</v>
      </c>
      <c r="N2470" s="6">
        <f t="shared" si="153"/>
        <v>41.46</v>
      </c>
      <c r="O2470" s="6">
        <f t="shared" si="154"/>
        <v>63.448500000000003</v>
      </c>
      <c r="P2470" s="8">
        <f t="shared" si="155"/>
        <v>0.60479846723573405</v>
      </c>
      <c r="Q2470" s="9">
        <f>YEAR(SalesDataTable[[#This Row],[Order Date]])</f>
        <v>2026</v>
      </c>
      <c r="R2470" s="8" t="str">
        <f>"Q"&amp;ROUNDUP(MONTH(SalesDataTable[[#This Row],[Order Date]])/3,0)</f>
        <v>Q4</v>
      </c>
      <c r="S2470" s="5">
        <f>MONTH(SalesDataTable[[#This Row],[Order Date]])</f>
        <v>11</v>
      </c>
      <c r="T2470" s="8" t="str">
        <f>TEXT(SalesDataTable[[#This Row],[Order Date]],"mmm")</f>
        <v>lis</v>
      </c>
    </row>
    <row r="2471" spans="1:20" ht="16" x14ac:dyDescent="0.4">
      <c r="A2471" s="2" t="s">
        <v>2542</v>
      </c>
      <c r="B2471" s="3">
        <v>46354</v>
      </c>
      <c r="C2471" s="4" t="s">
        <v>28</v>
      </c>
      <c r="D2471" s="4" t="s">
        <v>89</v>
      </c>
      <c r="E2471" s="4" t="s">
        <v>59</v>
      </c>
      <c r="F2471" s="4" t="s">
        <v>24</v>
      </c>
      <c r="G2471" s="4" t="s">
        <v>37</v>
      </c>
      <c r="H2471" s="4" t="s">
        <v>91</v>
      </c>
      <c r="I2471" s="5">
        <v>2</v>
      </c>
      <c r="J2471" s="6">
        <v>132.61000000000001</v>
      </c>
      <c r="K2471" s="7">
        <v>0.1</v>
      </c>
      <c r="L2471" s="6">
        <v>67.3</v>
      </c>
      <c r="M2471" s="6">
        <f t="shared" si="152"/>
        <v>238.69800000000004</v>
      </c>
      <c r="N2471" s="6">
        <f t="shared" si="153"/>
        <v>134.6</v>
      </c>
      <c r="O2471" s="6">
        <f t="shared" si="154"/>
        <v>104.09800000000004</v>
      </c>
      <c r="P2471" s="8">
        <f t="shared" si="155"/>
        <v>0.43610755012610086</v>
      </c>
      <c r="Q2471" s="9">
        <f>YEAR(SalesDataTable[[#This Row],[Order Date]])</f>
        <v>2026</v>
      </c>
      <c r="R2471" s="8" t="str">
        <f>"Q"&amp;ROUNDUP(MONTH(SalesDataTable[[#This Row],[Order Date]])/3,0)</f>
        <v>Q4</v>
      </c>
      <c r="S2471" s="5">
        <f>MONTH(SalesDataTable[[#This Row],[Order Date]])</f>
        <v>11</v>
      </c>
      <c r="T2471" s="8" t="str">
        <f>TEXT(SalesDataTable[[#This Row],[Order Date]],"mmm")</f>
        <v>lis</v>
      </c>
    </row>
    <row r="2472" spans="1:20" ht="16" x14ac:dyDescent="0.4">
      <c r="A2472" s="2" t="s">
        <v>2543</v>
      </c>
      <c r="B2472" s="3">
        <v>46354</v>
      </c>
      <c r="C2472" s="4" t="s">
        <v>21</v>
      </c>
      <c r="D2472" s="4" t="s">
        <v>108</v>
      </c>
      <c r="E2472" s="4" t="s">
        <v>23</v>
      </c>
      <c r="F2472" s="4" t="s">
        <v>24</v>
      </c>
      <c r="G2472" s="4" t="s">
        <v>25</v>
      </c>
      <c r="H2472" s="4" t="s">
        <v>55</v>
      </c>
      <c r="I2472" s="5">
        <v>5</v>
      </c>
      <c r="J2472" s="6">
        <v>39.79</v>
      </c>
      <c r="K2472" s="7">
        <v>0.1</v>
      </c>
      <c r="L2472" s="6">
        <v>17.09</v>
      </c>
      <c r="M2472" s="6">
        <f t="shared" si="152"/>
        <v>179.05500000000001</v>
      </c>
      <c r="N2472" s="6">
        <f t="shared" si="153"/>
        <v>85.45</v>
      </c>
      <c r="O2472" s="6">
        <f t="shared" si="154"/>
        <v>93.605000000000004</v>
      </c>
      <c r="P2472" s="8">
        <f t="shared" si="155"/>
        <v>0.52277233252352628</v>
      </c>
      <c r="Q2472" s="9">
        <f>YEAR(SalesDataTable[[#This Row],[Order Date]])</f>
        <v>2026</v>
      </c>
      <c r="R2472" s="8" t="str">
        <f>"Q"&amp;ROUNDUP(MONTH(SalesDataTable[[#This Row],[Order Date]])/3,0)</f>
        <v>Q4</v>
      </c>
      <c r="S2472" s="5">
        <f>MONTH(SalesDataTable[[#This Row],[Order Date]])</f>
        <v>11</v>
      </c>
      <c r="T2472" s="8" t="str">
        <f>TEXT(SalesDataTable[[#This Row],[Order Date]],"mmm")</f>
        <v>lis</v>
      </c>
    </row>
    <row r="2473" spans="1:20" ht="16" x14ac:dyDescent="0.4">
      <c r="A2473" s="2" t="s">
        <v>2544</v>
      </c>
      <c r="B2473" s="3">
        <v>46354</v>
      </c>
      <c r="C2473" s="4" t="s">
        <v>47</v>
      </c>
      <c r="D2473" s="4" t="s">
        <v>48</v>
      </c>
      <c r="E2473" s="4" t="s">
        <v>23</v>
      </c>
      <c r="F2473" s="4" t="s">
        <v>24</v>
      </c>
      <c r="G2473" s="4" t="s">
        <v>37</v>
      </c>
      <c r="H2473" s="4" t="s">
        <v>38</v>
      </c>
      <c r="I2473" s="5">
        <v>2</v>
      </c>
      <c r="J2473" s="6">
        <v>36.119999999999997</v>
      </c>
      <c r="K2473" s="7">
        <v>0.1</v>
      </c>
      <c r="L2473" s="6">
        <v>13.61</v>
      </c>
      <c r="M2473" s="6">
        <f t="shared" si="152"/>
        <v>65.015999999999991</v>
      </c>
      <c r="N2473" s="6">
        <f t="shared" si="153"/>
        <v>27.22</v>
      </c>
      <c r="O2473" s="6">
        <f t="shared" si="154"/>
        <v>37.795999999999992</v>
      </c>
      <c r="P2473" s="8">
        <f t="shared" si="155"/>
        <v>0.58133382551987201</v>
      </c>
      <c r="Q2473" s="9">
        <f>YEAR(SalesDataTable[[#This Row],[Order Date]])</f>
        <v>2026</v>
      </c>
      <c r="R2473" s="8" t="str">
        <f>"Q"&amp;ROUNDUP(MONTH(SalesDataTable[[#This Row],[Order Date]])/3,0)</f>
        <v>Q4</v>
      </c>
      <c r="S2473" s="5">
        <f>MONTH(SalesDataTable[[#This Row],[Order Date]])</f>
        <v>11</v>
      </c>
      <c r="T2473" s="8" t="str">
        <f>TEXT(SalesDataTable[[#This Row],[Order Date]],"mmm")</f>
        <v>lis</v>
      </c>
    </row>
    <row r="2474" spans="1:20" ht="16" x14ac:dyDescent="0.4">
      <c r="A2474" s="2" t="s">
        <v>2545</v>
      </c>
      <c r="B2474" s="3">
        <v>46354</v>
      </c>
      <c r="C2474" s="4" t="s">
        <v>47</v>
      </c>
      <c r="D2474" s="4" t="s">
        <v>65</v>
      </c>
      <c r="E2474" s="4" t="s">
        <v>45</v>
      </c>
      <c r="F2474" s="4" t="s">
        <v>24</v>
      </c>
      <c r="G2474" s="4" t="s">
        <v>31</v>
      </c>
      <c r="H2474" s="4" t="s">
        <v>73</v>
      </c>
      <c r="I2474" s="5">
        <v>5</v>
      </c>
      <c r="J2474" s="6">
        <v>153.93</v>
      </c>
      <c r="K2474" s="7">
        <v>0.05</v>
      </c>
      <c r="L2474" s="6">
        <v>77.27</v>
      </c>
      <c r="M2474" s="6">
        <f t="shared" si="152"/>
        <v>731.16750000000002</v>
      </c>
      <c r="N2474" s="6">
        <f t="shared" si="153"/>
        <v>386.34999999999997</v>
      </c>
      <c r="O2474" s="6">
        <f t="shared" si="154"/>
        <v>344.81750000000005</v>
      </c>
      <c r="P2474" s="8">
        <f t="shared" si="155"/>
        <v>0.4715985051304934</v>
      </c>
      <c r="Q2474" s="9">
        <f>YEAR(SalesDataTable[[#This Row],[Order Date]])</f>
        <v>2026</v>
      </c>
      <c r="R2474" s="8" t="str">
        <f>"Q"&amp;ROUNDUP(MONTH(SalesDataTable[[#This Row],[Order Date]])/3,0)</f>
        <v>Q4</v>
      </c>
      <c r="S2474" s="5">
        <f>MONTH(SalesDataTable[[#This Row],[Order Date]])</f>
        <v>11</v>
      </c>
      <c r="T2474" s="8" t="str">
        <f>TEXT(SalesDataTable[[#This Row],[Order Date]],"mmm")</f>
        <v>lis</v>
      </c>
    </row>
    <row r="2475" spans="1:20" ht="16" x14ac:dyDescent="0.4">
      <c r="A2475" s="2" t="s">
        <v>2546</v>
      </c>
      <c r="B2475" s="3">
        <v>46354</v>
      </c>
      <c r="C2475" s="4" t="s">
        <v>34</v>
      </c>
      <c r="D2475" s="4" t="s">
        <v>44</v>
      </c>
      <c r="E2475" s="4" t="s">
        <v>45</v>
      </c>
      <c r="F2475" s="4" t="s">
        <v>36</v>
      </c>
      <c r="G2475" s="4" t="s">
        <v>69</v>
      </c>
      <c r="H2475" s="4" t="s">
        <v>94</v>
      </c>
      <c r="I2475" s="5">
        <v>3</v>
      </c>
      <c r="J2475" s="6">
        <v>50.67</v>
      </c>
      <c r="K2475" s="7">
        <v>0.05</v>
      </c>
      <c r="L2475" s="6">
        <v>22.25</v>
      </c>
      <c r="M2475" s="6">
        <f t="shared" si="152"/>
        <v>144.40949999999998</v>
      </c>
      <c r="N2475" s="6">
        <f t="shared" si="153"/>
        <v>66.75</v>
      </c>
      <c r="O2475" s="6">
        <f t="shared" si="154"/>
        <v>77.65949999999998</v>
      </c>
      <c r="P2475" s="8">
        <f t="shared" si="155"/>
        <v>0.53777279195620775</v>
      </c>
      <c r="Q2475" s="9">
        <f>YEAR(SalesDataTable[[#This Row],[Order Date]])</f>
        <v>2026</v>
      </c>
      <c r="R2475" s="8" t="str">
        <f>"Q"&amp;ROUNDUP(MONTH(SalesDataTable[[#This Row],[Order Date]])/3,0)</f>
        <v>Q4</v>
      </c>
      <c r="S2475" s="5">
        <f>MONTH(SalesDataTable[[#This Row],[Order Date]])</f>
        <v>11</v>
      </c>
      <c r="T2475" s="8" t="str">
        <f>TEXT(SalesDataTable[[#This Row],[Order Date]],"mmm")</f>
        <v>lis</v>
      </c>
    </row>
    <row r="2476" spans="1:20" ht="16" x14ac:dyDescent="0.4">
      <c r="A2476" s="2" t="s">
        <v>2547</v>
      </c>
      <c r="B2476" s="3">
        <v>46354</v>
      </c>
      <c r="C2476" s="4" t="s">
        <v>34</v>
      </c>
      <c r="D2476" s="4" t="s">
        <v>44</v>
      </c>
      <c r="E2476" s="4" t="s">
        <v>23</v>
      </c>
      <c r="F2476" s="4" t="s">
        <v>24</v>
      </c>
      <c r="G2476" s="4" t="s">
        <v>31</v>
      </c>
      <c r="H2476" s="4" t="s">
        <v>99</v>
      </c>
      <c r="I2476" s="5">
        <v>4</v>
      </c>
      <c r="J2476" s="6">
        <v>72.77</v>
      </c>
      <c r="K2476" s="7">
        <v>0</v>
      </c>
      <c r="L2476" s="6">
        <v>32.090000000000003</v>
      </c>
      <c r="M2476" s="6">
        <f t="shared" si="152"/>
        <v>291.08</v>
      </c>
      <c r="N2476" s="6">
        <f t="shared" si="153"/>
        <v>128.36000000000001</v>
      </c>
      <c r="O2476" s="6">
        <f t="shared" si="154"/>
        <v>162.71999999999997</v>
      </c>
      <c r="P2476" s="8">
        <f t="shared" si="155"/>
        <v>0.55902157482479031</v>
      </c>
      <c r="Q2476" s="9">
        <f>YEAR(SalesDataTable[[#This Row],[Order Date]])</f>
        <v>2026</v>
      </c>
      <c r="R2476" s="8" t="str">
        <f>"Q"&amp;ROUNDUP(MONTH(SalesDataTable[[#This Row],[Order Date]])/3,0)</f>
        <v>Q4</v>
      </c>
      <c r="S2476" s="5">
        <f>MONTH(SalesDataTable[[#This Row],[Order Date]])</f>
        <v>11</v>
      </c>
      <c r="T2476" s="8" t="str">
        <f>TEXT(SalesDataTable[[#This Row],[Order Date]],"mmm")</f>
        <v>lis</v>
      </c>
    </row>
    <row r="2477" spans="1:20" ht="16" x14ac:dyDescent="0.4">
      <c r="A2477" s="2" t="s">
        <v>2548</v>
      </c>
      <c r="B2477" s="3">
        <v>46354</v>
      </c>
      <c r="C2477" s="4" t="s">
        <v>34</v>
      </c>
      <c r="D2477" s="4" t="s">
        <v>81</v>
      </c>
      <c r="E2477" s="4" t="s">
        <v>59</v>
      </c>
      <c r="F2477" s="4" t="s">
        <v>36</v>
      </c>
      <c r="G2477" s="4" t="s">
        <v>37</v>
      </c>
      <c r="H2477" s="4" t="s">
        <v>66</v>
      </c>
      <c r="I2477" s="5">
        <v>1</v>
      </c>
      <c r="J2477" s="6">
        <v>46.45</v>
      </c>
      <c r="K2477" s="7">
        <v>0.1</v>
      </c>
      <c r="L2477" s="6">
        <v>17.96</v>
      </c>
      <c r="M2477" s="6">
        <f t="shared" si="152"/>
        <v>41.805000000000007</v>
      </c>
      <c r="N2477" s="6">
        <f t="shared" si="153"/>
        <v>17.96</v>
      </c>
      <c r="O2477" s="6">
        <f t="shared" si="154"/>
        <v>23.845000000000006</v>
      </c>
      <c r="P2477" s="8">
        <f t="shared" si="155"/>
        <v>0.57038631742614521</v>
      </c>
      <c r="Q2477" s="9">
        <f>YEAR(SalesDataTable[[#This Row],[Order Date]])</f>
        <v>2026</v>
      </c>
      <c r="R2477" s="8" t="str">
        <f>"Q"&amp;ROUNDUP(MONTH(SalesDataTable[[#This Row],[Order Date]])/3,0)</f>
        <v>Q4</v>
      </c>
      <c r="S2477" s="5">
        <f>MONTH(SalesDataTable[[#This Row],[Order Date]])</f>
        <v>11</v>
      </c>
      <c r="T2477" s="8" t="str">
        <f>TEXT(SalesDataTable[[#This Row],[Order Date]],"mmm")</f>
        <v>lis</v>
      </c>
    </row>
    <row r="2478" spans="1:20" ht="16" x14ac:dyDescent="0.4">
      <c r="A2478" s="2" t="s">
        <v>2549</v>
      </c>
      <c r="B2478" s="3">
        <v>46354</v>
      </c>
      <c r="C2478" s="4" t="s">
        <v>21</v>
      </c>
      <c r="D2478" s="4" t="s">
        <v>108</v>
      </c>
      <c r="E2478" s="4" t="s">
        <v>23</v>
      </c>
      <c r="F2478" s="4" t="s">
        <v>36</v>
      </c>
      <c r="G2478" s="4" t="s">
        <v>37</v>
      </c>
      <c r="H2478" s="4" t="s">
        <v>103</v>
      </c>
      <c r="I2478" s="5">
        <v>1</v>
      </c>
      <c r="J2478" s="6">
        <v>165.75</v>
      </c>
      <c r="K2478" s="7">
        <v>0.2</v>
      </c>
      <c r="L2478" s="6">
        <v>89.16</v>
      </c>
      <c r="M2478" s="6">
        <f t="shared" si="152"/>
        <v>132.6</v>
      </c>
      <c r="N2478" s="6">
        <f t="shared" si="153"/>
        <v>89.16</v>
      </c>
      <c r="O2478" s="6">
        <f t="shared" si="154"/>
        <v>43.44</v>
      </c>
      <c r="P2478" s="8">
        <f t="shared" si="155"/>
        <v>0.32760180995475113</v>
      </c>
      <c r="Q2478" s="9">
        <f>YEAR(SalesDataTable[[#This Row],[Order Date]])</f>
        <v>2026</v>
      </c>
      <c r="R2478" s="8" t="str">
        <f>"Q"&amp;ROUNDUP(MONTH(SalesDataTable[[#This Row],[Order Date]])/3,0)</f>
        <v>Q4</v>
      </c>
      <c r="S2478" s="5">
        <f>MONTH(SalesDataTable[[#This Row],[Order Date]])</f>
        <v>11</v>
      </c>
      <c r="T2478" s="8" t="str">
        <f>TEXT(SalesDataTable[[#This Row],[Order Date]],"mmm")</f>
        <v>lis</v>
      </c>
    </row>
    <row r="2479" spans="1:20" ht="16" x14ac:dyDescent="0.4">
      <c r="A2479" s="2" t="s">
        <v>2550</v>
      </c>
      <c r="B2479" s="3">
        <v>46354</v>
      </c>
      <c r="C2479" s="4" t="s">
        <v>34</v>
      </c>
      <c r="D2479" s="4" t="s">
        <v>35</v>
      </c>
      <c r="E2479" s="4" t="s">
        <v>59</v>
      </c>
      <c r="F2479" s="4" t="s">
        <v>36</v>
      </c>
      <c r="G2479" s="4" t="s">
        <v>51</v>
      </c>
      <c r="H2479" s="4" t="s">
        <v>61</v>
      </c>
      <c r="I2479" s="5">
        <v>4</v>
      </c>
      <c r="J2479" s="6">
        <v>198.02</v>
      </c>
      <c r="K2479" s="7">
        <v>0.05</v>
      </c>
      <c r="L2479" s="6">
        <v>103.82</v>
      </c>
      <c r="M2479" s="6">
        <f t="shared" si="152"/>
        <v>752.476</v>
      </c>
      <c r="N2479" s="6">
        <f t="shared" si="153"/>
        <v>415.28</v>
      </c>
      <c r="O2479" s="6">
        <f t="shared" si="154"/>
        <v>337.19600000000003</v>
      </c>
      <c r="P2479" s="8">
        <f t="shared" si="155"/>
        <v>0.44811528872681655</v>
      </c>
      <c r="Q2479" s="9">
        <f>YEAR(SalesDataTable[[#This Row],[Order Date]])</f>
        <v>2026</v>
      </c>
      <c r="R2479" s="8" t="str">
        <f>"Q"&amp;ROUNDUP(MONTH(SalesDataTable[[#This Row],[Order Date]])/3,0)</f>
        <v>Q4</v>
      </c>
      <c r="S2479" s="5">
        <f>MONTH(SalesDataTable[[#This Row],[Order Date]])</f>
        <v>11</v>
      </c>
      <c r="T2479" s="8" t="str">
        <f>TEXT(SalesDataTable[[#This Row],[Order Date]],"mmm")</f>
        <v>lis</v>
      </c>
    </row>
    <row r="2480" spans="1:20" ht="16" x14ac:dyDescent="0.4">
      <c r="A2480" s="2" t="s">
        <v>2551</v>
      </c>
      <c r="B2480" s="3">
        <v>46355</v>
      </c>
      <c r="C2480" s="4" t="s">
        <v>28</v>
      </c>
      <c r="D2480" s="4" t="s">
        <v>89</v>
      </c>
      <c r="E2480" s="4" t="s">
        <v>23</v>
      </c>
      <c r="F2480" s="4" t="s">
        <v>36</v>
      </c>
      <c r="G2480" s="4" t="s">
        <v>37</v>
      </c>
      <c r="H2480" s="4" t="s">
        <v>66</v>
      </c>
      <c r="I2480" s="5">
        <v>1</v>
      </c>
      <c r="J2480" s="6">
        <v>46.3</v>
      </c>
      <c r="K2480" s="7">
        <v>0.2</v>
      </c>
      <c r="L2480" s="6">
        <v>18.78</v>
      </c>
      <c r="M2480" s="6">
        <f t="shared" si="152"/>
        <v>37.04</v>
      </c>
      <c r="N2480" s="6">
        <f t="shared" si="153"/>
        <v>18.78</v>
      </c>
      <c r="O2480" s="6">
        <f t="shared" si="154"/>
        <v>18.259999999999998</v>
      </c>
      <c r="P2480" s="8">
        <f t="shared" si="155"/>
        <v>0.49298056155507552</v>
      </c>
      <c r="Q2480" s="9">
        <f>YEAR(SalesDataTable[[#This Row],[Order Date]])</f>
        <v>2026</v>
      </c>
      <c r="R2480" s="8" t="str">
        <f>"Q"&amp;ROUNDUP(MONTH(SalesDataTable[[#This Row],[Order Date]])/3,0)</f>
        <v>Q4</v>
      </c>
      <c r="S2480" s="5">
        <f>MONTH(SalesDataTable[[#This Row],[Order Date]])</f>
        <v>11</v>
      </c>
      <c r="T2480" s="8" t="str">
        <f>TEXT(SalesDataTable[[#This Row],[Order Date]],"mmm")</f>
        <v>lis</v>
      </c>
    </row>
    <row r="2481" spans="1:20" ht="16" x14ac:dyDescent="0.4">
      <c r="A2481" s="2" t="s">
        <v>2552</v>
      </c>
      <c r="B2481" s="3">
        <v>46355</v>
      </c>
      <c r="C2481" s="4" t="s">
        <v>21</v>
      </c>
      <c r="D2481" s="4" t="s">
        <v>108</v>
      </c>
      <c r="E2481" s="4" t="s">
        <v>59</v>
      </c>
      <c r="F2481" s="4" t="s">
        <v>24</v>
      </c>
      <c r="G2481" s="4" t="s">
        <v>69</v>
      </c>
      <c r="H2481" s="4" t="s">
        <v>70</v>
      </c>
      <c r="I2481" s="5">
        <v>1</v>
      </c>
      <c r="J2481" s="6">
        <v>39.659999999999997</v>
      </c>
      <c r="K2481" s="7">
        <v>0</v>
      </c>
      <c r="L2481" s="6">
        <v>14.76</v>
      </c>
      <c r="M2481" s="6">
        <f t="shared" si="152"/>
        <v>39.659999999999997</v>
      </c>
      <c r="N2481" s="6">
        <f t="shared" si="153"/>
        <v>14.76</v>
      </c>
      <c r="O2481" s="6">
        <f t="shared" si="154"/>
        <v>24.9</v>
      </c>
      <c r="P2481" s="8">
        <f t="shared" si="155"/>
        <v>0.62783661119515888</v>
      </c>
      <c r="Q2481" s="9">
        <f>YEAR(SalesDataTable[[#This Row],[Order Date]])</f>
        <v>2026</v>
      </c>
      <c r="R2481" s="8" t="str">
        <f>"Q"&amp;ROUNDUP(MONTH(SalesDataTable[[#This Row],[Order Date]])/3,0)</f>
        <v>Q4</v>
      </c>
      <c r="S2481" s="5">
        <f>MONTH(SalesDataTable[[#This Row],[Order Date]])</f>
        <v>11</v>
      </c>
      <c r="T2481" s="8" t="str">
        <f>TEXT(SalesDataTable[[#This Row],[Order Date]],"mmm")</f>
        <v>lis</v>
      </c>
    </row>
    <row r="2482" spans="1:20" ht="16" x14ac:dyDescent="0.4">
      <c r="A2482" s="2" t="s">
        <v>2553</v>
      </c>
      <c r="B2482" s="3">
        <v>46355</v>
      </c>
      <c r="C2482" s="4" t="s">
        <v>28</v>
      </c>
      <c r="D2482" s="4" t="s">
        <v>58</v>
      </c>
      <c r="E2482" s="4" t="s">
        <v>23</v>
      </c>
      <c r="F2482" s="4" t="s">
        <v>36</v>
      </c>
      <c r="G2482" s="4" t="s">
        <v>51</v>
      </c>
      <c r="H2482" s="4" t="s">
        <v>84</v>
      </c>
      <c r="I2482" s="5">
        <v>3</v>
      </c>
      <c r="J2482" s="6">
        <v>80.72</v>
      </c>
      <c r="K2482" s="7">
        <v>0.05</v>
      </c>
      <c r="L2482" s="6">
        <v>39.130000000000003</v>
      </c>
      <c r="M2482" s="6">
        <f t="shared" si="152"/>
        <v>230.05199999999999</v>
      </c>
      <c r="N2482" s="6">
        <f t="shared" si="153"/>
        <v>117.39000000000001</v>
      </c>
      <c r="O2482" s="6">
        <f t="shared" si="154"/>
        <v>112.66199999999998</v>
      </c>
      <c r="P2482" s="8">
        <f t="shared" si="155"/>
        <v>0.48972406238589528</v>
      </c>
      <c r="Q2482" s="9">
        <f>YEAR(SalesDataTable[[#This Row],[Order Date]])</f>
        <v>2026</v>
      </c>
      <c r="R2482" s="8" t="str">
        <f>"Q"&amp;ROUNDUP(MONTH(SalesDataTable[[#This Row],[Order Date]])/3,0)</f>
        <v>Q4</v>
      </c>
      <c r="S2482" s="5">
        <f>MONTH(SalesDataTable[[#This Row],[Order Date]])</f>
        <v>11</v>
      </c>
      <c r="T2482" s="8" t="str">
        <f>TEXT(SalesDataTable[[#This Row],[Order Date]],"mmm")</f>
        <v>lis</v>
      </c>
    </row>
    <row r="2483" spans="1:20" ht="16" x14ac:dyDescent="0.4">
      <c r="A2483" s="2" t="s">
        <v>2554</v>
      </c>
      <c r="B2483" s="3">
        <v>46355</v>
      </c>
      <c r="C2483" s="4" t="s">
        <v>28</v>
      </c>
      <c r="D2483" s="4" t="s">
        <v>106</v>
      </c>
      <c r="E2483" s="4" t="s">
        <v>59</v>
      </c>
      <c r="F2483" s="4" t="s">
        <v>36</v>
      </c>
      <c r="G2483" s="4" t="s">
        <v>37</v>
      </c>
      <c r="H2483" s="4" t="s">
        <v>38</v>
      </c>
      <c r="I2483" s="5">
        <v>2</v>
      </c>
      <c r="J2483" s="6">
        <v>35.51</v>
      </c>
      <c r="K2483" s="7">
        <v>0.05</v>
      </c>
      <c r="L2483" s="6">
        <v>13.24</v>
      </c>
      <c r="M2483" s="6">
        <f t="shared" si="152"/>
        <v>67.468999999999994</v>
      </c>
      <c r="N2483" s="6">
        <f t="shared" si="153"/>
        <v>26.48</v>
      </c>
      <c r="O2483" s="6">
        <f t="shared" si="154"/>
        <v>40.98899999999999</v>
      </c>
      <c r="P2483" s="8">
        <f t="shared" si="155"/>
        <v>0.60752345521646967</v>
      </c>
      <c r="Q2483" s="9">
        <f>YEAR(SalesDataTable[[#This Row],[Order Date]])</f>
        <v>2026</v>
      </c>
      <c r="R2483" s="8" t="str">
        <f>"Q"&amp;ROUNDUP(MONTH(SalesDataTable[[#This Row],[Order Date]])/3,0)</f>
        <v>Q4</v>
      </c>
      <c r="S2483" s="5">
        <f>MONTH(SalesDataTable[[#This Row],[Order Date]])</f>
        <v>11</v>
      </c>
      <c r="T2483" s="8" t="str">
        <f>TEXT(SalesDataTable[[#This Row],[Order Date]],"mmm")</f>
        <v>lis</v>
      </c>
    </row>
    <row r="2484" spans="1:20" ht="16" x14ac:dyDescent="0.4">
      <c r="A2484" s="2" t="s">
        <v>2555</v>
      </c>
      <c r="B2484" s="3">
        <v>46356</v>
      </c>
      <c r="C2484" s="4" t="s">
        <v>47</v>
      </c>
      <c r="D2484" s="4" t="s">
        <v>68</v>
      </c>
      <c r="E2484" s="4" t="s">
        <v>45</v>
      </c>
      <c r="F2484" s="4" t="s">
        <v>40</v>
      </c>
      <c r="G2484" s="4" t="s">
        <v>37</v>
      </c>
      <c r="H2484" s="4" t="s">
        <v>91</v>
      </c>
      <c r="I2484" s="5">
        <v>1</v>
      </c>
      <c r="J2484" s="6">
        <v>132.06</v>
      </c>
      <c r="K2484" s="7">
        <v>0.15</v>
      </c>
      <c r="L2484" s="6">
        <v>67.53</v>
      </c>
      <c r="M2484" s="6">
        <f t="shared" si="152"/>
        <v>112.251</v>
      </c>
      <c r="N2484" s="6">
        <f t="shared" si="153"/>
        <v>67.53</v>
      </c>
      <c r="O2484" s="6">
        <f t="shared" si="154"/>
        <v>44.721000000000004</v>
      </c>
      <c r="P2484" s="8">
        <f t="shared" si="155"/>
        <v>0.39840179597509157</v>
      </c>
      <c r="Q2484" s="9">
        <f>YEAR(SalesDataTable[[#This Row],[Order Date]])</f>
        <v>2026</v>
      </c>
      <c r="R2484" s="8" t="str">
        <f>"Q"&amp;ROUNDUP(MONTH(SalesDataTable[[#This Row],[Order Date]])/3,0)</f>
        <v>Q4</v>
      </c>
      <c r="S2484" s="5">
        <f>MONTH(SalesDataTable[[#This Row],[Order Date]])</f>
        <v>11</v>
      </c>
      <c r="T2484" s="8" t="str">
        <f>TEXT(SalesDataTable[[#This Row],[Order Date]],"mmm")</f>
        <v>lis</v>
      </c>
    </row>
    <row r="2485" spans="1:20" ht="16" x14ac:dyDescent="0.4">
      <c r="A2485" s="2" t="s">
        <v>2556</v>
      </c>
      <c r="B2485" s="3">
        <v>46356</v>
      </c>
      <c r="C2485" s="4" t="s">
        <v>47</v>
      </c>
      <c r="D2485" s="4" t="s">
        <v>68</v>
      </c>
      <c r="E2485" s="4" t="s">
        <v>23</v>
      </c>
      <c r="F2485" s="4" t="s">
        <v>40</v>
      </c>
      <c r="G2485" s="4" t="s">
        <v>25</v>
      </c>
      <c r="H2485" s="4" t="s">
        <v>55</v>
      </c>
      <c r="I2485" s="5">
        <v>3</v>
      </c>
      <c r="J2485" s="6">
        <v>41.07</v>
      </c>
      <c r="K2485" s="7">
        <v>0.1</v>
      </c>
      <c r="L2485" s="6">
        <v>16.86</v>
      </c>
      <c r="M2485" s="6">
        <f t="shared" si="152"/>
        <v>110.88900000000001</v>
      </c>
      <c r="N2485" s="6">
        <f t="shared" si="153"/>
        <v>50.58</v>
      </c>
      <c r="O2485" s="6">
        <f t="shared" si="154"/>
        <v>60.309000000000012</v>
      </c>
      <c r="P2485" s="8">
        <f t="shared" si="155"/>
        <v>0.54386819251684126</v>
      </c>
      <c r="Q2485" s="9">
        <f>YEAR(SalesDataTable[[#This Row],[Order Date]])</f>
        <v>2026</v>
      </c>
      <c r="R2485" s="8" t="str">
        <f>"Q"&amp;ROUNDUP(MONTH(SalesDataTable[[#This Row],[Order Date]])/3,0)</f>
        <v>Q4</v>
      </c>
      <c r="S2485" s="5">
        <f>MONTH(SalesDataTable[[#This Row],[Order Date]])</f>
        <v>11</v>
      </c>
      <c r="T2485" s="8" t="str">
        <f>TEXT(SalesDataTable[[#This Row],[Order Date]],"mmm")</f>
        <v>lis</v>
      </c>
    </row>
    <row r="2486" spans="1:20" ht="16" x14ac:dyDescent="0.4">
      <c r="A2486" s="2" t="s">
        <v>2557</v>
      </c>
      <c r="B2486" s="3">
        <v>46356</v>
      </c>
      <c r="C2486" s="4" t="s">
        <v>28</v>
      </c>
      <c r="D2486" s="4" t="s">
        <v>89</v>
      </c>
      <c r="E2486" s="4" t="s">
        <v>23</v>
      </c>
      <c r="F2486" s="4" t="s">
        <v>36</v>
      </c>
      <c r="G2486" s="4" t="s">
        <v>31</v>
      </c>
      <c r="H2486" s="4" t="s">
        <v>73</v>
      </c>
      <c r="I2486" s="5">
        <v>2</v>
      </c>
      <c r="J2486" s="6">
        <v>151.49</v>
      </c>
      <c r="K2486" s="7">
        <v>0.1</v>
      </c>
      <c r="L2486" s="6">
        <v>81.39</v>
      </c>
      <c r="M2486" s="6">
        <f t="shared" si="152"/>
        <v>272.68200000000002</v>
      </c>
      <c r="N2486" s="6">
        <f t="shared" si="153"/>
        <v>162.78</v>
      </c>
      <c r="O2486" s="6">
        <f t="shared" si="154"/>
        <v>109.90200000000002</v>
      </c>
      <c r="P2486" s="8">
        <f t="shared" si="155"/>
        <v>0.40304090479019522</v>
      </c>
      <c r="Q2486" s="9">
        <f>YEAR(SalesDataTable[[#This Row],[Order Date]])</f>
        <v>2026</v>
      </c>
      <c r="R2486" s="8" t="str">
        <f>"Q"&amp;ROUNDUP(MONTH(SalesDataTable[[#This Row],[Order Date]])/3,0)</f>
        <v>Q4</v>
      </c>
      <c r="S2486" s="5">
        <f>MONTH(SalesDataTable[[#This Row],[Order Date]])</f>
        <v>11</v>
      </c>
      <c r="T2486" s="8" t="str">
        <f>TEXT(SalesDataTable[[#This Row],[Order Date]],"mmm")</f>
        <v>lis</v>
      </c>
    </row>
    <row r="2487" spans="1:20" ht="16" x14ac:dyDescent="0.4">
      <c r="A2487" s="2" t="s">
        <v>2558</v>
      </c>
      <c r="B2487" s="3">
        <v>46356</v>
      </c>
      <c r="C2487" s="4" t="s">
        <v>21</v>
      </c>
      <c r="D2487" s="4" t="s">
        <v>22</v>
      </c>
      <c r="E2487" s="4" t="s">
        <v>45</v>
      </c>
      <c r="F2487" s="4" t="s">
        <v>40</v>
      </c>
      <c r="G2487" s="4" t="s">
        <v>69</v>
      </c>
      <c r="H2487" s="4" t="s">
        <v>87</v>
      </c>
      <c r="I2487" s="5">
        <v>1</v>
      </c>
      <c r="J2487" s="6">
        <v>35.729999999999997</v>
      </c>
      <c r="K2487" s="7">
        <v>0.2</v>
      </c>
      <c r="L2487" s="6">
        <v>14.33</v>
      </c>
      <c r="M2487" s="6">
        <f t="shared" si="152"/>
        <v>28.584</v>
      </c>
      <c r="N2487" s="6">
        <f t="shared" si="153"/>
        <v>14.33</v>
      </c>
      <c r="O2487" s="6">
        <f t="shared" si="154"/>
        <v>14.254</v>
      </c>
      <c r="P2487" s="8">
        <f t="shared" si="155"/>
        <v>0.49867058494262523</v>
      </c>
      <c r="Q2487" s="9">
        <f>YEAR(SalesDataTable[[#This Row],[Order Date]])</f>
        <v>2026</v>
      </c>
      <c r="R2487" s="8" t="str">
        <f>"Q"&amp;ROUNDUP(MONTH(SalesDataTable[[#This Row],[Order Date]])/3,0)</f>
        <v>Q4</v>
      </c>
      <c r="S2487" s="5">
        <f>MONTH(SalesDataTable[[#This Row],[Order Date]])</f>
        <v>11</v>
      </c>
      <c r="T2487" s="8" t="str">
        <f>TEXT(SalesDataTable[[#This Row],[Order Date]],"mmm")</f>
        <v>lis</v>
      </c>
    </row>
    <row r="2488" spans="1:20" ht="16" x14ac:dyDescent="0.4">
      <c r="A2488" s="2" t="s">
        <v>2559</v>
      </c>
      <c r="B2488" s="3">
        <v>46356</v>
      </c>
      <c r="C2488" s="4" t="s">
        <v>21</v>
      </c>
      <c r="D2488" s="4" t="s">
        <v>22</v>
      </c>
      <c r="E2488" s="4" t="s">
        <v>45</v>
      </c>
      <c r="F2488" s="4" t="s">
        <v>24</v>
      </c>
      <c r="G2488" s="4" t="s">
        <v>25</v>
      </c>
      <c r="H2488" s="4" t="s">
        <v>49</v>
      </c>
      <c r="I2488" s="5">
        <v>2</v>
      </c>
      <c r="J2488" s="6">
        <v>50.38</v>
      </c>
      <c r="K2488" s="7">
        <v>0.1</v>
      </c>
      <c r="L2488" s="6">
        <v>22.41</v>
      </c>
      <c r="M2488" s="6">
        <f t="shared" si="152"/>
        <v>90.684000000000012</v>
      </c>
      <c r="N2488" s="6">
        <f t="shared" si="153"/>
        <v>44.82</v>
      </c>
      <c r="O2488" s="6">
        <f t="shared" si="154"/>
        <v>45.864000000000011</v>
      </c>
      <c r="P2488" s="8">
        <f t="shared" si="155"/>
        <v>0.50575625248114342</v>
      </c>
      <c r="Q2488" s="9">
        <f>YEAR(SalesDataTable[[#This Row],[Order Date]])</f>
        <v>2026</v>
      </c>
      <c r="R2488" s="8" t="str">
        <f>"Q"&amp;ROUNDUP(MONTH(SalesDataTable[[#This Row],[Order Date]])/3,0)</f>
        <v>Q4</v>
      </c>
      <c r="S2488" s="5">
        <f>MONTH(SalesDataTable[[#This Row],[Order Date]])</f>
        <v>11</v>
      </c>
      <c r="T2488" s="8" t="str">
        <f>TEXT(SalesDataTable[[#This Row],[Order Date]],"mmm")</f>
        <v>lis</v>
      </c>
    </row>
    <row r="2489" spans="1:20" ht="16" x14ac:dyDescent="0.4">
      <c r="A2489" s="2" t="s">
        <v>2560</v>
      </c>
      <c r="B2489" s="3">
        <v>46356</v>
      </c>
      <c r="C2489" s="4" t="s">
        <v>21</v>
      </c>
      <c r="D2489" s="4" t="s">
        <v>72</v>
      </c>
      <c r="E2489" s="4" t="s">
        <v>23</v>
      </c>
      <c r="F2489" s="4" t="s">
        <v>40</v>
      </c>
      <c r="G2489" s="4" t="s">
        <v>69</v>
      </c>
      <c r="H2489" s="4" t="s">
        <v>87</v>
      </c>
      <c r="I2489" s="5">
        <v>1</v>
      </c>
      <c r="J2489" s="6">
        <v>35.67</v>
      </c>
      <c r="K2489" s="7">
        <v>0.1</v>
      </c>
      <c r="L2489" s="6">
        <v>13.81</v>
      </c>
      <c r="M2489" s="6">
        <f t="shared" si="152"/>
        <v>32.103000000000002</v>
      </c>
      <c r="N2489" s="6">
        <f t="shared" si="153"/>
        <v>13.81</v>
      </c>
      <c r="O2489" s="6">
        <f t="shared" si="154"/>
        <v>18.292999999999999</v>
      </c>
      <c r="P2489" s="8">
        <f t="shared" si="155"/>
        <v>0.5698221350029592</v>
      </c>
      <c r="Q2489" s="9">
        <f>YEAR(SalesDataTable[[#This Row],[Order Date]])</f>
        <v>2026</v>
      </c>
      <c r="R2489" s="8" t="str">
        <f>"Q"&amp;ROUNDUP(MONTH(SalesDataTable[[#This Row],[Order Date]])/3,0)</f>
        <v>Q4</v>
      </c>
      <c r="S2489" s="5">
        <f>MONTH(SalesDataTable[[#This Row],[Order Date]])</f>
        <v>11</v>
      </c>
      <c r="T2489" s="8" t="str">
        <f>TEXT(SalesDataTable[[#This Row],[Order Date]],"mmm")</f>
        <v>lis</v>
      </c>
    </row>
    <row r="2490" spans="1:20" ht="16" x14ac:dyDescent="0.4">
      <c r="A2490" s="2" t="s">
        <v>2561</v>
      </c>
      <c r="B2490" s="3">
        <v>46356</v>
      </c>
      <c r="C2490" s="4" t="s">
        <v>28</v>
      </c>
      <c r="D2490" s="4" t="s">
        <v>106</v>
      </c>
      <c r="E2490" s="4" t="s">
        <v>30</v>
      </c>
      <c r="F2490" s="4" t="s">
        <v>40</v>
      </c>
      <c r="G2490" s="4" t="s">
        <v>51</v>
      </c>
      <c r="H2490" s="4" t="s">
        <v>84</v>
      </c>
      <c r="I2490" s="5">
        <v>12</v>
      </c>
      <c r="J2490" s="6">
        <v>81.150000000000006</v>
      </c>
      <c r="K2490" s="7">
        <v>0.15</v>
      </c>
      <c r="L2490" s="6">
        <v>39.590000000000003</v>
      </c>
      <c r="M2490" s="6">
        <f t="shared" si="152"/>
        <v>827.73</v>
      </c>
      <c r="N2490" s="6">
        <f t="shared" si="153"/>
        <v>475.08000000000004</v>
      </c>
      <c r="O2490" s="6">
        <f t="shared" si="154"/>
        <v>352.65</v>
      </c>
      <c r="P2490" s="8">
        <f t="shared" si="155"/>
        <v>0.42604472472907828</v>
      </c>
      <c r="Q2490" s="9">
        <f>YEAR(SalesDataTable[[#This Row],[Order Date]])</f>
        <v>2026</v>
      </c>
      <c r="R2490" s="8" t="str">
        <f>"Q"&amp;ROUNDUP(MONTH(SalesDataTable[[#This Row],[Order Date]])/3,0)</f>
        <v>Q4</v>
      </c>
      <c r="S2490" s="5">
        <f>MONTH(SalesDataTable[[#This Row],[Order Date]])</f>
        <v>11</v>
      </c>
      <c r="T2490" s="8" t="str">
        <f>TEXT(SalesDataTable[[#This Row],[Order Date]],"mmm")</f>
        <v>lis</v>
      </c>
    </row>
    <row r="2491" spans="1:20" ht="16" x14ac:dyDescent="0.4">
      <c r="A2491" s="2" t="s">
        <v>2562</v>
      </c>
      <c r="B2491" s="3">
        <v>46356</v>
      </c>
      <c r="C2491" s="4" t="s">
        <v>21</v>
      </c>
      <c r="D2491" s="4" t="s">
        <v>108</v>
      </c>
      <c r="E2491" s="4" t="s">
        <v>45</v>
      </c>
      <c r="F2491" s="4" t="s">
        <v>24</v>
      </c>
      <c r="G2491" s="4" t="s">
        <v>51</v>
      </c>
      <c r="H2491" s="4" t="s">
        <v>61</v>
      </c>
      <c r="I2491" s="5">
        <v>1</v>
      </c>
      <c r="J2491" s="6">
        <v>194.73</v>
      </c>
      <c r="K2491" s="7">
        <v>0</v>
      </c>
      <c r="L2491" s="6">
        <v>104.48</v>
      </c>
      <c r="M2491" s="6">
        <f t="shared" si="152"/>
        <v>194.73</v>
      </c>
      <c r="N2491" s="6">
        <f t="shared" si="153"/>
        <v>104.48</v>
      </c>
      <c r="O2491" s="6">
        <f t="shared" si="154"/>
        <v>90.249999999999986</v>
      </c>
      <c r="P2491" s="8">
        <f t="shared" si="155"/>
        <v>0.46346222975401835</v>
      </c>
      <c r="Q2491" s="9">
        <f>YEAR(SalesDataTable[[#This Row],[Order Date]])</f>
        <v>2026</v>
      </c>
      <c r="R2491" s="8" t="str">
        <f>"Q"&amp;ROUNDUP(MONTH(SalesDataTable[[#This Row],[Order Date]])/3,0)</f>
        <v>Q4</v>
      </c>
      <c r="S2491" s="5">
        <f>MONTH(SalesDataTable[[#This Row],[Order Date]])</f>
        <v>11</v>
      </c>
      <c r="T2491" s="8" t="str">
        <f>TEXT(SalesDataTable[[#This Row],[Order Date]],"mmm")</f>
        <v>lis</v>
      </c>
    </row>
    <row r="2492" spans="1:20" ht="16" x14ac:dyDescent="0.4">
      <c r="A2492" s="2" t="s">
        <v>2563</v>
      </c>
      <c r="B2492" s="3">
        <v>46356</v>
      </c>
      <c r="C2492" s="4" t="s">
        <v>28</v>
      </c>
      <c r="D2492" s="4" t="s">
        <v>29</v>
      </c>
      <c r="E2492" s="4" t="s">
        <v>59</v>
      </c>
      <c r="F2492" s="4" t="s">
        <v>40</v>
      </c>
      <c r="G2492" s="4" t="s">
        <v>51</v>
      </c>
      <c r="H2492" s="4" t="s">
        <v>110</v>
      </c>
      <c r="I2492" s="5">
        <v>2</v>
      </c>
      <c r="J2492" s="6">
        <v>122.18</v>
      </c>
      <c r="K2492" s="7">
        <v>0.15</v>
      </c>
      <c r="L2492" s="6">
        <v>61.3</v>
      </c>
      <c r="M2492" s="6">
        <f t="shared" si="152"/>
        <v>207.70600000000002</v>
      </c>
      <c r="N2492" s="6">
        <f t="shared" si="153"/>
        <v>122.6</v>
      </c>
      <c r="O2492" s="6">
        <f t="shared" si="154"/>
        <v>85.106000000000023</v>
      </c>
      <c r="P2492" s="8">
        <f t="shared" si="155"/>
        <v>0.40974261696821479</v>
      </c>
      <c r="Q2492" s="9">
        <f>YEAR(SalesDataTable[[#This Row],[Order Date]])</f>
        <v>2026</v>
      </c>
      <c r="R2492" s="8" t="str">
        <f>"Q"&amp;ROUNDUP(MONTH(SalesDataTable[[#This Row],[Order Date]])/3,0)</f>
        <v>Q4</v>
      </c>
      <c r="S2492" s="5">
        <f>MONTH(SalesDataTable[[#This Row],[Order Date]])</f>
        <v>11</v>
      </c>
      <c r="T2492" s="8" t="str">
        <f>TEXT(SalesDataTable[[#This Row],[Order Date]],"mmm")</f>
        <v>lis</v>
      </c>
    </row>
    <row r="2493" spans="1:20" ht="16" x14ac:dyDescent="0.4">
      <c r="A2493" s="2" t="s">
        <v>2564</v>
      </c>
      <c r="B2493" s="3">
        <v>46356</v>
      </c>
      <c r="C2493" s="4" t="s">
        <v>47</v>
      </c>
      <c r="D2493" s="4" t="s">
        <v>102</v>
      </c>
      <c r="E2493" s="4" t="s">
        <v>23</v>
      </c>
      <c r="F2493" s="4" t="s">
        <v>24</v>
      </c>
      <c r="G2493" s="4" t="s">
        <v>51</v>
      </c>
      <c r="H2493" s="4" t="s">
        <v>84</v>
      </c>
      <c r="I2493" s="5">
        <v>1</v>
      </c>
      <c r="J2493" s="6">
        <v>83.14</v>
      </c>
      <c r="K2493" s="7">
        <v>0</v>
      </c>
      <c r="L2493" s="6">
        <v>39.369999999999997</v>
      </c>
      <c r="M2493" s="6">
        <f t="shared" si="152"/>
        <v>83.14</v>
      </c>
      <c r="N2493" s="6">
        <f t="shared" si="153"/>
        <v>39.369999999999997</v>
      </c>
      <c r="O2493" s="6">
        <f t="shared" si="154"/>
        <v>43.77</v>
      </c>
      <c r="P2493" s="8">
        <f t="shared" si="155"/>
        <v>0.52646139042578788</v>
      </c>
      <c r="Q2493" s="9">
        <f>YEAR(SalesDataTable[[#This Row],[Order Date]])</f>
        <v>2026</v>
      </c>
      <c r="R2493" s="8" t="str">
        <f>"Q"&amp;ROUNDUP(MONTH(SalesDataTable[[#This Row],[Order Date]])/3,0)</f>
        <v>Q4</v>
      </c>
      <c r="S2493" s="5">
        <f>MONTH(SalesDataTable[[#This Row],[Order Date]])</f>
        <v>11</v>
      </c>
      <c r="T2493" s="8" t="str">
        <f>TEXT(SalesDataTable[[#This Row],[Order Date]],"mmm")</f>
        <v>lis</v>
      </c>
    </row>
    <row r="2494" spans="1:20" ht="16" x14ac:dyDescent="0.4">
      <c r="A2494" s="2" t="s">
        <v>2565</v>
      </c>
      <c r="B2494" s="3">
        <v>46356</v>
      </c>
      <c r="C2494" s="4" t="s">
        <v>34</v>
      </c>
      <c r="D2494" s="4" t="s">
        <v>54</v>
      </c>
      <c r="E2494" s="4" t="s">
        <v>23</v>
      </c>
      <c r="F2494" s="4" t="s">
        <v>24</v>
      </c>
      <c r="G2494" s="4" t="s">
        <v>25</v>
      </c>
      <c r="H2494" s="4" t="s">
        <v>26</v>
      </c>
      <c r="I2494" s="5">
        <v>1</v>
      </c>
      <c r="J2494" s="6">
        <v>80.97</v>
      </c>
      <c r="K2494" s="7">
        <v>0</v>
      </c>
      <c r="L2494" s="6">
        <v>43.64</v>
      </c>
      <c r="M2494" s="6">
        <f t="shared" si="152"/>
        <v>80.97</v>
      </c>
      <c r="N2494" s="6">
        <f t="shared" si="153"/>
        <v>43.64</v>
      </c>
      <c r="O2494" s="6">
        <f t="shared" si="154"/>
        <v>37.33</v>
      </c>
      <c r="P2494" s="8">
        <f t="shared" si="155"/>
        <v>0.4610349512164999</v>
      </c>
      <c r="Q2494" s="9">
        <f>YEAR(SalesDataTable[[#This Row],[Order Date]])</f>
        <v>2026</v>
      </c>
      <c r="R2494" s="8" t="str">
        <f>"Q"&amp;ROUNDUP(MONTH(SalesDataTable[[#This Row],[Order Date]])/3,0)</f>
        <v>Q4</v>
      </c>
      <c r="S2494" s="5">
        <f>MONTH(SalesDataTable[[#This Row],[Order Date]])</f>
        <v>11</v>
      </c>
      <c r="T2494" s="8" t="str">
        <f>TEXT(SalesDataTable[[#This Row],[Order Date]],"mmm")</f>
        <v>lis</v>
      </c>
    </row>
    <row r="2495" spans="1:20" ht="16" x14ac:dyDescent="0.4">
      <c r="A2495" s="2" t="s">
        <v>2566</v>
      </c>
      <c r="B2495" s="3">
        <v>46356</v>
      </c>
      <c r="C2495" s="4" t="s">
        <v>21</v>
      </c>
      <c r="D2495" s="4" t="s">
        <v>72</v>
      </c>
      <c r="E2495" s="4" t="s">
        <v>23</v>
      </c>
      <c r="F2495" s="4" t="s">
        <v>36</v>
      </c>
      <c r="G2495" s="4" t="s">
        <v>31</v>
      </c>
      <c r="H2495" s="4" t="s">
        <v>99</v>
      </c>
      <c r="I2495" s="5">
        <v>1</v>
      </c>
      <c r="J2495" s="6">
        <v>73.03</v>
      </c>
      <c r="K2495" s="7">
        <v>0</v>
      </c>
      <c r="L2495" s="6">
        <v>32.71</v>
      </c>
      <c r="M2495" s="6">
        <f t="shared" si="152"/>
        <v>73.03</v>
      </c>
      <c r="N2495" s="6">
        <f t="shared" si="153"/>
        <v>32.71</v>
      </c>
      <c r="O2495" s="6">
        <f t="shared" si="154"/>
        <v>40.32</v>
      </c>
      <c r="P2495" s="8">
        <f t="shared" si="155"/>
        <v>0.55210187594139393</v>
      </c>
      <c r="Q2495" s="9">
        <f>YEAR(SalesDataTable[[#This Row],[Order Date]])</f>
        <v>2026</v>
      </c>
      <c r="R2495" s="8" t="str">
        <f>"Q"&amp;ROUNDUP(MONTH(SalesDataTable[[#This Row],[Order Date]])/3,0)</f>
        <v>Q4</v>
      </c>
      <c r="S2495" s="5">
        <f>MONTH(SalesDataTable[[#This Row],[Order Date]])</f>
        <v>11</v>
      </c>
      <c r="T2495" s="8" t="str">
        <f>TEXT(SalesDataTable[[#This Row],[Order Date]],"mmm")</f>
        <v>lis</v>
      </c>
    </row>
    <row r="2496" spans="1:20" ht="16" x14ac:dyDescent="0.4">
      <c r="A2496" s="2" t="s">
        <v>2567</v>
      </c>
      <c r="B2496" s="3">
        <v>46356</v>
      </c>
      <c r="C2496" s="4" t="s">
        <v>34</v>
      </c>
      <c r="D2496" s="4" t="s">
        <v>44</v>
      </c>
      <c r="E2496" s="4" t="s">
        <v>23</v>
      </c>
      <c r="F2496" s="4" t="s">
        <v>24</v>
      </c>
      <c r="G2496" s="4" t="s">
        <v>37</v>
      </c>
      <c r="H2496" s="4" t="s">
        <v>66</v>
      </c>
      <c r="I2496" s="5">
        <v>1</v>
      </c>
      <c r="J2496" s="6">
        <v>46.81</v>
      </c>
      <c r="K2496" s="7">
        <v>0.05</v>
      </c>
      <c r="L2496" s="6">
        <v>17.87</v>
      </c>
      <c r="M2496" s="6">
        <f t="shared" si="152"/>
        <v>44.469500000000004</v>
      </c>
      <c r="N2496" s="6">
        <f t="shared" si="153"/>
        <v>17.87</v>
      </c>
      <c r="O2496" s="6">
        <f t="shared" si="154"/>
        <v>26.599500000000003</v>
      </c>
      <c r="P2496" s="8">
        <f t="shared" si="155"/>
        <v>0.59815154206815913</v>
      </c>
      <c r="Q2496" s="9">
        <f>YEAR(SalesDataTable[[#This Row],[Order Date]])</f>
        <v>2026</v>
      </c>
      <c r="R2496" s="8" t="str">
        <f>"Q"&amp;ROUNDUP(MONTH(SalesDataTable[[#This Row],[Order Date]])/3,0)</f>
        <v>Q4</v>
      </c>
      <c r="S2496" s="5">
        <f>MONTH(SalesDataTable[[#This Row],[Order Date]])</f>
        <v>11</v>
      </c>
      <c r="T2496" s="8" t="str">
        <f>TEXT(SalesDataTable[[#This Row],[Order Date]],"mmm")</f>
        <v>lis</v>
      </c>
    </row>
    <row r="2497" spans="1:20" ht="16" x14ac:dyDescent="0.4">
      <c r="A2497" s="2" t="s">
        <v>2568</v>
      </c>
      <c r="B2497" s="3">
        <v>46356</v>
      </c>
      <c r="C2497" s="4" t="s">
        <v>47</v>
      </c>
      <c r="D2497" s="4" t="s">
        <v>65</v>
      </c>
      <c r="E2497" s="4" t="s">
        <v>59</v>
      </c>
      <c r="F2497" s="4" t="s">
        <v>36</v>
      </c>
      <c r="G2497" s="4" t="s">
        <v>31</v>
      </c>
      <c r="H2497" s="4" t="s">
        <v>73</v>
      </c>
      <c r="I2497" s="5">
        <v>2</v>
      </c>
      <c r="J2497" s="6">
        <v>153.51</v>
      </c>
      <c r="K2497" s="7">
        <v>0.15</v>
      </c>
      <c r="L2497" s="6">
        <v>81.290000000000006</v>
      </c>
      <c r="M2497" s="6">
        <f t="shared" si="152"/>
        <v>260.96699999999998</v>
      </c>
      <c r="N2497" s="6">
        <f t="shared" si="153"/>
        <v>162.58000000000001</v>
      </c>
      <c r="O2497" s="6">
        <f t="shared" si="154"/>
        <v>98.386999999999972</v>
      </c>
      <c r="P2497" s="8">
        <f t="shared" si="155"/>
        <v>0.3770093536730697</v>
      </c>
      <c r="Q2497" s="9">
        <f>YEAR(SalesDataTable[[#This Row],[Order Date]])</f>
        <v>2026</v>
      </c>
      <c r="R2497" s="8" t="str">
        <f>"Q"&amp;ROUNDUP(MONTH(SalesDataTable[[#This Row],[Order Date]])/3,0)</f>
        <v>Q4</v>
      </c>
      <c r="S2497" s="5">
        <f>MONTH(SalesDataTable[[#This Row],[Order Date]])</f>
        <v>11</v>
      </c>
      <c r="T2497" s="8" t="str">
        <f>TEXT(SalesDataTable[[#This Row],[Order Date]],"mmm")</f>
        <v>lis</v>
      </c>
    </row>
    <row r="2498" spans="1:20" ht="16" x14ac:dyDescent="0.4">
      <c r="A2498" s="2" t="s">
        <v>2569</v>
      </c>
      <c r="B2498" s="3">
        <v>46356</v>
      </c>
      <c r="C2498" s="4" t="s">
        <v>34</v>
      </c>
      <c r="D2498" s="4" t="s">
        <v>54</v>
      </c>
      <c r="E2498" s="4" t="s">
        <v>59</v>
      </c>
      <c r="F2498" s="4" t="s">
        <v>36</v>
      </c>
      <c r="G2498" s="4" t="s">
        <v>51</v>
      </c>
      <c r="H2498" s="4" t="s">
        <v>61</v>
      </c>
      <c r="I2498" s="5">
        <v>2</v>
      </c>
      <c r="J2498" s="6">
        <v>197.5</v>
      </c>
      <c r="K2498" s="7">
        <v>0</v>
      </c>
      <c r="L2498" s="6">
        <v>104.47</v>
      </c>
      <c r="M2498" s="6">
        <f t="shared" ref="M2498:M2561" si="156">I2498*J2498*(1-K2498)</f>
        <v>395</v>
      </c>
      <c r="N2498" s="6">
        <f t="shared" ref="N2498:N2561" si="157">I2498*L2498</f>
        <v>208.94</v>
      </c>
      <c r="O2498" s="6">
        <f t="shared" ref="O2498:O2561" si="158">M2498-N2498</f>
        <v>186.06</v>
      </c>
      <c r="P2498" s="8">
        <f t="shared" ref="P2498:P2561" si="159">IFERROR(O2498/M2498,0)</f>
        <v>0.4710379746835443</v>
      </c>
      <c r="Q2498" s="9">
        <f>YEAR(SalesDataTable[[#This Row],[Order Date]])</f>
        <v>2026</v>
      </c>
      <c r="R2498" s="8" t="str">
        <f>"Q"&amp;ROUNDUP(MONTH(SalesDataTable[[#This Row],[Order Date]])/3,0)</f>
        <v>Q4</v>
      </c>
      <c r="S2498" s="5">
        <f>MONTH(SalesDataTable[[#This Row],[Order Date]])</f>
        <v>11</v>
      </c>
      <c r="T2498" s="8" t="str">
        <f>TEXT(SalesDataTable[[#This Row],[Order Date]],"mmm")</f>
        <v>lis</v>
      </c>
    </row>
    <row r="2499" spans="1:20" ht="16" x14ac:dyDescent="0.4">
      <c r="A2499" s="2" t="s">
        <v>2570</v>
      </c>
      <c r="B2499" s="3">
        <v>46357</v>
      </c>
      <c r="C2499" s="4" t="s">
        <v>47</v>
      </c>
      <c r="D2499" s="4" t="s">
        <v>68</v>
      </c>
      <c r="E2499" s="4" t="s">
        <v>30</v>
      </c>
      <c r="F2499" s="4" t="s">
        <v>40</v>
      </c>
      <c r="G2499" s="4" t="s">
        <v>31</v>
      </c>
      <c r="H2499" s="4" t="s">
        <v>41</v>
      </c>
      <c r="I2499" s="5">
        <v>8</v>
      </c>
      <c r="J2499" s="6">
        <v>146.55000000000001</v>
      </c>
      <c r="K2499" s="7">
        <v>0.1</v>
      </c>
      <c r="L2499" s="6">
        <v>78.03</v>
      </c>
      <c r="M2499" s="6">
        <f t="shared" si="156"/>
        <v>1055.1600000000001</v>
      </c>
      <c r="N2499" s="6">
        <f t="shared" si="157"/>
        <v>624.24</v>
      </c>
      <c r="O2499" s="6">
        <f t="shared" si="158"/>
        <v>430.92000000000007</v>
      </c>
      <c r="P2499" s="8">
        <f t="shared" si="159"/>
        <v>0.40839303991811671</v>
      </c>
      <c r="Q2499" s="9">
        <f>YEAR(SalesDataTable[[#This Row],[Order Date]])</f>
        <v>2026</v>
      </c>
      <c r="R2499" s="8" t="str">
        <f>"Q"&amp;ROUNDUP(MONTH(SalesDataTable[[#This Row],[Order Date]])/3,0)</f>
        <v>Q4</v>
      </c>
      <c r="S2499" s="5">
        <f>MONTH(SalesDataTable[[#This Row],[Order Date]])</f>
        <v>12</v>
      </c>
      <c r="T2499" s="8" t="str">
        <f>TEXT(SalesDataTable[[#This Row],[Order Date]],"mmm")</f>
        <v>gru</v>
      </c>
    </row>
    <row r="2500" spans="1:20" ht="16" x14ac:dyDescent="0.4">
      <c r="A2500" s="2" t="s">
        <v>2571</v>
      </c>
      <c r="B2500" s="3">
        <v>46357</v>
      </c>
      <c r="C2500" s="4" t="s">
        <v>47</v>
      </c>
      <c r="D2500" s="4" t="s">
        <v>102</v>
      </c>
      <c r="E2500" s="4" t="s">
        <v>23</v>
      </c>
      <c r="F2500" s="4" t="s">
        <v>40</v>
      </c>
      <c r="G2500" s="4" t="s">
        <v>25</v>
      </c>
      <c r="H2500" s="4" t="s">
        <v>49</v>
      </c>
      <c r="I2500" s="5">
        <v>2</v>
      </c>
      <c r="J2500" s="6">
        <v>51.83</v>
      </c>
      <c r="K2500" s="7">
        <v>0.15</v>
      </c>
      <c r="L2500" s="6">
        <v>22.02</v>
      </c>
      <c r="M2500" s="6">
        <f t="shared" si="156"/>
        <v>88.11099999999999</v>
      </c>
      <c r="N2500" s="6">
        <f t="shared" si="157"/>
        <v>44.04</v>
      </c>
      <c r="O2500" s="6">
        <f t="shared" si="158"/>
        <v>44.070999999999991</v>
      </c>
      <c r="P2500" s="8">
        <f t="shared" si="159"/>
        <v>0.50017591447151888</v>
      </c>
      <c r="Q2500" s="9">
        <f>YEAR(SalesDataTable[[#This Row],[Order Date]])</f>
        <v>2026</v>
      </c>
      <c r="R2500" s="8" t="str">
        <f>"Q"&amp;ROUNDUP(MONTH(SalesDataTable[[#This Row],[Order Date]])/3,0)</f>
        <v>Q4</v>
      </c>
      <c r="S2500" s="5">
        <f>MONTH(SalesDataTable[[#This Row],[Order Date]])</f>
        <v>12</v>
      </c>
      <c r="T2500" s="8" t="str">
        <f>TEXT(SalesDataTable[[#This Row],[Order Date]],"mmm")</f>
        <v>gru</v>
      </c>
    </row>
    <row r="2501" spans="1:20" ht="16" x14ac:dyDescent="0.4">
      <c r="A2501" s="2" t="s">
        <v>2572</v>
      </c>
      <c r="B2501" s="3">
        <v>46357</v>
      </c>
      <c r="C2501" s="4" t="s">
        <v>28</v>
      </c>
      <c r="D2501" s="4" t="s">
        <v>89</v>
      </c>
      <c r="E2501" s="4" t="s">
        <v>23</v>
      </c>
      <c r="F2501" s="4" t="s">
        <v>36</v>
      </c>
      <c r="G2501" s="4" t="s">
        <v>31</v>
      </c>
      <c r="H2501" s="4" t="s">
        <v>41</v>
      </c>
      <c r="I2501" s="5">
        <v>1</v>
      </c>
      <c r="J2501" s="6">
        <v>140.34</v>
      </c>
      <c r="K2501" s="7">
        <v>0.15</v>
      </c>
      <c r="L2501" s="6">
        <v>79.92</v>
      </c>
      <c r="M2501" s="6">
        <f t="shared" si="156"/>
        <v>119.289</v>
      </c>
      <c r="N2501" s="6">
        <f t="shared" si="157"/>
        <v>79.92</v>
      </c>
      <c r="O2501" s="6">
        <f t="shared" si="158"/>
        <v>39.369</v>
      </c>
      <c r="P2501" s="8">
        <f t="shared" si="159"/>
        <v>0.33003043029952467</v>
      </c>
      <c r="Q2501" s="9">
        <f>YEAR(SalesDataTable[[#This Row],[Order Date]])</f>
        <v>2026</v>
      </c>
      <c r="R2501" s="8" t="str">
        <f>"Q"&amp;ROUNDUP(MONTH(SalesDataTable[[#This Row],[Order Date]])/3,0)</f>
        <v>Q4</v>
      </c>
      <c r="S2501" s="5">
        <f>MONTH(SalesDataTable[[#This Row],[Order Date]])</f>
        <v>12</v>
      </c>
      <c r="T2501" s="8" t="str">
        <f>TEXT(SalesDataTable[[#This Row],[Order Date]],"mmm")</f>
        <v>gru</v>
      </c>
    </row>
    <row r="2502" spans="1:20" ht="16" x14ac:dyDescent="0.4">
      <c r="A2502" s="2" t="s">
        <v>2573</v>
      </c>
      <c r="B2502" s="3">
        <v>46357</v>
      </c>
      <c r="C2502" s="4" t="s">
        <v>21</v>
      </c>
      <c r="D2502" s="4" t="s">
        <v>22</v>
      </c>
      <c r="E2502" s="4" t="s">
        <v>23</v>
      </c>
      <c r="F2502" s="4" t="s">
        <v>36</v>
      </c>
      <c r="G2502" s="4" t="s">
        <v>31</v>
      </c>
      <c r="H2502" s="4" t="s">
        <v>73</v>
      </c>
      <c r="I2502" s="5">
        <v>1</v>
      </c>
      <c r="J2502" s="6">
        <v>156.44999999999999</v>
      </c>
      <c r="K2502" s="7">
        <v>0</v>
      </c>
      <c r="L2502" s="6">
        <v>80.56</v>
      </c>
      <c r="M2502" s="6">
        <f t="shared" si="156"/>
        <v>156.44999999999999</v>
      </c>
      <c r="N2502" s="6">
        <f t="shared" si="157"/>
        <v>80.56</v>
      </c>
      <c r="O2502" s="6">
        <f t="shared" si="158"/>
        <v>75.889999999999986</v>
      </c>
      <c r="P2502" s="8">
        <f t="shared" si="159"/>
        <v>0.48507510386705011</v>
      </c>
      <c r="Q2502" s="9">
        <f>YEAR(SalesDataTable[[#This Row],[Order Date]])</f>
        <v>2026</v>
      </c>
      <c r="R2502" s="8" t="str">
        <f>"Q"&amp;ROUNDUP(MONTH(SalesDataTable[[#This Row],[Order Date]])/3,0)</f>
        <v>Q4</v>
      </c>
      <c r="S2502" s="5">
        <f>MONTH(SalesDataTable[[#This Row],[Order Date]])</f>
        <v>12</v>
      </c>
      <c r="T2502" s="8" t="str">
        <f>TEXT(SalesDataTable[[#This Row],[Order Date]],"mmm")</f>
        <v>gru</v>
      </c>
    </row>
    <row r="2503" spans="1:20" ht="16" x14ac:dyDescent="0.4">
      <c r="A2503" s="2" t="s">
        <v>2574</v>
      </c>
      <c r="B2503" s="3">
        <v>46357</v>
      </c>
      <c r="C2503" s="4" t="s">
        <v>34</v>
      </c>
      <c r="D2503" s="4" t="s">
        <v>146</v>
      </c>
      <c r="E2503" s="4" t="s">
        <v>59</v>
      </c>
      <c r="F2503" s="4" t="s">
        <v>24</v>
      </c>
      <c r="G2503" s="4" t="s">
        <v>69</v>
      </c>
      <c r="H2503" s="4" t="s">
        <v>70</v>
      </c>
      <c r="I2503" s="5">
        <v>1</v>
      </c>
      <c r="J2503" s="6">
        <v>41.33</v>
      </c>
      <c r="K2503" s="7">
        <v>0</v>
      </c>
      <c r="L2503" s="6">
        <v>15.03</v>
      </c>
      <c r="M2503" s="6">
        <f t="shared" si="156"/>
        <v>41.33</v>
      </c>
      <c r="N2503" s="6">
        <f t="shared" si="157"/>
        <v>15.03</v>
      </c>
      <c r="O2503" s="6">
        <f t="shared" si="158"/>
        <v>26.299999999999997</v>
      </c>
      <c r="P2503" s="8">
        <f t="shared" si="159"/>
        <v>0.6363416404548754</v>
      </c>
      <c r="Q2503" s="9">
        <f>YEAR(SalesDataTable[[#This Row],[Order Date]])</f>
        <v>2026</v>
      </c>
      <c r="R2503" s="8" t="str">
        <f>"Q"&amp;ROUNDUP(MONTH(SalesDataTable[[#This Row],[Order Date]])/3,0)</f>
        <v>Q4</v>
      </c>
      <c r="S2503" s="5">
        <f>MONTH(SalesDataTable[[#This Row],[Order Date]])</f>
        <v>12</v>
      </c>
      <c r="T2503" s="8" t="str">
        <f>TEXT(SalesDataTable[[#This Row],[Order Date]],"mmm")</f>
        <v>gru</v>
      </c>
    </row>
    <row r="2504" spans="1:20" ht="16" x14ac:dyDescent="0.4">
      <c r="A2504" s="2" t="s">
        <v>2575</v>
      </c>
      <c r="B2504" s="3">
        <v>46357</v>
      </c>
      <c r="C2504" s="4" t="s">
        <v>28</v>
      </c>
      <c r="D2504" s="4" t="s">
        <v>86</v>
      </c>
      <c r="E2504" s="4" t="s">
        <v>45</v>
      </c>
      <c r="F2504" s="4" t="s">
        <v>36</v>
      </c>
      <c r="G2504" s="4" t="s">
        <v>25</v>
      </c>
      <c r="H2504" s="4" t="s">
        <v>55</v>
      </c>
      <c r="I2504" s="5">
        <v>1</v>
      </c>
      <c r="J2504" s="6">
        <v>39.479999999999997</v>
      </c>
      <c r="K2504" s="7">
        <v>0.05</v>
      </c>
      <c r="L2504" s="6">
        <v>16.78</v>
      </c>
      <c r="M2504" s="6">
        <f t="shared" si="156"/>
        <v>37.505999999999993</v>
      </c>
      <c r="N2504" s="6">
        <f t="shared" si="157"/>
        <v>16.78</v>
      </c>
      <c r="O2504" s="6">
        <f t="shared" si="158"/>
        <v>20.725999999999992</v>
      </c>
      <c r="P2504" s="8">
        <f t="shared" si="159"/>
        <v>0.55260491654668575</v>
      </c>
      <c r="Q2504" s="9">
        <f>YEAR(SalesDataTable[[#This Row],[Order Date]])</f>
        <v>2026</v>
      </c>
      <c r="R2504" s="8" t="str">
        <f>"Q"&amp;ROUNDUP(MONTH(SalesDataTable[[#This Row],[Order Date]])/3,0)</f>
        <v>Q4</v>
      </c>
      <c r="S2504" s="5">
        <f>MONTH(SalesDataTable[[#This Row],[Order Date]])</f>
        <v>12</v>
      </c>
      <c r="T2504" s="8" t="str">
        <f>TEXT(SalesDataTable[[#This Row],[Order Date]],"mmm")</f>
        <v>gru</v>
      </c>
    </row>
    <row r="2505" spans="1:20" ht="16" x14ac:dyDescent="0.4">
      <c r="A2505" s="2" t="s">
        <v>2576</v>
      </c>
      <c r="B2505" s="3">
        <v>46358</v>
      </c>
      <c r="C2505" s="4" t="s">
        <v>34</v>
      </c>
      <c r="D2505" s="4" t="s">
        <v>44</v>
      </c>
      <c r="E2505" s="4" t="s">
        <v>23</v>
      </c>
      <c r="F2505" s="4" t="s">
        <v>40</v>
      </c>
      <c r="G2505" s="4" t="s">
        <v>31</v>
      </c>
      <c r="H2505" s="4" t="s">
        <v>99</v>
      </c>
      <c r="I2505" s="5">
        <v>1</v>
      </c>
      <c r="J2505" s="6">
        <v>73.010000000000005</v>
      </c>
      <c r="K2505" s="7">
        <v>0.1</v>
      </c>
      <c r="L2505" s="6">
        <v>31.51</v>
      </c>
      <c r="M2505" s="6">
        <f t="shared" si="156"/>
        <v>65.709000000000003</v>
      </c>
      <c r="N2505" s="6">
        <f t="shared" si="157"/>
        <v>31.51</v>
      </c>
      <c r="O2505" s="6">
        <f t="shared" si="158"/>
        <v>34.198999999999998</v>
      </c>
      <c r="P2505" s="8">
        <f t="shared" si="159"/>
        <v>0.52046142841924237</v>
      </c>
      <c r="Q2505" s="9">
        <f>YEAR(SalesDataTable[[#This Row],[Order Date]])</f>
        <v>2026</v>
      </c>
      <c r="R2505" s="8" t="str">
        <f>"Q"&amp;ROUNDUP(MONTH(SalesDataTable[[#This Row],[Order Date]])/3,0)</f>
        <v>Q4</v>
      </c>
      <c r="S2505" s="5">
        <f>MONTH(SalesDataTable[[#This Row],[Order Date]])</f>
        <v>12</v>
      </c>
      <c r="T2505" s="8" t="str">
        <f>TEXT(SalesDataTable[[#This Row],[Order Date]],"mmm")</f>
        <v>gru</v>
      </c>
    </row>
    <row r="2506" spans="1:20" ht="16" x14ac:dyDescent="0.4">
      <c r="A2506" s="2" t="s">
        <v>2577</v>
      </c>
      <c r="B2506" s="3">
        <v>46358</v>
      </c>
      <c r="C2506" s="4" t="s">
        <v>21</v>
      </c>
      <c r="D2506" s="4" t="s">
        <v>108</v>
      </c>
      <c r="E2506" s="4" t="s">
        <v>23</v>
      </c>
      <c r="F2506" s="4" t="s">
        <v>40</v>
      </c>
      <c r="G2506" s="4" t="s">
        <v>69</v>
      </c>
      <c r="H2506" s="4" t="s">
        <v>70</v>
      </c>
      <c r="I2506" s="5">
        <v>2</v>
      </c>
      <c r="J2506" s="6">
        <v>40.86</v>
      </c>
      <c r="K2506" s="7">
        <v>0.05</v>
      </c>
      <c r="L2506" s="6">
        <v>15.06</v>
      </c>
      <c r="M2506" s="6">
        <f t="shared" si="156"/>
        <v>77.634</v>
      </c>
      <c r="N2506" s="6">
        <f t="shared" si="157"/>
        <v>30.12</v>
      </c>
      <c r="O2506" s="6">
        <f t="shared" si="158"/>
        <v>47.513999999999996</v>
      </c>
      <c r="P2506" s="8">
        <f t="shared" si="159"/>
        <v>0.6120256588608084</v>
      </c>
      <c r="Q2506" s="9">
        <f>YEAR(SalesDataTable[[#This Row],[Order Date]])</f>
        <v>2026</v>
      </c>
      <c r="R2506" s="8" t="str">
        <f>"Q"&amp;ROUNDUP(MONTH(SalesDataTable[[#This Row],[Order Date]])/3,0)</f>
        <v>Q4</v>
      </c>
      <c r="S2506" s="5">
        <f>MONTH(SalesDataTable[[#This Row],[Order Date]])</f>
        <v>12</v>
      </c>
      <c r="T2506" s="8" t="str">
        <f>TEXT(SalesDataTable[[#This Row],[Order Date]],"mmm")</f>
        <v>gru</v>
      </c>
    </row>
    <row r="2507" spans="1:20" ht="16" x14ac:dyDescent="0.4">
      <c r="A2507" s="2" t="s">
        <v>2578</v>
      </c>
      <c r="B2507" s="3">
        <v>46358</v>
      </c>
      <c r="C2507" s="4" t="s">
        <v>34</v>
      </c>
      <c r="D2507" s="4" t="s">
        <v>54</v>
      </c>
      <c r="E2507" s="4" t="s">
        <v>59</v>
      </c>
      <c r="F2507" s="4" t="s">
        <v>24</v>
      </c>
      <c r="G2507" s="4" t="s">
        <v>51</v>
      </c>
      <c r="H2507" s="4" t="s">
        <v>61</v>
      </c>
      <c r="I2507" s="5">
        <v>6</v>
      </c>
      <c r="J2507" s="6">
        <v>194.79</v>
      </c>
      <c r="K2507" s="7">
        <v>0</v>
      </c>
      <c r="L2507" s="6">
        <v>105.73</v>
      </c>
      <c r="M2507" s="6">
        <f t="shared" si="156"/>
        <v>1168.74</v>
      </c>
      <c r="N2507" s="6">
        <f t="shared" si="157"/>
        <v>634.38</v>
      </c>
      <c r="O2507" s="6">
        <f t="shared" si="158"/>
        <v>534.36</v>
      </c>
      <c r="P2507" s="8">
        <f t="shared" si="159"/>
        <v>0.45721032907233433</v>
      </c>
      <c r="Q2507" s="9">
        <f>YEAR(SalesDataTable[[#This Row],[Order Date]])</f>
        <v>2026</v>
      </c>
      <c r="R2507" s="8" t="str">
        <f>"Q"&amp;ROUNDUP(MONTH(SalesDataTable[[#This Row],[Order Date]])/3,0)</f>
        <v>Q4</v>
      </c>
      <c r="S2507" s="5">
        <f>MONTH(SalesDataTable[[#This Row],[Order Date]])</f>
        <v>12</v>
      </c>
      <c r="T2507" s="8" t="str">
        <f>TEXT(SalesDataTable[[#This Row],[Order Date]],"mmm")</f>
        <v>gru</v>
      </c>
    </row>
    <row r="2508" spans="1:20" ht="16" x14ac:dyDescent="0.4">
      <c r="A2508" s="2" t="s">
        <v>2579</v>
      </c>
      <c r="B2508" s="3">
        <v>46358</v>
      </c>
      <c r="C2508" s="4" t="s">
        <v>47</v>
      </c>
      <c r="D2508" s="4" t="s">
        <v>102</v>
      </c>
      <c r="E2508" s="4" t="s">
        <v>23</v>
      </c>
      <c r="F2508" s="4" t="s">
        <v>36</v>
      </c>
      <c r="G2508" s="4" t="s">
        <v>51</v>
      </c>
      <c r="H2508" s="4" t="s">
        <v>84</v>
      </c>
      <c r="I2508" s="5">
        <v>4</v>
      </c>
      <c r="J2508" s="6">
        <v>80.98</v>
      </c>
      <c r="K2508" s="7">
        <v>0.2</v>
      </c>
      <c r="L2508" s="6">
        <v>38.6</v>
      </c>
      <c r="M2508" s="6">
        <f t="shared" si="156"/>
        <v>259.13600000000002</v>
      </c>
      <c r="N2508" s="6">
        <f t="shared" si="157"/>
        <v>154.4</v>
      </c>
      <c r="O2508" s="6">
        <f t="shared" si="158"/>
        <v>104.73600000000002</v>
      </c>
      <c r="P2508" s="8">
        <f t="shared" si="159"/>
        <v>0.40417387009138062</v>
      </c>
      <c r="Q2508" s="9">
        <f>YEAR(SalesDataTable[[#This Row],[Order Date]])</f>
        <v>2026</v>
      </c>
      <c r="R2508" s="8" t="str">
        <f>"Q"&amp;ROUNDUP(MONTH(SalesDataTable[[#This Row],[Order Date]])/3,0)</f>
        <v>Q4</v>
      </c>
      <c r="S2508" s="5">
        <f>MONTH(SalesDataTable[[#This Row],[Order Date]])</f>
        <v>12</v>
      </c>
      <c r="T2508" s="8" t="str">
        <f>TEXT(SalesDataTable[[#This Row],[Order Date]],"mmm")</f>
        <v>gru</v>
      </c>
    </row>
    <row r="2509" spans="1:20" ht="16" x14ac:dyDescent="0.4">
      <c r="A2509" s="2" t="s">
        <v>2580</v>
      </c>
      <c r="B2509" s="3">
        <v>46358</v>
      </c>
      <c r="C2509" s="4" t="s">
        <v>21</v>
      </c>
      <c r="D2509" s="4" t="s">
        <v>108</v>
      </c>
      <c r="E2509" s="4" t="s">
        <v>23</v>
      </c>
      <c r="F2509" s="4" t="s">
        <v>36</v>
      </c>
      <c r="G2509" s="4" t="s">
        <v>51</v>
      </c>
      <c r="H2509" s="4" t="s">
        <v>61</v>
      </c>
      <c r="I2509" s="5">
        <v>3</v>
      </c>
      <c r="J2509" s="6">
        <v>196.48</v>
      </c>
      <c r="K2509" s="7">
        <v>0.05</v>
      </c>
      <c r="L2509" s="6">
        <v>107.2</v>
      </c>
      <c r="M2509" s="6">
        <f t="shared" si="156"/>
        <v>559.96799999999996</v>
      </c>
      <c r="N2509" s="6">
        <f t="shared" si="157"/>
        <v>321.60000000000002</v>
      </c>
      <c r="O2509" s="6">
        <f t="shared" si="158"/>
        <v>238.36799999999994</v>
      </c>
      <c r="P2509" s="8">
        <f t="shared" si="159"/>
        <v>0.42568146751242919</v>
      </c>
      <c r="Q2509" s="9">
        <f>YEAR(SalesDataTable[[#This Row],[Order Date]])</f>
        <v>2026</v>
      </c>
      <c r="R2509" s="8" t="str">
        <f>"Q"&amp;ROUNDUP(MONTH(SalesDataTable[[#This Row],[Order Date]])/3,0)</f>
        <v>Q4</v>
      </c>
      <c r="S2509" s="5">
        <f>MONTH(SalesDataTable[[#This Row],[Order Date]])</f>
        <v>12</v>
      </c>
      <c r="T2509" s="8" t="str">
        <f>TEXT(SalesDataTable[[#This Row],[Order Date]],"mmm")</f>
        <v>gru</v>
      </c>
    </row>
    <row r="2510" spans="1:20" ht="16" x14ac:dyDescent="0.4">
      <c r="A2510" s="2" t="s">
        <v>2581</v>
      </c>
      <c r="B2510" s="3">
        <v>46358</v>
      </c>
      <c r="C2510" s="4" t="s">
        <v>21</v>
      </c>
      <c r="D2510" s="4" t="s">
        <v>72</v>
      </c>
      <c r="E2510" s="4" t="s">
        <v>45</v>
      </c>
      <c r="F2510" s="4" t="s">
        <v>36</v>
      </c>
      <c r="G2510" s="4" t="s">
        <v>37</v>
      </c>
      <c r="H2510" s="4" t="s">
        <v>66</v>
      </c>
      <c r="I2510" s="5">
        <v>2</v>
      </c>
      <c r="J2510" s="6">
        <v>46.63</v>
      </c>
      <c r="K2510" s="7">
        <v>0</v>
      </c>
      <c r="L2510" s="6">
        <v>18.68</v>
      </c>
      <c r="M2510" s="6">
        <f t="shared" si="156"/>
        <v>93.26</v>
      </c>
      <c r="N2510" s="6">
        <f t="shared" si="157"/>
        <v>37.36</v>
      </c>
      <c r="O2510" s="6">
        <f t="shared" si="158"/>
        <v>55.900000000000006</v>
      </c>
      <c r="P2510" s="8">
        <f t="shared" si="159"/>
        <v>0.59939952820072917</v>
      </c>
      <c r="Q2510" s="9">
        <f>YEAR(SalesDataTable[[#This Row],[Order Date]])</f>
        <v>2026</v>
      </c>
      <c r="R2510" s="8" t="str">
        <f>"Q"&amp;ROUNDUP(MONTH(SalesDataTable[[#This Row],[Order Date]])/3,0)</f>
        <v>Q4</v>
      </c>
      <c r="S2510" s="5">
        <f>MONTH(SalesDataTable[[#This Row],[Order Date]])</f>
        <v>12</v>
      </c>
      <c r="T2510" s="8" t="str">
        <f>TEXT(SalesDataTable[[#This Row],[Order Date]],"mmm")</f>
        <v>gru</v>
      </c>
    </row>
    <row r="2511" spans="1:20" ht="16" x14ac:dyDescent="0.4">
      <c r="A2511" s="2" t="s">
        <v>2582</v>
      </c>
      <c r="B2511" s="3">
        <v>46358</v>
      </c>
      <c r="C2511" s="4" t="s">
        <v>34</v>
      </c>
      <c r="D2511" s="4" t="s">
        <v>54</v>
      </c>
      <c r="E2511" s="4" t="s">
        <v>30</v>
      </c>
      <c r="F2511" s="4" t="s">
        <v>40</v>
      </c>
      <c r="G2511" s="4" t="s">
        <v>31</v>
      </c>
      <c r="H2511" s="4" t="s">
        <v>41</v>
      </c>
      <c r="I2511" s="5">
        <v>12</v>
      </c>
      <c r="J2511" s="6">
        <v>142.93</v>
      </c>
      <c r="K2511" s="7">
        <v>0.1</v>
      </c>
      <c r="L2511" s="6">
        <v>79.81</v>
      </c>
      <c r="M2511" s="6">
        <f t="shared" si="156"/>
        <v>1543.644</v>
      </c>
      <c r="N2511" s="6">
        <f t="shared" si="157"/>
        <v>957.72</v>
      </c>
      <c r="O2511" s="6">
        <f t="shared" si="158"/>
        <v>585.92399999999998</v>
      </c>
      <c r="P2511" s="8">
        <f t="shared" si="159"/>
        <v>0.37957197384889263</v>
      </c>
      <c r="Q2511" s="9">
        <f>YEAR(SalesDataTable[[#This Row],[Order Date]])</f>
        <v>2026</v>
      </c>
      <c r="R2511" s="8" t="str">
        <f>"Q"&amp;ROUNDUP(MONTH(SalesDataTable[[#This Row],[Order Date]])/3,0)</f>
        <v>Q4</v>
      </c>
      <c r="S2511" s="5">
        <f>MONTH(SalesDataTable[[#This Row],[Order Date]])</f>
        <v>12</v>
      </c>
      <c r="T2511" s="8" t="str">
        <f>TEXT(SalesDataTable[[#This Row],[Order Date]],"mmm")</f>
        <v>gru</v>
      </c>
    </row>
    <row r="2512" spans="1:20" ht="16" x14ac:dyDescent="0.4">
      <c r="A2512" s="2" t="s">
        <v>2583</v>
      </c>
      <c r="B2512" s="3">
        <v>46358</v>
      </c>
      <c r="C2512" s="4" t="s">
        <v>28</v>
      </c>
      <c r="D2512" s="4" t="s">
        <v>89</v>
      </c>
      <c r="E2512" s="4" t="s">
        <v>45</v>
      </c>
      <c r="F2512" s="4" t="s">
        <v>24</v>
      </c>
      <c r="G2512" s="4" t="s">
        <v>31</v>
      </c>
      <c r="H2512" s="4" t="s">
        <v>73</v>
      </c>
      <c r="I2512" s="5">
        <v>2</v>
      </c>
      <c r="J2512" s="6">
        <v>153.97</v>
      </c>
      <c r="K2512" s="7">
        <v>0</v>
      </c>
      <c r="L2512" s="6">
        <v>79.45</v>
      </c>
      <c r="M2512" s="6">
        <f t="shared" si="156"/>
        <v>307.94</v>
      </c>
      <c r="N2512" s="6">
        <f t="shared" si="157"/>
        <v>158.9</v>
      </c>
      <c r="O2512" s="6">
        <f t="shared" si="158"/>
        <v>149.04</v>
      </c>
      <c r="P2512" s="8">
        <f t="shared" si="159"/>
        <v>0.48399038773787101</v>
      </c>
      <c r="Q2512" s="9">
        <f>YEAR(SalesDataTable[[#This Row],[Order Date]])</f>
        <v>2026</v>
      </c>
      <c r="R2512" s="8" t="str">
        <f>"Q"&amp;ROUNDUP(MONTH(SalesDataTable[[#This Row],[Order Date]])/3,0)</f>
        <v>Q4</v>
      </c>
      <c r="S2512" s="5">
        <f>MONTH(SalesDataTable[[#This Row],[Order Date]])</f>
        <v>12</v>
      </c>
      <c r="T2512" s="8" t="str">
        <f>TEXT(SalesDataTable[[#This Row],[Order Date]],"mmm")</f>
        <v>gru</v>
      </c>
    </row>
    <row r="2513" spans="1:20" ht="16" x14ac:dyDescent="0.4">
      <c r="A2513" s="2" t="s">
        <v>2584</v>
      </c>
      <c r="B2513" s="3">
        <v>46358</v>
      </c>
      <c r="C2513" s="4" t="s">
        <v>47</v>
      </c>
      <c r="D2513" s="4" t="s">
        <v>102</v>
      </c>
      <c r="E2513" s="4" t="s">
        <v>23</v>
      </c>
      <c r="F2513" s="4" t="s">
        <v>24</v>
      </c>
      <c r="G2513" s="4" t="s">
        <v>51</v>
      </c>
      <c r="H2513" s="4" t="s">
        <v>52</v>
      </c>
      <c r="I2513" s="5">
        <v>1</v>
      </c>
      <c r="J2513" s="6">
        <v>344.63</v>
      </c>
      <c r="K2513" s="7">
        <v>0.05</v>
      </c>
      <c r="L2513" s="6">
        <v>189.22</v>
      </c>
      <c r="M2513" s="6">
        <f t="shared" si="156"/>
        <v>327.39849999999996</v>
      </c>
      <c r="N2513" s="6">
        <f t="shared" si="157"/>
        <v>189.22</v>
      </c>
      <c r="O2513" s="6">
        <f t="shared" si="158"/>
        <v>138.17849999999996</v>
      </c>
      <c r="P2513" s="8">
        <f t="shared" si="159"/>
        <v>0.42204988721695419</v>
      </c>
      <c r="Q2513" s="9">
        <f>YEAR(SalesDataTable[[#This Row],[Order Date]])</f>
        <v>2026</v>
      </c>
      <c r="R2513" s="8" t="str">
        <f>"Q"&amp;ROUNDUP(MONTH(SalesDataTable[[#This Row],[Order Date]])/3,0)</f>
        <v>Q4</v>
      </c>
      <c r="S2513" s="5">
        <f>MONTH(SalesDataTable[[#This Row],[Order Date]])</f>
        <v>12</v>
      </c>
      <c r="T2513" s="8" t="str">
        <f>TEXT(SalesDataTable[[#This Row],[Order Date]],"mmm")</f>
        <v>gru</v>
      </c>
    </row>
    <row r="2514" spans="1:20" ht="16" x14ac:dyDescent="0.4">
      <c r="A2514" s="2" t="s">
        <v>2585</v>
      </c>
      <c r="B2514" s="3">
        <v>46359</v>
      </c>
      <c r="C2514" s="4" t="s">
        <v>47</v>
      </c>
      <c r="D2514" s="4" t="s">
        <v>102</v>
      </c>
      <c r="E2514" s="4" t="s">
        <v>23</v>
      </c>
      <c r="F2514" s="4" t="s">
        <v>36</v>
      </c>
      <c r="G2514" s="4" t="s">
        <v>37</v>
      </c>
      <c r="H2514" s="4" t="s">
        <v>66</v>
      </c>
      <c r="I2514" s="5">
        <v>2</v>
      </c>
      <c r="J2514" s="6">
        <v>46.51</v>
      </c>
      <c r="K2514" s="7">
        <v>0.05</v>
      </c>
      <c r="L2514" s="6">
        <v>18.73</v>
      </c>
      <c r="M2514" s="6">
        <f t="shared" si="156"/>
        <v>88.368999999999986</v>
      </c>
      <c r="N2514" s="6">
        <f t="shared" si="157"/>
        <v>37.46</v>
      </c>
      <c r="O2514" s="6">
        <f t="shared" si="158"/>
        <v>50.908999999999985</v>
      </c>
      <c r="P2514" s="8">
        <f t="shared" si="159"/>
        <v>0.57609568966492763</v>
      </c>
      <c r="Q2514" s="9">
        <f>YEAR(SalesDataTable[[#This Row],[Order Date]])</f>
        <v>2026</v>
      </c>
      <c r="R2514" s="8" t="str">
        <f>"Q"&amp;ROUNDUP(MONTH(SalesDataTable[[#This Row],[Order Date]])/3,0)</f>
        <v>Q4</v>
      </c>
      <c r="S2514" s="5">
        <f>MONTH(SalesDataTable[[#This Row],[Order Date]])</f>
        <v>12</v>
      </c>
      <c r="T2514" s="8" t="str">
        <f>TEXT(SalesDataTable[[#This Row],[Order Date]],"mmm")</f>
        <v>gru</v>
      </c>
    </row>
    <row r="2515" spans="1:20" ht="16" x14ac:dyDescent="0.4">
      <c r="A2515" s="2" t="s">
        <v>2586</v>
      </c>
      <c r="B2515" s="3">
        <v>46359</v>
      </c>
      <c r="C2515" s="4" t="s">
        <v>21</v>
      </c>
      <c r="D2515" s="4" t="s">
        <v>72</v>
      </c>
      <c r="E2515" s="4" t="s">
        <v>30</v>
      </c>
      <c r="F2515" s="4" t="s">
        <v>40</v>
      </c>
      <c r="G2515" s="4" t="s">
        <v>25</v>
      </c>
      <c r="H2515" s="4" t="s">
        <v>26</v>
      </c>
      <c r="I2515" s="5">
        <v>6</v>
      </c>
      <c r="J2515" s="6">
        <v>80.17</v>
      </c>
      <c r="K2515" s="7">
        <v>0.1</v>
      </c>
      <c r="L2515" s="6">
        <v>42.67</v>
      </c>
      <c r="M2515" s="6">
        <f t="shared" si="156"/>
        <v>432.91800000000001</v>
      </c>
      <c r="N2515" s="6">
        <f t="shared" si="157"/>
        <v>256.02</v>
      </c>
      <c r="O2515" s="6">
        <f t="shared" si="158"/>
        <v>176.89800000000002</v>
      </c>
      <c r="P2515" s="8">
        <f t="shared" si="159"/>
        <v>0.40861779828974543</v>
      </c>
      <c r="Q2515" s="9">
        <f>YEAR(SalesDataTable[[#This Row],[Order Date]])</f>
        <v>2026</v>
      </c>
      <c r="R2515" s="8" t="str">
        <f>"Q"&amp;ROUNDUP(MONTH(SalesDataTable[[#This Row],[Order Date]])/3,0)</f>
        <v>Q4</v>
      </c>
      <c r="S2515" s="5">
        <f>MONTH(SalesDataTable[[#This Row],[Order Date]])</f>
        <v>12</v>
      </c>
      <c r="T2515" s="8" t="str">
        <f>TEXT(SalesDataTable[[#This Row],[Order Date]],"mmm")</f>
        <v>gru</v>
      </c>
    </row>
    <row r="2516" spans="1:20" ht="16" x14ac:dyDescent="0.4">
      <c r="A2516" s="2" t="s">
        <v>2587</v>
      </c>
      <c r="B2516" s="3">
        <v>46359</v>
      </c>
      <c r="C2516" s="4" t="s">
        <v>47</v>
      </c>
      <c r="D2516" s="4" t="s">
        <v>102</v>
      </c>
      <c r="E2516" s="4" t="s">
        <v>23</v>
      </c>
      <c r="F2516" s="4" t="s">
        <v>36</v>
      </c>
      <c r="G2516" s="4" t="s">
        <v>51</v>
      </c>
      <c r="H2516" s="4" t="s">
        <v>110</v>
      </c>
      <c r="I2516" s="5">
        <v>2</v>
      </c>
      <c r="J2516" s="6">
        <v>124.62</v>
      </c>
      <c r="K2516" s="7">
        <v>0.1</v>
      </c>
      <c r="L2516" s="6">
        <v>58.91</v>
      </c>
      <c r="M2516" s="6">
        <f t="shared" si="156"/>
        <v>224.316</v>
      </c>
      <c r="N2516" s="6">
        <f t="shared" si="157"/>
        <v>117.82</v>
      </c>
      <c r="O2516" s="6">
        <f t="shared" si="158"/>
        <v>106.49600000000001</v>
      </c>
      <c r="P2516" s="8">
        <f t="shared" si="159"/>
        <v>0.47475882237557737</v>
      </c>
      <c r="Q2516" s="9">
        <f>YEAR(SalesDataTable[[#This Row],[Order Date]])</f>
        <v>2026</v>
      </c>
      <c r="R2516" s="8" t="str">
        <f>"Q"&amp;ROUNDUP(MONTH(SalesDataTable[[#This Row],[Order Date]])/3,0)</f>
        <v>Q4</v>
      </c>
      <c r="S2516" s="5">
        <f>MONTH(SalesDataTable[[#This Row],[Order Date]])</f>
        <v>12</v>
      </c>
      <c r="T2516" s="8" t="str">
        <f>TEXT(SalesDataTable[[#This Row],[Order Date]],"mmm")</f>
        <v>gru</v>
      </c>
    </row>
    <row r="2517" spans="1:20" ht="16" x14ac:dyDescent="0.4">
      <c r="A2517" s="2" t="s">
        <v>2588</v>
      </c>
      <c r="B2517" s="3">
        <v>46359</v>
      </c>
      <c r="C2517" s="4" t="s">
        <v>34</v>
      </c>
      <c r="D2517" s="4" t="s">
        <v>44</v>
      </c>
      <c r="E2517" s="4" t="s">
        <v>23</v>
      </c>
      <c r="F2517" s="4" t="s">
        <v>24</v>
      </c>
      <c r="G2517" s="4" t="s">
        <v>31</v>
      </c>
      <c r="H2517" s="4" t="s">
        <v>41</v>
      </c>
      <c r="I2517" s="5">
        <v>1</v>
      </c>
      <c r="J2517" s="6">
        <v>144.78</v>
      </c>
      <c r="K2517" s="7">
        <v>0.15</v>
      </c>
      <c r="L2517" s="6">
        <v>81.53</v>
      </c>
      <c r="M2517" s="6">
        <f t="shared" si="156"/>
        <v>123.063</v>
      </c>
      <c r="N2517" s="6">
        <f t="shared" si="157"/>
        <v>81.53</v>
      </c>
      <c r="O2517" s="6">
        <f t="shared" si="158"/>
        <v>41.533000000000001</v>
      </c>
      <c r="P2517" s="8">
        <f t="shared" si="159"/>
        <v>0.33749380398657597</v>
      </c>
      <c r="Q2517" s="9">
        <f>YEAR(SalesDataTable[[#This Row],[Order Date]])</f>
        <v>2026</v>
      </c>
      <c r="R2517" s="8" t="str">
        <f>"Q"&amp;ROUNDUP(MONTH(SalesDataTable[[#This Row],[Order Date]])/3,0)</f>
        <v>Q4</v>
      </c>
      <c r="S2517" s="5">
        <f>MONTH(SalesDataTable[[#This Row],[Order Date]])</f>
        <v>12</v>
      </c>
      <c r="T2517" s="8" t="str">
        <f>TEXT(SalesDataTable[[#This Row],[Order Date]],"mmm")</f>
        <v>gru</v>
      </c>
    </row>
    <row r="2518" spans="1:20" ht="16" x14ac:dyDescent="0.4">
      <c r="A2518" s="2" t="s">
        <v>2589</v>
      </c>
      <c r="B2518" s="3">
        <v>46359</v>
      </c>
      <c r="C2518" s="4" t="s">
        <v>47</v>
      </c>
      <c r="D2518" s="4" t="s">
        <v>65</v>
      </c>
      <c r="E2518" s="4" t="s">
        <v>23</v>
      </c>
      <c r="F2518" s="4" t="s">
        <v>40</v>
      </c>
      <c r="G2518" s="4" t="s">
        <v>37</v>
      </c>
      <c r="H2518" s="4" t="s">
        <v>91</v>
      </c>
      <c r="I2518" s="5">
        <v>1</v>
      </c>
      <c r="J2518" s="6">
        <v>133.80000000000001</v>
      </c>
      <c r="K2518" s="7">
        <v>0</v>
      </c>
      <c r="L2518" s="6">
        <v>66.349999999999994</v>
      </c>
      <c r="M2518" s="6">
        <f t="shared" si="156"/>
        <v>133.80000000000001</v>
      </c>
      <c r="N2518" s="6">
        <f t="shared" si="157"/>
        <v>66.349999999999994</v>
      </c>
      <c r="O2518" s="6">
        <f t="shared" si="158"/>
        <v>67.450000000000017</v>
      </c>
      <c r="P2518" s="8">
        <f t="shared" si="159"/>
        <v>0.50411061285500758</v>
      </c>
      <c r="Q2518" s="9">
        <f>YEAR(SalesDataTable[[#This Row],[Order Date]])</f>
        <v>2026</v>
      </c>
      <c r="R2518" s="8" t="str">
        <f>"Q"&amp;ROUNDUP(MONTH(SalesDataTable[[#This Row],[Order Date]])/3,0)</f>
        <v>Q4</v>
      </c>
      <c r="S2518" s="5">
        <f>MONTH(SalesDataTable[[#This Row],[Order Date]])</f>
        <v>12</v>
      </c>
      <c r="T2518" s="8" t="str">
        <f>TEXT(SalesDataTable[[#This Row],[Order Date]],"mmm")</f>
        <v>gru</v>
      </c>
    </row>
    <row r="2519" spans="1:20" ht="16" x14ac:dyDescent="0.4">
      <c r="A2519" s="2" t="s">
        <v>2590</v>
      </c>
      <c r="B2519" s="3">
        <v>46359</v>
      </c>
      <c r="C2519" s="4" t="s">
        <v>47</v>
      </c>
      <c r="D2519" s="4" t="s">
        <v>65</v>
      </c>
      <c r="E2519" s="4" t="s">
        <v>45</v>
      </c>
      <c r="F2519" s="4" t="s">
        <v>36</v>
      </c>
      <c r="G2519" s="4" t="s">
        <v>51</v>
      </c>
      <c r="H2519" s="4" t="s">
        <v>110</v>
      </c>
      <c r="I2519" s="5">
        <v>1</v>
      </c>
      <c r="J2519" s="6">
        <v>124.93</v>
      </c>
      <c r="K2519" s="7">
        <v>0</v>
      </c>
      <c r="L2519" s="6">
        <v>59.41</v>
      </c>
      <c r="M2519" s="6">
        <f t="shared" si="156"/>
        <v>124.93</v>
      </c>
      <c r="N2519" s="6">
        <f t="shared" si="157"/>
        <v>59.41</v>
      </c>
      <c r="O2519" s="6">
        <f t="shared" si="158"/>
        <v>65.52000000000001</v>
      </c>
      <c r="P2519" s="8">
        <f t="shared" si="159"/>
        <v>0.52445369406867848</v>
      </c>
      <c r="Q2519" s="9">
        <f>YEAR(SalesDataTable[[#This Row],[Order Date]])</f>
        <v>2026</v>
      </c>
      <c r="R2519" s="8" t="str">
        <f>"Q"&amp;ROUNDUP(MONTH(SalesDataTable[[#This Row],[Order Date]])/3,0)</f>
        <v>Q4</v>
      </c>
      <c r="S2519" s="5">
        <f>MONTH(SalesDataTable[[#This Row],[Order Date]])</f>
        <v>12</v>
      </c>
      <c r="T2519" s="8" t="str">
        <f>TEXT(SalesDataTable[[#This Row],[Order Date]],"mmm")</f>
        <v>gru</v>
      </c>
    </row>
    <row r="2520" spans="1:20" ht="16" x14ac:dyDescent="0.4">
      <c r="A2520" s="2" t="s">
        <v>2591</v>
      </c>
      <c r="B2520" s="3">
        <v>46359</v>
      </c>
      <c r="C2520" s="4" t="s">
        <v>28</v>
      </c>
      <c r="D2520" s="4" t="s">
        <v>89</v>
      </c>
      <c r="E2520" s="4" t="s">
        <v>23</v>
      </c>
      <c r="F2520" s="4" t="s">
        <v>36</v>
      </c>
      <c r="G2520" s="4" t="s">
        <v>31</v>
      </c>
      <c r="H2520" s="4" t="s">
        <v>99</v>
      </c>
      <c r="I2520" s="5">
        <v>2</v>
      </c>
      <c r="J2520" s="6">
        <v>70.59</v>
      </c>
      <c r="K2520" s="7">
        <v>0.1</v>
      </c>
      <c r="L2520" s="6">
        <v>32.68</v>
      </c>
      <c r="M2520" s="6">
        <f t="shared" si="156"/>
        <v>127.06200000000001</v>
      </c>
      <c r="N2520" s="6">
        <f t="shared" si="157"/>
        <v>65.36</v>
      </c>
      <c r="O2520" s="6">
        <f t="shared" si="158"/>
        <v>61.702000000000012</v>
      </c>
      <c r="P2520" s="8">
        <f t="shared" si="159"/>
        <v>0.48560545245628123</v>
      </c>
      <c r="Q2520" s="9">
        <f>YEAR(SalesDataTable[[#This Row],[Order Date]])</f>
        <v>2026</v>
      </c>
      <c r="R2520" s="8" t="str">
        <f>"Q"&amp;ROUNDUP(MONTH(SalesDataTable[[#This Row],[Order Date]])/3,0)</f>
        <v>Q4</v>
      </c>
      <c r="S2520" s="5">
        <f>MONTH(SalesDataTable[[#This Row],[Order Date]])</f>
        <v>12</v>
      </c>
      <c r="T2520" s="8" t="str">
        <f>TEXT(SalesDataTable[[#This Row],[Order Date]],"mmm")</f>
        <v>gru</v>
      </c>
    </row>
    <row r="2521" spans="1:20" ht="16" x14ac:dyDescent="0.4">
      <c r="A2521" s="2" t="s">
        <v>2592</v>
      </c>
      <c r="B2521" s="3">
        <v>46360</v>
      </c>
      <c r="C2521" s="4" t="s">
        <v>47</v>
      </c>
      <c r="D2521" s="4" t="s">
        <v>65</v>
      </c>
      <c r="E2521" s="4" t="s">
        <v>23</v>
      </c>
      <c r="F2521" s="4" t="s">
        <v>24</v>
      </c>
      <c r="G2521" s="4" t="s">
        <v>31</v>
      </c>
      <c r="H2521" s="4" t="s">
        <v>73</v>
      </c>
      <c r="I2521" s="5">
        <v>2</v>
      </c>
      <c r="J2521" s="6">
        <v>151.05000000000001</v>
      </c>
      <c r="K2521" s="7">
        <v>0.15</v>
      </c>
      <c r="L2521" s="6">
        <v>80.36</v>
      </c>
      <c r="M2521" s="6">
        <f t="shared" si="156"/>
        <v>256.78500000000003</v>
      </c>
      <c r="N2521" s="6">
        <f t="shared" si="157"/>
        <v>160.72</v>
      </c>
      <c r="O2521" s="6">
        <f t="shared" si="158"/>
        <v>96.065000000000026</v>
      </c>
      <c r="P2521" s="8">
        <f t="shared" si="159"/>
        <v>0.37410674299511271</v>
      </c>
      <c r="Q2521" s="9">
        <f>YEAR(SalesDataTable[[#This Row],[Order Date]])</f>
        <v>2026</v>
      </c>
      <c r="R2521" s="8" t="str">
        <f>"Q"&amp;ROUNDUP(MONTH(SalesDataTable[[#This Row],[Order Date]])/3,0)</f>
        <v>Q4</v>
      </c>
      <c r="S2521" s="5">
        <f>MONTH(SalesDataTable[[#This Row],[Order Date]])</f>
        <v>12</v>
      </c>
      <c r="T2521" s="8" t="str">
        <f>TEXT(SalesDataTable[[#This Row],[Order Date]],"mmm")</f>
        <v>gru</v>
      </c>
    </row>
    <row r="2522" spans="1:20" ht="16" x14ac:dyDescent="0.4">
      <c r="A2522" s="2" t="s">
        <v>2593</v>
      </c>
      <c r="B2522" s="3">
        <v>46360</v>
      </c>
      <c r="C2522" s="4" t="s">
        <v>47</v>
      </c>
      <c r="D2522" s="4" t="s">
        <v>65</v>
      </c>
      <c r="E2522" s="4" t="s">
        <v>23</v>
      </c>
      <c r="F2522" s="4" t="s">
        <v>24</v>
      </c>
      <c r="G2522" s="4" t="s">
        <v>51</v>
      </c>
      <c r="H2522" s="4" t="s">
        <v>110</v>
      </c>
      <c r="I2522" s="5">
        <v>2</v>
      </c>
      <c r="J2522" s="6">
        <v>120.37</v>
      </c>
      <c r="K2522" s="7">
        <v>0.2</v>
      </c>
      <c r="L2522" s="6">
        <v>59.39</v>
      </c>
      <c r="M2522" s="6">
        <f t="shared" si="156"/>
        <v>192.59200000000001</v>
      </c>
      <c r="N2522" s="6">
        <f t="shared" si="157"/>
        <v>118.78</v>
      </c>
      <c r="O2522" s="6">
        <f t="shared" si="158"/>
        <v>73.812000000000012</v>
      </c>
      <c r="P2522" s="8">
        <f t="shared" si="159"/>
        <v>0.3832557946332143</v>
      </c>
      <c r="Q2522" s="9">
        <f>YEAR(SalesDataTable[[#This Row],[Order Date]])</f>
        <v>2026</v>
      </c>
      <c r="R2522" s="8" t="str">
        <f>"Q"&amp;ROUNDUP(MONTH(SalesDataTable[[#This Row],[Order Date]])/3,0)</f>
        <v>Q4</v>
      </c>
      <c r="S2522" s="5">
        <f>MONTH(SalesDataTable[[#This Row],[Order Date]])</f>
        <v>12</v>
      </c>
      <c r="T2522" s="8" t="str">
        <f>TEXT(SalesDataTable[[#This Row],[Order Date]],"mmm")</f>
        <v>gru</v>
      </c>
    </row>
    <row r="2523" spans="1:20" ht="16" x14ac:dyDescent="0.4">
      <c r="A2523" s="2" t="s">
        <v>2594</v>
      </c>
      <c r="B2523" s="3">
        <v>46360</v>
      </c>
      <c r="C2523" s="4" t="s">
        <v>28</v>
      </c>
      <c r="D2523" s="4" t="s">
        <v>29</v>
      </c>
      <c r="E2523" s="4" t="s">
        <v>23</v>
      </c>
      <c r="F2523" s="4" t="s">
        <v>24</v>
      </c>
      <c r="G2523" s="4" t="s">
        <v>51</v>
      </c>
      <c r="H2523" s="4" t="s">
        <v>61</v>
      </c>
      <c r="I2523" s="5">
        <v>3</v>
      </c>
      <c r="J2523" s="6">
        <v>193.8</v>
      </c>
      <c r="K2523" s="7">
        <v>0</v>
      </c>
      <c r="L2523" s="6">
        <v>104.55</v>
      </c>
      <c r="M2523" s="6">
        <f t="shared" si="156"/>
        <v>581.40000000000009</v>
      </c>
      <c r="N2523" s="6">
        <f t="shared" si="157"/>
        <v>313.64999999999998</v>
      </c>
      <c r="O2523" s="6">
        <f t="shared" si="158"/>
        <v>267.75000000000011</v>
      </c>
      <c r="P2523" s="8">
        <f t="shared" si="159"/>
        <v>0.46052631578947378</v>
      </c>
      <c r="Q2523" s="9">
        <f>YEAR(SalesDataTable[[#This Row],[Order Date]])</f>
        <v>2026</v>
      </c>
      <c r="R2523" s="8" t="str">
        <f>"Q"&amp;ROUNDUP(MONTH(SalesDataTable[[#This Row],[Order Date]])/3,0)</f>
        <v>Q4</v>
      </c>
      <c r="S2523" s="5">
        <f>MONTH(SalesDataTable[[#This Row],[Order Date]])</f>
        <v>12</v>
      </c>
      <c r="T2523" s="8" t="str">
        <f>TEXT(SalesDataTable[[#This Row],[Order Date]],"mmm")</f>
        <v>gru</v>
      </c>
    </row>
    <row r="2524" spans="1:20" ht="16" x14ac:dyDescent="0.4">
      <c r="A2524" s="2" t="s">
        <v>2595</v>
      </c>
      <c r="B2524" s="3">
        <v>46361</v>
      </c>
      <c r="C2524" s="4" t="s">
        <v>47</v>
      </c>
      <c r="D2524" s="4" t="s">
        <v>102</v>
      </c>
      <c r="E2524" s="4" t="s">
        <v>23</v>
      </c>
      <c r="F2524" s="4" t="s">
        <v>40</v>
      </c>
      <c r="G2524" s="4" t="s">
        <v>31</v>
      </c>
      <c r="H2524" s="4" t="s">
        <v>41</v>
      </c>
      <c r="I2524" s="5">
        <v>1</v>
      </c>
      <c r="J2524" s="6">
        <v>146.08000000000001</v>
      </c>
      <c r="K2524" s="7">
        <v>0.1</v>
      </c>
      <c r="L2524" s="6">
        <v>81.540000000000006</v>
      </c>
      <c r="M2524" s="6">
        <f t="shared" si="156"/>
        <v>131.47200000000001</v>
      </c>
      <c r="N2524" s="6">
        <f t="shared" si="157"/>
        <v>81.540000000000006</v>
      </c>
      <c r="O2524" s="6">
        <f t="shared" si="158"/>
        <v>49.932000000000002</v>
      </c>
      <c r="P2524" s="8">
        <f t="shared" si="159"/>
        <v>0.37979189485213583</v>
      </c>
      <c r="Q2524" s="9">
        <f>YEAR(SalesDataTable[[#This Row],[Order Date]])</f>
        <v>2026</v>
      </c>
      <c r="R2524" s="8" t="str">
        <f>"Q"&amp;ROUNDUP(MONTH(SalesDataTable[[#This Row],[Order Date]])/3,0)</f>
        <v>Q4</v>
      </c>
      <c r="S2524" s="5">
        <f>MONTH(SalesDataTable[[#This Row],[Order Date]])</f>
        <v>12</v>
      </c>
      <c r="T2524" s="8" t="str">
        <f>TEXT(SalesDataTable[[#This Row],[Order Date]],"mmm")</f>
        <v>gru</v>
      </c>
    </row>
    <row r="2525" spans="1:20" ht="16" x14ac:dyDescent="0.4">
      <c r="A2525" s="2" t="s">
        <v>2596</v>
      </c>
      <c r="B2525" s="3">
        <v>46361</v>
      </c>
      <c r="C2525" s="4" t="s">
        <v>47</v>
      </c>
      <c r="D2525" s="4" t="s">
        <v>65</v>
      </c>
      <c r="E2525" s="4" t="s">
        <v>30</v>
      </c>
      <c r="F2525" s="4" t="s">
        <v>40</v>
      </c>
      <c r="G2525" s="4" t="s">
        <v>25</v>
      </c>
      <c r="H2525" s="4" t="s">
        <v>63</v>
      </c>
      <c r="I2525" s="5">
        <v>4</v>
      </c>
      <c r="J2525" s="6">
        <v>101.17</v>
      </c>
      <c r="K2525" s="7">
        <v>0.15</v>
      </c>
      <c r="L2525" s="6">
        <v>50.48</v>
      </c>
      <c r="M2525" s="6">
        <f t="shared" si="156"/>
        <v>343.97800000000001</v>
      </c>
      <c r="N2525" s="6">
        <f t="shared" si="157"/>
        <v>201.92</v>
      </c>
      <c r="O2525" s="6">
        <f t="shared" si="158"/>
        <v>142.05800000000002</v>
      </c>
      <c r="P2525" s="8">
        <f t="shared" si="159"/>
        <v>0.41298571420265257</v>
      </c>
      <c r="Q2525" s="9">
        <f>YEAR(SalesDataTable[[#This Row],[Order Date]])</f>
        <v>2026</v>
      </c>
      <c r="R2525" s="8" t="str">
        <f>"Q"&amp;ROUNDUP(MONTH(SalesDataTable[[#This Row],[Order Date]])/3,0)</f>
        <v>Q4</v>
      </c>
      <c r="S2525" s="5">
        <f>MONTH(SalesDataTable[[#This Row],[Order Date]])</f>
        <v>12</v>
      </c>
      <c r="T2525" s="8" t="str">
        <f>TEXT(SalesDataTable[[#This Row],[Order Date]],"mmm")</f>
        <v>gru</v>
      </c>
    </row>
    <row r="2526" spans="1:20" ht="16" x14ac:dyDescent="0.4">
      <c r="A2526" s="2" t="s">
        <v>2597</v>
      </c>
      <c r="B2526" s="3">
        <v>46361</v>
      </c>
      <c r="C2526" s="4" t="s">
        <v>28</v>
      </c>
      <c r="D2526" s="4" t="s">
        <v>58</v>
      </c>
      <c r="E2526" s="4" t="s">
        <v>45</v>
      </c>
      <c r="F2526" s="4" t="s">
        <v>36</v>
      </c>
      <c r="G2526" s="4" t="s">
        <v>51</v>
      </c>
      <c r="H2526" s="4" t="s">
        <v>110</v>
      </c>
      <c r="I2526" s="5">
        <v>2</v>
      </c>
      <c r="J2526" s="6">
        <v>121.64</v>
      </c>
      <c r="K2526" s="7">
        <v>0</v>
      </c>
      <c r="L2526" s="6">
        <v>61.94</v>
      </c>
      <c r="M2526" s="6">
        <f t="shared" si="156"/>
        <v>243.28</v>
      </c>
      <c r="N2526" s="6">
        <f t="shared" si="157"/>
        <v>123.88</v>
      </c>
      <c r="O2526" s="6">
        <f t="shared" si="158"/>
        <v>119.4</v>
      </c>
      <c r="P2526" s="8">
        <f t="shared" si="159"/>
        <v>0.49079250246629402</v>
      </c>
      <c r="Q2526" s="9">
        <f>YEAR(SalesDataTable[[#This Row],[Order Date]])</f>
        <v>2026</v>
      </c>
      <c r="R2526" s="8" t="str">
        <f>"Q"&amp;ROUNDUP(MONTH(SalesDataTable[[#This Row],[Order Date]])/3,0)</f>
        <v>Q4</v>
      </c>
      <c r="S2526" s="5">
        <f>MONTH(SalesDataTable[[#This Row],[Order Date]])</f>
        <v>12</v>
      </c>
      <c r="T2526" s="8" t="str">
        <f>TEXT(SalesDataTable[[#This Row],[Order Date]],"mmm")</f>
        <v>gru</v>
      </c>
    </row>
    <row r="2527" spans="1:20" ht="16" x14ac:dyDescent="0.4">
      <c r="A2527" s="2" t="s">
        <v>2598</v>
      </c>
      <c r="B2527" s="3">
        <v>46361</v>
      </c>
      <c r="C2527" s="4" t="s">
        <v>28</v>
      </c>
      <c r="D2527" s="4" t="s">
        <v>29</v>
      </c>
      <c r="E2527" s="4" t="s">
        <v>23</v>
      </c>
      <c r="F2527" s="4" t="s">
        <v>24</v>
      </c>
      <c r="G2527" s="4" t="s">
        <v>37</v>
      </c>
      <c r="H2527" s="4" t="s">
        <v>103</v>
      </c>
      <c r="I2527" s="5">
        <v>1</v>
      </c>
      <c r="J2527" s="6">
        <v>165.1</v>
      </c>
      <c r="K2527" s="7">
        <v>0.05</v>
      </c>
      <c r="L2527" s="6">
        <v>85.23</v>
      </c>
      <c r="M2527" s="6">
        <f t="shared" si="156"/>
        <v>156.845</v>
      </c>
      <c r="N2527" s="6">
        <f t="shared" si="157"/>
        <v>85.23</v>
      </c>
      <c r="O2527" s="6">
        <f t="shared" si="158"/>
        <v>71.614999999999995</v>
      </c>
      <c r="P2527" s="8">
        <f t="shared" si="159"/>
        <v>0.45659727756702473</v>
      </c>
      <c r="Q2527" s="9">
        <f>YEAR(SalesDataTable[[#This Row],[Order Date]])</f>
        <v>2026</v>
      </c>
      <c r="R2527" s="8" t="str">
        <f>"Q"&amp;ROUNDUP(MONTH(SalesDataTable[[#This Row],[Order Date]])/3,0)</f>
        <v>Q4</v>
      </c>
      <c r="S2527" s="5">
        <f>MONTH(SalesDataTable[[#This Row],[Order Date]])</f>
        <v>12</v>
      </c>
      <c r="T2527" s="8" t="str">
        <f>TEXT(SalesDataTable[[#This Row],[Order Date]],"mmm")</f>
        <v>gru</v>
      </c>
    </row>
    <row r="2528" spans="1:20" ht="16" x14ac:dyDescent="0.4">
      <c r="A2528" s="2" t="s">
        <v>2599</v>
      </c>
      <c r="B2528" s="3">
        <v>46361</v>
      </c>
      <c r="C2528" s="4" t="s">
        <v>47</v>
      </c>
      <c r="D2528" s="4" t="s">
        <v>102</v>
      </c>
      <c r="E2528" s="4" t="s">
        <v>23</v>
      </c>
      <c r="F2528" s="4" t="s">
        <v>36</v>
      </c>
      <c r="G2528" s="4" t="s">
        <v>51</v>
      </c>
      <c r="H2528" s="4" t="s">
        <v>61</v>
      </c>
      <c r="I2528" s="5">
        <v>3</v>
      </c>
      <c r="J2528" s="6">
        <v>194.07</v>
      </c>
      <c r="K2528" s="7">
        <v>0.1</v>
      </c>
      <c r="L2528" s="6">
        <v>102.37</v>
      </c>
      <c r="M2528" s="6">
        <f t="shared" si="156"/>
        <v>523.98900000000003</v>
      </c>
      <c r="N2528" s="6">
        <f t="shared" si="157"/>
        <v>307.11</v>
      </c>
      <c r="O2528" s="6">
        <f t="shared" si="158"/>
        <v>216.87900000000002</v>
      </c>
      <c r="P2528" s="8">
        <f t="shared" si="159"/>
        <v>0.4138999101126169</v>
      </c>
      <c r="Q2528" s="9">
        <f>YEAR(SalesDataTable[[#This Row],[Order Date]])</f>
        <v>2026</v>
      </c>
      <c r="R2528" s="8" t="str">
        <f>"Q"&amp;ROUNDUP(MONTH(SalesDataTable[[#This Row],[Order Date]])/3,0)</f>
        <v>Q4</v>
      </c>
      <c r="S2528" s="5">
        <f>MONTH(SalesDataTable[[#This Row],[Order Date]])</f>
        <v>12</v>
      </c>
      <c r="T2528" s="8" t="str">
        <f>TEXT(SalesDataTable[[#This Row],[Order Date]],"mmm")</f>
        <v>gru</v>
      </c>
    </row>
    <row r="2529" spans="1:20" ht="16" x14ac:dyDescent="0.4">
      <c r="A2529" s="2" t="s">
        <v>2600</v>
      </c>
      <c r="B2529" s="3">
        <v>46361</v>
      </c>
      <c r="C2529" s="4" t="s">
        <v>47</v>
      </c>
      <c r="D2529" s="4" t="s">
        <v>102</v>
      </c>
      <c r="E2529" s="4" t="s">
        <v>59</v>
      </c>
      <c r="F2529" s="4" t="s">
        <v>36</v>
      </c>
      <c r="G2529" s="4" t="s">
        <v>31</v>
      </c>
      <c r="H2529" s="4" t="s">
        <v>73</v>
      </c>
      <c r="I2529" s="5">
        <v>1</v>
      </c>
      <c r="J2529" s="6">
        <v>152.44</v>
      </c>
      <c r="K2529" s="7">
        <v>0.1</v>
      </c>
      <c r="L2529" s="6">
        <v>76.91</v>
      </c>
      <c r="M2529" s="6">
        <f t="shared" si="156"/>
        <v>137.196</v>
      </c>
      <c r="N2529" s="6">
        <f t="shared" si="157"/>
        <v>76.91</v>
      </c>
      <c r="O2529" s="6">
        <f t="shared" si="158"/>
        <v>60.286000000000001</v>
      </c>
      <c r="P2529" s="8">
        <f t="shared" si="159"/>
        <v>0.43941514329863846</v>
      </c>
      <c r="Q2529" s="9">
        <f>YEAR(SalesDataTable[[#This Row],[Order Date]])</f>
        <v>2026</v>
      </c>
      <c r="R2529" s="8" t="str">
        <f>"Q"&amp;ROUNDUP(MONTH(SalesDataTable[[#This Row],[Order Date]])/3,0)</f>
        <v>Q4</v>
      </c>
      <c r="S2529" s="5">
        <f>MONTH(SalesDataTable[[#This Row],[Order Date]])</f>
        <v>12</v>
      </c>
      <c r="T2529" s="8" t="str">
        <f>TEXT(SalesDataTable[[#This Row],[Order Date]],"mmm")</f>
        <v>gru</v>
      </c>
    </row>
    <row r="2530" spans="1:20" ht="16" x14ac:dyDescent="0.4">
      <c r="A2530" s="2" t="s">
        <v>2601</v>
      </c>
      <c r="B2530" s="3">
        <v>46361</v>
      </c>
      <c r="C2530" s="4" t="s">
        <v>28</v>
      </c>
      <c r="D2530" s="4" t="s">
        <v>89</v>
      </c>
      <c r="E2530" s="4" t="s">
        <v>23</v>
      </c>
      <c r="F2530" s="4" t="s">
        <v>24</v>
      </c>
      <c r="G2530" s="4" t="s">
        <v>51</v>
      </c>
      <c r="H2530" s="4" t="s">
        <v>110</v>
      </c>
      <c r="I2530" s="5">
        <v>1</v>
      </c>
      <c r="J2530" s="6">
        <v>123.82</v>
      </c>
      <c r="K2530" s="7">
        <v>0.05</v>
      </c>
      <c r="L2530" s="6">
        <v>59.19</v>
      </c>
      <c r="M2530" s="6">
        <f t="shared" si="156"/>
        <v>117.62899999999999</v>
      </c>
      <c r="N2530" s="6">
        <f t="shared" si="157"/>
        <v>59.19</v>
      </c>
      <c r="O2530" s="6">
        <f t="shared" si="158"/>
        <v>58.438999999999993</v>
      </c>
      <c r="P2530" s="8">
        <f t="shared" si="159"/>
        <v>0.49680775999115862</v>
      </c>
      <c r="Q2530" s="9">
        <f>YEAR(SalesDataTable[[#This Row],[Order Date]])</f>
        <v>2026</v>
      </c>
      <c r="R2530" s="8" t="str">
        <f>"Q"&amp;ROUNDUP(MONTH(SalesDataTable[[#This Row],[Order Date]])/3,0)</f>
        <v>Q4</v>
      </c>
      <c r="S2530" s="5">
        <f>MONTH(SalesDataTable[[#This Row],[Order Date]])</f>
        <v>12</v>
      </c>
      <c r="T2530" s="8" t="str">
        <f>TEXT(SalesDataTable[[#This Row],[Order Date]],"mmm")</f>
        <v>gru</v>
      </c>
    </row>
    <row r="2531" spans="1:20" ht="16" x14ac:dyDescent="0.4">
      <c r="A2531" s="2" t="s">
        <v>2602</v>
      </c>
      <c r="B2531" s="3">
        <v>46361</v>
      </c>
      <c r="C2531" s="4" t="s">
        <v>21</v>
      </c>
      <c r="D2531" s="4" t="s">
        <v>22</v>
      </c>
      <c r="E2531" s="4" t="s">
        <v>23</v>
      </c>
      <c r="F2531" s="4" t="s">
        <v>36</v>
      </c>
      <c r="G2531" s="4" t="s">
        <v>31</v>
      </c>
      <c r="H2531" s="4" t="s">
        <v>99</v>
      </c>
      <c r="I2531" s="5">
        <v>4</v>
      </c>
      <c r="J2531" s="6">
        <v>71.12</v>
      </c>
      <c r="K2531" s="7">
        <v>0.05</v>
      </c>
      <c r="L2531" s="6">
        <v>31.93</v>
      </c>
      <c r="M2531" s="6">
        <f t="shared" si="156"/>
        <v>270.25600000000003</v>
      </c>
      <c r="N2531" s="6">
        <f t="shared" si="157"/>
        <v>127.72</v>
      </c>
      <c r="O2531" s="6">
        <f t="shared" si="158"/>
        <v>142.53600000000003</v>
      </c>
      <c r="P2531" s="8">
        <f t="shared" si="159"/>
        <v>0.52741104730329769</v>
      </c>
      <c r="Q2531" s="9">
        <f>YEAR(SalesDataTable[[#This Row],[Order Date]])</f>
        <v>2026</v>
      </c>
      <c r="R2531" s="8" t="str">
        <f>"Q"&amp;ROUNDUP(MONTH(SalesDataTable[[#This Row],[Order Date]])/3,0)</f>
        <v>Q4</v>
      </c>
      <c r="S2531" s="5">
        <f>MONTH(SalesDataTable[[#This Row],[Order Date]])</f>
        <v>12</v>
      </c>
      <c r="T2531" s="8" t="str">
        <f>TEXT(SalesDataTable[[#This Row],[Order Date]],"mmm")</f>
        <v>gru</v>
      </c>
    </row>
    <row r="2532" spans="1:20" ht="16" x14ac:dyDescent="0.4">
      <c r="A2532" s="2" t="s">
        <v>2603</v>
      </c>
      <c r="B2532" s="3">
        <v>46361</v>
      </c>
      <c r="C2532" s="4" t="s">
        <v>34</v>
      </c>
      <c r="D2532" s="4" t="s">
        <v>146</v>
      </c>
      <c r="E2532" s="4" t="s">
        <v>59</v>
      </c>
      <c r="F2532" s="4" t="s">
        <v>24</v>
      </c>
      <c r="G2532" s="4" t="s">
        <v>31</v>
      </c>
      <c r="H2532" s="4" t="s">
        <v>99</v>
      </c>
      <c r="I2532" s="5">
        <v>1</v>
      </c>
      <c r="J2532" s="6">
        <v>71.55</v>
      </c>
      <c r="K2532" s="7">
        <v>0.1</v>
      </c>
      <c r="L2532" s="6">
        <v>32.07</v>
      </c>
      <c r="M2532" s="6">
        <f t="shared" si="156"/>
        <v>64.394999999999996</v>
      </c>
      <c r="N2532" s="6">
        <f t="shared" si="157"/>
        <v>32.07</v>
      </c>
      <c r="O2532" s="6">
        <f t="shared" si="158"/>
        <v>32.324999999999996</v>
      </c>
      <c r="P2532" s="8">
        <f t="shared" si="159"/>
        <v>0.50197996738877237</v>
      </c>
      <c r="Q2532" s="9">
        <f>YEAR(SalesDataTable[[#This Row],[Order Date]])</f>
        <v>2026</v>
      </c>
      <c r="R2532" s="8" t="str">
        <f>"Q"&amp;ROUNDUP(MONTH(SalesDataTable[[#This Row],[Order Date]])/3,0)</f>
        <v>Q4</v>
      </c>
      <c r="S2532" s="5">
        <f>MONTH(SalesDataTable[[#This Row],[Order Date]])</f>
        <v>12</v>
      </c>
      <c r="T2532" s="8" t="str">
        <f>TEXT(SalesDataTable[[#This Row],[Order Date]],"mmm")</f>
        <v>gru</v>
      </c>
    </row>
    <row r="2533" spans="1:20" ht="16" x14ac:dyDescent="0.4">
      <c r="A2533" s="2" t="s">
        <v>2604</v>
      </c>
      <c r="B2533" s="3">
        <v>46361</v>
      </c>
      <c r="C2533" s="4" t="s">
        <v>34</v>
      </c>
      <c r="D2533" s="4" t="s">
        <v>35</v>
      </c>
      <c r="E2533" s="4" t="s">
        <v>59</v>
      </c>
      <c r="F2533" s="4" t="s">
        <v>24</v>
      </c>
      <c r="G2533" s="4" t="s">
        <v>31</v>
      </c>
      <c r="H2533" s="4" t="s">
        <v>99</v>
      </c>
      <c r="I2533" s="5">
        <v>2</v>
      </c>
      <c r="J2533" s="6">
        <v>70.239999999999995</v>
      </c>
      <c r="K2533" s="7">
        <v>0.1</v>
      </c>
      <c r="L2533" s="6">
        <v>33.29</v>
      </c>
      <c r="M2533" s="6">
        <f t="shared" si="156"/>
        <v>126.43199999999999</v>
      </c>
      <c r="N2533" s="6">
        <f t="shared" si="157"/>
        <v>66.58</v>
      </c>
      <c r="O2533" s="6">
        <f t="shared" si="158"/>
        <v>59.85199999999999</v>
      </c>
      <c r="P2533" s="8">
        <f t="shared" si="159"/>
        <v>0.47339281194634264</v>
      </c>
      <c r="Q2533" s="9">
        <f>YEAR(SalesDataTable[[#This Row],[Order Date]])</f>
        <v>2026</v>
      </c>
      <c r="R2533" s="8" t="str">
        <f>"Q"&amp;ROUNDUP(MONTH(SalesDataTable[[#This Row],[Order Date]])/3,0)</f>
        <v>Q4</v>
      </c>
      <c r="S2533" s="5">
        <f>MONTH(SalesDataTable[[#This Row],[Order Date]])</f>
        <v>12</v>
      </c>
      <c r="T2533" s="8" t="str">
        <f>TEXT(SalesDataTable[[#This Row],[Order Date]],"mmm")</f>
        <v>gru</v>
      </c>
    </row>
    <row r="2534" spans="1:20" ht="16" x14ac:dyDescent="0.4">
      <c r="A2534" s="2" t="s">
        <v>2605</v>
      </c>
      <c r="B2534" s="3">
        <v>46362</v>
      </c>
      <c r="C2534" s="4" t="s">
        <v>21</v>
      </c>
      <c r="D2534" s="4" t="s">
        <v>22</v>
      </c>
      <c r="E2534" s="4" t="s">
        <v>59</v>
      </c>
      <c r="F2534" s="4" t="s">
        <v>24</v>
      </c>
      <c r="G2534" s="4" t="s">
        <v>25</v>
      </c>
      <c r="H2534" s="4" t="s">
        <v>49</v>
      </c>
      <c r="I2534" s="5">
        <v>2</v>
      </c>
      <c r="J2534" s="6">
        <v>50.68</v>
      </c>
      <c r="K2534" s="7">
        <v>0.15</v>
      </c>
      <c r="L2534" s="6">
        <v>22.41</v>
      </c>
      <c r="M2534" s="6">
        <f t="shared" si="156"/>
        <v>86.155999999999992</v>
      </c>
      <c r="N2534" s="6">
        <f t="shared" si="157"/>
        <v>44.82</v>
      </c>
      <c r="O2534" s="6">
        <f t="shared" si="158"/>
        <v>41.335999999999991</v>
      </c>
      <c r="P2534" s="8">
        <f t="shared" si="159"/>
        <v>0.47978086262129155</v>
      </c>
      <c r="Q2534" s="9">
        <f>YEAR(SalesDataTable[[#This Row],[Order Date]])</f>
        <v>2026</v>
      </c>
      <c r="R2534" s="8" t="str">
        <f>"Q"&amp;ROUNDUP(MONTH(SalesDataTable[[#This Row],[Order Date]])/3,0)</f>
        <v>Q4</v>
      </c>
      <c r="S2534" s="5">
        <f>MONTH(SalesDataTable[[#This Row],[Order Date]])</f>
        <v>12</v>
      </c>
      <c r="T2534" s="8" t="str">
        <f>TEXT(SalesDataTable[[#This Row],[Order Date]],"mmm")</f>
        <v>gru</v>
      </c>
    </row>
    <row r="2535" spans="1:20" ht="16" x14ac:dyDescent="0.4">
      <c r="A2535" s="2" t="s">
        <v>2606</v>
      </c>
      <c r="B2535" s="3">
        <v>46362</v>
      </c>
      <c r="C2535" s="4" t="s">
        <v>47</v>
      </c>
      <c r="D2535" s="4" t="s">
        <v>65</v>
      </c>
      <c r="E2535" s="4" t="s">
        <v>23</v>
      </c>
      <c r="F2535" s="4" t="s">
        <v>36</v>
      </c>
      <c r="G2535" s="4" t="s">
        <v>25</v>
      </c>
      <c r="H2535" s="4" t="s">
        <v>63</v>
      </c>
      <c r="I2535" s="5">
        <v>1</v>
      </c>
      <c r="J2535" s="6">
        <v>101.26</v>
      </c>
      <c r="K2535" s="7">
        <v>0</v>
      </c>
      <c r="L2535" s="6">
        <v>51.7</v>
      </c>
      <c r="M2535" s="6">
        <f t="shared" si="156"/>
        <v>101.26</v>
      </c>
      <c r="N2535" s="6">
        <f t="shared" si="157"/>
        <v>51.7</v>
      </c>
      <c r="O2535" s="6">
        <f t="shared" si="158"/>
        <v>49.56</v>
      </c>
      <c r="P2535" s="8">
        <f t="shared" si="159"/>
        <v>0.4894331424056883</v>
      </c>
      <c r="Q2535" s="9">
        <f>YEAR(SalesDataTable[[#This Row],[Order Date]])</f>
        <v>2026</v>
      </c>
      <c r="R2535" s="8" t="str">
        <f>"Q"&amp;ROUNDUP(MONTH(SalesDataTable[[#This Row],[Order Date]])/3,0)</f>
        <v>Q4</v>
      </c>
      <c r="S2535" s="5">
        <f>MONTH(SalesDataTable[[#This Row],[Order Date]])</f>
        <v>12</v>
      </c>
      <c r="T2535" s="8" t="str">
        <f>TEXT(SalesDataTable[[#This Row],[Order Date]],"mmm")</f>
        <v>gru</v>
      </c>
    </row>
    <row r="2536" spans="1:20" ht="16" x14ac:dyDescent="0.4">
      <c r="A2536" s="2" t="s">
        <v>2607</v>
      </c>
      <c r="B2536" s="3">
        <v>46362</v>
      </c>
      <c r="C2536" s="4" t="s">
        <v>21</v>
      </c>
      <c r="D2536" s="4" t="s">
        <v>22</v>
      </c>
      <c r="E2536" s="4" t="s">
        <v>59</v>
      </c>
      <c r="F2536" s="4" t="s">
        <v>40</v>
      </c>
      <c r="G2536" s="4" t="s">
        <v>37</v>
      </c>
      <c r="H2536" s="4" t="s">
        <v>66</v>
      </c>
      <c r="I2536" s="5">
        <v>2</v>
      </c>
      <c r="J2536" s="6">
        <v>46.01</v>
      </c>
      <c r="K2536" s="7">
        <v>0.05</v>
      </c>
      <c r="L2536" s="6">
        <v>18.399999999999999</v>
      </c>
      <c r="M2536" s="6">
        <f t="shared" si="156"/>
        <v>87.418999999999997</v>
      </c>
      <c r="N2536" s="6">
        <f t="shared" si="157"/>
        <v>36.799999999999997</v>
      </c>
      <c r="O2536" s="6">
        <f t="shared" si="158"/>
        <v>50.619</v>
      </c>
      <c r="P2536" s="8">
        <f t="shared" si="159"/>
        <v>0.57903888170763795</v>
      </c>
      <c r="Q2536" s="9">
        <f>YEAR(SalesDataTable[[#This Row],[Order Date]])</f>
        <v>2026</v>
      </c>
      <c r="R2536" s="8" t="str">
        <f>"Q"&amp;ROUNDUP(MONTH(SalesDataTable[[#This Row],[Order Date]])/3,0)</f>
        <v>Q4</v>
      </c>
      <c r="S2536" s="5">
        <f>MONTH(SalesDataTable[[#This Row],[Order Date]])</f>
        <v>12</v>
      </c>
      <c r="T2536" s="8" t="str">
        <f>TEXT(SalesDataTable[[#This Row],[Order Date]],"mmm")</f>
        <v>gru</v>
      </c>
    </row>
    <row r="2537" spans="1:20" ht="16" x14ac:dyDescent="0.4">
      <c r="A2537" s="2" t="s">
        <v>2608</v>
      </c>
      <c r="B2537" s="3">
        <v>46362</v>
      </c>
      <c r="C2537" s="4" t="s">
        <v>28</v>
      </c>
      <c r="D2537" s="4" t="s">
        <v>89</v>
      </c>
      <c r="E2537" s="4" t="s">
        <v>23</v>
      </c>
      <c r="F2537" s="4" t="s">
        <v>36</v>
      </c>
      <c r="G2537" s="4" t="s">
        <v>37</v>
      </c>
      <c r="H2537" s="4" t="s">
        <v>91</v>
      </c>
      <c r="I2537" s="5">
        <v>2</v>
      </c>
      <c r="J2537" s="6">
        <v>131.97999999999999</v>
      </c>
      <c r="K2537" s="7">
        <v>0.1</v>
      </c>
      <c r="L2537" s="6">
        <v>68.02</v>
      </c>
      <c r="M2537" s="6">
        <f t="shared" si="156"/>
        <v>237.56399999999999</v>
      </c>
      <c r="N2537" s="6">
        <f t="shared" si="157"/>
        <v>136.04</v>
      </c>
      <c r="O2537" s="6">
        <f t="shared" si="158"/>
        <v>101.524</v>
      </c>
      <c r="P2537" s="8">
        <f t="shared" si="159"/>
        <v>0.42735431294303855</v>
      </c>
      <c r="Q2537" s="9">
        <f>YEAR(SalesDataTable[[#This Row],[Order Date]])</f>
        <v>2026</v>
      </c>
      <c r="R2537" s="8" t="str">
        <f>"Q"&amp;ROUNDUP(MONTH(SalesDataTable[[#This Row],[Order Date]])/3,0)</f>
        <v>Q4</v>
      </c>
      <c r="S2537" s="5">
        <f>MONTH(SalesDataTable[[#This Row],[Order Date]])</f>
        <v>12</v>
      </c>
      <c r="T2537" s="8" t="str">
        <f>TEXT(SalesDataTable[[#This Row],[Order Date]],"mmm")</f>
        <v>gru</v>
      </c>
    </row>
    <row r="2538" spans="1:20" ht="16" x14ac:dyDescent="0.4">
      <c r="A2538" s="2" t="s">
        <v>2609</v>
      </c>
      <c r="B2538" s="3">
        <v>46362</v>
      </c>
      <c r="C2538" s="4" t="s">
        <v>47</v>
      </c>
      <c r="D2538" s="4" t="s">
        <v>65</v>
      </c>
      <c r="E2538" s="4" t="s">
        <v>45</v>
      </c>
      <c r="F2538" s="4" t="s">
        <v>36</v>
      </c>
      <c r="G2538" s="4" t="s">
        <v>31</v>
      </c>
      <c r="H2538" s="4" t="s">
        <v>99</v>
      </c>
      <c r="I2538" s="5">
        <v>2</v>
      </c>
      <c r="J2538" s="6">
        <v>73.16</v>
      </c>
      <c r="K2538" s="7">
        <v>0.15</v>
      </c>
      <c r="L2538" s="6">
        <v>32.64</v>
      </c>
      <c r="M2538" s="6">
        <f t="shared" si="156"/>
        <v>124.37199999999999</v>
      </c>
      <c r="N2538" s="6">
        <f t="shared" si="157"/>
        <v>65.28</v>
      </c>
      <c r="O2538" s="6">
        <f t="shared" si="158"/>
        <v>59.091999999999985</v>
      </c>
      <c r="P2538" s="8">
        <f t="shared" si="159"/>
        <v>0.47512301804264617</v>
      </c>
      <c r="Q2538" s="9">
        <f>YEAR(SalesDataTable[[#This Row],[Order Date]])</f>
        <v>2026</v>
      </c>
      <c r="R2538" s="8" t="str">
        <f>"Q"&amp;ROUNDUP(MONTH(SalesDataTable[[#This Row],[Order Date]])/3,0)</f>
        <v>Q4</v>
      </c>
      <c r="S2538" s="5">
        <f>MONTH(SalesDataTable[[#This Row],[Order Date]])</f>
        <v>12</v>
      </c>
      <c r="T2538" s="8" t="str">
        <f>TEXT(SalesDataTable[[#This Row],[Order Date]],"mmm")</f>
        <v>gru</v>
      </c>
    </row>
    <row r="2539" spans="1:20" ht="16" x14ac:dyDescent="0.4">
      <c r="A2539" s="2" t="s">
        <v>2610</v>
      </c>
      <c r="B2539" s="3">
        <v>46362</v>
      </c>
      <c r="C2539" s="4" t="s">
        <v>28</v>
      </c>
      <c r="D2539" s="4" t="s">
        <v>58</v>
      </c>
      <c r="E2539" s="4" t="s">
        <v>23</v>
      </c>
      <c r="F2539" s="4" t="s">
        <v>40</v>
      </c>
      <c r="G2539" s="4" t="s">
        <v>37</v>
      </c>
      <c r="H2539" s="4" t="s">
        <v>66</v>
      </c>
      <c r="I2539" s="5">
        <v>2</v>
      </c>
      <c r="J2539" s="6">
        <v>47.43</v>
      </c>
      <c r="K2539" s="7">
        <v>0.05</v>
      </c>
      <c r="L2539" s="6">
        <v>18.63</v>
      </c>
      <c r="M2539" s="6">
        <f t="shared" si="156"/>
        <v>90.11699999999999</v>
      </c>
      <c r="N2539" s="6">
        <f t="shared" si="157"/>
        <v>37.26</v>
      </c>
      <c r="O2539" s="6">
        <f t="shared" si="158"/>
        <v>52.856999999999992</v>
      </c>
      <c r="P2539" s="8">
        <f t="shared" si="159"/>
        <v>0.58653750124837711</v>
      </c>
      <c r="Q2539" s="9">
        <f>YEAR(SalesDataTable[[#This Row],[Order Date]])</f>
        <v>2026</v>
      </c>
      <c r="R2539" s="8" t="str">
        <f>"Q"&amp;ROUNDUP(MONTH(SalesDataTable[[#This Row],[Order Date]])/3,0)</f>
        <v>Q4</v>
      </c>
      <c r="S2539" s="5">
        <f>MONTH(SalesDataTable[[#This Row],[Order Date]])</f>
        <v>12</v>
      </c>
      <c r="T2539" s="8" t="str">
        <f>TEXT(SalesDataTable[[#This Row],[Order Date]],"mmm")</f>
        <v>gru</v>
      </c>
    </row>
    <row r="2540" spans="1:20" ht="16" x14ac:dyDescent="0.4">
      <c r="A2540" s="2" t="s">
        <v>2611</v>
      </c>
      <c r="B2540" s="3">
        <v>46363</v>
      </c>
      <c r="C2540" s="4" t="s">
        <v>21</v>
      </c>
      <c r="D2540" s="4" t="s">
        <v>72</v>
      </c>
      <c r="E2540" s="4" t="s">
        <v>23</v>
      </c>
      <c r="F2540" s="4" t="s">
        <v>36</v>
      </c>
      <c r="G2540" s="4" t="s">
        <v>37</v>
      </c>
      <c r="H2540" s="4" t="s">
        <v>38</v>
      </c>
      <c r="I2540" s="5">
        <v>1</v>
      </c>
      <c r="J2540" s="6">
        <v>35.93</v>
      </c>
      <c r="K2540" s="7">
        <v>0.05</v>
      </c>
      <c r="L2540" s="6">
        <v>13.23</v>
      </c>
      <c r="M2540" s="6">
        <f t="shared" si="156"/>
        <v>34.133499999999998</v>
      </c>
      <c r="N2540" s="6">
        <f t="shared" si="157"/>
        <v>13.23</v>
      </c>
      <c r="O2540" s="6">
        <f t="shared" si="158"/>
        <v>20.903499999999998</v>
      </c>
      <c r="P2540" s="8">
        <f t="shared" si="159"/>
        <v>0.6124042363074399</v>
      </c>
      <c r="Q2540" s="9">
        <f>YEAR(SalesDataTable[[#This Row],[Order Date]])</f>
        <v>2026</v>
      </c>
      <c r="R2540" s="8" t="str">
        <f>"Q"&amp;ROUNDUP(MONTH(SalesDataTable[[#This Row],[Order Date]])/3,0)</f>
        <v>Q4</v>
      </c>
      <c r="S2540" s="5">
        <f>MONTH(SalesDataTable[[#This Row],[Order Date]])</f>
        <v>12</v>
      </c>
      <c r="T2540" s="8" t="str">
        <f>TEXT(SalesDataTable[[#This Row],[Order Date]],"mmm")</f>
        <v>gru</v>
      </c>
    </row>
    <row r="2541" spans="1:20" ht="16" x14ac:dyDescent="0.4">
      <c r="A2541" s="2" t="s">
        <v>2612</v>
      </c>
      <c r="B2541" s="3">
        <v>46363</v>
      </c>
      <c r="C2541" s="4" t="s">
        <v>21</v>
      </c>
      <c r="D2541" s="4" t="s">
        <v>108</v>
      </c>
      <c r="E2541" s="4" t="s">
        <v>59</v>
      </c>
      <c r="F2541" s="4" t="s">
        <v>24</v>
      </c>
      <c r="G2541" s="4" t="s">
        <v>37</v>
      </c>
      <c r="H2541" s="4" t="s">
        <v>38</v>
      </c>
      <c r="I2541" s="5">
        <v>1</v>
      </c>
      <c r="J2541" s="6">
        <v>35.53</v>
      </c>
      <c r="K2541" s="7">
        <v>0.05</v>
      </c>
      <c r="L2541" s="6">
        <v>13.28</v>
      </c>
      <c r="M2541" s="6">
        <f t="shared" si="156"/>
        <v>33.753500000000003</v>
      </c>
      <c r="N2541" s="6">
        <f t="shared" si="157"/>
        <v>13.28</v>
      </c>
      <c r="O2541" s="6">
        <f t="shared" si="158"/>
        <v>20.473500000000001</v>
      </c>
      <c r="P2541" s="8">
        <f t="shared" si="159"/>
        <v>0.6065593197742456</v>
      </c>
      <c r="Q2541" s="9">
        <f>YEAR(SalesDataTable[[#This Row],[Order Date]])</f>
        <v>2026</v>
      </c>
      <c r="R2541" s="8" t="str">
        <f>"Q"&amp;ROUNDUP(MONTH(SalesDataTable[[#This Row],[Order Date]])/3,0)</f>
        <v>Q4</v>
      </c>
      <c r="S2541" s="5">
        <f>MONTH(SalesDataTable[[#This Row],[Order Date]])</f>
        <v>12</v>
      </c>
      <c r="T2541" s="8" t="str">
        <f>TEXT(SalesDataTable[[#This Row],[Order Date]],"mmm")</f>
        <v>gru</v>
      </c>
    </row>
    <row r="2542" spans="1:20" ht="16" x14ac:dyDescent="0.4">
      <c r="A2542" s="2" t="s">
        <v>2613</v>
      </c>
      <c r="B2542" s="3">
        <v>46363</v>
      </c>
      <c r="C2542" s="4" t="s">
        <v>28</v>
      </c>
      <c r="D2542" s="4" t="s">
        <v>106</v>
      </c>
      <c r="E2542" s="4" t="s">
        <v>23</v>
      </c>
      <c r="F2542" s="4" t="s">
        <v>36</v>
      </c>
      <c r="G2542" s="4" t="s">
        <v>51</v>
      </c>
      <c r="H2542" s="4" t="s">
        <v>61</v>
      </c>
      <c r="I2542" s="5">
        <v>3</v>
      </c>
      <c r="J2542" s="6">
        <v>196.97</v>
      </c>
      <c r="K2542" s="7">
        <v>0.15</v>
      </c>
      <c r="L2542" s="6">
        <v>101.88</v>
      </c>
      <c r="M2542" s="6">
        <f t="shared" si="156"/>
        <v>502.27349999999996</v>
      </c>
      <c r="N2542" s="6">
        <f t="shared" si="157"/>
        <v>305.64</v>
      </c>
      <c r="O2542" s="6">
        <f t="shared" si="158"/>
        <v>196.63349999999997</v>
      </c>
      <c r="P2542" s="8">
        <f t="shared" si="159"/>
        <v>0.39148690902466482</v>
      </c>
      <c r="Q2542" s="9">
        <f>YEAR(SalesDataTable[[#This Row],[Order Date]])</f>
        <v>2026</v>
      </c>
      <c r="R2542" s="8" t="str">
        <f>"Q"&amp;ROUNDUP(MONTH(SalesDataTable[[#This Row],[Order Date]])/3,0)</f>
        <v>Q4</v>
      </c>
      <c r="S2542" s="5">
        <f>MONTH(SalesDataTable[[#This Row],[Order Date]])</f>
        <v>12</v>
      </c>
      <c r="T2542" s="8" t="str">
        <f>TEXT(SalesDataTable[[#This Row],[Order Date]],"mmm")</f>
        <v>gru</v>
      </c>
    </row>
    <row r="2543" spans="1:20" ht="16" x14ac:dyDescent="0.4">
      <c r="A2543" s="2" t="s">
        <v>2614</v>
      </c>
      <c r="B2543" s="3">
        <v>46363</v>
      </c>
      <c r="C2543" s="4" t="s">
        <v>21</v>
      </c>
      <c r="D2543" s="4" t="s">
        <v>22</v>
      </c>
      <c r="E2543" s="4" t="s">
        <v>23</v>
      </c>
      <c r="F2543" s="4" t="s">
        <v>36</v>
      </c>
      <c r="G2543" s="4" t="s">
        <v>37</v>
      </c>
      <c r="H2543" s="4" t="s">
        <v>38</v>
      </c>
      <c r="I2543" s="5">
        <v>2</v>
      </c>
      <c r="J2543" s="6">
        <v>37.020000000000003</v>
      </c>
      <c r="K2543" s="7">
        <v>0.2</v>
      </c>
      <c r="L2543" s="6">
        <v>13.39</v>
      </c>
      <c r="M2543" s="6">
        <f t="shared" si="156"/>
        <v>59.232000000000006</v>
      </c>
      <c r="N2543" s="6">
        <f t="shared" si="157"/>
        <v>26.78</v>
      </c>
      <c r="O2543" s="6">
        <f t="shared" si="158"/>
        <v>32.452000000000005</v>
      </c>
      <c r="P2543" s="8">
        <f t="shared" si="159"/>
        <v>0.5478795245813074</v>
      </c>
      <c r="Q2543" s="9">
        <f>YEAR(SalesDataTable[[#This Row],[Order Date]])</f>
        <v>2026</v>
      </c>
      <c r="R2543" s="8" t="str">
        <f>"Q"&amp;ROUNDUP(MONTH(SalesDataTable[[#This Row],[Order Date]])/3,0)</f>
        <v>Q4</v>
      </c>
      <c r="S2543" s="5">
        <f>MONTH(SalesDataTable[[#This Row],[Order Date]])</f>
        <v>12</v>
      </c>
      <c r="T2543" s="8" t="str">
        <f>TEXT(SalesDataTable[[#This Row],[Order Date]],"mmm")</f>
        <v>gru</v>
      </c>
    </row>
    <row r="2544" spans="1:20" ht="16" x14ac:dyDescent="0.4">
      <c r="A2544" s="2" t="s">
        <v>2615</v>
      </c>
      <c r="B2544" s="3">
        <v>46363</v>
      </c>
      <c r="C2544" s="4" t="s">
        <v>28</v>
      </c>
      <c r="D2544" s="4" t="s">
        <v>106</v>
      </c>
      <c r="E2544" s="4" t="s">
        <v>23</v>
      </c>
      <c r="F2544" s="4" t="s">
        <v>36</v>
      </c>
      <c r="G2544" s="4" t="s">
        <v>37</v>
      </c>
      <c r="H2544" s="4" t="s">
        <v>66</v>
      </c>
      <c r="I2544" s="5">
        <v>4</v>
      </c>
      <c r="J2544" s="6">
        <v>47.22</v>
      </c>
      <c r="K2544" s="7">
        <v>0</v>
      </c>
      <c r="L2544" s="6">
        <v>18.420000000000002</v>
      </c>
      <c r="M2544" s="6">
        <f t="shared" si="156"/>
        <v>188.88</v>
      </c>
      <c r="N2544" s="6">
        <f t="shared" si="157"/>
        <v>73.680000000000007</v>
      </c>
      <c r="O2544" s="6">
        <f t="shared" si="158"/>
        <v>115.19999999999999</v>
      </c>
      <c r="P2544" s="8">
        <f t="shared" si="159"/>
        <v>0.60991105463786521</v>
      </c>
      <c r="Q2544" s="9">
        <f>YEAR(SalesDataTable[[#This Row],[Order Date]])</f>
        <v>2026</v>
      </c>
      <c r="R2544" s="8" t="str">
        <f>"Q"&amp;ROUNDUP(MONTH(SalesDataTable[[#This Row],[Order Date]])/3,0)</f>
        <v>Q4</v>
      </c>
      <c r="S2544" s="5">
        <f>MONTH(SalesDataTable[[#This Row],[Order Date]])</f>
        <v>12</v>
      </c>
      <c r="T2544" s="8" t="str">
        <f>TEXT(SalesDataTable[[#This Row],[Order Date]],"mmm")</f>
        <v>gru</v>
      </c>
    </row>
    <row r="2545" spans="1:20" ht="16" x14ac:dyDescent="0.4">
      <c r="A2545" s="2" t="s">
        <v>2616</v>
      </c>
      <c r="B2545" s="3">
        <v>46364</v>
      </c>
      <c r="C2545" s="4" t="s">
        <v>28</v>
      </c>
      <c r="D2545" s="4" t="s">
        <v>89</v>
      </c>
      <c r="E2545" s="4" t="s">
        <v>45</v>
      </c>
      <c r="F2545" s="4" t="s">
        <v>24</v>
      </c>
      <c r="G2545" s="4" t="s">
        <v>37</v>
      </c>
      <c r="H2545" s="4" t="s">
        <v>66</v>
      </c>
      <c r="I2545" s="5">
        <v>4</v>
      </c>
      <c r="J2545" s="6">
        <v>46.48</v>
      </c>
      <c r="K2545" s="7">
        <v>0.1</v>
      </c>
      <c r="L2545" s="6">
        <v>18.66</v>
      </c>
      <c r="M2545" s="6">
        <f t="shared" si="156"/>
        <v>167.328</v>
      </c>
      <c r="N2545" s="6">
        <f t="shared" si="157"/>
        <v>74.64</v>
      </c>
      <c r="O2545" s="6">
        <f t="shared" si="158"/>
        <v>92.688000000000002</v>
      </c>
      <c r="P2545" s="8">
        <f t="shared" si="159"/>
        <v>0.55393000573723461</v>
      </c>
      <c r="Q2545" s="9">
        <f>YEAR(SalesDataTable[[#This Row],[Order Date]])</f>
        <v>2026</v>
      </c>
      <c r="R2545" s="8" t="str">
        <f>"Q"&amp;ROUNDUP(MONTH(SalesDataTable[[#This Row],[Order Date]])/3,0)</f>
        <v>Q4</v>
      </c>
      <c r="S2545" s="5">
        <f>MONTH(SalesDataTable[[#This Row],[Order Date]])</f>
        <v>12</v>
      </c>
      <c r="T2545" s="8" t="str">
        <f>TEXT(SalesDataTable[[#This Row],[Order Date]],"mmm")</f>
        <v>gru</v>
      </c>
    </row>
    <row r="2546" spans="1:20" ht="16" x14ac:dyDescent="0.4">
      <c r="A2546" s="2" t="s">
        <v>2617</v>
      </c>
      <c r="B2546" s="3">
        <v>46364</v>
      </c>
      <c r="C2546" s="4" t="s">
        <v>47</v>
      </c>
      <c r="D2546" s="4" t="s">
        <v>102</v>
      </c>
      <c r="E2546" s="4" t="s">
        <v>30</v>
      </c>
      <c r="F2546" s="4" t="s">
        <v>40</v>
      </c>
      <c r="G2546" s="4" t="s">
        <v>31</v>
      </c>
      <c r="H2546" s="4" t="s">
        <v>41</v>
      </c>
      <c r="I2546" s="5">
        <v>12</v>
      </c>
      <c r="J2546" s="6">
        <v>146.99</v>
      </c>
      <c r="K2546" s="7">
        <v>0.15</v>
      </c>
      <c r="L2546" s="6">
        <v>79.239999999999995</v>
      </c>
      <c r="M2546" s="6">
        <f t="shared" si="156"/>
        <v>1499.298</v>
      </c>
      <c r="N2546" s="6">
        <f t="shared" si="157"/>
        <v>950.87999999999988</v>
      </c>
      <c r="O2546" s="6">
        <f t="shared" si="158"/>
        <v>548.41800000000012</v>
      </c>
      <c r="P2546" s="8">
        <f t="shared" si="159"/>
        <v>0.36578318653129671</v>
      </c>
      <c r="Q2546" s="9">
        <f>YEAR(SalesDataTable[[#This Row],[Order Date]])</f>
        <v>2026</v>
      </c>
      <c r="R2546" s="8" t="str">
        <f>"Q"&amp;ROUNDUP(MONTH(SalesDataTable[[#This Row],[Order Date]])/3,0)</f>
        <v>Q4</v>
      </c>
      <c r="S2546" s="5">
        <f>MONTH(SalesDataTable[[#This Row],[Order Date]])</f>
        <v>12</v>
      </c>
      <c r="T2546" s="8" t="str">
        <f>TEXT(SalesDataTable[[#This Row],[Order Date]],"mmm")</f>
        <v>gru</v>
      </c>
    </row>
    <row r="2547" spans="1:20" ht="16" x14ac:dyDescent="0.4">
      <c r="A2547" s="2" t="s">
        <v>2618</v>
      </c>
      <c r="B2547" s="3">
        <v>46364</v>
      </c>
      <c r="C2547" s="4" t="s">
        <v>34</v>
      </c>
      <c r="D2547" s="4" t="s">
        <v>81</v>
      </c>
      <c r="E2547" s="4" t="s">
        <v>23</v>
      </c>
      <c r="F2547" s="4" t="s">
        <v>36</v>
      </c>
      <c r="G2547" s="4" t="s">
        <v>69</v>
      </c>
      <c r="H2547" s="4" t="s">
        <v>70</v>
      </c>
      <c r="I2547" s="5">
        <v>1</v>
      </c>
      <c r="J2547" s="6">
        <v>40.29</v>
      </c>
      <c r="K2547" s="7">
        <v>0</v>
      </c>
      <c r="L2547" s="6">
        <v>15.07</v>
      </c>
      <c r="M2547" s="6">
        <f t="shared" si="156"/>
        <v>40.29</v>
      </c>
      <c r="N2547" s="6">
        <f t="shared" si="157"/>
        <v>15.07</v>
      </c>
      <c r="O2547" s="6">
        <f t="shared" si="158"/>
        <v>25.22</v>
      </c>
      <c r="P2547" s="8">
        <f t="shared" si="159"/>
        <v>0.62596177711590961</v>
      </c>
      <c r="Q2547" s="9">
        <f>YEAR(SalesDataTable[[#This Row],[Order Date]])</f>
        <v>2026</v>
      </c>
      <c r="R2547" s="8" t="str">
        <f>"Q"&amp;ROUNDUP(MONTH(SalesDataTable[[#This Row],[Order Date]])/3,0)</f>
        <v>Q4</v>
      </c>
      <c r="S2547" s="5">
        <f>MONTH(SalesDataTable[[#This Row],[Order Date]])</f>
        <v>12</v>
      </c>
      <c r="T2547" s="8" t="str">
        <f>TEXT(SalesDataTable[[#This Row],[Order Date]],"mmm")</f>
        <v>gru</v>
      </c>
    </row>
    <row r="2548" spans="1:20" ht="16" x14ac:dyDescent="0.4">
      <c r="A2548" s="2" t="s">
        <v>2619</v>
      </c>
      <c r="B2548" s="3">
        <v>46364</v>
      </c>
      <c r="C2548" s="4" t="s">
        <v>21</v>
      </c>
      <c r="D2548" s="4" t="s">
        <v>22</v>
      </c>
      <c r="E2548" s="4" t="s">
        <v>30</v>
      </c>
      <c r="F2548" s="4" t="s">
        <v>40</v>
      </c>
      <c r="G2548" s="4" t="s">
        <v>51</v>
      </c>
      <c r="H2548" s="4" t="s">
        <v>110</v>
      </c>
      <c r="I2548" s="5">
        <v>4</v>
      </c>
      <c r="J2548" s="6">
        <v>125.82</v>
      </c>
      <c r="K2548" s="7">
        <v>0.15</v>
      </c>
      <c r="L2548" s="6">
        <v>61.39</v>
      </c>
      <c r="M2548" s="6">
        <f t="shared" si="156"/>
        <v>427.78799999999995</v>
      </c>
      <c r="N2548" s="6">
        <f t="shared" si="157"/>
        <v>245.56</v>
      </c>
      <c r="O2548" s="6">
        <f t="shared" si="158"/>
        <v>182.22799999999995</v>
      </c>
      <c r="P2548" s="8">
        <f t="shared" si="159"/>
        <v>0.42597735326844133</v>
      </c>
      <c r="Q2548" s="9">
        <f>YEAR(SalesDataTable[[#This Row],[Order Date]])</f>
        <v>2026</v>
      </c>
      <c r="R2548" s="8" t="str">
        <f>"Q"&amp;ROUNDUP(MONTH(SalesDataTable[[#This Row],[Order Date]])/3,0)</f>
        <v>Q4</v>
      </c>
      <c r="S2548" s="5">
        <f>MONTH(SalesDataTable[[#This Row],[Order Date]])</f>
        <v>12</v>
      </c>
      <c r="T2548" s="8" t="str">
        <f>TEXT(SalesDataTable[[#This Row],[Order Date]],"mmm")</f>
        <v>gru</v>
      </c>
    </row>
    <row r="2549" spans="1:20" ht="16" x14ac:dyDescent="0.4">
      <c r="A2549" s="2" t="s">
        <v>2620</v>
      </c>
      <c r="B2549" s="3">
        <v>46364</v>
      </c>
      <c r="C2549" s="4" t="s">
        <v>28</v>
      </c>
      <c r="D2549" s="4" t="s">
        <v>29</v>
      </c>
      <c r="E2549" s="4" t="s">
        <v>23</v>
      </c>
      <c r="F2549" s="4" t="s">
        <v>36</v>
      </c>
      <c r="G2549" s="4" t="s">
        <v>37</v>
      </c>
      <c r="H2549" s="4" t="s">
        <v>38</v>
      </c>
      <c r="I2549" s="5">
        <v>3</v>
      </c>
      <c r="J2549" s="6">
        <v>36.25</v>
      </c>
      <c r="K2549" s="7">
        <v>0</v>
      </c>
      <c r="L2549" s="6">
        <v>13.67</v>
      </c>
      <c r="M2549" s="6">
        <f t="shared" si="156"/>
        <v>108.75</v>
      </c>
      <c r="N2549" s="6">
        <f t="shared" si="157"/>
        <v>41.01</v>
      </c>
      <c r="O2549" s="6">
        <f t="shared" si="158"/>
        <v>67.740000000000009</v>
      </c>
      <c r="P2549" s="8">
        <f t="shared" si="159"/>
        <v>0.62289655172413805</v>
      </c>
      <c r="Q2549" s="9">
        <f>YEAR(SalesDataTable[[#This Row],[Order Date]])</f>
        <v>2026</v>
      </c>
      <c r="R2549" s="8" t="str">
        <f>"Q"&amp;ROUNDUP(MONTH(SalesDataTable[[#This Row],[Order Date]])/3,0)</f>
        <v>Q4</v>
      </c>
      <c r="S2549" s="5">
        <f>MONTH(SalesDataTable[[#This Row],[Order Date]])</f>
        <v>12</v>
      </c>
      <c r="T2549" s="8" t="str">
        <f>TEXT(SalesDataTable[[#This Row],[Order Date]],"mmm")</f>
        <v>gru</v>
      </c>
    </row>
    <row r="2550" spans="1:20" ht="16" x14ac:dyDescent="0.4">
      <c r="A2550" s="2" t="s">
        <v>2621</v>
      </c>
      <c r="B2550" s="3">
        <v>46364</v>
      </c>
      <c r="C2550" s="4" t="s">
        <v>34</v>
      </c>
      <c r="D2550" s="4" t="s">
        <v>81</v>
      </c>
      <c r="E2550" s="4" t="s">
        <v>59</v>
      </c>
      <c r="F2550" s="4" t="s">
        <v>24</v>
      </c>
      <c r="G2550" s="4" t="s">
        <v>37</v>
      </c>
      <c r="H2550" s="4" t="s">
        <v>103</v>
      </c>
      <c r="I2550" s="5">
        <v>1</v>
      </c>
      <c r="J2550" s="6">
        <v>165.29</v>
      </c>
      <c r="K2550" s="7">
        <v>0.05</v>
      </c>
      <c r="L2550" s="6">
        <v>89.92</v>
      </c>
      <c r="M2550" s="6">
        <f t="shared" si="156"/>
        <v>157.02549999999999</v>
      </c>
      <c r="N2550" s="6">
        <f t="shared" si="157"/>
        <v>89.92</v>
      </c>
      <c r="O2550" s="6">
        <f t="shared" si="158"/>
        <v>67.105499999999992</v>
      </c>
      <c r="P2550" s="8">
        <f t="shared" si="159"/>
        <v>0.42735415585366704</v>
      </c>
      <c r="Q2550" s="9">
        <f>YEAR(SalesDataTable[[#This Row],[Order Date]])</f>
        <v>2026</v>
      </c>
      <c r="R2550" s="8" t="str">
        <f>"Q"&amp;ROUNDUP(MONTH(SalesDataTable[[#This Row],[Order Date]])/3,0)</f>
        <v>Q4</v>
      </c>
      <c r="S2550" s="5">
        <f>MONTH(SalesDataTable[[#This Row],[Order Date]])</f>
        <v>12</v>
      </c>
      <c r="T2550" s="8" t="str">
        <f>TEXT(SalesDataTable[[#This Row],[Order Date]],"mmm")</f>
        <v>gru</v>
      </c>
    </row>
    <row r="2551" spans="1:20" ht="16" x14ac:dyDescent="0.4">
      <c r="A2551" s="2" t="s">
        <v>2622</v>
      </c>
      <c r="B2551" s="3">
        <v>46364</v>
      </c>
      <c r="C2551" s="4" t="s">
        <v>47</v>
      </c>
      <c r="D2551" s="4" t="s">
        <v>68</v>
      </c>
      <c r="E2551" s="4" t="s">
        <v>23</v>
      </c>
      <c r="F2551" s="4" t="s">
        <v>36</v>
      </c>
      <c r="G2551" s="4" t="s">
        <v>51</v>
      </c>
      <c r="H2551" s="4" t="s">
        <v>84</v>
      </c>
      <c r="I2551" s="5">
        <v>1</v>
      </c>
      <c r="J2551" s="6">
        <v>82.89</v>
      </c>
      <c r="K2551" s="7">
        <v>0.15</v>
      </c>
      <c r="L2551" s="6">
        <v>38.51</v>
      </c>
      <c r="M2551" s="6">
        <f t="shared" si="156"/>
        <v>70.456500000000005</v>
      </c>
      <c r="N2551" s="6">
        <f t="shared" si="157"/>
        <v>38.51</v>
      </c>
      <c r="O2551" s="6">
        <f t="shared" si="158"/>
        <v>31.946500000000007</v>
      </c>
      <c r="P2551" s="8">
        <f t="shared" si="159"/>
        <v>0.45342161475520365</v>
      </c>
      <c r="Q2551" s="9">
        <f>YEAR(SalesDataTable[[#This Row],[Order Date]])</f>
        <v>2026</v>
      </c>
      <c r="R2551" s="8" t="str">
        <f>"Q"&amp;ROUNDUP(MONTH(SalesDataTable[[#This Row],[Order Date]])/3,0)</f>
        <v>Q4</v>
      </c>
      <c r="S2551" s="5">
        <f>MONTH(SalesDataTable[[#This Row],[Order Date]])</f>
        <v>12</v>
      </c>
      <c r="T2551" s="8" t="str">
        <f>TEXT(SalesDataTable[[#This Row],[Order Date]],"mmm")</f>
        <v>gru</v>
      </c>
    </row>
    <row r="2552" spans="1:20" ht="16" x14ac:dyDescent="0.4">
      <c r="A2552" s="2" t="s">
        <v>2623</v>
      </c>
      <c r="B2552" s="3">
        <v>46364</v>
      </c>
      <c r="C2552" s="4" t="s">
        <v>28</v>
      </c>
      <c r="D2552" s="4" t="s">
        <v>58</v>
      </c>
      <c r="E2552" s="4" t="s">
        <v>23</v>
      </c>
      <c r="F2552" s="4" t="s">
        <v>40</v>
      </c>
      <c r="G2552" s="4" t="s">
        <v>51</v>
      </c>
      <c r="H2552" s="4" t="s">
        <v>61</v>
      </c>
      <c r="I2552" s="5">
        <v>1</v>
      </c>
      <c r="J2552" s="6">
        <v>199.66</v>
      </c>
      <c r="K2552" s="7">
        <v>0</v>
      </c>
      <c r="L2552" s="6">
        <v>103.15</v>
      </c>
      <c r="M2552" s="6">
        <f t="shared" si="156"/>
        <v>199.66</v>
      </c>
      <c r="N2552" s="6">
        <f t="shared" si="157"/>
        <v>103.15</v>
      </c>
      <c r="O2552" s="6">
        <f t="shared" si="158"/>
        <v>96.509999999999991</v>
      </c>
      <c r="P2552" s="8">
        <f t="shared" si="159"/>
        <v>0.48337173194430527</v>
      </c>
      <c r="Q2552" s="9">
        <f>YEAR(SalesDataTable[[#This Row],[Order Date]])</f>
        <v>2026</v>
      </c>
      <c r="R2552" s="8" t="str">
        <f>"Q"&amp;ROUNDUP(MONTH(SalesDataTable[[#This Row],[Order Date]])/3,0)</f>
        <v>Q4</v>
      </c>
      <c r="S2552" s="5">
        <f>MONTH(SalesDataTable[[#This Row],[Order Date]])</f>
        <v>12</v>
      </c>
      <c r="T2552" s="8" t="str">
        <f>TEXT(SalesDataTable[[#This Row],[Order Date]],"mmm")</f>
        <v>gru</v>
      </c>
    </row>
    <row r="2553" spans="1:20" ht="16" x14ac:dyDescent="0.4">
      <c r="A2553" s="2" t="s">
        <v>2624</v>
      </c>
      <c r="B2553" s="3">
        <v>46364</v>
      </c>
      <c r="C2553" s="4" t="s">
        <v>47</v>
      </c>
      <c r="D2553" s="4" t="s">
        <v>68</v>
      </c>
      <c r="E2553" s="4" t="s">
        <v>45</v>
      </c>
      <c r="F2553" s="4" t="s">
        <v>36</v>
      </c>
      <c r="G2553" s="4" t="s">
        <v>31</v>
      </c>
      <c r="H2553" s="4" t="s">
        <v>41</v>
      </c>
      <c r="I2553" s="5">
        <v>2</v>
      </c>
      <c r="J2553" s="6">
        <v>146.25</v>
      </c>
      <c r="K2553" s="7">
        <v>0.05</v>
      </c>
      <c r="L2553" s="6">
        <v>77.3</v>
      </c>
      <c r="M2553" s="6">
        <f t="shared" si="156"/>
        <v>277.875</v>
      </c>
      <c r="N2553" s="6">
        <f t="shared" si="157"/>
        <v>154.6</v>
      </c>
      <c r="O2553" s="6">
        <f t="shared" si="158"/>
        <v>123.27500000000001</v>
      </c>
      <c r="P2553" s="8">
        <f t="shared" si="159"/>
        <v>0.44363472784525421</v>
      </c>
      <c r="Q2553" s="9">
        <f>YEAR(SalesDataTable[[#This Row],[Order Date]])</f>
        <v>2026</v>
      </c>
      <c r="R2553" s="8" t="str">
        <f>"Q"&amp;ROUNDUP(MONTH(SalesDataTable[[#This Row],[Order Date]])/3,0)</f>
        <v>Q4</v>
      </c>
      <c r="S2553" s="5">
        <f>MONTH(SalesDataTable[[#This Row],[Order Date]])</f>
        <v>12</v>
      </c>
      <c r="T2553" s="8" t="str">
        <f>TEXT(SalesDataTable[[#This Row],[Order Date]],"mmm")</f>
        <v>gru</v>
      </c>
    </row>
    <row r="2554" spans="1:20" ht="16" x14ac:dyDescent="0.4">
      <c r="A2554" s="2" t="s">
        <v>2625</v>
      </c>
      <c r="B2554" s="3">
        <v>46364</v>
      </c>
      <c r="C2554" s="4" t="s">
        <v>21</v>
      </c>
      <c r="D2554" s="4" t="s">
        <v>72</v>
      </c>
      <c r="E2554" s="4" t="s">
        <v>59</v>
      </c>
      <c r="F2554" s="4" t="s">
        <v>24</v>
      </c>
      <c r="G2554" s="4" t="s">
        <v>51</v>
      </c>
      <c r="H2554" s="4" t="s">
        <v>52</v>
      </c>
      <c r="I2554" s="5">
        <v>1</v>
      </c>
      <c r="J2554" s="6">
        <v>333.51</v>
      </c>
      <c r="K2554" s="7">
        <v>0.2</v>
      </c>
      <c r="L2554" s="6">
        <v>199.91</v>
      </c>
      <c r="M2554" s="6">
        <f t="shared" si="156"/>
        <v>266.80799999999999</v>
      </c>
      <c r="N2554" s="6">
        <f t="shared" si="157"/>
        <v>199.91</v>
      </c>
      <c r="O2554" s="6">
        <f t="shared" si="158"/>
        <v>66.897999999999996</v>
      </c>
      <c r="P2554" s="8">
        <f t="shared" si="159"/>
        <v>0.25073461065635211</v>
      </c>
      <c r="Q2554" s="9">
        <f>YEAR(SalesDataTable[[#This Row],[Order Date]])</f>
        <v>2026</v>
      </c>
      <c r="R2554" s="8" t="str">
        <f>"Q"&amp;ROUNDUP(MONTH(SalesDataTable[[#This Row],[Order Date]])/3,0)</f>
        <v>Q4</v>
      </c>
      <c r="S2554" s="5">
        <f>MONTH(SalesDataTable[[#This Row],[Order Date]])</f>
        <v>12</v>
      </c>
      <c r="T2554" s="8" t="str">
        <f>TEXT(SalesDataTable[[#This Row],[Order Date]],"mmm")</f>
        <v>gru</v>
      </c>
    </row>
    <row r="2555" spans="1:20" ht="16" x14ac:dyDescent="0.4">
      <c r="A2555" s="2" t="s">
        <v>2626</v>
      </c>
      <c r="B2555" s="3">
        <v>46364</v>
      </c>
      <c r="C2555" s="4" t="s">
        <v>28</v>
      </c>
      <c r="D2555" s="4" t="s">
        <v>89</v>
      </c>
      <c r="E2555" s="4" t="s">
        <v>45</v>
      </c>
      <c r="F2555" s="4" t="s">
        <v>36</v>
      </c>
      <c r="G2555" s="4" t="s">
        <v>31</v>
      </c>
      <c r="H2555" s="4" t="s">
        <v>73</v>
      </c>
      <c r="I2555" s="5">
        <v>1</v>
      </c>
      <c r="J2555" s="6">
        <v>151.97</v>
      </c>
      <c r="K2555" s="7">
        <v>0.05</v>
      </c>
      <c r="L2555" s="6">
        <v>80.239999999999995</v>
      </c>
      <c r="M2555" s="6">
        <f t="shared" si="156"/>
        <v>144.3715</v>
      </c>
      <c r="N2555" s="6">
        <f t="shared" si="157"/>
        <v>80.239999999999995</v>
      </c>
      <c r="O2555" s="6">
        <f t="shared" si="158"/>
        <v>64.131500000000003</v>
      </c>
      <c r="P2555" s="8">
        <f t="shared" si="159"/>
        <v>0.44421163456776441</v>
      </c>
      <c r="Q2555" s="9">
        <f>YEAR(SalesDataTable[[#This Row],[Order Date]])</f>
        <v>2026</v>
      </c>
      <c r="R2555" s="8" t="str">
        <f>"Q"&amp;ROUNDUP(MONTH(SalesDataTable[[#This Row],[Order Date]])/3,0)</f>
        <v>Q4</v>
      </c>
      <c r="S2555" s="5">
        <f>MONTH(SalesDataTable[[#This Row],[Order Date]])</f>
        <v>12</v>
      </c>
      <c r="T2555" s="8" t="str">
        <f>TEXT(SalesDataTable[[#This Row],[Order Date]],"mmm")</f>
        <v>gru</v>
      </c>
    </row>
    <row r="2556" spans="1:20" ht="16" x14ac:dyDescent="0.4">
      <c r="A2556" s="2" t="s">
        <v>2627</v>
      </c>
      <c r="B2556" s="3">
        <v>46364</v>
      </c>
      <c r="C2556" s="4" t="s">
        <v>47</v>
      </c>
      <c r="D2556" s="4" t="s">
        <v>102</v>
      </c>
      <c r="E2556" s="4" t="s">
        <v>45</v>
      </c>
      <c r="F2556" s="4" t="s">
        <v>36</v>
      </c>
      <c r="G2556" s="4" t="s">
        <v>25</v>
      </c>
      <c r="H2556" s="4" t="s">
        <v>55</v>
      </c>
      <c r="I2556" s="5">
        <v>1</v>
      </c>
      <c r="J2556" s="6">
        <v>41.07</v>
      </c>
      <c r="K2556" s="7">
        <v>0</v>
      </c>
      <c r="L2556" s="6">
        <v>16.600000000000001</v>
      </c>
      <c r="M2556" s="6">
        <f t="shared" si="156"/>
        <v>41.07</v>
      </c>
      <c r="N2556" s="6">
        <f t="shared" si="157"/>
        <v>16.600000000000001</v>
      </c>
      <c r="O2556" s="6">
        <f t="shared" si="158"/>
        <v>24.47</v>
      </c>
      <c r="P2556" s="8">
        <f t="shared" si="159"/>
        <v>0.59581202824446067</v>
      </c>
      <c r="Q2556" s="9">
        <f>YEAR(SalesDataTable[[#This Row],[Order Date]])</f>
        <v>2026</v>
      </c>
      <c r="R2556" s="8" t="str">
        <f>"Q"&amp;ROUNDUP(MONTH(SalesDataTable[[#This Row],[Order Date]])/3,0)</f>
        <v>Q4</v>
      </c>
      <c r="S2556" s="5">
        <f>MONTH(SalesDataTable[[#This Row],[Order Date]])</f>
        <v>12</v>
      </c>
      <c r="T2556" s="8" t="str">
        <f>TEXT(SalesDataTable[[#This Row],[Order Date]],"mmm")</f>
        <v>gru</v>
      </c>
    </row>
    <row r="2557" spans="1:20" ht="16" x14ac:dyDescent="0.4">
      <c r="A2557" s="2" t="s">
        <v>2628</v>
      </c>
      <c r="B2557" s="3">
        <v>46364</v>
      </c>
      <c r="C2557" s="4" t="s">
        <v>28</v>
      </c>
      <c r="D2557" s="4" t="s">
        <v>86</v>
      </c>
      <c r="E2557" s="4" t="s">
        <v>59</v>
      </c>
      <c r="F2557" s="4" t="s">
        <v>24</v>
      </c>
      <c r="G2557" s="4" t="s">
        <v>51</v>
      </c>
      <c r="H2557" s="4" t="s">
        <v>110</v>
      </c>
      <c r="I2557" s="5">
        <v>1</v>
      </c>
      <c r="J2557" s="6">
        <v>122.65</v>
      </c>
      <c r="K2557" s="7">
        <v>0</v>
      </c>
      <c r="L2557" s="6">
        <v>58.9</v>
      </c>
      <c r="M2557" s="6">
        <f t="shared" si="156"/>
        <v>122.65</v>
      </c>
      <c r="N2557" s="6">
        <f t="shared" si="157"/>
        <v>58.9</v>
      </c>
      <c r="O2557" s="6">
        <f t="shared" si="158"/>
        <v>63.750000000000007</v>
      </c>
      <c r="P2557" s="8">
        <f t="shared" si="159"/>
        <v>0.51977170811251527</v>
      </c>
      <c r="Q2557" s="9">
        <f>YEAR(SalesDataTable[[#This Row],[Order Date]])</f>
        <v>2026</v>
      </c>
      <c r="R2557" s="8" t="str">
        <f>"Q"&amp;ROUNDUP(MONTH(SalesDataTable[[#This Row],[Order Date]])/3,0)</f>
        <v>Q4</v>
      </c>
      <c r="S2557" s="5">
        <f>MONTH(SalesDataTable[[#This Row],[Order Date]])</f>
        <v>12</v>
      </c>
      <c r="T2557" s="8" t="str">
        <f>TEXT(SalesDataTable[[#This Row],[Order Date]],"mmm")</f>
        <v>gru</v>
      </c>
    </row>
    <row r="2558" spans="1:20" ht="16" x14ac:dyDescent="0.4">
      <c r="A2558" s="2" t="s">
        <v>2629</v>
      </c>
      <c r="B2558" s="3">
        <v>46365</v>
      </c>
      <c r="C2558" s="4" t="s">
        <v>28</v>
      </c>
      <c r="D2558" s="4" t="s">
        <v>58</v>
      </c>
      <c r="E2558" s="4" t="s">
        <v>23</v>
      </c>
      <c r="F2558" s="4" t="s">
        <v>24</v>
      </c>
      <c r="G2558" s="4" t="s">
        <v>31</v>
      </c>
      <c r="H2558" s="4" t="s">
        <v>41</v>
      </c>
      <c r="I2558" s="5">
        <v>6</v>
      </c>
      <c r="J2558" s="6">
        <v>143.16</v>
      </c>
      <c r="K2558" s="7">
        <v>0.15</v>
      </c>
      <c r="L2558" s="6">
        <v>80.349999999999994</v>
      </c>
      <c r="M2558" s="6">
        <f t="shared" si="156"/>
        <v>730.11599999999999</v>
      </c>
      <c r="N2558" s="6">
        <f t="shared" si="157"/>
        <v>482.09999999999997</v>
      </c>
      <c r="O2558" s="6">
        <f t="shared" si="158"/>
        <v>248.01600000000002</v>
      </c>
      <c r="P2558" s="8">
        <f t="shared" si="159"/>
        <v>0.33969396643820987</v>
      </c>
      <c r="Q2558" s="9">
        <f>YEAR(SalesDataTable[[#This Row],[Order Date]])</f>
        <v>2026</v>
      </c>
      <c r="R2558" s="8" t="str">
        <f>"Q"&amp;ROUNDUP(MONTH(SalesDataTable[[#This Row],[Order Date]])/3,0)</f>
        <v>Q4</v>
      </c>
      <c r="S2558" s="5">
        <f>MONTH(SalesDataTable[[#This Row],[Order Date]])</f>
        <v>12</v>
      </c>
      <c r="T2558" s="8" t="str">
        <f>TEXT(SalesDataTable[[#This Row],[Order Date]],"mmm")</f>
        <v>gru</v>
      </c>
    </row>
    <row r="2559" spans="1:20" ht="16" x14ac:dyDescent="0.4">
      <c r="A2559" s="2" t="s">
        <v>2630</v>
      </c>
      <c r="B2559" s="3">
        <v>46365</v>
      </c>
      <c r="C2559" s="4" t="s">
        <v>34</v>
      </c>
      <c r="D2559" s="4" t="s">
        <v>54</v>
      </c>
      <c r="E2559" s="4" t="s">
        <v>45</v>
      </c>
      <c r="F2559" s="4" t="s">
        <v>36</v>
      </c>
      <c r="G2559" s="4" t="s">
        <v>31</v>
      </c>
      <c r="H2559" s="4" t="s">
        <v>41</v>
      </c>
      <c r="I2559" s="5">
        <v>3</v>
      </c>
      <c r="J2559" s="6">
        <v>142.75</v>
      </c>
      <c r="K2559" s="7">
        <v>0.1</v>
      </c>
      <c r="L2559" s="6">
        <v>81.739999999999995</v>
      </c>
      <c r="M2559" s="6">
        <f t="shared" si="156"/>
        <v>385.42500000000001</v>
      </c>
      <c r="N2559" s="6">
        <f t="shared" si="157"/>
        <v>245.21999999999997</v>
      </c>
      <c r="O2559" s="6">
        <f t="shared" si="158"/>
        <v>140.20500000000004</v>
      </c>
      <c r="P2559" s="8">
        <f t="shared" si="159"/>
        <v>0.3637672698968672</v>
      </c>
      <c r="Q2559" s="9">
        <f>YEAR(SalesDataTable[[#This Row],[Order Date]])</f>
        <v>2026</v>
      </c>
      <c r="R2559" s="8" t="str">
        <f>"Q"&amp;ROUNDUP(MONTH(SalesDataTable[[#This Row],[Order Date]])/3,0)</f>
        <v>Q4</v>
      </c>
      <c r="S2559" s="5">
        <f>MONTH(SalesDataTable[[#This Row],[Order Date]])</f>
        <v>12</v>
      </c>
      <c r="T2559" s="8" t="str">
        <f>TEXT(SalesDataTable[[#This Row],[Order Date]],"mmm")</f>
        <v>gru</v>
      </c>
    </row>
    <row r="2560" spans="1:20" ht="16" x14ac:dyDescent="0.4">
      <c r="A2560" s="2" t="s">
        <v>2631</v>
      </c>
      <c r="B2560" s="3">
        <v>46365</v>
      </c>
      <c r="C2560" s="4" t="s">
        <v>28</v>
      </c>
      <c r="D2560" s="4" t="s">
        <v>89</v>
      </c>
      <c r="E2560" s="4" t="s">
        <v>45</v>
      </c>
      <c r="F2560" s="4" t="s">
        <v>24</v>
      </c>
      <c r="G2560" s="4" t="s">
        <v>69</v>
      </c>
      <c r="H2560" s="4" t="s">
        <v>87</v>
      </c>
      <c r="I2560" s="5">
        <v>2</v>
      </c>
      <c r="J2560" s="6">
        <v>36.03</v>
      </c>
      <c r="K2560" s="7">
        <v>0.1</v>
      </c>
      <c r="L2560" s="6">
        <v>13.54</v>
      </c>
      <c r="M2560" s="6">
        <f t="shared" si="156"/>
        <v>64.853999999999999</v>
      </c>
      <c r="N2560" s="6">
        <f t="shared" si="157"/>
        <v>27.08</v>
      </c>
      <c r="O2560" s="6">
        <f t="shared" si="158"/>
        <v>37.774000000000001</v>
      </c>
      <c r="P2560" s="8">
        <f t="shared" si="159"/>
        <v>0.58244672649335427</v>
      </c>
      <c r="Q2560" s="9">
        <f>YEAR(SalesDataTable[[#This Row],[Order Date]])</f>
        <v>2026</v>
      </c>
      <c r="R2560" s="8" t="str">
        <f>"Q"&amp;ROUNDUP(MONTH(SalesDataTable[[#This Row],[Order Date]])/3,0)</f>
        <v>Q4</v>
      </c>
      <c r="S2560" s="5">
        <f>MONTH(SalesDataTable[[#This Row],[Order Date]])</f>
        <v>12</v>
      </c>
      <c r="T2560" s="8" t="str">
        <f>TEXT(SalesDataTable[[#This Row],[Order Date]],"mmm")</f>
        <v>gru</v>
      </c>
    </row>
    <row r="2561" spans="1:20" ht="16" x14ac:dyDescent="0.4">
      <c r="A2561" s="2" t="s">
        <v>2632</v>
      </c>
      <c r="B2561" s="3">
        <v>46365</v>
      </c>
      <c r="C2561" s="4" t="s">
        <v>21</v>
      </c>
      <c r="D2561" s="4" t="s">
        <v>108</v>
      </c>
      <c r="E2561" s="4" t="s">
        <v>45</v>
      </c>
      <c r="F2561" s="4" t="s">
        <v>24</v>
      </c>
      <c r="G2561" s="4" t="s">
        <v>37</v>
      </c>
      <c r="H2561" s="4" t="s">
        <v>91</v>
      </c>
      <c r="I2561" s="5">
        <v>2</v>
      </c>
      <c r="J2561" s="6">
        <v>133.4</v>
      </c>
      <c r="K2561" s="7">
        <v>0</v>
      </c>
      <c r="L2561" s="6">
        <v>67.69</v>
      </c>
      <c r="M2561" s="6">
        <f t="shared" si="156"/>
        <v>266.8</v>
      </c>
      <c r="N2561" s="6">
        <f t="shared" si="157"/>
        <v>135.38</v>
      </c>
      <c r="O2561" s="6">
        <f t="shared" si="158"/>
        <v>131.42000000000002</v>
      </c>
      <c r="P2561" s="8">
        <f t="shared" si="159"/>
        <v>0.49257871064467768</v>
      </c>
      <c r="Q2561" s="9">
        <f>YEAR(SalesDataTable[[#This Row],[Order Date]])</f>
        <v>2026</v>
      </c>
      <c r="R2561" s="8" t="str">
        <f>"Q"&amp;ROUNDUP(MONTH(SalesDataTable[[#This Row],[Order Date]])/3,0)</f>
        <v>Q4</v>
      </c>
      <c r="S2561" s="5">
        <f>MONTH(SalesDataTable[[#This Row],[Order Date]])</f>
        <v>12</v>
      </c>
      <c r="T2561" s="8" t="str">
        <f>TEXT(SalesDataTable[[#This Row],[Order Date]],"mmm")</f>
        <v>gru</v>
      </c>
    </row>
    <row r="2562" spans="1:20" ht="16" x14ac:dyDescent="0.4">
      <c r="A2562" s="2" t="s">
        <v>2633</v>
      </c>
      <c r="B2562" s="3">
        <v>46365</v>
      </c>
      <c r="C2562" s="4" t="s">
        <v>34</v>
      </c>
      <c r="D2562" s="4" t="s">
        <v>35</v>
      </c>
      <c r="E2562" s="4" t="s">
        <v>45</v>
      </c>
      <c r="F2562" s="4" t="s">
        <v>24</v>
      </c>
      <c r="G2562" s="4" t="s">
        <v>51</v>
      </c>
      <c r="H2562" s="4" t="s">
        <v>61</v>
      </c>
      <c r="I2562" s="5">
        <v>3</v>
      </c>
      <c r="J2562" s="6">
        <v>199.31</v>
      </c>
      <c r="K2562" s="7">
        <v>0.05</v>
      </c>
      <c r="L2562" s="6">
        <v>101.19</v>
      </c>
      <c r="M2562" s="6">
        <f t="shared" ref="M2562:M2625" si="160">I2562*J2562*(1-K2562)</f>
        <v>568.0335</v>
      </c>
      <c r="N2562" s="6">
        <f t="shared" ref="N2562:N2625" si="161">I2562*L2562</f>
        <v>303.57</v>
      </c>
      <c r="O2562" s="6">
        <f t="shared" ref="O2562:O2625" si="162">M2562-N2562</f>
        <v>264.46350000000001</v>
      </c>
      <c r="P2562" s="8">
        <f t="shared" ref="P2562:P2625" si="163">IFERROR(O2562/M2562,0)</f>
        <v>0.46557729429690325</v>
      </c>
      <c r="Q2562" s="9">
        <f>YEAR(SalesDataTable[[#This Row],[Order Date]])</f>
        <v>2026</v>
      </c>
      <c r="R2562" s="8" t="str">
        <f>"Q"&amp;ROUNDUP(MONTH(SalesDataTable[[#This Row],[Order Date]])/3,0)</f>
        <v>Q4</v>
      </c>
      <c r="S2562" s="5">
        <f>MONTH(SalesDataTable[[#This Row],[Order Date]])</f>
        <v>12</v>
      </c>
      <c r="T2562" s="8" t="str">
        <f>TEXT(SalesDataTable[[#This Row],[Order Date]],"mmm")</f>
        <v>gru</v>
      </c>
    </row>
    <row r="2563" spans="1:20" ht="16" x14ac:dyDescent="0.4">
      <c r="A2563" s="2" t="s">
        <v>2634</v>
      </c>
      <c r="B2563" s="3">
        <v>46365</v>
      </c>
      <c r="C2563" s="4" t="s">
        <v>28</v>
      </c>
      <c r="D2563" s="4" t="s">
        <v>86</v>
      </c>
      <c r="E2563" s="4" t="s">
        <v>23</v>
      </c>
      <c r="F2563" s="4" t="s">
        <v>40</v>
      </c>
      <c r="G2563" s="4" t="s">
        <v>37</v>
      </c>
      <c r="H2563" s="4" t="s">
        <v>66</v>
      </c>
      <c r="I2563" s="5">
        <v>1</v>
      </c>
      <c r="J2563" s="6">
        <v>47.44</v>
      </c>
      <c r="K2563" s="7">
        <v>0.15</v>
      </c>
      <c r="L2563" s="6">
        <v>17.899999999999999</v>
      </c>
      <c r="M2563" s="6">
        <f t="shared" si="160"/>
        <v>40.323999999999998</v>
      </c>
      <c r="N2563" s="6">
        <f t="shared" si="161"/>
        <v>17.899999999999999</v>
      </c>
      <c r="O2563" s="6">
        <f t="shared" si="162"/>
        <v>22.423999999999999</v>
      </c>
      <c r="P2563" s="8">
        <f t="shared" si="163"/>
        <v>0.55609562543398472</v>
      </c>
      <c r="Q2563" s="9">
        <f>YEAR(SalesDataTable[[#This Row],[Order Date]])</f>
        <v>2026</v>
      </c>
      <c r="R2563" s="8" t="str">
        <f>"Q"&amp;ROUNDUP(MONTH(SalesDataTable[[#This Row],[Order Date]])/3,0)</f>
        <v>Q4</v>
      </c>
      <c r="S2563" s="5">
        <f>MONTH(SalesDataTable[[#This Row],[Order Date]])</f>
        <v>12</v>
      </c>
      <c r="T2563" s="8" t="str">
        <f>TEXT(SalesDataTable[[#This Row],[Order Date]],"mmm")</f>
        <v>gru</v>
      </c>
    </row>
    <row r="2564" spans="1:20" ht="16" x14ac:dyDescent="0.4">
      <c r="A2564" s="2" t="s">
        <v>2635</v>
      </c>
      <c r="B2564" s="3">
        <v>46365</v>
      </c>
      <c r="C2564" s="4" t="s">
        <v>21</v>
      </c>
      <c r="D2564" s="4" t="s">
        <v>22</v>
      </c>
      <c r="E2564" s="4" t="s">
        <v>30</v>
      </c>
      <c r="F2564" s="4" t="s">
        <v>40</v>
      </c>
      <c r="G2564" s="4" t="s">
        <v>31</v>
      </c>
      <c r="H2564" s="4" t="s">
        <v>41</v>
      </c>
      <c r="I2564" s="5">
        <v>10</v>
      </c>
      <c r="J2564" s="6">
        <v>145.30000000000001</v>
      </c>
      <c r="K2564" s="7">
        <v>0.1</v>
      </c>
      <c r="L2564" s="6">
        <v>79.7</v>
      </c>
      <c r="M2564" s="6">
        <f t="shared" si="160"/>
        <v>1307.7</v>
      </c>
      <c r="N2564" s="6">
        <f t="shared" si="161"/>
        <v>797</v>
      </c>
      <c r="O2564" s="6">
        <f t="shared" si="162"/>
        <v>510.70000000000005</v>
      </c>
      <c r="P2564" s="8">
        <f t="shared" si="163"/>
        <v>0.39053299686472437</v>
      </c>
      <c r="Q2564" s="9">
        <f>YEAR(SalesDataTable[[#This Row],[Order Date]])</f>
        <v>2026</v>
      </c>
      <c r="R2564" s="8" t="str">
        <f>"Q"&amp;ROUNDUP(MONTH(SalesDataTable[[#This Row],[Order Date]])/3,0)</f>
        <v>Q4</v>
      </c>
      <c r="S2564" s="5">
        <f>MONTH(SalesDataTable[[#This Row],[Order Date]])</f>
        <v>12</v>
      </c>
      <c r="T2564" s="8" t="str">
        <f>TEXT(SalesDataTable[[#This Row],[Order Date]],"mmm")</f>
        <v>gru</v>
      </c>
    </row>
    <row r="2565" spans="1:20" ht="16" x14ac:dyDescent="0.4">
      <c r="A2565" s="2" t="s">
        <v>2636</v>
      </c>
      <c r="B2565" s="3">
        <v>46366</v>
      </c>
      <c r="C2565" s="4" t="s">
        <v>21</v>
      </c>
      <c r="D2565" s="4" t="s">
        <v>22</v>
      </c>
      <c r="E2565" s="4" t="s">
        <v>59</v>
      </c>
      <c r="F2565" s="4" t="s">
        <v>36</v>
      </c>
      <c r="G2565" s="4" t="s">
        <v>25</v>
      </c>
      <c r="H2565" s="4" t="s">
        <v>26</v>
      </c>
      <c r="I2565" s="5">
        <v>1</v>
      </c>
      <c r="J2565" s="6">
        <v>81.010000000000005</v>
      </c>
      <c r="K2565" s="7">
        <v>0.2</v>
      </c>
      <c r="L2565" s="6">
        <v>41.51</v>
      </c>
      <c r="M2565" s="6">
        <f t="shared" si="160"/>
        <v>64.808000000000007</v>
      </c>
      <c r="N2565" s="6">
        <f t="shared" si="161"/>
        <v>41.51</v>
      </c>
      <c r="O2565" s="6">
        <f t="shared" si="162"/>
        <v>23.298000000000009</v>
      </c>
      <c r="P2565" s="8">
        <f t="shared" si="163"/>
        <v>0.35949265522774976</v>
      </c>
      <c r="Q2565" s="9">
        <f>YEAR(SalesDataTable[[#This Row],[Order Date]])</f>
        <v>2026</v>
      </c>
      <c r="R2565" s="8" t="str">
        <f>"Q"&amp;ROUNDUP(MONTH(SalesDataTable[[#This Row],[Order Date]])/3,0)</f>
        <v>Q4</v>
      </c>
      <c r="S2565" s="5">
        <f>MONTH(SalesDataTable[[#This Row],[Order Date]])</f>
        <v>12</v>
      </c>
      <c r="T2565" s="8" t="str">
        <f>TEXT(SalesDataTable[[#This Row],[Order Date]],"mmm")</f>
        <v>gru</v>
      </c>
    </row>
    <row r="2566" spans="1:20" ht="16" x14ac:dyDescent="0.4">
      <c r="A2566" s="2" t="s">
        <v>2637</v>
      </c>
      <c r="B2566" s="3">
        <v>46366</v>
      </c>
      <c r="C2566" s="4" t="s">
        <v>47</v>
      </c>
      <c r="D2566" s="4" t="s">
        <v>65</v>
      </c>
      <c r="E2566" s="4" t="s">
        <v>59</v>
      </c>
      <c r="F2566" s="4" t="s">
        <v>36</v>
      </c>
      <c r="G2566" s="4" t="s">
        <v>37</v>
      </c>
      <c r="H2566" s="4" t="s">
        <v>38</v>
      </c>
      <c r="I2566" s="5">
        <v>2</v>
      </c>
      <c r="J2566" s="6">
        <v>35.619999999999997</v>
      </c>
      <c r="K2566" s="7">
        <v>0</v>
      </c>
      <c r="L2566" s="6">
        <v>13.62</v>
      </c>
      <c r="M2566" s="6">
        <f t="shared" si="160"/>
        <v>71.239999999999995</v>
      </c>
      <c r="N2566" s="6">
        <f t="shared" si="161"/>
        <v>27.24</v>
      </c>
      <c r="O2566" s="6">
        <f t="shared" si="162"/>
        <v>44</v>
      </c>
      <c r="P2566" s="8">
        <f t="shared" si="163"/>
        <v>0.61763054463784395</v>
      </c>
      <c r="Q2566" s="9">
        <f>YEAR(SalesDataTable[[#This Row],[Order Date]])</f>
        <v>2026</v>
      </c>
      <c r="R2566" s="8" t="str">
        <f>"Q"&amp;ROUNDUP(MONTH(SalesDataTable[[#This Row],[Order Date]])/3,0)</f>
        <v>Q4</v>
      </c>
      <c r="S2566" s="5">
        <f>MONTH(SalesDataTable[[#This Row],[Order Date]])</f>
        <v>12</v>
      </c>
      <c r="T2566" s="8" t="str">
        <f>TEXT(SalesDataTable[[#This Row],[Order Date]],"mmm")</f>
        <v>gru</v>
      </c>
    </row>
    <row r="2567" spans="1:20" ht="16" x14ac:dyDescent="0.4">
      <c r="A2567" s="2" t="s">
        <v>2638</v>
      </c>
      <c r="B2567" s="3">
        <v>46366</v>
      </c>
      <c r="C2567" s="4" t="s">
        <v>21</v>
      </c>
      <c r="D2567" s="4" t="s">
        <v>22</v>
      </c>
      <c r="E2567" s="4" t="s">
        <v>23</v>
      </c>
      <c r="F2567" s="4" t="s">
        <v>36</v>
      </c>
      <c r="G2567" s="4" t="s">
        <v>25</v>
      </c>
      <c r="H2567" s="4" t="s">
        <v>49</v>
      </c>
      <c r="I2567" s="5">
        <v>2</v>
      </c>
      <c r="J2567" s="6">
        <v>49.88</v>
      </c>
      <c r="K2567" s="7">
        <v>0.05</v>
      </c>
      <c r="L2567" s="6">
        <v>22.31</v>
      </c>
      <c r="M2567" s="6">
        <f t="shared" si="160"/>
        <v>94.772000000000006</v>
      </c>
      <c r="N2567" s="6">
        <f t="shared" si="161"/>
        <v>44.62</v>
      </c>
      <c r="O2567" s="6">
        <f t="shared" si="162"/>
        <v>50.152000000000008</v>
      </c>
      <c r="P2567" s="8">
        <f t="shared" si="163"/>
        <v>0.52918583547883347</v>
      </c>
      <c r="Q2567" s="9">
        <f>YEAR(SalesDataTable[[#This Row],[Order Date]])</f>
        <v>2026</v>
      </c>
      <c r="R2567" s="8" t="str">
        <f>"Q"&amp;ROUNDUP(MONTH(SalesDataTable[[#This Row],[Order Date]])/3,0)</f>
        <v>Q4</v>
      </c>
      <c r="S2567" s="5">
        <f>MONTH(SalesDataTable[[#This Row],[Order Date]])</f>
        <v>12</v>
      </c>
      <c r="T2567" s="8" t="str">
        <f>TEXT(SalesDataTable[[#This Row],[Order Date]],"mmm")</f>
        <v>gru</v>
      </c>
    </row>
    <row r="2568" spans="1:20" ht="16" x14ac:dyDescent="0.4">
      <c r="A2568" s="2" t="s">
        <v>2639</v>
      </c>
      <c r="B2568" s="3">
        <v>46366</v>
      </c>
      <c r="C2568" s="4" t="s">
        <v>47</v>
      </c>
      <c r="D2568" s="4" t="s">
        <v>65</v>
      </c>
      <c r="E2568" s="4" t="s">
        <v>59</v>
      </c>
      <c r="F2568" s="4" t="s">
        <v>24</v>
      </c>
      <c r="G2568" s="4" t="s">
        <v>25</v>
      </c>
      <c r="H2568" s="4" t="s">
        <v>63</v>
      </c>
      <c r="I2568" s="5">
        <v>1</v>
      </c>
      <c r="J2568" s="6">
        <v>101.18</v>
      </c>
      <c r="K2568" s="7">
        <v>0.05</v>
      </c>
      <c r="L2568" s="6">
        <v>49.12</v>
      </c>
      <c r="M2568" s="6">
        <f t="shared" si="160"/>
        <v>96.120999999999995</v>
      </c>
      <c r="N2568" s="6">
        <f t="shared" si="161"/>
        <v>49.12</v>
      </c>
      <c r="O2568" s="6">
        <f t="shared" si="162"/>
        <v>47.000999999999998</v>
      </c>
      <c r="P2568" s="8">
        <f t="shared" si="163"/>
        <v>0.48897743469169069</v>
      </c>
      <c r="Q2568" s="9">
        <f>YEAR(SalesDataTable[[#This Row],[Order Date]])</f>
        <v>2026</v>
      </c>
      <c r="R2568" s="8" t="str">
        <f>"Q"&amp;ROUNDUP(MONTH(SalesDataTable[[#This Row],[Order Date]])/3,0)</f>
        <v>Q4</v>
      </c>
      <c r="S2568" s="5">
        <f>MONTH(SalesDataTable[[#This Row],[Order Date]])</f>
        <v>12</v>
      </c>
      <c r="T2568" s="8" t="str">
        <f>TEXT(SalesDataTable[[#This Row],[Order Date]],"mmm")</f>
        <v>gru</v>
      </c>
    </row>
    <row r="2569" spans="1:20" ht="16" x14ac:dyDescent="0.4">
      <c r="A2569" s="2" t="s">
        <v>2640</v>
      </c>
      <c r="B2569" s="3">
        <v>46366</v>
      </c>
      <c r="C2569" s="4" t="s">
        <v>28</v>
      </c>
      <c r="D2569" s="4" t="s">
        <v>89</v>
      </c>
      <c r="E2569" s="4" t="s">
        <v>45</v>
      </c>
      <c r="F2569" s="4" t="s">
        <v>40</v>
      </c>
      <c r="G2569" s="4" t="s">
        <v>69</v>
      </c>
      <c r="H2569" s="4" t="s">
        <v>87</v>
      </c>
      <c r="I2569" s="5">
        <v>2</v>
      </c>
      <c r="J2569" s="6">
        <v>36.64</v>
      </c>
      <c r="K2569" s="7">
        <v>0</v>
      </c>
      <c r="L2569" s="6">
        <v>13.7</v>
      </c>
      <c r="M2569" s="6">
        <f t="shared" si="160"/>
        <v>73.28</v>
      </c>
      <c r="N2569" s="6">
        <f t="shared" si="161"/>
        <v>27.4</v>
      </c>
      <c r="O2569" s="6">
        <f t="shared" si="162"/>
        <v>45.88</v>
      </c>
      <c r="P2569" s="8">
        <f t="shared" si="163"/>
        <v>0.62609170305676853</v>
      </c>
      <c r="Q2569" s="9">
        <f>YEAR(SalesDataTable[[#This Row],[Order Date]])</f>
        <v>2026</v>
      </c>
      <c r="R2569" s="8" t="str">
        <f>"Q"&amp;ROUNDUP(MONTH(SalesDataTable[[#This Row],[Order Date]])/3,0)</f>
        <v>Q4</v>
      </c>
      <c r="S2569" s="5">
        <f>MONTH(SalesDataTable[[#This Row],[Order Date]])</f>
        <v>12</v>
      </c>
      <c r="T2569" s="8" t="str">
        <f>TEXT(SalesDataTable[[#This Row],[Order Date]],"mmm")</f>
        <v>gru</v>
      </c>
    </row>
    <row r="2570" spans="1:20" ht="16" x14ac:dyDescent="0.4">
      <c r="A2570" s="2" t="s">
        <v>2641</v>
      </c>
      <c r="B2570" s="3">
        <v>46366</v>
      </c>
      <c r="C2570" s="4" t="s">
        <v>28</v>
      </c>
      <c r="D2570" s="4" t="s">
        <v>89</v>
      </c>
      <c r="E2570" s="4" t="s">
        <v>45</v>
      </c>
      <c r="F2570" s="4" t="s">
        <v>24</v>
      </c>
      <c r="G2570" s="4" t="s">
        <v>25</v>
      </c>
      <c r="H2570" s="4" t="s">
        <v>55</v>
      </c>
      <c r="I2570" s="5">
        <v>3</v>
      </c>
      <c r="J2570" s="6">
        <v>39.979999999999997</v>
      </c>
      <c r="K2570" s="7">
        <v>0.1</v>
      </c>
      <c r="L2570" s="6">
        <v>16.989999999999998</v>
      </c>
      <c r="M2570" s="6">
        <f t="shared" si="160"/>
        <v>107.946</v>
      </c>
      <c r="N2570" s="6">
        <f t="shared" si="161"/>
        <v>50.97</v>
      </c>
      <c r="O2570" s="6">
        <f t="shared" si="162"/>
        <v>56.975999999999999</v>
      </c>
      <c r="P2570" s="8">
        <f t="shared" si="163"/>
        <v>0.52781946528819967</v>
      </c>
      <c r="Q2570" s="9">
        <f>YEAR(SalesDataTable[[#This Row],[Order Date]])</f>
        <v>2026</v>
      </c>
      <c r="R2570" s="8" t="str">
        <f>"Q"&amp;ROUNDUP(MONTH(SalesDataTable[[#This Row],[Order Date]])/3,0)</f>
        <v>Q4</v>
      </c>
      <c r="S2570" s="5">
        <f>MONTH(SalesDataTable[[#This Row],[Order Date]])</f>
        <v>12</v>
      </c>
      <c r="T2570" s="8" t="str">
        <f>TEXT(SalesDataTable[[#This Row],[Order Date]],"mmm")</f>
        <v>gru</v>
      </c>
    </row>
    <row r="2571" spans="1:20" ht="16" x14ac:dyDescent="0.4">
      <c r="A2571" s="2" t="s">
        <v>2642</v>
      </c>
      <c r="B2571" s="3">
        <v>46366</v>
      </c>
      <c r="C2571" s="4" t="s">
        <v>47</v>
      </c>
      <c r="D2571" s="4" t="s">
        <v>48</v>
      </c>
      <c r="E2571" s="4" t="s">
        <v>59</v>
      </c>
      <c r="F2571" s="4" t="s">
        <v>40</v>
      </c>
      <c r="G2571" s="4" t="s">
        <v>31</v>
      </c>
      <c r="H2571" s="4" t="s">
        <v>41</v>
      </c>
      <c r="I2571" s="5">
        <v>3</v>
      </c>
      <c r="J2571" s="6">
        <v>144.16</v>
      </c>
      <c r="K2571" s="7">
        <v>0</v>
      </c>
      <c r="L2571" s="6">
        <v>77.36</v>
      </c>
      <c r="M2571" s="6">
        <f t="shared" si="160"/>
        <v>432.48</v>
      </c>
      <c r="N2571" s="6">
        <f t="shared" si="161"/>
        <v>232.07999999999998</v>
      </c>
      <c r="O2571" s="6">
        <f t="shared" si="162"/>
        <v>200.40000000000003</v>
      </c>
      <c r="P2571" s="8">
        <f t="shared" si="163"/>
        <v>0.46337402885682583</v>
      </c>
      <c r="Q2571" s="9">
        <f>YEAR(SalesDataTable[[#This Row],[Order Date]])</f>
        <v>2026</v>
      </c>
      <c r="R2571" s="8" t="str">
        <f>"Q"&amp;ROUNDUP(MONTH(SalesDataTable[[#This Row],[Order Date]])/3,0)</f>
        <v>Q4</v>
      </c>
      <c r="S2571" s="5">
        <f>MONTH(SalesDataTable[[#This Row],[Order Date]])</f>
        <v>12</v>
      </c>
      <c r="T2571" s="8" t="str">
        <f>TEXT(SalesDataTable[[#This Row],[Order Date]],"mmm")</f>
        <v>gru</v>
      </c>
    </row>
    <row r="2572" spans="1:20" ht="16" x14ac:dyDescent="0.4">
      <c r="A2572" s="2" t="s">
        <v>2643</v>
      </c>
      <c r="B2572" s="3">
        <v>46367</v>
      </c>
      <c r="C2572" s="4" t="s">
        <v>47</v>
      </c>
      <c r="D2572" s="4" t="s">
        <v>48</v>
      </c>
      <c r="E2572" s="4" t="s">
        <v>23</v>
      </c>
      <c r="F2572" s="4" t="s">
        <v>36</v>
      </c>
      <c r="G2572" s="4" t="s">
        <v>25</v>
      </c>
      <c r="H2572" s="4" t="s">
        <v>63</v>
      </c>
      <c r="I2572" s="5">
        <v>1</v>
      </c>
      <c r="J2572" s="6">
        <v>102.98</v>
      </c>
      <c r="K2572" s="7">
        <v>0.1</v>
      </c>
      <c r="L2572" s="6">
        <v>51.45</v>
      </c>
      <c r="M2572" s="6">
        <f t="shared" si="160"/>
        <v>92.682000000000002</v>
      </c>
      <c r="N2572" s="6">
        <f t="shared" si="161"/>
        <v>51.45</v>
      </c>
      <c r="O2572" s="6">
        <f t="shared" si="162"/>
        <v>41.231999999999999</v>
      </c>
      <c r="P2572" s="8">
        <f t="shared" si="163"/>
        <v>0.4448760277076455</v>
      </c>
      <c r="Q2572" s="9">
        <f>YEAR(SalesDataTable[[#This Row],[Order Date]])</f>
        <v>2026</v>
      </c>
      <c r="R2572" s="8" t="str">
        <f>"Q"&amp;ROUNDUP(MONTH(SalesDataTable[[#This Row],[Order Date]])/3,0)</f>
        <v>Q4</v>
      </c>
      <c r="S2572" s="5">
        <f>MONTH(SalesDataTable[[#This Row],[Order Date]])</f>
        <v>12</v>
      </c>
      <c r="T2572" s="8" t="str">
        <f>TEXT(SalesDataTable[[#This Row],[Order Date]],"mmm")</f>
        <v>gru</v>
      </c>
    </row>
    <row r="2573" spans="1:20" ht="16" x14ac:dyDescent="0.4">
      <c r="A2573" s="2" t="s">
        <v>2644</v>
      </c>
      <c r="B2573" s="3">
        <v>46367</v>
      </c>
      <c r="C2573" s="4" t="s">
        <v>47</v>
      </c>
      <c r="D2573" s="4" t="s">
        <v>102</v>
      </c>
      <c r="E2573" s="4" t="s">
        <v>23</v>
      </c>
      <c r="F2573" s="4" t="s">
        <v>36</v>
      </c>
      <c r="G2573" s="4" t="s">
        <v>69</v>
      </c>
      <c r="H2573" s="4" t="s">
        <v>75</v>
      </c>
      <c r="I2573" s="5">
        <v>2</v>
      </c>
      <c r="J2573" s="6">
        <v>122.49</v>
      </c>
      <c r="K2573" s="7">
        <v>0.15</v>
      </c>
      <c r="L2573" s="6">
        <v>70.930000000000007</v>
      </c>
      <c r="M2573" s="6">
        <f t="shared" si="160"/>
        <v>208.23299999999998</v>
      </c>
      <c r="N2573" s="6">
        <f t="shared" si="161"/>
        <v>141.86000000000001</v>
      </c>
      <c r="O2573" s="6">
        <f t="shared" si="162"/>
        <v>66.372999999999962</v>
      </c>
      <c r="P2573" s="8">
        <f t="shared" si="163"/>
        <v>0.31874390706564265</v>
      </c>
      <c r="Q2573" s="9">
        <f>YEAR(SalesDataTable[[#This Row],[Order Date]])</f>
        <v>2026</v>
      </c>
      <c r="R2573" s="8" t="str">
        <f>"Q"&amp;ROUNDUP(MONTH(SalesDataTable[[#This Row],[Order Date]])/3,0)</f>
        <v>Q4</v>
      </c>
      <c r="S2573" s="5">
        <f>MONTH(SalesDataTable[[#This Row],[Order Date]])</f>
        <v>12</v>
      </c>
      <c r="T2573" s="8" t="str">
        <f>TEXT(SalesDataTable[[#This Row],[Order Date]],"mmm")</f>
        <v>gru</v>
      </c>
    </row>
    <row r="2574" spans="1:20" ht="16" x14ac:dyDescent="0.4">
      <c r="A2574" s="2" t="s">
        <v>2645</v>
      </c>
      <c r="B2574" s="3">
        <v>46367</v>
      </c>
      <c r="C2574" s="4" t="s">
        <v>28</v>
      </c>
      <c r="D2574" s="4" t="s">
        <v>86</v>
      </c>
      <c r="E2574" s="4" t="s">
        <v>59</v>
      </c>
      <c r="F2574" s="4" t="s">
        <v>36</v>
      </c>
      <c r="G2574" s="4" t="s">
        <v>31</v>
      </c>
      <c r="H2574" s="4" t="s">
        <v>41</v>
      </c>
      <c r="I2574" s="5">
        <v>1</v>
      </c>
      <c r="J2574" s="6">
        <v>141.74</v>
      </c>
      <c r="K2574" s="7">
        <v>0.15</v>
      </c>
      <c r="L2574" s="6">
        <v>78.97</v>
      </c>
      <c r="M2574" s="6">
        <f t="shared" si="160"/>
        <v>120.479</v>
      </c>
      <c r="N2574" s="6">
        <f t="shared" si="161"/>
        <v>78.97</v>
      </c>
      <c r="O2574" s="6">
        <f t="shared" si="162"/>
        <v>41.509</v>
      </c>
      <c r="P2574" s="8">
        <f t="shared" si="163"/>
        <v>0.34453307215365336</v>
      </c>
      <c r="Q2574" s="9">
        <f>YEAR(SalesDataTable[[#This Row],[Order Date]])</f>
        <v>2026</v>
      </c>
      <c r="R2574" s="8" t="str">
        <f>"Q"&amp;ROUNDUP(MONTH(SalesDataTable[[#This Row],[Order Date]])/3,0)</f>
        <v>Q4</v>
      </c>
      <c r="S2574" s="5">
        <f>MONTH(SalesDataTable[[#This Row],[Order Date]])</f>
        <v>12</v>
      </c>
      <c r="T2574" s="8" t="str">
        <f>TEXT(SalesDataTable[[#This Row],[Order Date]],"mmm")</f>
        <v>gru</v>
      </c>
    </row>
    <row r="2575" spans="1:20" ht="16" x14ac:dyDescent="0.4">
      <c r="A2575" s="2" t="s">
        <v>2646</v>
      </c>
      <c r="B2575" s="3">
        <v>46367</v>
      </c>
      <c r="C2575" s="4" t="s">
        <v>47</v>
      </c>
      <c r="D2575" s="4" t="s">
        <v>65</v>
      </c>
      <c r="E2575" s="4" t="s">
        <v>23</v>
      </c>
      <c r="F2575" s="4" t="s">
        <v>24</v>
      </c>
      <c r="G2575" s="4" t="s">
        <v>25</v>
      </c>
      <c r="H2575" s="4" t="s">
        <v>55</v>
      </c>
      <c r="I2575" s="5">
        <v>6</v>
      </c>
      <c r="J2575" s="6">
        <v>39.44</v>
      </c>
      <c r="K2575" s="7">
        <v>0.1</v>
      </c>
      <c r="L2575" s="6">
        <v>16.89</v>
      </c>
      <c r="M2575" s="6">
        <f t="shared" si="160"/>
        <v>212.976</v>
      </c>
      <c r="N2575" s="6">
        <f t="shared" si="161"/>
        <v>101.34</v>
      </c>
      <c r="O2575" s="6">
        <f t="shared" si="162"/>
        <v>111.636</v>
      </c>
      <c r="P2575" s="8">
        <f t="shared" si="163"/>
        <v>0.52417173766058145</v>
      </c>
      <c r="Q2575" s="9">
        <f>YEAR(SalesDataTable[[#This Row],[Order Date]])</f>
        <v>2026</v>
      </c>
      <c r="R2575" s="8" t="str">
        <f>"Q"&amp;ROUNDUP(MONTH(SalesDataTable[[#This Row],[Order Date]])/3,0)</f>
        <v>Q4</v>
      </c>
      <c r="S2575" s="5">
        <f>MONTH(SalesDataTable[[#This Row],[Order Date]])</f>
        <v>12</v>
      </c>
      <c r="T2575" s="8" t="str">
        <f>TEXT(SalesDataTable[[#This Row],[Order Date]],"mmm")</f>
        <v>gru</v>
      </c>
    </row>
    <row r="2576" spans="1:20" ht="16" x14ac:dyDescent="0.4">
      <c r="A2576" s="2" t="s">
        <v>2647</v>
      </c>
      <c r="B2576" s="3">
        <v>46367</v>
      </c>
      <c r="C2576" s="4" t="s">
        <v>34</v>
      </c>
      <c r="D2576" s="4" t="s">
        <v>44</v>
      </c>
      <c r="E2576" s="4" t="s">
        <v>45</v>
      </c>
      <c r="F2576" s="4" t="s">
        <v>24</v>
      </c>
      <c r="G2576" s="4" t="s">
        <v>25</v>
      </c>
      <c r="H2576" s="4" t="s">
        <v>49</v>
      </c>
      <c r="I2576" s="5">
        <v>1</v>
      </c>
      <c r="J2576" s="6">
        <v>49.64</v>
      </c>
      <c r="K2576" s="7">
        <v>0.1</v>
      </c>
      <c r="L2576" s="6">
        <v>22</v>
      </c>
      <c r="M2576" s="6">
        <f t="shared" si="160"/>
        <v>44.676000000000002</v>
      </c>
      <c r="N2576" s="6">
        <f t="shared" si="161"/>
        <v>22</v>
      </c>
      <c r="O2576" s="6">
        <f t="shared" si="162"/>
        <v>22.676000000000002</v>
      </c>
      <c r="P2576" s="8">
        <f t="shared" si="163"/>
        <v>0.50756558331094992</v>
      </c>
      <c r="Q2576" s="9">
        <f>YEAR(SalesDataTable[[#This Row],[Order Date]])</f>
        <v>2026</v>
      </c>
      <c r="R2576" s="8" t="str">
        <f>"Q"&amp;ROUNDUP(MONTH(SalesDataTable[[#This Row],[Order Date]])/3,0)</f>
        <v>Q4</v>
      </c>
      <c r="S2576" s="5">
        <f>MONTH(SalesDataTable[[#This Row],[Order Date]])</f>
        <v>12</v>
      </c>
      <c r="T2576" s="8" t="str">
        <f>TEXT(SalesDataTable[[#This Row],[Order Date]],"mmm")</f>
        <v>gru</v>
      </c>
    </row>
    <row r="2577" spans="1:20" ht="16" x14ac:dyDescent="0.4">
      <c r="A2577" s="2" t="s">
        <v>2648</v>
      </c>
      <c r="B2577" s="3">
        <v>46367</v>
      </c>
      <c r="C2577" s="4" t="s">
        <v>34</v>
      </c>
      <c r="D2577" s="4" t="s">
        <v>35</v>
      </c>
      <c r="E2577" s="4" t="s">
        <v>23</v>
      </c>
      <c r="F2577" s="4" t="s">
        <v>36</v>
      </c>
      <c r="G2577" s="4" t="s">
        <v>37</v>
      </c>
      <c r="H2577" s="4" t="s">
        <v>103</v>
      </c>
      <c r="I2577" s="5">
        <v>1</v>
      </c>
      <c r="J2577" s="6">
        <v>164.29</v>
      </c>
      <c r="K2577" s="7">
        <v>0.05</v>
      </c>
      <c r="L2577" s="6">
        <v>88.66</v>
      </c>
      <c r="M2577" s="6">
        <f t="shared" si="160"/>
        <v>156.07549999999998</v>
      </c>
      <c r="N2577" s="6">
        <f t="shared" si="161"/>
        <v>88.66</v>
      </c>
      <c r="O2577" s="6">
        <f t="shared" si="162"/>
        <v>67.41549999999998</v>
      </c>
      <c r="P2577" s="8">
        <f t="shared" si="163"/>
        <v>0.43194159237035917</v>
      </c>
      <c r="Q2577" s="9">
        <f>YEAR(SalesDataTable[[#This Row],[Order Date]])</f>
        <v>2026</v>
      </c>
      <c r="R2577" s="8" t="str">
        <f>"Q"&amp;ROUNDUP(MONTH(SalesDataTable[[#This Row],[Order Date]])/3,0)</f>
        <v>Q4</v>
      </c>
      <c r="S2577" s="5">
        <f>MONTH(SalesDataTable[[#This Row],[Order Date]])</f>
        <v>12</v>
      </c>
      <c r="T2577" s="8" t="str">
        <f>TEXT(SalesDataTable[[#This Row],[Order Date]],"mmm")</f>
        <v>gru</v>
      </c>
    </row>
    <row r="2578" spans="1:20" ht="16" x14ac:dyDescent="0.4">
      <c r="A2578" s="2" t="s">
        <v>2649</v>
      </c>
      <c r="B2578" s="3">
        <v>46367</v>
      </c>
      <c r="C2578" s="4" t="s">
        <v>47</v>
      </c>
      <c r="D2578" s="4" t="s">
        <v>68</v>
      </c>
      <c r="E2578" s="4" t="s">
        <v>23</v>
      </c>
      <c r="F2578" s="4" t="s">
        <v>24</v>
      </c>
      <c r="G2578" s="4" t="s">
        <v>37</v>
      </c>
      <c r="H2578" s="4" t="s">
        <v>38</v>
      </c>
      <c r="I2578" s="5">
        <v>1</v>
      </c>
      <c r="J2578" s="6">
        <v>35.81</v>
      </c>
      <c r="K2578" s="7">
        <v>0</v>
      </c>
      <c r="L2578" s="6">
        <v>13.28</v>
      </c>
      <c r="M2578" s="6">
        <f t="shared" si="160"/>
        <v>35.81</v>
      </c>
      <c r="N2578" s="6">
        <f t="shared" si="161"/>
        <v>13.28</v>
      </c>
      <c r="O2578" s="6">
        <f t="shared" si="162"/>
        <v>22.53</v>
      </c>
      <c r="P2578" s="8">
        <f t="shared" si="163"/>
        <v>0.62915386763473891</v>
      </c>
      <c r="Q2578" s="9">
        <f>YEAR(SalesDataTable[[#This Row],[Order Date]])</f>
        <v>2026</v>
      </c>
      <c r="R2578" s="8" t="str">
        <f>"Q"&amp;ROUNDUP(MONTH(SalesDataTable[[#This Row],[Order Date]])/3,0)</f>
        <v>Q4</v>
      </c>
      <c r="S2578" s="5">
        <f>MONTH(SalesDataTable[[#This Row],[Order Date]])</f>
        <v>12</v>
      </c>
      <c r="T2578" s="8" t="str">
        <f>TEXT(SalesDataTable[[#This Row],[Order Date]],"mmm")</f>
        <v>gru</v>
      </c>
    </row>
    <row r="2579" spans="1:20" ht="16" x14ac:dyDescent="0.4">
      <c r="A2579" s="2" t="s">
        <v>2650</v>
      </c>
      <c r="B2579" s="3">
        <v>46367</v>
      </c>
      <c r="C2579" s="4" t="s">
        <v>21</v>
      </c>
      <c r="D2579" s="4" t="s">
        <v>72</v>
      </c>
      <c r="E2579" s="4" t="s">
        <v>45</v>
      </c>
      <c r="F2579" s="4" t="s">
        <v>36</v>
      </c>
      <c r="G2579" s="4" t="s">
        <v>69</v>
      </c>
      <c r="H2579" s="4" t="s">
        <v>70</v>
      </c>
      <c r="I2579" s="5">
        <v>1</v>
      </c>
      <c r="J2579" s="6">
        <v>41.31</v>
      </c>
      <c r="K2579" s="7">
        <v>0.05</v>
      </c>
      <c r="L2579" s="6">
        <v>14.56</v>
      </c>
      <c r="M2579" s="6">
        <f t="shared" si="160"/>
        <v>39.244500000000002</v>
      </c>
      <c r="N2579" s="6">
        <f t="shared" si="161"/>
        <v>14.56</v>
      </c>
      <c r="O2579" s="6">
        <f t="shared" si="162"/>
        <v>24.6845</v>
      </c>
      <c r="P2579" s="8">
        <f t="shared" si="163"/>
        <v>0.62899259768884808</v>
      </c>
      <c r="Q2579" s="9">
        <f>YEAR(SalesDataTable[[#This Row],[Order Date]])</f>
        <v>2026</v>
      </c>
      <c r="R2579" s="8" t="str">
        <f>"Q"&amp;ROUNDUP(MONTH(SalesDataTable[[#This Row],[Order Date]])/3,0)</f>
        <v>Q4</v>
      </c>
      <c r="S2579" s="5">
        <f>MONTH(SalesDataTable[[#This Row],[Order Date]])</f>
        <v>12</v>
      </c>
      <c r="T2579" s="8" t="str">
        <f>TEXT(SalesDataTable[[#This Row],[Order Date]],"mmm")</f>
        <v>gru</v>
      </c>
    </row>
    <row r="2580" spans="1:20" ht="16" x14ac:dyDescent="0.4">
      <c r="A2580" s="2" t="s">
        <v>2651</v>
      </c>
      <c r="B2580" s="3">
        <v>46367</v>
      </c>
      <c r="C2580" s="4" t="s">
        <v>47</v>
      </c>
      <c r="D2580" s="4" t="s">
        <v>102</v>
      </c>
      <c r="E2580" s="4" t="s">
        <v>59</v>
      </c>
      <c r="F2580" s="4" t="s">
        <v>36</v>
      </c>
      <c r="G2580" s="4" t="s">
        <v>37</v>
      </c>
      <c r="H2580" s="4" t="s">
        <v>38</v>
      </c>
      <c r="I2580" s="5">
        <v>3</v>
      </c>
      <c r="J2580" s="6">
        <v>36.6</v>
      </c>
      <c r="K2580" s="7">
        <v>0.15</v>
      </c>
      <c r="L2580" s="6">
        <v>13.95</v>
      </c>
      <c r="M2580" s="6">
        <f t="shared" si="160"/>
        <v>93.330000000000013</v>
      </c>
      <c r="N2580" s="6">
        <f t="shared" si="161"/>
        <v>41.849999999999994</v>
      </c>
      <c r="O2580" s="6">
        <f t="shared" si="162"/>
        <v>51.480000000000018</v>
      </c>
      <c r="P2580" s="8">
        <f t="shared" si="163"/>
        <v>0.55159112825458068</v>
      </c>
      <c r="Q2580" s="9">
        <f>YEAR(SalesDataTable[[#This Row],[Order Date]])</f>
        <v>2026</v>
      </c>
      <c r="R2580" s="8" t="str">
        <f>"Q"&amp;ROUNDUP(MONTH(SalesDataTable[[#This Row],[Order Date]])/3,0)</f>
        <v>Q4</v>
      </c>
      <c r="S2580" s="5">
        <f>MONTH(SalesDataTable[[#This Row],[Order Date]])</f>
        <v>12</v>
      </c>
      <c r="T2580" s="8" t="str">
        <f>TEXT(SalesDataTable[[#This Row],[Order Date]],"mmm")</f>
        <v>gru</v>
      </c>
    </row>
    <row r="2581" spans="1:20" ht="16" x14ac:dyDescent="0.4">
      <c r="A2581" s="2" t="s">
        <v>2652</v>
      </c>
      <c r="B2581" s="3">
        <v>46368</v>
      </c>
      <c r="C2581" s="4" t="s">
        <v>28</v>
      </c>
      <c r="D2581" s="4" t="s">
        <v>29</v>
      </c>
      <c r="E2581" s="4" t="s">
        <v>23</v>
      </c>
      <c r="F2581" s="4" t="s">
        <v>36</v>
      </c>
      <c r="G2581" s="4" t="s">
        <v>25</v>
      </c>
      <c r="H2581" s="4" t="s">
        <v>49</v>
      </c>
      <c r="I2581" s="5">
        <v>5</v>
      </c>
      <c r="J2581" s="6">
        <v>49.59</v>
      </c>
      <c r="K2581" s="7">
        <v>0</v>
      </c>
      <c r="L2581" s="6">
        <v>22.63</v>
      </c>
      <c r="M2581" s="6">
        <f t="shared" si="160"/>
        <v>247.95000000000002</v>
      </c>
      <c r="N2581" s="6">
        <f t="shared" si="161"/>
        <v>113.14999999999999</v>
      </c>
      <c r="O2581" s="6">
        <f t="shared" si="162"/>
        <v>134.80000000000001</v>
      </c>
      <c r="P2581" s="8">
        <f t="shared" si="163"/>
        <v>0.54365799556362171</v>
      </c>
      <c r="Q2581" s="9">
        <f>YEAR(SalesDataTable[[#This Row],[Order Date]])</f>
        <v>2026</v>
      </c>
      <c r="R2581" s="8" t="str">
        <f>"Q"&amp;ROUNDUP(MONTH(SalesDataTable[[#This Row],[Order Date]])/3,0)</f>
        <v>Q4</v>
      </c>
      <c r="S2581" s="5">
        <f>MONTH(SalesDataTable[[#This Row],[Order Date]])</f>
        <v>12</v>
      </c>
      <c r="T2581" s="8" t="str">
        <f>TEXT(SalesDataTable[[#This Row],[Order Date]],"mmm")</f>
        <v>gru</v>
      </c>
    </row>
    <row r="2582" spans="1:20" ht="16" x14ac:dyDescent="0.4">
      <c r="A2582" s="2" t="s">
        <v>2653</v>
      </c>
      <c r="B2582" s="3">
        <v>46368</v>
      </c>
      <c r="C2582" s="4" t="s">
        <v>21</v>
      </c>
      <c r="D2582" s="4" t="s">
        <v>22</v>
      </c>
      <c r="E2582" s="4" t="s">
        <v>23</v>
      </c>
      <c r="F2582" s="4" t="s">
        <v>36</v>
      </c>
      <c r="G2582" s="4" t="s">
        <v>31</v>
      </c>
      <c r="H2582" s="4" t="s">
        <v>99</v>
      </c>
      <c r="I2582" s="5">
        <v>5</v>
      </c>
      <c r="J2582" s="6">
        <v>72.3</v>
      </c>
      <c r="K2582" s="7">
        <v>0.05</v>
      </c>
      <c r="L2582" s="6">
        <v>31.73</v>
      </c>
      <c r="M2582" s="6">
        <f t="shared" si="160"/>
        <v>343.42500000000001</v>
      </c>
      <c r="N2582" s="6">
        <f t="shared" si="161"/>
        <v>158.65</v>
      </c>
      <c r="O2582" s="6">
        <f t="shared" si="162"/>
        <v>184.77500000000001</v>
      </c>
      <c r="P2582" s="8">
        <f t="shared" si="163"/>
        <v>0.53803596127247577</v>
      </c>
      <c r="Q2582" s="9">
        <f>YEAR(SalesDataTable[[#This Row],[Order Date]])</f>
        <v>2026</v>
      </c>
      <c r="R2582" s="8" t="str">
        <f>"Q"&amp;ROUNDUP(MONTH(SalesDataTable[[#This Row],[Order Date]])/3,0)</f>
        <v>Q4</v>
      </c>
      <c r="S2582" s="5">
        <f>MONTH(SalesDataTable[[#This Row],[Order Date]])</f>
        <v>12</v>
      </c>
      <c r="T2582" s="8" t="str">
        <f>TEXT(SalesDataTable[[#This Row],[Order Date]],"mmm")</f>
        <v>gru</v>
      </c>
    </row>
    <row r="2583" spans="1:20" ht="16" x14ac:dyDescent="0.4">
      <c r="A2583" s="2" t="s">
        <v>2654</v>
      </c>
      <c r="B2583" s="3">
        <v>46368</v>
      </c>
      <c r="C2583" s="4" t="s">
        <v>47</v>
      </c>
      <c r="D2583" s="4" t="s">
        <v>48</v>
      </c>
      <c r="E2583" s="4" t="s">
        <v>23</v>
      </c>
      <c r="F2583" s="4" t="s">
        <v>36</v>
      </c>
      <c r="G2583" s="4" t="s">
        <v>25</v>
      </c>
      <c r="H2583" s="4" t="s">
        <v>49</v>
      </c>
      <c r="I2583" s="5">
        <v>1</v>
      </c>
      <c r="J2583" s="6">
        <v>51.57</v>
      </c>
      <c r="K2583" s="7">
        <v>0.1</v>
      </c>
      <c r="L2583" s="6">
        <v>23.11</v>
      </c>
      <c r="M2583" s="6">
        <f t="shared" si="160"/>
        <v>46.413000000000004</v>
      </c>
      <c r="N2583" s="6">
        <f t="shared" si="161"/>
        <v>23.11</v>
      </c>
      <c r="O2583" s="6">
        <f t="shared" si="162"/>
        <v>23.303000000000004</v>
      </c>
      <c r="P2583" s="8">
        <f t="shared" si="163"/>
        <v>0.5020791588563549</v>
      </c>
      <c r="Q2583" s="9">
        <f>YEAR(SalesDataTable[[#This Row],[Order Date]])</f>
        <v>2026</v>
      </c>
      <c r="R2583" s="8" t="str">
        <f>"Q"&amp;ROUNDUP(MONTH(SalesDataTable[[#This Row],[Order Date]])/3,0)</f>
        <v>Q4</v>
      </c>
      <c r="S2583" s="5">
        <f>MONTH(SalesDataTable[[#This Row],[Order Date]])</f>
        <v>12</v>
      </c>
      <c r="T2583" s="8" t="str">
        <f>TEXT(SalesDataTable[[#This Row],[Order Date]],"mmm")</f>
        <v>gru</v>
      </c>
    </row>
    <row r="2584" spans="1:20" ht="16" x14ac:dyDescent="0.4">
      <c r="A2584" s="2" t="s">
        <v>2655</v>
      </c>
      <c r="B2584" s="3">
        <v>46369</v>
      </c>
      <c r="C2584" s="4" t="s">
        <v>21</v>
      </c>
      <c r="D2584" s="4" t="s">
        <v>22</v>
      </c>
      <c r="E2584" s="4" t="s">
        <v>23</v>
      </c>
      <c r="F2584" s="4" t="s">
        <v>24</v>
      </c>
      <c r="G2584" s="4" t="s">
        <v>37</v>
      </c>
      <c r="H2584" s="4" t="s">
        <v>38</v>
      </c>
      <c r="I2584" s="5">
        <v>3</v>
      </c>
      <c r="J2584" s="6">
        <v>35.380000000000003</v>
      </c>
      <c r="K2584" s="7">
        <v>0</v>
      </c>
      <c r="L2584" s="6">
        <v>13.51</v>
      </c>
      <c r="M2584" s="6">
        <f t="shared" si="160"/>
        <v>106.14000000000001</v>
      </c>
      <c r="N2584" s="6">
        <f t="shared" si="161"/>
        <v>40.53</v>
      </c>
      <c r="O2584" s="6">
        <f t="shared" si="162"/>
        <v>65.610000000000014</v>
      </c>
      <c r="P2584" s="8">
        <f t="shared" si="163"/>
        <v>0.61814584511023185</v>
      </c>
      <c r="Q2584" s="9">
        <f>YEAR(SalesDataTable[[#This Row],[Order Date]])</f>
        <v>2026</v>
      </c>
      <c r="R2584" s="8" t="str">
        <f>"Q"&amp;ROUNDUP(MONTH(SalesDataTable[[#This Row],[Order Date]])/3,0)</f>
        <v>Q4</v>
      </c>
      <c r="S2584" s="5">
        <f>MONTH(SalesDataTable[[#This Row],[Order Date]])</f>
        <v>12</v>
      </c>
      <c r="T2584" s="8" t="str">
        <f>TEXT(SalesDataTable[[#This Row],[Order Date]],"mmm")</f>
        <v>gru</v>
      </c>
    </row>
    <row r="2585" spans="1:20" ht="16" x14ac:dyDescent="0.4">
      <c r="A2585" s="2" t="s">
        <v>2656</v>
      </c>
      <c r="B2585" s="3">
        <v>46369</v>
      </c>
      <c r="C2585" s="4" t="s">
        <v>34</v>
      </c>
      <c r="D2585" s="4" t="s">
        <v>35</v>
      </c>
      <c r="E2585" s="4" t="s">
        <v>23</v>
      </c>
      <c r="F2585" s="4" t="s">
        <v>40</v>
      </c>
      <c r="G2585" s="4" t="s">
        <v>25</v>
      </c>
      <c r="H2585" s="4" t="s">
        <v>26</v>
      </c>
      <c r="I2585" s="5">
        <v>1</v>
      </c>
      <c r="J2585" s="6">
        <v>83.08</v>
      </c>
      <c r="K2585" s="7">
        <v>0.15</v>
      </c>
      <c r="L2585" s="6">
        <v>42.91</v>
      </c>
      <c r="M2585" s="6">
        <f t="shared" si="160"/>
        <v>70.617999999999995</v>
      </c>
      <c r="N2585" s="6">
        <f t="shared" si="161"/>
        <v>42.91</v>
      </c>
      <c r="O2585" s="6">
        <f t="shared" si="162"/>
        <v>27.707999999999998</v>
      </c>
      <c r="P2585" s="8">
        <f t="shared" si="163"/>
        <v>0.39236455294684075</v>
      </c>
      <c r="Q2585" s="9">
        <f>YEAR(SalesDataTable[[#This Row],[Order Date]])</f>
        <v>2026</v>
      </c>
      <c r="R2585" s="8" t="str">
        <f>"Q"&amp;ROUNDUP(MONTH(SalesDataTable[[#This Row],[Order Date]])/3,0)</f>
        <v>Q4</v>
      </c>
      <c r="S2585" s="5">
        <f>MONTH(SalesDataTable[[#This Row],[Order Date]])</f>
        <v>12</v>
      </c>
      <c r="T2585" s="8" t="str">
        <f>TEXT(SalesDataTable[[#This Row],[Order Date]],"mmm")</f>
        <v>gru</v>
      </c>
    </row>
    <row r="2586" spans="1:20" ht="16" x14ac:dyDescent="0.4">
      <c r="A2586" s="2" t="s">
        <v>2657</v>
      </c>
      <c r="B2586" s="3">
        <v>46369</v>
      </c>
      <c r="C2586" s="4" t="s">
        <v>28</v>
      </c>
      <c r="D2586" s="4" t="s">
        <v>89</v>
      </c>
      <c r="E2586" s="4" t="s">
        <v>30</v>
      </c>
      <c r="F2586" s="4" t="s">
        <v>40</v>
      </c>
      <c r="G2586" s="4" t="s">
        <v>51</v>
      </c>
      <c r="H2586" s="4" t="s">
        <v>110</v>
      </c>
      <c r="I2586" s="5">
        <v>3</v>
      </c>
      <c r="J2586" s="6">
        <v>120.5</v>
      </c>
      <c r="K2586" s="7">
        <v>0.15</v>
      </c>
      <c r="L2586" s="6">
        <v>61.44</v>
      </c>
      <c r="M2586" s="6">
        <f t="shared" si="160"/>
        <v>307.27499999999998</v>
      </c>
      <c r="N2586" s="6">
        <f t="shared" si="161"/>
        <v>184.32</v>
      </c>
      <c r="O2586" s="6">
        <f t="shared" si="162"/>
        <v>122.95499999999998</v>
      </c>
      <c r="P2586" s="8">
        <f t="shared" si="163"/>
        <v>0.40014644862094212</v>
      </c>
      <c r="Q2586" s="9">
        <f>YEAR(SalesDataTable[[#This Row],[Order Date]])</f>
        <v>2026</v>
      </c>
      <c r="R2586" s="8" t="str">
        <f>"Q"&amp;ROUNDUP(MONTH(SalesDataTable[[#This Row],[Order Date]])/3,0)</f>
        <v>Q4</v>
      </c>
      <c r="S2586" s="5">
        <f>MONTH(SalesDataTable[[#This Row],[Order Date]])</f>
        <v>12</v>
      </c>
      <c r="T2586" s="8" t="str">
        <f>TEXT(SalesDataTable[[#This Row],[Order Date]],"mmm")</f>
        <v>gru</v>
      </c>
    </row>
    <row r="2587" spans="1:20" ht="16" x14ac:dyDescent="0.4">
      <c r="A2587" s="2" t="s">
        <v>2658</v>
      </c>
      <c r="B2587" s="3">
        <v>46369</v>
      </c>
      <c r="C2587" s="4" t="s">
        <v>21</v>
      </c>
      <c r="D2587" s="4" t="s">
        <v>22</v>
      </c>
      <c r="E2587" s="4" t="s">
        <v>23</v>
      </c>
      <c r="F2587" s="4" t="s">
        <v>36</v>
      </c>
      <c r="G2587" s="4" t="s">
        <v>31</v>
      </c>
      <c r="H2587" s="4" t="s">
        <v>99</v>
      </c>
      <c r="I2587" s="5">
        <v>3</v>
      </c>
      <c r="J2587" s="6">
        <v>73.040000000000006</v>
      </c>
      <c r="K2587" s="7">
        <v>0.1</v>
      </c>
      <c r="L2587" s="6">
        <v>31.78</v>
      </c>
      <c r="M2587" s="6">
        <f t="shared" si="160"/>
        <v>197.208</v>
      </c>
      <c r="N2587" s="6">
        <f t="shared" si="161"/>
        <v>95.34</v>
      </c>
      <c r="O2587" s="6">
        <f t="shared" si="162"/>
        <v>101.86799999999999</v>
      </c>
      <c r="P2587" s="8">
        <f t="shared" si="163"/>
        <v>0.51655105269563095</v>
      </c>
      <c r="Q2587" s="9">
        <f>YEAR(SalesDataTable[[#This Row],[Order Date]])</f>
        <v>2026</v>
      </c>
      <c r="R2587" s="8" t="str">
        <f>"Q"&amp;ROUNDUP(MONTH(SalesDataTable[[#This Row],[Order Date]])/3,0)</f>
        <v>Q4</v>
      </c>
      <c r="S2587" s="5">
        <f>MONTH(SalesDataTable[[#This Row],[Order Date]])</f>
        <v>12</v>
      </c>
      <c r="T2587" s="8" t="str">
        <f>TEXT(SalesDataTable[[#This Row],[Order Date]],"mmm")</f>
        <v>gru</v>
      </c>
    </row>
    <row r="2588" spans="1:20" ht="16" x14ac:dyDescent="0.4">
      <c r="A2588" s="2" t="s">
        <v>2659</v>
      </c>
      <c r="B2588" s="3">
        <v>46370</v>
      </c>
      <c r="C2588" s="4" t="s">
        <v>28</v>
      </c>
      <c r="D2588" s="4" t="s">
        <v>29</v>
      </c>
      <c r="E2588" s="4" t="s">
        <v>23</v>
      </c>
      <c r="F2588" s="4" t="s">
        <v>24</v>
      </c>
      <c r="G2588" s="4" t="s">
        <v>51</v>
      </c>
      <c r="H2588" s="4" t="s">
        <v>52</v>
      </c>
      <c r="I2588" s="5">
        <v>2</v>
      </c>
      <c r="J2588" s="6">
        <v>339.95</v>
      </c>
      <c r="K2588" s="7">
        <v>0</v>
      </c>
      <c r="L2588" s="6">
        <v>195.78</v>
      </c>
      <c r="M2588" s="6">
        <f t="shared" si="160"/>
        <v>679.9</v>
      </c>
      <c r="N2588" s="6">
        <f t="shared" si="161"/>
        <v>391.56</v>
      </c>
      <c r="O2588" s="6">
        <f t="shared" si="162"/>
        <v>288.33999999999997</v>
      </c>
      <c r="P2588" s="8">
        <f t="shared" si="163"/>
        <v>0.42409177820267685</v>
      </c>
      <c r="Q2588" s="9">
        <f>YEAR(SalesDataTable[[#This Row],[Order Date]])</f>
        <v>2026</v>
      </c>
      <c r="R2588" s="8" t="str">
        <f>"Q"&amp;ROUNDUP(MONTH(SalesDataTable[[#This Row],[Order Date]])/3,0)</f>
        <v>Q4</v>
      </c>
      <c r="S2588" s="5">
        <f>MONTH(SalesDataTable[[#This Row],[Order Date]])</f>
        <v>12</v>
      </c>
      <c r="T2588" s="8" t="str">
        <f>TEXT(SalesDataTable[[#This Row],[Order Date]],"mmm")</f>
        <v>gru</v>
      </c>
    </row>
    <row r="2589" spans="1:20" ht="16" x14ac:dyDescent="0.4">
      <c r="A2589" s="2" t="s">
        <v>2660</v>
      </c>
      <c r="B2589" s="3">
        <v>46370</v>
      </c>
      <c r="C2589" s="4" t="s">
        <v>21</v>
      </c>
      <c r="D2589" s="4" t="s">
        <v>108</v>
      </c>
      <c r="E2589" s="4" t="s">
        <v>59</v>
      </c>
      <c r="F2589" s="4" t="s">
        <v>24</v>
      </c>
      <c r="G2589" s="4" t="s">
        <v>51</v>
      </c>
      <c r="H2589" s="4" t="s">
        <v>61</v>
      </c>
      <c r="I2589" s="5">
        <v>2</v>
      </c>
      <c r="J2589" s="6">
        <v>199.43</v>
      </c>
      <c r="K2589" s="7">
        <v>0.05</v>
      </c>
      <c r="L2589" s="6">
        <v>106.58</v>
      </c>
      <c r="M2589" s="6">
        <f t="shared" si="160"/>
        <v>378.91699999999997</v>
      </c>
      <c r="N2589" s="6">
        <f t="shared" si="161"/>
        <v>213.16</v>
      </c>
      <c r="O2589" s="6">
        <f t="shared" si="162"/>
        <v>165.75699999999998</v>
      </c>
      <c r="P2589" s="8">
        <f t="shared" si="163"/>
        <v>0.4374493622613923</v>
      </c>
      <c r="Q2589" s="9">
        <f>YEAR(SalesDataTable[[#This Row],[Order Date]])</f>
        <v>2026</v>
      </c>
      <c r="R2589" s="8" t="str">
        <f>"Q"&amp;ROUNDUP(MONTH(SalesDataTable[[#This Row],[Order Date]])/3,0)</f>
        <v>Q4</v>
      </c>
      <c r="S2589" s="5">
        <f>MONTH(SalesDataTable[[#This Row],[Order Date]])</f>
        <v>12</v>
      </c>
      <c r="T2589" s="8" t="str">
        <f>TEXT(SalesDataTable[[#This Row],[Order Date]],"mmm")</f>
        <v>gru</v>
      </c>
    </row>
    <row r="2590" spans="1:20" ht="16" x14ac:dyDescent="0.4">
      <c r="A2590" s="2" t="s">
        <v>2661</v>
      </c>
      <c r="B2590" s="3">
        <v>46370</v>
      </c>
      <c r="C2590" s="4" t="s">
        <v>21</v>
      </c>
      <c r="D2590" s="4" t="s">
        <v>108</v>
      </c>
      <c r="E2590" s="4" t="s">
        <v>23</v>
      </c>
      <c r="F2590" s="4" t="s">
        <v>24</v>
      </c>
      <c r="G2590" s="4" t="s">
        <v>69</v>
      </c>
      <c r="H2590" s="4" t="s">
        <v>94</v>
      </c>
      <c r="I2590" s="5">
        <v>2</v>
      </c>
      <c r="J2590" s="6">
        <v>51.77</v>
      </c>
      <c r="K2590" s="7">
        <v>0.05</v>
      </c>
      <c r="L2590" s="6">
        <v>21.76</v>
      </c>
      <c r="M2590" s="6">
        <f t="shared" si="160"/>
        <v>98.363</v>
      </c>
      <c r="N2590" s="6">
        <f t="shared" si="161"/>
        <v>43.52</v>
      </c>
      <c r="O2590" s="6">
        <f t="shared" si="162"/>
        <v>54.842999999999996</v>
      </c>
      <c r="P2590" s="8">
        <f t="shared" si="163"/>
        <v>0.55755721155312465</v>
      </c>
      <c r="Q2590" s="9">
        <f>YEAR(SalesDataTable[[#This Row],[Order Date]])</f>
        <v>2026</v>
      </c>
      <c r="R2590" s="8" t="str">
        <f>"Q"&amp;ROUNDUP(MONTH(SalesDataTable[[#This Row],[Order Date]])/3,0)</f>
        <v>Q4</v>
      </c>
      <c r="S2590" s="5">
        <f>MONTH(SalesDataTable[[#This Row],[Order Date]])</f>
        <v>12</v>
      </c>
      <c r="T2590" s="8" t="str">
        <f>TEXT(SalesDataTable[[#This Row],[Order Date]],"mmm")</f>
        <v>gru</v>
      </c>
    </row>
    <row r="2591" spans="1:20" ht="16" x14ac:dyDescent="0.4">
      <c r="A2591" s="2" t="s">
        <v>2662</v>
      </c>
      <c r="B2591" s="3">
        <v>46370</v>
      </c>
      <c r="C2591" s="4" t="s">
        <v>28</v>
      </c>
      <c r="D2591" s="4" t="s">
        <v>29</v>
      </c>
      <c r="E2591" s="4" t="s">
        <v>23</v>
      </c>
      <c r="F2591" s="4" t="s">
        <v>36</v>
      </c>
      <c r="G2591" s="4" t="s">
        <v>37</v>
      </c>
      <c r="H2591" s="4" t="s">
        <v>103</v>
      </c>
      <c r="I2591" s="5">
        <v>1</v>
      </c>
      <c r="J2591" s="6">
        <v>161.53</v>
      </c>
      <c r="K2591" s="7">
        <v>0</v>
      </c>
      <c r="L2591" s="6">
        <v>87.43</v>
      </c>
      <c r="M2591" s="6">
        <f t="shared" si="160"/>
        <v>161.53</v>
      </c>
      <c r="N2591" s="6">
        <f t="shared" si="161"/>
        <v>87.43</v>
      </c>
      <c r="O2591" s="6">
        <f t="shared" si="162"/>
        <v>74.099999999999994</v>
      </c>
      <c r="P2591" s="8">
        <f t="shared" si="163"/>
        <v>0.45873831486411187</v>
      </c>
      <c r="Q2591" s="9">
        <f>YEAR(SalesDataTable[[#This Row],[Order Date]])</f>
        <v>2026</v>
      </c>
      <c r="R2591" s="8" t="str">
        <f>"Q"&amp;ROUNDUP(MONTH(SalesDataTable[[#This Row],[Order Date]])/3,0)</f>
        <v>Q4</v>
      </c>
      <c r="S2591" s="5">
        <f>MONTH(SalesDataTable[[#This Row],[Order Date]])</f>
        <v>12</v>
      </c>
      <c r="T2591" s="8" t="str">
        <f>TEXT(SalesDataTable[[#This Row],[Order Date]],"mmm")</f>
        <v>gru</v>
      </c>
    </row>
    <row r="2592" spans="1:20" ht="16" x14ac:dyDescent="0.4">
      <c r="A2592" s="2" t="s">
        <v>2663</v>
      </c>
      <c r="B2592" s="3">
        <v>46370</v>
      </c>
      <c r="C2592" s="4" t="s">
        <v>28</v>
      </c>
      <c r="D2592" s="4" t="s">
        <v>89</v>
      </c>
      <c r="E2592" s="4" t="s">
        <v>30</v>
      </c>
      <c r="F2592" s="4" t="s">
        <v>40</v>
      </c>
      <c r="G2592" s="4" t="s">
        <v>31</v>
      </c>
      <c r="H2592" s="4" t="s">
        <v>41</v>
      </c>
      <c r="I2592" s="5">
        <v>4</v>
      </c>
      <c r="J2592" s="6">
        <v>145.85</v>
      </c>
      <c r="K2592" s="7">
        <v>0.1</v>
      </c>
      <c r="L2592" s="6">
        <v>79.47</v>
      </c>
      <c r="M2592" s="6">
        <f t="shared" si="160"/>
        <v>525.05999999999995</v>
      </c>
      <c r="N2592" s="6">
        <f t="shared" si="161"/>
        <v>317.88</v>
      </c>
      <c r="O2592" s="6">
        <f t="shared" si="162"/>
        <v>207.17999999999995</v>
      </c>
      <c r="P2592" s="8">
        <f t="shared" si="163"/>
        <v>0.39458347617415146</v>
      </c>
      <c r="Q2592" s="9">
        <f>YEAR(SalesDataTable[[#This Row],[Order Date]])</f>
        <v>2026</v>
      </c>
      <c r="R2592" s="8" t="str">
        <f>"Q"&amp;ROUNDUP(MONTH(SalesDataTable[[#This Row],[Order Date]])/3,0)</f>
        <v>Q4</v>
      </c>
      <c r="S2592" s="5">
        <f>MONTH(SalesDataTable[[#This Row],[Order Date]])</f>
        <v>12</v>
      </c>
      <c r="T2592" s="8" t="str">
        <f>TEXT(SalesDataTable[[#This Row],[Order Date]],"mmm")</f>
        <v>gru</v>
      </c>
    </row>
    <row r="2593" spans="1:20" ht="16" x14ac:dyDescent="0.4">
      <c r="A2593" s="2" t="s">
        <v>2664</v>
      </c>
      <c r="B2593" s="3">
        <v>46370</v>
      </c>
      <c r="C2593" s="4" t="s">
        <v>47</v>
      </c>
      <c r="D2593" s="4" t="s">
        <v>102</v>
      </c>
      <c r="E2593" s="4" t="s">
        <v>23</v>
      </c>
      <c r="F2593" s="4" t="s">
        <v>24</v>
      </c>
      <c r="G2593" s="4" t="s">
        <v>51</v>
      </c>
      <c r="H2593" s="4" t="s">
        <v>61</v>
      </c>
      <c r="I2593" s="5">
        <v>1</v>
      </c>
      <c r="J2593" s="6">
        <v>197.18</v>
      </c>
      <c r="K2593" s="7">
        <v>0</v>
      </c>
      <c r="L2593" s="6">
        <v>105.28</v>
      </c>
      <c r="M2593" s="6">
        <f t="shared" si="160"/>
        <v>197.18</v>
      </c>
      <c r="N2593" s="6">
        <f t="shared" si="161"/>
        <v>105.28</v>
      </c>
      <c r="O2593" s="6">
        <f t="shared" si="162"/>
        <v>91.9</v>
      </c>
      <c r="P2593" s="8">
        <f t="shared" si="163"/>
        <v>0.46607160969672384</v>
      </c>
      <c r="Q2593" s="9">
        <f>YEAR(SalesDataTable[[#This Row],[Order Date]])</f>
        <v>2026</v>
      </c>
      <c r="R2593" s="8" t="str">
        <f>"Q"&amp;ROUNDUP(MONTH(SalesDataTable[[#This Row],[Order Date]])/3,0)</f>
        <v>Q4</v>
      </c>
      <c r="S2593" s="5">
        <f>MONTH(SalesDataTable[[#This Row],[Order Date]])</f>
        <v>12</v>
      </c>
      <c r="T2593" s="8" t="str">
        <f>TEXT(SalesDataTable[[#This Row],[Order Date]],"mmm")</f>
        <v>gru</v>
      </c>
    </row>
    <row r="2594" spans="1:20" ht="16" x14ac:dyDescent="0.4">
      <c r="A2594" s="2" t="s">
        <v>2665</v>
      </c>
      <c r="B2594" s="3">
        <v>46370</v>
      </c>
      <c r="C2594" s="4" t="s">
        <v>47</v>
      </c>
      <c r="D2594" s="4" t="s">
        <v>65</v>
      </c>
      <c r="E2594" s="4" t="s">
        <v>23</v>
      </c>
      <c r="F2594" s="4" t="s">
        <v>36</v>
      </c>
      <c r="G2594" s="4" t="s">
        <v>51</v>
      </c>
      <c r="H2594" s="4" t="s">
        <v>110</v>
      </c>
      <c r="I2594" s="5">
        <v>1</v>
      </c>
      <c r="J2594" s="6">
        <v>124.9</v>
      </c>
      <c r="K2594" s="7">
        <v>0</v>
      </c>
      <c r="L2594" s="6">
        <v>62.16</v>
      </c>
      <c r="M2594" s="6">
        <f t="shared" si="160"/>
        <v>124.9</v>
      </c>
      <c r="N2594" s="6">
        <f t="shared" si="161"/>
        <v>62.16</v>
      </c>
      <c r="O2594" s="6">
        <f t="shared" si="162"/>
        <v>62.740000000000009</v>
      </c>
      <c r="P2594" s="8">
        <f t="shared" si="163"/>
        <v>0.50232185748598879</v>
      </c>
      <c r="Q2594" s="9">
        <f>YEAR(SalesDataTable[[#This Row],[Order Date]])</f>
        <v>2026</v>
      </c>
      <c r="R2594" s="8" t="str">
        <f>"Q"&amp;ROUNDUP(MONTH(SalesDataTable[[#This Row],[Order Date]])/3,0)</f>
        <v>Q4</v>
      </c>
      <c r="S2594" s="5">
        <f>MONTH(SalesDataTable[[#This Row],[Order Date]])</f>
        <v>12</v>
      </c>
      <c r="T2594" s="8" t="str">
        <f>TEXT(SalesDataTable[[#This Row],[Order Date]],"mmm")</f>
        <v>gru</v>
      </c>
    </row>
    <row r="2595" spans="1:20" ht="16" x14ac:dyDescent="0.4">
      <c r="A2595" s="2" t="s">
        <v>2666</v>
      </c>
      <c r="B2595" s="3">
        <v>46370</v>
      </c>
      <c r="C2595" s="4" t="s">
        <v>34</v>
      </c>
      <c r="D2595" s="4" t="s">
        <v>146</v>
      </c>
      <c r="E2595" s="4" t="s">
        <v>45</v>
      </c>
      <c r="F2595" s="4" t="s">
        <v>36</v>
      </c>
      <c r="G2595" s="4" t="s">
        <v>31</v>
      </c>
      <c r="H2595" s="4" t="s">
        <v>99</v>
      </c>
      <c r="I2595" s="5">
        <v>2</v>
      </c>
      <c r="J2595" s="6">
        <v>70.239999999999995</v>
      </c>
      <c r="K2595" s="7">
        <v>0.1</v>
      </c>
      <c r="L2595" s="6">
        <v>32.130000000000003</v>
      </c>
      <c r="M2595" s="6">
        <f t="shared" si="160"/>
        <v>126.43199999999999</v>
      </c>
      <c r="N2595" s="6">
        <f t="shared" si="161"/>
        <v>64.260000000000005</v>
      </c>
      <c r="O2595" s="6">
        <f t="shared" si="162"/>
        <v>62.171999999999983</v>
      </c>
      <c r="P2595" s="8">
        <f t="shared" si="163"/>
        <v>0.49174259681093385</v>
      </c>
      <c r="Q2595" s="9">
        <f>YEAR(SalesDataTable[[#This Row],[Order Date]])</f>
        <v>2026</v>
      </c>
      <c r="R2595" s="8" t="str">
        <f>"Q"&amp;ROUNDUP(MONTH(SalesDataTable[[#This Row],[Order Date]])/3,0)</f>
        <v>Q4</v>
      </c>
      <c r="S2595" s="5">
        <f>MONTH(SalesDataTable[[#This Row],[Order Date]])</f>
        <v>12</v>
      </c>
      <c r="T2595" s="8" t="str">
        <f>TEXT(SalesDataTable[[#This Row],[Order Date]],"mmm")</f>
        <v>gru</v>
      </c>
    </row>
    <row r="2596" spans="1:20" ht="16" x14ac:dyDescent="0.4">
      <c r="A2596" s="2" t="s">
        <v>2667</v>
      </c>
      <c r="B2596" s="3">
        <v>46370</v>
      </c>
      <c r="C2596" s="4" t="s">
        <v>28</v>
      </c>
      <c r="D2596" s="4" t="s">
        <v>86</v>
      </c>
      <c r="E2596" s="4" t="s">
        <v>45</v>
      </c>
      <c r="F2596" s="4" t="s">
        <v>40</v>
      </c>
      <c r="G2596" s="4" t="s">
        <v>31</v>
      </c>
      <c r="H2596" s="4" t="s">
        <v>41</v>
      </c>
      <c r="I2596" s="5">
        <v>5</v>
      </c>
      <c r="J2596" s="6">
        <v>145.6</v>
      </c>
      <c r="K2596" s="7">
        <v>0.15</v>
      </c>
      <c r="L2596" s="6">
        <v>81.180000000000007</v>
      </c>
      <c r="M2596" s="6">
        <f t="shared" si="160"/>
        <v>618.79999999999995</v>
      </c>
      <c r="N2596" s="6">
        <f t="shared" si="161"/>
        <v>405.90000000000003</v>
      </c>
      <c r="O2596" s="6">
        <f t="shared" si="162"/>
        <v>212.89999999999992</v>
      </c>
      <c r="P2596" s="8">
        <f t="shared" si="163"/>
        <v>0.34405300581771159</v>
      </c>
      <c r="Q2596" s="9">
        <f>YEAR(SalesDataTable[[#This Row],[Order Date]])</f>
        <v>2026</v>
      </c>
      <c r="R2596" s="8" t="str">
        <f>"Q"&amp;ROUNDUP(MONTH(SalesDataTable[[#This Row],[Order Date]])/3,0)</f>
        <v>Q4</v>
      </c>
      <c r="S2596" s="5">
        <f>MONTH(SalesDataTable[[#This Row],[Order Date]])</f>
        <v>12</v>
      </c>
      <c r="T2596" s="8" t="str">
        <f>TEXT(SalesDataTable[[#This Row],[Order Date]],"mmm")</f>
        <v>gru</v>
      </c>
    </row>
    <row r="2597" spans="1:20" ht="16" x14ac:dyDescent="0.4">
      <c r="A2597" s="2" t="s">
        <v>2668</v>
      </c>
      <c r="B2597" s="3">
        <v>46370</v>
      </c>
      <c r="C2597" s="4" t="s">
        <v>47</v>
      </c>
      <c r="D2597" s="4" t="s">
        <v>68</v>
      </c>
      <c r="E2597" s="4" t="s">
        <v>45</v>
      </c>
      <c r="F2597" s="4" t="s">
        <v>24</v>
      </c>
      <c r="G2597" s="4" t="s">
        <v>31</v>
      </c>
      <c r="H2597" s="4" t="s">
        <v>73</v>
      </c>
      <c r="I2597" s="5">
        <v>1</v>
      </c>
      <c r="J2597" s="6">
        <v>152.4</v>
      </c>
      <c r="K2597" s="7">
        <v>0.05</v>
      </c>
      <c r="L2597" s="6">
        <v>77.98</v>
      </c>
      <c r="M2597" s="6">
        <f t="shared" si="160"/>
        <v>144.78</v>
      </c>
      <c r="N2597" s="6">
        <f t="shared" si="161"/>
        <v>77.98</v>
      </c>
      <c r="O2597" s="6">
        <f t="shared" si="162"/>
        <v>66.8</v>
      </c>
      <c r="P2597" s="8">
        <f t="shared" si="163"/>
        <v>0.46138969470921398</v>
      </c>
      <c r="Q2597" s="9">
        <f>YEAR(SalesDataTable[[#This Row],[Order Date]])</f>
        <v>2026</v>
      </c>
      <c r="R2597" s="8" t="str">
        <f>"Q"&amp;ROUNDUP(MONTH(SalesDataTable[[#This Row],[Order Date]])/3,0)</f>
        <v>Q4</v>
      </c>
      <c r="S2597" s="5">
        <f>MONTH(SalesDataTable[[#This Row],[Order Date]])</f>
        <v>12</v>
      </c>
      <c r="T2597" s="8" t="str">
        <f>TEXT(SalesDataTable[[#This Row],[Order Date]],"mmm")</f>
        <v>gru</v>
      </c>
    </row>
    <row r="2598" spans="1:20" ht="16" x14ac:dyDescent="0.4">
      <c r="A2598" s="2" t="s">
        <v>2669</v>
      </c>
      <c r="B2598" s="3">
        <v>46370</v>
      </c>
      <c r="C2598" s="4" t="s">
        <v>34</v>
      </c>
      <c r="D2598" s="4" t="s">
        <v>35</v>
      </c>
      <c r="E2598" s="4" t="s">
        <v>23</v>
      </c>
      <c r="F2598" s="4" t="s">
        <v>36</v>
      </c>
      <c r="G2598" s="4" t="s">
        <v>37</v>
      </c>
      <c r="H2598" s="4" t="s">
        <v>38</v>
      </c>
      <c r="I2598" s="5">
        <v>1</v>
      </c>
      <c r="J2598" s="6">
        <v>36.17</v>
      </c>
      <c r="K2598" s="7">
        <v>0.05</v>
      </c>
      <c r="L2598" s="6">
        <v>13.87</v>
      </c>
      <c r="M2598" s="6">
        <f t="shared" si="160"/>
        <v>34.361499999999999</v>
      </c>
      <c r="N2598" s="6">
        <f t="shared" si="161"/>
        <v>13.87</v>
      </c>
      <c r="O2598" s="6">
        <f t="shared" si="162"/>
        <v>20.491500000000002</v>
      </c>
      <c r="P2598" s="8">
        <f t="shared" si="163"/>
        <v>0.59635056676803988</v>
      </c>
      <c r="Q2598" s="9">
        <f>YEAR(SalesDataTable[[#This Row],[Order Date]])</f>
        <v>2026</v>
      </c>
      <c r="R2598" s="8" t="str">
        <f>"Q"&amp;ROUNDUP(MONTH(SalesDataTable[[#This Row],[Order Date]])/3,0)</f>
        <v>Q4</v>
      </c>
      <c r="S2598" s="5">
        <f>MONTH(SalesDataTable[[#This Row],[Order Date]])</f>
        <v>12</v>
      </c>
      <c r="T2598" s="8" t="str">
        <f>TEXT(SalesDataTable[[#This Row],[Order Date]],"mmm")</f>
        <v>gru</v>
      </c>
    </row>
    <row r="2599" spans="1:20" ht="16" x14ac:dyDescent="0.4">
      <c r="A2599" s="2" t="s">
        <v>2670</v>
      </c>
      <c r="B2599" s="3">
        <v>46371</v>
      </c>
      <c r="C2599" s="4" t="s">
        <v>28</v>
      </c>
      <c r="D2599" s="4" t="s">
        <v>89</v>
      </c>
      <c r="E2599" s="4" t="s">
        <v>23</v>
      </c>
      <c r="F2599" s="4" t="s">
        <v>24</v>
      </c>
      <c r="G2599" s="4" t="s">
        <v>51</v>
      </c>
      <c r="H2599" s="4" t="s">
        <v>110</v>
      </c>
      <c r="I2599" s="5">
        <v>3</v>
      </c>
      <c r="J2599" s="6">
        <v>126.21</v>
      </c>
      <c r="K2599" s="7">
        <v>0.1</v>
      </c>
      <c r="L2599" s="6">
        <v>60.65</v>
      </c>
      <c r="M2599" s="6">
        <f t="shared" si="160"/>
        <v>340.767</v>
      </c>
      <c r="N2599" s="6">
        <f t="shared" si="161"/>
        <v>181.95</v>
      </c>
      <c r="O2599" s="6">
        <f t="shared" si="162"/>
        <v>158.81700000000001</v>
      </c>
      <c r="P2599" s="8">
        <f t="shared" si="163"/>
        <v>0.46605745274630467</v>
      </c>
      <c r="Q2599" s="9">
        <f>YEAR(SalesDataTable[[#This Row],[Order Date]])</f>
        <v>2026</v>
      </c>
      <c r="R2599" s="8" t="str">
        <f>"Q"&amp;ROUNDUP(MONTH(SalesDataTable[[#This Row],[Order Date]])/3,0)</f>
        <v>Q4</v>
      </c>
      <c r="S2599" s="5">
        <f>MONTH(SalesDataTable[[#This Row],[Order Date]])</f>
        <v>12</v>
      </c>
      <c r="T2599" s="8" t="str">
        <f>TEXT(SalesDataTable[[#This Row],[Order Date]],"mmm")</f>
        <v>gru</v>
      </c>
    </row>
    <row r="2600" spans="1:20" ht="16" x14ac:dyDescent="0.4">
      <c r="A2600" s="2" t="s">
        <v>2671</v>
      </c>
      <c r="B2600" s="3">
        <v>46371</v>
      </c>
      <c r="C2600" s="4" t="s">
        <v>47</v>
      </c>
      <c r="D2600" s="4" t="s">
        <v>102</v>
      </c>
      <c r="E2600" s="4" t="s">
        <v>30</v>
      </c>
      <c r="F2600" s="4" t="s">
        <v>24</v>
      </c>
      <c r="G2600" s="4" t="s">
        <v>31</v>
      </c>
      <c r="H2600" s="4" t="s">
        <v>41</v>
      </c>
      <c r="I2600" s="5">
        <v>6</v>
      </c>
      <c r="J2600" s="6">
        <v>143.72999999999999</v>
      </c>
      <c r="K2600" s="7">
        <v>0.15</v>
      </c>
      <c r="L2600" s="6">
        <v>77.27</v>
      </c>
      <c r="M2600" s="6">
        <f t="shared" si="160"/>
        <v>733.02299999999991</v>
      </c>
      <c r="N2600" s="6">
        <f t="shared" si="161"/>
        <v>463.62</v>
      </c>
      <c r="O2600" s="6">
        <f t="shared" si="162"/>
        <v>269.40299999999991</v>
      </c>
      <c r="P2600" s="8">
        <f t="shared" si="163"/>
        <v>0.36752325643260847</v>
      </c>
      <c r="Q2600" s="9">
        <f>YEAR(SalesDataTable[[#This Row],[Order Date]])</f>
        <v>2026</v>
      </c>
      <c r="R2600" s="8" t="str">
        <f>"Q"&amp;ROUNDUP(MONTH(SalesDataTable[[#This Row],[Order Date]])/3,0)</f>
        <v>Q4</v>
      </c>
      <c r="S2600" s="5">
        <f>MONTH(SalesDataTable[[#This Row],[Order Date]])</f>
        <v>12</v>
      </c>
      <c r="T2600" s="8" t="str">
        <f>TEXT(SalesDataTable[[#This Row],[Order Date]],"mmm")</f>
        <v>gru</v>
      </c>
    </row>
    <row r="2601" spans="1:20" ht="16" x14ac:dyDescent="0.4">
      <c r="A2601" s="2" t="s">
        <v>2672</v>
      </c>
      <c r="B2601" s="3">
        <v>46371</v>
      </c>
      <c r="C2601" s="4" t="s">
        <v>28</v>
      </c>
      <c r="D2601" s="4" t="s">
        <v>89</v>
      </c>
      <c r="E2601" s="4" t="s">
        <v>59</v>
      </c>
      <c r="F2601" s="4" t="s">
        <v>36</v>
      </c>
      <c r="G2601" s="4" t="s">
        <v>31</v>
      </c>
      <c r="H2601" s="4" t="s">
        <v>41</v>
      </c>
      <c r="I2601" s="5">
        <v>4</v>
      </c>
      <c r="J2601" s="6">
        <v>146.38999999999999</v>
      </c>
      <c r="K2601" s="7">
        <v>0</v>
      </c>
      <c r="L2601" s="6">
        <v>78.95</v>
      </c>
      <c r="M2601" s="6">
        <f t="shared" si="160"/>
        <v>585.55999999999995</v>
      </c>
      <c r="N2601" s="6">
        <f t="shared" si="161"/>
        <v>315.8</v>
      </c>
      <c r="O2601" s="6">
        <f t="shared" si="162"/>
        <v>269.75999999999993</v>
      </c>
      <c r="P2601" s="8">
        <f t="shared" si="163"/>
        <v>0.46068720541020552</v>
      </c>
      <c r="Q2601" s="9">
        <f>YEAR(SalesDataTable[[#This Row],[Order Date]])</f>
        <v>2026</v>
      </c>
      <c r="R2601" s="8" t="str">
        <f>"Q"&amp;ROUNDUP(MONTH(SalesDataTable[[#This Row],[Order Date]])/3,0)</f>
        <v>Q4</v>
      </c>
      <c r="S2601" s="5">
        <f>MONTH(SalesDataTable[[#This Row],[Order Date]])</f>
        <v>12</v>
      </c>
      <c r="T2601" s="8" t="str">
        <f>TEXT(SalesDataTable[[#This Row],[Order Date]],"mmm")</f>
        <v>gru</v>
      </c>
    </row>
    <row r="2602" spans="1:20" ht="16" x14ac:dyDescent="0.4">
      <c r="A2602" s="2" t="s">
        <v>2673</v>
      </c>
      <c r="B2602" s="3">
        <v>46371</v>
      </c>
      <c r="C2602" s="4" t="s">
        <v>28</v>
      </c>
      <c r="D2602" s="4" t="s">
        <v>89</v>
      </c>
      <c r="E2602" s="4" t="s">
        <v>59</v>
      </c>
      <c r="F2602" s="4" t="s">
        <v>24</v>
      </c>
      <c r="G2602" s="4" t="s">
        <v>31</v>
      </c>
      <c r="H2602" s="4" t="s">
        <v>32</v>
      </c>
      <c r="I2602" s="5">
        <v>2</v>
      </c>
      <c r="J2602" s="6">
        <v>89.84</v>
      </c>
      <c r="K2602" s="7">
        <v>0.05</v>
      </c>
      <c r="L2602" s="6">
        <v>45.17</v>
      </c>
      <c r="M2602" s="6">
        <f t="shared" si="160"/>
        <v>170.696</v>
      </c>
      <c r="N2602" s="6">
        <f t="shared" si="161"/>
        <v>90.34</v>
      </c>
      <c r="O2602" s="6">
        <f t="shared" si="162"/>
        <v>80.355999999999995</v>
      </c>
      <c r="P2602" s="8">
        <f t="shared" si="163"/>
        <v>0.47075502647982376</v>
      </c>
      <c r="Q2602" s="9">
        <f>YEAR(SalesDataTable[[#This Row],[Order Date]])</f>
        <v>2026</v>
      </c>
      <c r="R2602" s="8" t="str">
        <f>"Q"&amp;ROUNDUP(MONTH(SalesDataTable[[#This Row],[Order Date]])/3,0)</f>
        <v>Q4</v>
      </c>
      <c r="S2602" s="5">
        <f>MONTH(SalesDataTable[[#This Row],[Order Date]])</f>
        <v>12</v>
      </c>
      <c r="T2602" s="8" t="str">
        <f>TEXT(SalesDataTable[[#This Row],[Order Date]],"mmm")</f>
        <v>gru</v>
      </c>
    </row>
    <row r="2603" spans="1:20" ht="16" x14ac:dyDescent="0.4">
      <c r="A2603" s="2" t="s">
        <v>2674</v>
      </c>
      <c r="B2603" s="3">
        <v>46371</v>
      </c>
      <c r="C2603" s="4" t="s">
        <v>34</v>
      </c>
      <c r="D2603" s="4" t="s">
        <v>81</v>
      </c>
      <c r="E2603" s="4" t="s">
        <v>45</v>
      </c>
      <c r="F2603" s="4" t="s">
        <v>36</v>
      </c>
      <c r="G2603" s="4" t="s">
        <v>69</v>
      </c>
      <c r="H2603" s="4" t="s">
        <v>94</v>
      </c>
      <c r="I2603" s="5">
        <v>3</v>
      </c>
      <c r="J2603" s="6">
        <v>49.67</v>
      </c>
      <c r="K2603" s="7">
        <v>0.05</v>
      </c>
      <c r="L2603" s="6">
        <v>21.5</v>
      </c>
      <c r="M2603" s="6">
        <f t="shared" si="160"/>
        <v>141.55949999999999</v>
      </c>
      <c r="N2603" s="6">
        <f t="shared" si="161"/>
        <v>64.5</v>
      </c>
      <c r="O2603" s="6">
        <f t="shared" si="162"/>
        <v>77.059499999999986</v>
      </c>
      <c r="P2603" s="8">
        <f t="shared" si="163"/>
        <v>0.54436120500566898</v>
      </c>
      <c r="Q2603" s="9">
        <f>YEAR(SalesDataTable[[#This Row],[Order Date]])</f>
        <v>2026</v>
      </c>
      <c r="R2603" s="8" t="str">
        <f>"Q"&amp;ROUNDUP(MONTH(SalesDataTable[[#This Row],[Order Date]])/3,0)</f>
        <v>Q4</v>
      </c>
      <c r="S2603" s="5">
        <f>MONTH(SalesDataTable[[#This Row],[Order Date]])</f>
        <v>12</v>
      </c>
      <c r="T2603" s="8" t="str">
        <f>TEXT(SalesDataTable[[#This Row],[Order Date]],"mmm")</f>
        <v>gru</v>
      </c>
    </row>
    <row r="2604" spans="1:20" ht="16" x14ac:dyDescent="0.4">
      <c r="A2604" s="2" t="s">
        <v>2675</v>
      </c>
      <c r="B2604" s="3">
        <v>46371</v>
      </c>
      <c r="C2604" s="4" t="s">
        <v>28</v>
      </c>
      <c r="D2604" s="4" t="s">
        <v>106</v>
      </c>
      <c r="E2604" s="4" t="s">
        <v>30</v>
      </c>
      <c r="F2604" s="4" t="s">
        <v>40</v>
      </c>
      <c r="G2604" s="4" t="s">
        <v>31</v>
      </c>
      <c r="H2604" s="4" t="s">
        <v>32</v>
      </c>
      <c r="I2604" s="5">
        <v>4</v>
      </c>
      <c r="J2604" s="6">
        <v>94.3</v>
      </c>
      <c r="K2604" s="7">
        <v>0.1</v>
      </c>
      <c r="L2604" s="6">
        <v>44.36</v>
      </c>
      <c r="M2604" s="6">
        <f t="shared" si="160"/>
        <v>339.48</v>
      </c>
      <c r="N2604" s="6">
        <f t="shared" si="161"/>
        <v>177.44</v>
      </c>
      <c r="O2604" s="6">
        <f t="shared" si="162"/>
        <v>162.04000000000002</v>
      </c>
      <c r="P2604" s="8">
        <f t="shared" si="163"/>
        <v>0.47731825144338402</v>
      </c>
      <c r="Q2604" s="9">
        <f>YEAR(SalesDataTable[[#This Row],[Order Date]])</f>
        <v>2026</v>
      </c>
      <c r="R2604" s="8" t="str">
        <f>"Q"&amp;ROUNDUP(MONTH(SalesDataTable[[#This Row],[Order Date]])/3,0)</f>
        <v>Q4</v>
      </c>
      <c r="S2604" s="5">
        <f>MONTH(SalesDataTable[[#This Row],[Order Date]])</f>
        <v>12</v>
      </c>
      <c r="T2604" s="8" t="str">
        <f>TEXT(SalesDataTable[[#This Row],[Order Date]],"mmm")</f>
        <v>gru</v>
      </c>
    </row>
    <row r="2605" spans="1:20" ht="16" x14ac:dyDescent="0.4">
      <c r="A2605" s="2" t="s">
        <v>2676</v>
      </c>
      <c r="B2605" s="3">
        <v>46372</v>
      </c>
      <c r="C2605" s="4" t="s">
        <v>28</v>
      </c>
      <c r="D2605" s="4" t="s">
        <v>89</v>
      </c>
      <c r="E2605" s="4" t="s">
        <v>45</v>
      </c>
      <c r="F2605" s="4" t="s">
        <v>40</v>
      </c>
      <c r="G2605" s="4" t="s">
        <v>69</v>
      </c>
      <c r="H2605" s="4" t="s">
        <v>87</v>
      </c>
      <c r="I2605" s="5">
        <v>2</v>
      </c>
      <c r="J2605" s="6">
        <v>36.020000000000003</v>
      </c>
      <c r="K2605" s="7">
        <v>0.1</v>
      </c>
      <c r="L2605" s="6">
        <v>13.59</v>
      </c>
      <c r="M2605" s="6">
        <f t="shared" si="160"/>
        <v>64.836000000000013</v>
      </c>
      <c r="N2605" s="6">
        <f t="shared" si="161"/>
        <v>27.18</v>
      </c>
      <c r="O2605" s="6">
        <f t="shared" si="162"/>
        <v>37.656000000000013</v>
      </c>
      <c r="P2605" s="8">
        <f t="shared" si="163"/>
        <v>0.58078845086063302</v>
      </c>
      <c r="Q2605" s="9">
        <f>YEAR(SalesDataTable[[#This Row],[Order Date]])</f>
        <v>2026</v>
      </c>
      <c r="R2605" s="8" t="str">
        <f>"Q"&amp;ROUNDUP(MONTH(SalesDataTable[[#This Row],[Order Date]])/3,0)</f>
        <v>Q4</v>
      </c>
      <c r="S2605" s="5">
        <f>MONTH(SalesDataTable[[#This Row],[Order Date]])</f>
        <v>12</v>
      </c>
      <c r="T2605" s="8" t="str">
        <f>TEXT(SalesDataTable[[#This Row],[Order Date]],"mmm")</f>
        <v>gru</v>
      </c>
    </row>
    <row r="2606" spans="1:20" ht="16" x14ac:dyDescent="0.4">
      <c r="A2606" s="2" t="s">
        <v>2677</v>
      </c>
      <c r="B2606" s="3">
        <v>46372</v>
      </c>
      <c r="C2606" s="4" t="s">
        <v>28</v>
      </c>
      <c r="D2606" s="4" t="s">
        <v>106</v>
      </c>
      <c r="E2606" s="4" t="s">
        <v>23</v>
      </c>
      <c r="F2606" s="4" t="s">
        <v>24</v>
      </c>
      <c r="G2606" s="4" t="s">
        <v>31</v>
      </c>
      <c r="H2606" s="4" t="s">
        <v>73</v>
      </c>
      <c r="I2606" s="5">
        <v>1</v>
      </c>
      <c r="J2606" s="6">
        <v>154.12</v>
      </c>
      <c r="K2606" s="7">
        <v>0</v>
      </c>
      <c r="L2606" s="6">
        <v>77.45</v>
      </c>
      <c r="M2606" s="6">
        <f t="shared" si="160"/>
        <v>154.12</v>
      </c>
      <c r="N2606" s="6">
        <f t="shared" si="161"/>
        <v>77.45</v>
      </c>
      <c r="O2606" s="6">
        <f t="shared" si="162"/>
        <v>76.67</v>
      </c>
      <c r="P2606" s="8">
        <f t="shared" si="163"/>
        <v>0.49746950428237735</v>
      </c>
      <c r="Q2606" s="9">
        <f>YEAR(SalesDataTable[[#This Row],[Order Date]])</f>
        <v>2026</v>
      </c>
      <c r="R2606" s="8" t="str">
        <f>"Q"&amp;ROUNDUP(MONTH(SalesDataTable[[#This Row],[Order Date]])/3,0)</f>
        <v>Q4</v>
      </c>
      <c r="S2606" s="5">
        <f>MONTH(SalesDataTable[[#This Row],[Order Date]])</f>
        <v>12</v>
      </c>
      <c r="T2606" s="8" t="str">
        <f>TEXT(SalesDataTable[[#This Row],[Order Date]],"mmm")</f>
        <v>gru</v>
      </c>
    </row>
    <row r="2607" spans="1:20" ht="16" x14ac:dyDescent="0.4">
      <c r="A2607" s="2" t="s">
        <v>2678</v>
      </c>
      <c r="B2607" s="3">
        <v>46372</v>
      </c>
      <c r="C2607" s="4" t="s">
        <v>21</v>
      </c>
      <c r="D2607" s="4" t="s">
        <v>72</v>
      </c>
      <c r="E2607" s="4" t="s">
        <v>23</v>
      </c>
      <c r="F2607" s="4" t="s">
        <v>24</v>
      </c>
      <c r="G2607" s="4" t="s">
        <v>31</v>
      </c>
      <c r="H2607" s="4" t="s">
        <v>73</v>
      </c>
      <c r="I2607" s="5">
        <v>1</v>
      </c>
      <c r="J2607" s="6">
        <v>150.88</v>
      </c>
      <c r="K2607" s="7">
        <v>0.05</v>
      </c>
      <c r="L2607" s="6">
        <v>81.02</v>
      </c>
      <c r="M2607" s="6">
        <f t="shared" si="160"/>
        <v>143.33599999999998</v>
      </c>
      <c r="N2607" s="6">
        <f t="shared" si="161"/>
        <v>81.02</v>
      </c>
      <c r="O2607" s="6">
        <f t="shared" si="162"/>
        <v>62.315999999999988</v>
      </c>
      <c r="P2607" s="8">
        <f t="shared" si="163"/>
        <v>0.43475470223809787</v>
      </c>
      <c r="Q2607" s="9">
        <f>YEAR(SalesDataTable[[#This Row],[Order Date]])</f>
        <v>2026</v>
      </c>
      <c r="R2607" s="8" t="str">
        <f>"Q"&amp;ROUNDUP(MONTH(SalesDataTable[[#This Row],[Order Date]])/3,0)</f>
        <v>Q4</v>
      </c>
      <c r="S2607" s="5">
        <f>MONTH(SalesDataTable[[#This Row],[Order Date]])</f>
        <v>12</v>
      </c>
      <c r="T2607" s="8" t="str">
        <f>TEXT(SalesDataTable[[#This Row],[Order Date]],"mmm")</f>
        <v>gru</v>
      </c>
    </row>
    <row r="2608" spans="1:20" ht="16" x14ac:dyDescent="0.4">
      <c r="A2608" s="2" t="s">
        <v>2679</v>
      </c>
      <c r="B2608" s="3">
        <v>46373</v>
      </c>
      <c r="C2608" s="4" t="s">
        <v>34</v>
      </c>
      <c r="D2608" s="4" t="s">
        <v>35</v>
      </c>
      <c r="E2608" s="4" t="s">
        <v>59</v>
      </c>
      <c r="F2608" s="4" t="s">
        <v>36</v>
      </c>
      <c r="G2608" s="4" t="s">
        <v>25</v>
      </c>
      <c r="H2608" s="4" t="s">
        <v>55</v>
      </c>
      <c r="I2608" s="5">
        <v>2</v>
      </c>
      <c r="J2608" s="6">
        <v>40.479999999999997</v>
      </c>
      <c r="K2608" s="7">
        <v>0</v>
      </c>
      <c r="L2608" s="6">
        <v>16.23</v>
      </c>
      <c r="M2608" s="6">
        <f t="shared" si="160"/>
        <v>80.959999999999994</v>
      </c>
      <c r="N2608" s="6">
        <f t="shared" si="161"/>
        <v>32.46</v>
      </c>
      <c r="O2608" s="6">
        <f t="shared" si="162"/>
        <v>48.499999999999993</v>
      </c>
      <c r="P2608" s="8">
        <f t="shared" si="163"/>
        <v>0.5990612648221344</v>
      </c>
      <c r="Q2608" s="9">
        <f>YEAR(SalesDataTable[[#This Row],[Order Date]])</f>
        <v>2026</v>
      </c>
      <c r="R2608" s="8" t="str">
        <f>"Q"&amp;ROUNDUP(MONTH(SalesDataTable[[#This Row],[Order Date]])/3,0)</f>
        <v>Q4</v>
      </c>
      <c r="S2608" s="5">
        <f>MONTH(SalesDataTable[[#This Row],[Order Date]])</f>
        <v>12</v>
      </c>
      <c r="T2608" s="8" t="str">
        <f>TEXT(SalesDataTable[[#This Row],[Order Date]],"mmm")</f>
        <v>gru</v>
      </c>
    </row>
    <row r="2609" spans="1:20" ht="16" x14ac:dyDescent="0.4">
      <c r="A2609" s="2" t="s">
        <v>2680</v>
      </c>
      <c r="B2609" s="3">
        <v>46373</v>
      </c>
      <c r="C2609" s="4" t="s">
        <v>34</v>
      </c>
      <c r="D2609" s="4" t="s">
        <v>81</v>
      </c>
      <c r="E2609" s="4" t="s">
        <v>59</v>
      </c>
      <c r="F2609" s="4" t="s">
        <v>40</v>
      </c>
      <c r="G2609" s="4" t="s">
        <v>37</v>
      </c>
      <c r="H2609" s="4" t="s">
        <v>103</v>
      </c>
      <c r="I2609" s="5">
        <v>3</v>
      </c>
      <c r="J2609" s="6">
        <v>163.34</v>
      </c>
      <c r="K2609" s="7">
        <v>0.1</v>
      </c>
      <c r="L2609" s="6">
        <v>88.53</v>
      </c>
      <c r="M2609" s="6">
        <f t="shared" si="160"/>
        <v>441.01799999999997</v>
      </c>
      <c r="N2609" s="6">
        <f t="shared" si="161"/>
        <v>265.59000000000003</v>
      </c>
      <c r="O2609" s="6">
        <f t="shared" si="162"/>
        <v>175.42799999999994</v>
      </c>
      <c r="P2609" s="8">
        <f t="shared" si="163"/>
        <v>0.39777968246194023</v>
      </c>
      <c r="Q2609" s="9">
        <f>YEAR(SalesDataTable[[#This Row],[Order Date]])</f>
        <v>2026</v>
      </c>
      <c r="R2609" s="8" t="str">
        <f>"Q"&amp;ROUNDUP(MONTH(SalesDataTable[[#This Row],[Order Date]])/3,0)</f>
        <v>Q4</v>
      </c>
      <c r="S2609" s="5">
        <f>MONTH(SalesDataTable[[#This Row],[Order Date]])</f>
        <v>12</v>
      </c>
      <c r="T2609" s="8" t="str">
        <f>TEXT(SalesDataTable[[#This Row],[Order Date]],"mmm")</f>
        <v>gru</v>
      </c>
    </row>
    <row r="2610" spans="1:20" ht="16" x14ac:dyDescent="0.4">
      <c r="A2610" s="2" t="s">
        <v>2681</v>
      </c>
      <c r="B2610" s="3">
        <v>46373</v>
      </c>
      <c r="C2610" s="4" t="s">
        <v>47</v>
      </c>
      <c r="D2610" s="4" t="s">
        <v>48</v>
      </c>
      <c r="E2610" s="4" t="s">
        <v>45</v>
      </c>
      <c r="F2610" s="4" t="s">
        <v>36</v>
      </c>
      <c r="G2610" s="4" t="s">
        <v>69</v>
      </c>
      <c r="H2610" s="4" t="s">
        <v>70</v>
      </c>
      <c r="I2610" s="5">
        <v>2</v>
      </c>
      <c r="J2610" s="6">
        <v>40.89</v>
      </c>
      <c r="K2610" s="7">
        <v>0</v>
      </c>
      <c r="L2610" s="6">
        <v>14.95</v>
      </c>
      <c r="M2610" s="6">
        <f t="shared" si="160"/>
        <v>81.78</v>
      </c>
      <c r="N2610" s="6">
        <f t="shared" si="161"/>
        <v>29.9</v>
      </c>
      <c r="O2610" s="6">
        <f t="shared" si="162"/>
        <v>51.88</v>
      </c>
      <c r="P2610" s="8">
        <f t="shared" si="163"/>
        <v>0.63438493519197847</v>
      </c>
      <c r="Q2610" s="9">
        <f>YEAR(SalesDataTable[[#This Row],[Order Date]])</f>
        <v>2026</v>
      </c>
      <c r="R2610" s="8" t="str">
        <f>"Q"&amp;ROUNDUP(MONTH(SalesDataTable[[#This Row],[Order Date]])/3,0)</f>
        <v>Q4</v>
      </c>
      <c r="S2610" s="5">
        <f>MONTH(SalesDataTable[[#This Row],[Order Date]])</f>
        <v>12</v>
      </c>
      <c r="T2610" s="8" t="str">
        <f>TEXT(SalesDataTable[[#This Row],[Order Date]],"mmm")</f>
        <v>gru</v>
      </c>
    </row>
    <row r="2611" spans="1:20" ht="16" x14ac:dyDescent="0.4">
      <c r="A2611" s="2" t="s">
        <v>2682</v>
      </c>
      <c r="B2611" s="3">
        <v>46373</v>
      </c>
      <c r="C2611" s="4" t="s">
        <v>34</v>
      </c>
      <c r="D2611" s="4" t="s">
        <v>35</v>
      </c>
      <c r="E2611" s="4" t="s">
        <v>59</v>
      </c>
      <c r="F2611" s="4" t="s">
        <v>36</v>
      </c>
      <c r="G2611" s="4" t="s">
        <v>69</v>
      </c>
      <c r="H2611" s="4" t="s">
        <v>70</v>
      </c>
      <c r="I2611" s="5">
        <v>1</v>
      </c>
      <c r="J2611" s="6">
        <v>40.159999999999997</v>
      </c>
      <c r="K2611" s="7">
        <v>0.15</v>
      </c>
      <c r="L2611" s="6">
        <v>14.46</v>
      </c>
      <c r="M2611" s="6">
        <f t="shared" si="160"/>
        <v>34.135999999999996</v>
      </c>
      <c r="N2611" s="6">
        <f t="shared" si="161"/>
        <v>14.46</v>
      </c>
      <c r="O2611" s="6">
        <f t="shared" si="162"/>
        <v>19.675999999999995</v>
      </c>
      <c r="P2611" s="8">
        <f t="shared" si="163"/>
        <v>0.576400281228029</v>
      </c>
      <c r="Q2611" s="9">
        <f>YEAR(SalesDataTable[[#This Row],[Order Date]])</f>
        <v>2026</v>
      </c>
      <c r="R2611" s="8" t="str">
        <f>"Q"&amp;ROUNDUP(MONTH(SalesDataTable[[#This Row],[Order Date]])/3,0)</f>
        <v>Q4</v>
      </c>
      <c r="S2611" s="5">
        <f>MONTH(SalesDataTable[[#This Row],[Order Date]])</f>
        <v>12</v>
      </c>
      <c r="T2611" s="8" t="str">
        <f>TEXT(SalesDataTable[[#This Row],[Order Date]],"mmm")</f>
        <v>gru</v>
      </c>
    </row>
    <row r="2612" spans="1:20" ht="16" x14ac:dyDescent="0.4">
      <c r="A2612" s="2" t="s">
        <v>2683</v>
      </c>
      <c r="B2612" s="3">
        <v>46373</v>
      </c>
      <c r="C2612" s="4" t="s">
        <v>47</v>
      </c>
      <c r="D2612" s="4" t="s">
        <v>102</v>
      </c>
      <c r="E2612" s="4" t="s">
        <v>23</v>
      </c>
      <c r="F2612" s="4" t="s">
        <v>36</v>
      </c>
      <c r="G2612" s="4" t="s">
        <v>51</v>
      </c>
      <c r="H2612" s="4" t="s">
        <v>84</v>
      </c>
      <c r="I2612" s="5">
        <v>2</v>
      </c>
      <c r="J2612" s="6">
        <v>79.86</v>
      </c>
      <c r="K2612" s="7">
        <v>0</v>
      </c>
      <c r="L2612" s="6">
        <v>39.049999999999997</v>
      </c>
      <c r="M2612" s="6">
        <f t="shared" si="160"/>
        <v>159.72</v>
      </c>
      <c r="N2612" s="6">
        <f t="shared" si="161"/>
        <v>78.099999999999994</v>
      </c>
      <c r="O2612" s="6">
        <f t="shared" si="162"/>
        <v>81.62</v>
      </c>
      <c r="P2612" s="8">
        <f t="shared" si="163"/>
        <v>0.51101928374655647</v>
      </c>
      <c r="Q2612" s="9">
        <f>YEAR(SalesDataTable[[#This Row],[Order Date]])</f>
        <v>2026</v>
      </c>
      <c r="R2612" s="8" t="str">
        <f>"Q"&amp;ROUNDUP(MONTH(SalesDataTable[[#This Row],[Order Date]])/3,0)</f>
        <v>Q4</v>
      </c>
      <c r="S2612" s="5">
        <f>MONTH(SalesDataTable[[#This Row],[Order Date]])</f>
        <v>12</v>
      </c>
      <c r="T2612" s="8" t="str">
        <f>TEXT(SalesDataTable[[#This Row],[Order Date]],"mmm")</f>
        <v>gru</v>
      </c>
    </row>
    <row r="2613" spans="1:20" ht="16" x14ac:dyDescent="0.4">
      <c r="A2613" s="2" t="s">
        <v>2684</v>
      </c>
      <c r="B2613" s="3">
        <v>46374</v>
      </c>
      <c r="C2613" s="4" t="s">
        <v>28</v>
      </c>
      <c r="D2613" s="4" t="s">
        <v>86</v>
      </c>
      <c r="E2613" s="4" t="s">
        <v>59</v>
      </c>
      <c r="F2613" s="4" t="s">
        <v>24</v>
      </c>
      <c r="G2613" s="4" t="s">
        <v>51</v>
      </c>
      <c r="H2613" s="4" t="s">
        <v>110</v>
      </c>
      <c r="I2613" s="5">
        <v>2</v>
      </c>
      <c r="J2613" s="6">
        <v>123.42</v>
      </c>
      <c r="K2613" s="7">
        <v>0.1</v>
      </c>
      <c r="L2613" s="6">
        <v>60.03</v>
      </c>
      <c r="M2613" s="6">
        <f t="shared" si="160"/>
        <v>222.15600000000001</v>
      </c>
      <c r="N2613" s="6">
        <f t="shared" si="161"/>
        <v>120.06</v>
      </c>
      <c r="O2613" s="6">
        <f t="shared" si="162"/>
        <v>102.096</v>
      </c>
      <c r="P2613" s="8">
        <f t="shared" si="163"/>
        <v>0.45956895154756117</v>
      </c>
      <c r="Q2613" s="9">
        <f>YEAR(SalesDataTable[[#This Row],[Order Date]])</f>
        <v>2026</v>
      </c>
      <c r="R2613" s="8" t="str">
        <f>"Q"&amp;ROUNDUP(MONTH(SalesDataTable[[#This Row],[Order Date]])/3,0)</f>
        <v>Q4</v>
      </c>
      <c r="S2613" s="5">
        <f>MONTH(SalesDataTable[[#This Row],[Order Date]])</f>
        <v>12</v>
      </c>
      <c r="T2613" s="8" t="str">
        <f>TEXT(SalesDataTable[[#This Row],[Order Date]],"mmm")</f>
        <v>gru</v>
      </c>
    </row>
    <row r="2614" spans="1:20" ht="16" x14ac:dyDescent="0.4">
      <c r="A2614" s="2" t="s">
        <v>2685</v>
      </c>
      <c r="B2614" s="3">
        <v>46374</v>
      </c>
      <c r="C2614" s="4" t="s">
        <v>34</v>
      </c>
      <c r="D2614" s="4" t="s">
        <v>35</v>
      </c>
      <c r="E2614" s="4" t="s">
        <v>23</v>
      </c>
      <c r="F2614" s="4" t="s">
        <v>24</v>
      </c>
      <c r="G2614" s="4" t="s">
        <v>37</v>
      </c>
      <c r="H2614" s="4" t="s">
        <v>66</v>
      </c>
      <c r="I2614" s="5">
        <v>1</v>
      </c>
      <c r="J2614" s="6">
        <v>47.61</v>
      </c>
      <c r="K2614" s="7">
        <v>0.05</v>
      </c>
      <c r="L2614" s="6">
        <v>18.18</v>
      </c>
      <c r="M2614" s="6">
        <f t="shared" si="160"/>
        <v>45.229499999999994</v>
      </c>
      <c r="N2614" s="6">
        <f t="shared" si="161"/>
        <v>18.18</v>
      </c>
      <c r="O2614" s="6">
        <f t="shared" si="162"/>
        <v>27.049499999999995</v>
      </c>
      <c r="P2614" s="8">
        <f t="shared" si="163"/>
        <v>0.59804994527907662</v>
      </c>
      <c r="Q2614" s="9">
        <f>YEAR(SalesDataTable[[#This Row],[Order Date]])</f>
        <v>2026</v>
      </c>
      <c r="R2614" s="8" t="str">
        <f>"Q"&amp;ROUNDUP(MONTH(SalesDataTable[[#This Row],[Order Date]])/3,0)</f>
        <v>Q4</v>
      </c>
      <c r="S2614" s="5">
        <f>MONTH(SalesDataTable[[#This Row],[Order Date]])</f>
        <v>12</v>
      </c>
      <c r="T2614" s="8" t="str">
        <f>TEXT(SalesDataTable[[#This Row],[Order Date]],"mmm")</f>
        <v>gru</v>
      </c>
    </row>
    <row r="2615" spans="1:20" ht="16" x14ac:dyDescent="0.4">
      <c r="A2615" s="2" t="s">
        <v>2686</v>
      </c>
      <c r="B2615" s="3">
        <v>46374</v>
      </c>
      <c r="C2615" s="4" t="s">
        <v>47</v>
      </c>
      <c r="D2615" s="4" t="s">
        <v>68</v>
      </c>
      <c r="E2615" s="4" t="s">
        <v>23</v>
      </c>
      <c r="F2615" s="4" t="s">
        <v>24</v>
      </c>
      <c r="G2615" s="4" t="s">
        <v>31</v>
      </c>
      <c r="H2615" s="4" t="s">
        <v>32</v>
      </c>
      <c r="I2615" s="5">
        <v>2</v>
      </c>
      <c r="J2615" s="6">
        <v>93.88</v>
      </c>
      <c r="K2615" s="7">
        <v>0.1</v>
      </c>
      <c r="L2615" s="6">
        <v>45.89</v>
      </c>
      <c r="M2615" s="6">
        <f t="shared" si="160"/>
        <v>168.98400000000001</v>
      </c>
      <c r="N2615" s="6">
        <f t="shared" si="161"/>
        <v>91.78</v>
      </c>
      <c r="O2615" s="6">
        <f t="shared" si="162"/>
        <v>77.204000000000008</v>
      </c>
      <c r="P2615" s="8">
        <f t="shared" si="163"/>
        <v>0.45687165648818823</v>
      </c>
      <c r="Q2615" s="9">
        <f>YEAR(SalesDataTable[[#This Row],[Order Date]])</f>
        <v>2026</v>
      </c>
      <c r="R2615" s="8" t="str">
        <f>"Q"&amp;ROUNDUP(MONTH(SalesDataTable[[#This Row],[Order Date]])/3,0)</f>
        <v>Q4</v>
      </c>
      <c r="S2615" s="5">
        <f>MONTH(SalesDataTable[[#This Row],[Order Date]])</f>
        <v>12</v>
      </c>
      <c r="T2615" s="8" t="str">
        <f>TEXT(SalesDataTable[[#This Row],[Order Date]],"mmm")</f>
        <v>gru</v>
      </c>
    </row>
    <row r="2616" spans="1:20" ht="16" x14ac:dyDescent="0.4">
      <c r="A2616" s="2" t="s">
        <v>2687</v>
      </c>
      <c r="B2616" s="3">
        <v>46374</v>
      </c>
      <c r="C2616" s="4" t="s">
        <v>28</v>
      </c>
      <c r="D2616" s="4" t="s">
        <v>86</v>
      </c>
      <c r="E2616" s="4" t="s">
        <v>23</v>
      </c>
      <c r="F2616" s="4" t="s">
        <v>36</v>
      </c>
      <c r="G2616" s="4" t="s">
        <v>31</v>
      </c>
      <c r="H2616" s="4" t="s">
        <v>41</v>
      </c>
      <c r="I2616" s="5">
        <v>3</v>
      </c>
      <c r="J2616" s="6">
        <v>145.43</v>
      </c>
      <c r="K2616" s="7">
        <v>0.05</v>
      </c>
      <c r="L2616" s="6">
        <v>81.72</v>
      </c>
      <c r="M2616" s="6">
        <f t="shared" si="160"/>
        <v>414.47550000000001</v>
      </c>
      <c r="N2616" s="6">
        <f t="shared" si="161"/>
        <v>245.16</v>
      </c>
      <c r="O2616" s="6">
        <f t="shared" si="162"/>
        <v>169.31550000000001</v>
      </c>
      <c r="P2616" s="8">
        <f t="shared" si="163"/>
        <v>0.40850544845232106</v>
      </c>
      <c r="Q2616" s="9">
        <f>YEAR(SalesDataTable[[#This Row],[Order Date]])</f>
        <v>2026</v>
      </c>
      <c r="R2616" s="8" t="str">
        <f>"Q"&amp;ROUNDUP(MONTH(SalesDataTable[[#This Row],[Order Date]])/3,0)</f>
        <v>Q4</v>
      </c>
      <c r="S2616" s="5">
        <f>MONTH(SalesDataTable[[#This Row],[Order Date]])</f>
        <v>12</v>
      </c>
      <c r="T2616" s="8" t="str">
        <f>TEXT(SalesDataTable[[#This Row],[Order Date]],"mmm")</f>
        <v>gru</v>
      </c>
    </row>
    <row r="2617" spans="1:20" ht="16" x14ac:dyDescent="0.4">
      <c r="A2617" s="2" t="s">
        <v>2688</v>
      </c>
      <c r="B2617" s="3">
        <v>46374</v>
      </c>
      <c r="C2617" s="4" t="s">
        <v>47</v>
      </c>
      <c r="D2617" s="4" t="s">
        <v>48</v>
      </c>
      <c r="E2617" s="4" t="s">
        <v>23</v>
      </c>
      <c r="F2617" s="4" t="s">
        <v>24</v>
      </c>
      <c r="G2617" s="4" t="s">
        <v>37</v>
      </c>
      <c r="H2617" s="4" t="s">
        <v>38</v>
      </c>
      <c r="I2617" s="5">
        <v>2</v>
      </c>
      <c r="J2617" s="6">
        <v>36.89</v>
      </c>
      <c r="K2617" s="7">
        <v>0.1</v>
      </c>
      <c r="L2617" s="6">
        <v>13.74</v>
      </c>
      <c r="M2617" s="6">
        <f t="shared" si="160"/>
        <v>66.402000000000001</v>
      </c>
      <c r="N2617" s="6">
        <f t="shared" si="161"/>
        <v>27.48</v>
      </c>
      <c r="O2617" s="6">
        <f t="shared" si="162"/>
        <v>38.921999999999997</v>
      </c>
      <c r="P2617" s="8">
        <f t="shared" si="163"/>
        <v>0.58615704346254627</v>
      </c>
      <c r="Q2617" s="9">
        <f>YEAR(SalesDataTable[[#This Row],[Order Date]])</f>
        <v>2026</v>
      </c>
      <c r="R2617" s="8" t="str">
        <f>"Q"&amp;ROUNDUP(MONTH(SalesDataTable[[#This Row],[Order Date]])/3,0)</f>
        <v>Q4</v>
      </c>
      <c r="S2617" s="5">
        <f>MONTH(SalesDataTable[[#This Row],[Order Date]])</f>
        <v>12</v>
      </c>
      <c r="T2617" s="8" t="str">
        <f>TEXT(SalesDataTable[[#This Row],[Order Date]],"mmm")</f>
        <v>gru</v>
      </c>
    </row>
    <row r="2618" spans="1:20" ht="16" x14ac:dyDescent="0.4">
      <c r="A2618" s="2" t="s">
        <v>2689</v>
      </c>
      <c r="B2618" s="3">
        <v>46375</v>
      </c>
      <c r="C2618" s="4" t="s">
        <v>21</v>
      </c>
      <c r="D2618" s="4" t="s">
        <v>22</v>
      </c>
      <c r="E2618" s="4" t="s">
        <v>59</v>
      </c>
      <c r="F2618" s="4" t="s">
        <v>24</v>
      </c>
      <c r="G2618" s="4" t="s">
        <v>31</v>
      </c>
      <c r="H2618" s="4" t="s">
        <v>41</v>
      </c>
      <c r="I2618" s="5">
        <v>1</v>
      </c>
      <c r="J2618" s="6">
        <v>145.44</v>
      </c>
      <c r="K2618" s="7">
        <v>0.1</v>
      </c>
      <c r="L2618" s="6">
        <v>80.42</v>
      </c>
      <c r="M2618" s="6">
        <f t="shared" si="160"/>
        <v>130.89600000000002</v>
      </c>
      <c r="N2618" s="6">
        <f t="shared" si="161"/>
        <v>80.42</v>
      </c>
      <c r="O2618" s="6">
        <f t="shared" si="162"/>
        <v>50.476000000000013</v>
      </c>
      <c r="P2618" s="8">
        <f t="shared" si="163"/>
        <v>0.38561911746730232</v>
      </c>
      <c r="Q2618" s="9">
        <f>YEAR(SalesDataTable[[#This Row],[Order Date]])</f>
        <v>2026</v>
      </c>
      <c r="R2618" s="8" t="str">
        <f>"Q"&amp;ROUNDUP(MONTH(SalesDataTable[[#This Row],[Order Date]])/3,0)</f>
        <v>Q4</v>
      </c>
      <c r="S2618" s="5">
        <f>MONTH(SalesDataTable[[#This Row],[Order Date]])</f>
        <v>12</v>
      </c>
      <c r="T2618" s="8" t="str">
        <f>TEXT(SalesDataTable[[#This Row],[Order Date]],"mmm")</f>
        <v>gru</v>
      </c>
    </row>
    <row r="2619" spans="1:20" ht="16" x14ac:dyDescent="0.4">
      <c r="A2619" s="2" t="s">
        <v>2690</v>
      </c>
      <c r="B2619" s="3">
        <v>46375</v>
      </c>
      <c r="C2619" s="4" t="s">
        <v>21</v>
      </c>
      <c r="D2619" s="4" t="s">
        <v>108</v>
      </c>
      <c r="E2619" s="4" t="s">
        <v>23</v>
      </c>
      <c r="F2619" s="4" t="s">
        <v>36</v>
      </c>
      <c r="G2619" s="4" t="s">
        <v>69</v>
      </c>
      <c r="H2619" s="4" t="s">
        <v>94</v>
      </c>
      <c r="I2619" s="5">
        <v>2</v>
      </c>
      <c r="J2619" s="6">
        <v>51.56</v>
      </c>
      <c r="K2619" s="7">
        <v>0</v>
      </c>
      <c r="L2619" s="6">
        <v>21.9</v>
      </c>
      <c r="M2619" s="6">
        <f t="shared" si="160"/>
        <v>103.12</v>
      </c>
      <c r="N2619" s="6">
        <f t="shared" si="161"/>
        <v>43.8</v>
      </c>
      <c r="O2619" s="6">
        <f t="shared" si="162"/>
        <v>59.320000000000007</v>
      </c>
      <c r="P2619" s="8">
        <f t="shared" si="163"/>
        <v>0.57525213343677273</v>
      </c>
      <c r="Q2619" s="9">
        <f>YEAR(SalesDataTable[[#This Row],[Order Date]])</f>
        <v>2026</v>
      </c>
      <c r="R2619" s="8" t="str">
        <f>"Q"&amp;ROUNDUP(MONTH(SalesDataTable[[#This Row],[Order Date]])/3,0)</f>
        <v>Q4</v>
      </c>
      <c r="S2619" s="5">
        <f>MONTH(SalesDataTable[[#This Row],[Order Date]])</f>
        <v>12</v>
      </c>
      <c r="T2619" s="8" t="str">
        <f>TEXT(SalesDataTable[[#This Row],[Order Date]],"mmm")</f>
        <v>gru</v>
      </c>
    </row>
    <row r="2620" spans="1:20" ht="16" x14ac:dyDescent="0.4">
      <c r="A2620" s="2" t="s">
        <v>2691</v>
      </c>
      <c r="B2620" s="3">
        <v>46375</v>
      </c>
      <c r="C2620" s="4" t="s">
        <v>47</v>
      </c>
      <c r="D2620" s="4" t="s">
        <v>65</v>
      </c>
      <c r="E2620" s="4" t="s">
        <v>23</v>
      </c>
      <c r="F2620" s="4" t="s">
        <v>36</v>
      </c>
      <c r="G2620" s="4" t="s">
        <v>51</v>
      </c>
      <c r="H2620" s="4" t="s">
        <v>110</v>
      </c>
      <c r="I2620" s="5">
        <v>2</v>
      </c>
      <c r="J2620" s="6">
        <v>122</v>
      </c>
      <c r="K2620" s="7">
        <v>0.15</v>
      </c>
      <c r="L2620" s="6">
        <v>60.01</v>
      </c>
      <c r="M2620" s="6">
        <f t="shared" si="160"/>
        <v>207.4</v>
      </c>
      <c r="N2620" s="6">
        <f t="shared" si="161"/>
        <v>120.02</v>
      </c>
      <c r="O2620" s="6">
        <f t="shared" si="162"/>
        <v>87.38000000000001</v>
      </c>
      <c r="P2620" s="8">
        <f t="shared" si="163"/>
        <v>0.4213114754098361</v>
      </c>
      <c r="Q2620" s="9">
        <f>YEAR(SalesDataTable[[#This Row],[Order Date]])</f>
        <v>2026</v>
      </c>
      <c r="R2620" s="8" t="str">
        <f>"Q"&amp;ROUNDUP(MONTH(SalesDataTable[[#This Row],[Order Date]])/3,0)</f>
        <v>Q4</v>
      </c>
      <c r="S2620" s="5">
        <f>MONTH(SalesDataTable[[#This Row],[Order Date]])</f>
        <v>12</v>
      </c>
      <c r="T2620" s="8" t="str">
        <f>TEXT(SalesDataTable[[#This Row],[Order Date]],"mmm")</f>
        <v>gru</v>
      </c>
    </row>
    <row r="2621" spans="1:20" ht="16" x14ac:dyDescent="0.4">
      <c r="A2621" s="2" t="s">
        <v>2692</v>
      </c>
      <c r="B2621" s="3">
        <v>46375</v>
      </c>
      <c r="C2621" s="4" t="s">
        <v>34</v>
      </c>
      <c r="D2621" s="4" t="s">
        <v>44</v>
      </c>
      <c r="E2621" s="4" t="s">
        <v>59</v>
      </c>
      <c r="F2621" s="4" t="s">
        <v>36</v>
      </c>
      <c r="G2621" s="4" t="s">
        <v>31</v>
      </c>
      <c r="H2621" s="4" t="s">
        <v>99</v>
      </c>
      <c r="I2621" s="5">
        <v>1</v>
      </c>
      <c r="J2621" s="6">
        <v>71.89</v>
      </c>
      <c r="K2621" s="7">
        <v>0.15</v>
      </c>
      <c r="L2621" s="6">
        <v>32.409999999999997</v>
      </c>
      <c r="M2621" s="6">
        <f t="shared" si="160"/>
        <v>61.106499999999997</v>
      </c>
      <c r="N2621" s="6">
        <f t="shared" si="161"/>
        <v>32.409999999999997</v>
      </c>
      <c r="O2621" s="6">
        <f t="shared" si="162"/>
        <v>28.6965</v>
      </c>
      <c r="P2621" s="8">
        <f t="shared" si="163"/>
        <v>0.46961452545964832</v>
      </c>
      <c r="Q2621" s="9">
        <f>YEAR(SalesDataTable[[#This Row],[Order Date]])</f>
        <v>2026</v>
      </c>
      <c r="R2621" s="8" t="str">
        <f>"Q"&amp;ROUNDUP(MONTH(SalesDataTable[[#This Row],[Order Date]])/3,0)</f>
        <v>Q4</v>
      </c>
      <c r="S2621" s="5">
        <f>MONTH(SalesDataTable[[#This Row],[Order Date]])</f>
        <v>12</v>
      </c>
      <c r="T2621" s="8" t="str">
        <f>TEXT(SalesDataTable[[#This Row],[Order Date]],"mmm")</f>
        <v>gru</v>
      </c>
    </row>
    <row r="2622" spans="1:20" ht="16" x14ac:dyDescent="0.4">
      <c r="A2622" s="2" t="s">
        <v>2693</v>
      </c>
      <c r="B2622" s="3">
        <v>46375</v>
      </c>
      <c r="C2622" s="4" t="s">
        <v>34</v>
      </c>
      <c r="D2622" s="4" t="s">
        <v>54</v>
      </c>
      <c r="E2622" s="4" t="s">
        <v>23</v>
      </c>
      <c r="F2622" s="4" t="s">
        <v>24</v>
      </c>
      <c r="G2622" s="4" t="s">
        <v>31</v>
      </c>
      <c r="H2622" s="4" t="s">
        <v>99</v>
      </c>
      <c r="I2622" s="5">
        <v>2</v>
      </c>
      <c r="J2622" s="6">
        <v>70.59</v>
      </c>
      <c r="K2622" s="7">
        <v>0.15</v>
      </c>
      <c r="L2622" s="6">
        <v>31.56</v>
      </c>
      <c r="M2622" s="6">
        <f t="shared" si="160"/>
        <v>120.003</v>
      </c>
      <c r="N2622" s="6">
        <f t="shared" si="161"/>
        <v>63.12</v>
      </c>
      <c r="O2622" s="6">
        <f t="shared" si="162"/>
        <v>56.883000000000003</v>
      </c>
      <c r="P2622" s="8">
        <f t="shared" si="163"/>
        <v>0.47401314967125824</v>
      </c>
      <c r="Q2622" s="9">
        <f>YEAR(SalesDataTable[[#This Row],[Order Date]])</f>
        <v>2026</v>
      </c>
      <c r="R2622" s="8" t="str">
        <f>"Q"&amp;ROUNDUP(MONTH(SalesDataTable[[#This Row],[Order Date]])/3,0)</f>
        <v>Q4</v>
      </c>
      <c r="S2622" s="5">
        <f>MONTH(SalesDataTable[[#This Row],[Order Date]])</f>
        <v>12</v>
      </c>
      <c r="T2622" s="8" t="str">
        <f>TEXT(SalesDataTable[[#This Row],[Order Date]],"mmm")</f>
        <v>gru</v>
      </c>
    </row>
    <row r="2623" spans="1:20" ht="16" x14ac:dyDescent="0.4">
      <c r="A2623" s="2" t="s">
        <v>2694</v>
      </c>
      <c r="B2623" s="3">
        <v>46376</v>
      </c>
      <c r="C2623" s="4" t="s">
        <v>47</v>
      </c>
      <c r="D2623" s="4" t="s">
        <v>65</v>
      </c>
      <c r="E2623" s="4" t="s">
        <v>23</v>
      </c>
      <c r="F2623" s="4" t="s">
        <v>24</v>
      </c>
      <c r="G2623" s="4" t="s">
        <v>31</v>
      </c>
      <c r="H2623" s="4" t="s">
        <v>41</v>
      </c>
      <c r="I2623" s="5">
        <v>4</v>
      </c>
      <c r="J2623" s="6">
        <v>141.91</v>
      </c>
      <c r="K2623" s="7">
        <v>0.05</v>
      </c>
      <c r="L2623" s="6">
        <v>80.260000000000005</v>
      </c>
      <c r="M2623" s="6">
        <f t="shared" si="160"/>
        <v>539.25799999999992</v>
      </c>
      <c r="N2623" s="6">
        <f t="shared" si="161"/>
        <v>321.04000000000002</v>
      </c>
      <c r="O2623" s="6">
        <f t="shared" si="162"/>
        <v>218.2179999999999</v>
      </c>
      <c r="P2623" s="8">
        <f t="shared" si="163"/>
        <v>0.40466344495584661</v>
      </c>
      <c r="Q2623" s="9">
        <f>YEAR(SalesDataTable[[#This Row],[Order Date]])</f>
        <v>2026</v>
      </c>
      <c r="R2623" s="8" t="str">
        <f>"Q"&amp;ROUNDUP(MONTH(SalesDataTable[[#This Row],[Order Date]])/3,0)</f>
        <v>Q4</v>
      </c>
      <c r="S2623" s="5">
        <f>MONTH(SalesDataTable[[#This Row],[Order Date]])</f>
        <v>12</v>
      </c>
      <c r="T2623" s="8" t="str">
        <f>TEXT(SalesDataTable[[#This Row],[Order Date]],"mmm")</f>
        <v>gru</v>
      </c>
    </row>
    <row r="2624" spans="1:20" ht="16" x14ac:dyDescent="0.4">
      <c r="A2624" s="2" t="s">
        <v>2695</v>
      </c>
      <c r="B2624" s="3">
        <v>46376</v>
      </c>
      <c r="C2624" s="4" t="s">
        <v>28</v>
      </c>
      <c r="D2624" s="4" t="s">
        <v>58</v>
      </c>
      <c r="E2624" s="4" t="s">
        <v>30</v>
      </c>
      <c r="F2624" s="4" t="s">
        <v>40</v>
      </c>
      <c r="G2624" s="4" t="s">
        <v>31</v>
      </c>
      <c r="H2624" s="4" t="s">
        <v>41</v>
      </c>
      <c r="I2624" s="5">
        <v>3</v>
      </c>
      <c r="J2624" s="6">
        <v>140.4</v>
      </c>
      <c r="K2624" s="7">
        <v>0.2</v>
      </c>
      <c r="L2624" s="6">
        <v>81.760000000000005</v>
      </c>
      <c r="M2624" s="6">
        <f t="shared" si="160"/>
        <v>336.96000000000004</v>
      </c>
      <c r="N2624" s="6">
        <f t="shared" si="161"/>
        <v>245.28000000000003</v>
      </c>
      <c r="O2624" s="6">
        <f t="shared" si="162"/>
        <v>91.68</v>
      </c>
      <c r="P2624" s="8">
        <f t="shared" si="163"/>
        <v>0.27207977207977208</v>
      </c>
      <c r="Q2624" s="9">
        <f>YEAR(SalesDataTable[[#This Row],[Order Date]])</f>
        <v>2026</v>
      </c>
      <c r="R2624" s="8" t="str">
        <f>"Q"&amp;ROUNDUP(MONTH(SalesDataTable[[#This Row],[Order Date]])/3,0)</f>
        <v>Q4</v>
      </c>
      <c r="S2624" s="5">
        <f>MONTH(SalesDataTable[[#This Row],[Order Date]])</f>
        <v>12</v>
      </c>
      <c r="T2624" s="8" t="str">
        <f>TEXT(SalesDataTable[[#This Row],[Order Date]],"mmm")</f>
        <v>gru</v>
      </c>
    </row>
    <row r="2625" spans="1:20" ht="16" x14ac:dyDescent="0.4">
      <c r="A2625" s="2" t="s">
        <v>2696</v>
      </c>
      <c r="B2625" s="3">
        <v>46376</v>
      </c>
      <c r="C2625" s="4" t="s">
        <v>47</v>
      </c>
      <c r="D2625" s="4" t="s">
        <v>102</v>
      </c>
      <c r="E2625" s="4" t="s">
        <v>59</v>
      </c>
      <c r="F2625" s="4" t="s">
        <v>24</v>
      </c>
      <c r="G2625" s="4" t="s">
        <v>31</v>
      </c>
      <c r="H2625" s="4" t="s">
        <v>99</v>
      </c>
      <c r="I2625" s="5">
        <v>2</v>
      </c>
      <c r="J2625" s="6">
        <v>72.349999999999994</v>
      </c>
      <c r="K2625" s="7">
        <v>0.15</v>
      </c>
      <c r="L2625" s="6">
        <v>32.44</v>
      </c>
      <c r="M2625" s="6">
        <f t="shared" si="160"/>
        <v>122.99499999999999</v>
      </c>
      <c r="N2625" s="6">
        <f t="shared" si="161"/>
        <v>64.88</v>
      </c>
      <c r="O2625" s="6">
        <f t="shared" si="162"/>
        <v>58.114999999999995</v>
      </c>
      <c r="P2625" s="8">
        <f t="shared" si="163"/>
        <v>0.47249888206837676</v>
      </c>
      <c r="Q2625" s="9">
        <f>YEAR(SalesDataTable[[#This Row],[Order Date]])</f>
        <v>2026</v>
      </c>
      <c r="R2625" s="8" t="str">
        <f>"Q"&amp;ROUNDUP(MONTH(SalesDataTable[[#This Row],[Order Date]])/3,0)</f>
        <v>Q4</v>
      </c>
      <c r="S2625" s="5">
        <f>MONTH(SalesDataTable[[#This Row],[Order Date]])</f>
        <v>12</v>
      </c>
      <c r="T2625" s="8" t="str">
        <f>TEXT(SalesDataTable[[#This Row],[Order Date]],"mmm")</f>
        <v>gru</v>
      </c>
    </row>
    <row r="2626" spans="1:20" ht="16" x14ac:dyDescent="0.4">
      <c r="A2626" s="2" t="s">
        <v>2697</v>
      </c>
      <c r="B2626" s="3">
        <v>46376</v>
      </c>
      <c r="C2626" s="4" t="s">
        <v>47</v>
      </c>
      <c r="D2626" s="4" t="s">
        <v>68</v>
      </c>
      <c r="E2626" s="4" t="s">
        <v>23</v>
      </c>
      <c r="F2626" s="4" t="s">
        <v>36</v>
      </c>
      <c r="G2626" s="4" t="s">
        <v>51</v>
      </c>
      <c r="H2626" s="4" t="s">
        <v>110</v>
      </c>
      <c r="I2626" s="5">
        <v>4</v>
      </c>
      <c r="J2626" s="6">
        <v>120.8</v>
      </c>
      <c r="K2626" s="7">
        <v>0.1</v>
      </c>
      <c r="L2626" s="6">
        <v>59.93</v>
      </c>
      <c r="M2626" s="6">
        <f t="shared" ref="M2626:M2689" si="164">I2626*J2626*(1-K2626)</f>
        <v>434.88</v>
      </c>
      <c r="N2626" s="6">
        <f t="shared" ref="N2626:N2689" si="165">I2626*L2626</f>
        <v>239.72</v>
      </c>
      <c r="O2626" s="6">
        <f t="shared" ref="O2626:O2689" si="166">M2626-N2626</f>
        <v>195.16</v>
      </c>
      <c r="P2626" s="8">
        <f t="shared" ref="P2626:P2689" si="167">IFERROR(O2626/M2626,0)</f>
        <v>0.44876747608535689</v>
      </c>
      <c r="Q2626" s="9">
        <f>YEAR(SalesDataTable[[#This Row],[Order Date]])</f>
        <v>2026</v>
      </c>
      <c r="R2626" s="8" t="str">
        <f>"Q"&amp;ROUNDUP(MONTH(SalesDataTable[[#This Row],[Order Date]])/3,0)</f>
        <v>Q4</v>
      </c>
      <c r="S2626" s="5">
        <f>MONTH(SalesDataTable[[#This Row],[Order Date]])</f>
        <v>12</v>
      </c>
      <c r="T2626" s="8" t="str">
        <f>TEXT(SalesDataTable[[#This Row],[Order Date]],"mmm")</f>
        <v>gru</v>
      </c>
    </row>
    <row r="2627" spans="1:20" ht="16" x14ac:dyDescent="0.4">
      <c r="A2627" s="2" t="s">
        <v>2698</v>
      </c>
      <c r="B2627" s="3">
        <v>46376</v>
      </c>
      <c r="C2627" s="4" t="s">
        <v>47</v>
      </c>
      <c r="D2627" s="4" t="s">
        <v>65</v>
      </c>
      <c r="E2627" s="4" t="s">
        <v>23</v>
      </c>
      <c r="F2627" s="4" t="s">
        <v>36</v>
      </c>
      <c r="G2627" s="4" t="s">
        <v>31</v>
      </c>
      <c r="H2627" s="4" t="s">
        <v>99</v>
      </c>
      <c r="I2627" s="5">
        <v>1</v>
      </c>
      <c r="J2627" s="6">
        <v>71.23</v>
      </c>
      <c r="K2627" s="7">
        <v>0</v>
      </c>
      <c r="L2627" s="6">
        <v>31.63</v>
      </c>
      <c r="M2627" s="6">
        <f t="shared" si="164"/>
        <v>71.23</v>
      </c>
      <c r="N2627" s="6">
        <f t="shared" si="165"/>
        <v>31.63</v>
      </c>
      <c r="O2627" s="6">
        <f t="shared" si="166"/>
        <v>39.600000000000009</v>
      </c>
      <c r="P2627" s="8">
        <f t="shared" si="167"/>
        <v>0.55594552856942303</v>
      </c>
      <c r="Q2627" s="9">
        <f>YEAR(SalesDataTable[[#This Row],[Order Date]])</f>
        <v>2026</v>
      </c>
      <c r="R2627" s="8" t="str">
        <f>"Q"&amp;ROUNDUP(MONTH(SalesDataTable[[#This Row],[Order Date]])/3,0)</f>
        <v>Q4</v>
      </c>
      <c r="S2627" s="5">
        <f>MONTH(SalesDataTable[[#This Row],[Order Date]])</f>
        <v>12</v>
      </c>
      <c r="T2627" s="8" t="str">
        <f>TEXT(SalesDataTable[[#This Row],[Order Date]],"mmm")</f>
        <v>gru</v>
      </c>
    </row>
    <row r="2628" spans="1:20" ht="16" x14ac:dyDescent="0.4">
      <c r="A2628" s="2" t="s">
        <v>2699</v>
      </c>
      <c r="B2628" s="3">
        <v>46376</v>
      </c>
      <c r="C2628" s="4" t="s">
        <v>34</v>
      </c>
      <c r="D2628" s="4" t="s">
        <v>81</v>
      </c>
      <c r="E2628" s="4" t="s">
        <v>30</v>
      </c>
      <c r="F2628" s="4" t="s">
        <v>40</v>
      </c>
      <c r="G2628" s="4" t="s">
        <v>25</v>
      </c>
      <c r="H2628" s="4" t="s">
        <v>49</v>
      </c>
      <c r="I2628" s="5">
        <v>5</v>
      </c>
      <c r="J2628" s="6">
        <v>51.02</v>
      </c>
      <c r="K2628" s="7">
        <v>0.05</v>
      </c>
      <c r="L2628" s="6">
        <v>22.56</v>
      </c>
      <c r="M2628" s="6">
        <f t="shared" si="164"/>
        <v>242.345</v>
      </c>
      <c r="N2628" s="6">
        <f t="shared" si="165"/>
        <v>112.8</v>
      </c>
      <c r="O2628" s="6">
        <f t="shared" si="166"/>
        <v>129.54500000000002</v>
      </c>
      <c r="P2628" s="8">
        <f t="shared" si="167"/>
        <v>0.5345478553302111</v>
      </c>
      <c r="Q2628" s="9">
        <f>YEAR(SalesDataTable[[#This Row],[Order Date]])</f>
        <v>2026</v>
      </c>
      <c r="R2628" s="8" t="str">
        <f>"Q"&amp;ROUNDUP(MONTH(SalesDataTable[[#This Row],[Order Date]])/3,0)</f>
        <v>Q4</v>
      </c>
      <c r="S2628" s="5">
        <f>MONTH(SalesDataTable[[#This Row],[Order Date]])</f>
        <v>12</v>
      </c>
      <c r="T2628" s="8" t="str">
        <f>TEXT(SalesDataTable[[#This Row],[Order Date]],"mmm")</f>
        <v>gru</v>
      </c>
    </row>
    <row r="2629" spans="1:20" ht="16" x14ac:dyDescent="0.4">
      <c r="A2629" s="2" t="s">
        <v>2700</v>
      </c>
      <c r="B2629" s="3">
        <v>46376</v>
      </c>
      <c r="C2629" s="4" t="s">
        <v>34</v>
      </c>
      <c r="D2629" s="4" t="s">
        <v>35</v>
      </c>
      <c r="E2629" s="4" t="s">
        <v>59</v>
      </c>
      <c r="F2629" s="4" t="s">
        <v>36</v>
      </c>
      <c r="G2629" s="4" t="s">
        <v>37</v>
      </c>
      <c r="H2629" s="4" t="s">
        <v>91</v>
      </c>
      <c r="I2629" s="5">
        <v>1</v>
      </c>
      <c r="J2629" s="6">
        <v>130.52000000000001</v>
      </c>
      <c r="K2629" s="7">
        <v>0.1</v>
      </c>
      <c r="L2629" s="6">
        <v>66.09</v>
      </c>
      <c r="M2629" s="6">
        <f t="shared" si="164"/>
        <v>117.46800000000002</v>
      </c>
      <c r="N2629" s="6">
        <f t="shared" si="165"/>
        <v>66.09</v>
      </c>
      <c r="O2629" s="6">
        <f t="shared" si="166"/>
        <v>51.378000000000014</v>
      </c>
      <c r="P2629" s="8">
        <f t="shared" si="167"/>
        <v>0.43737869036673821</v>
      </c>
      <c r="Q2629" s="9">
        <f>YEAR(SalesDataTable[[#This Row],[Order Date]])</f>
        <v>2026</v>
      </c>
      <c r="R2629" s="8" t="str">
        <f>"Q"&amp;ROUNDUP(MONTH(SalesDataTable[[#This Row],[Order Date]])/3,0)</f>
        <v>Q4</v>
      </c>
      <c r="S2629" s="5">
        <f>MONTH(SalesDataTable[[#This Row],[Order Date]])</f>
        <v>12</v>
      </c>
      <c r="T2629" s="8" t="str">
        <f>TEXT(SalesDataTable[[#This Row],[Order Date]],"mmm")</f>
        <v>gru</v>
      </c>
    </row>
    <row r="2630" spans="1:20" ht="16" x14ac:dyDescent="0.4">
      <c r="A2630" s="2" t="s">
        <v>2701</v>
      </c>
      <c r="B2630" s="3">
        <v>46376</v>
      </c>
      <c r="C2630" s="4" t="s">
        <v>28</v>
      </c>
      <c r="D2630" s="4" t="s">
        <v>106</v>
      </c>
      <c r="E2630" s="4" t="s">
        <v>23</v>
      </c>
      <c r="F2630" s="4" t="s">
        <v>24</v>
      </c>
      <c r="G2630" s="4" t="s">
        <v>25</v>
      </c>
      <c r="H2630" s="4" t="s">
        <v>26</v>
      </c>
      <c r="I2630" s="5">
        <v>2</v>
      </c>
      <c r="J2630" s="6">
        <v>79.87</v>
      </c>
      <c r="K2630" s="7">
        <v>0.15</v>
      </c>
      <c r="L2630" s="6">
        <v>41.9</v>
      </c>
      <c r="M2630" s="6">
        <f t="shared" si="164"/>
        <v>135.779</v>
      </c>
      <c r="N2630" s="6">
        <f t="shared" si="165"/>
        <v>83.8</v>
      </c>
      <c r="O2630" s="6">
        <f t="shared" si="166"/>
        <v>51.978999999999999</v>
      </c>
      <c r="P2630" s="8">
        <f t="shared" si="167"/>
        <v>0.38282061290773978</v>
      </c>
      <c r="Q2630" s="9">
        <f>YEAR(SalesDataTable[[#This Row],[Order Date]])</f>
        <v>2026</v>
      </c>
      <c r="R2630" s="8" t="str">
        <f>"Q"&amp;ROUNDUP(MONTH(SalesDataTable[[#This Row],[Order Date]])/3,0)</f>
        <v>Q4</v>
      </c>
      <c r="S2630" s="5">
        <f>MONTH(SalesDataTable[[#This Row],[Order Date]])</f>
        <v>12</v>
      </c>
      <c r="T2630" s="8" t="str">
        <f>TEXT(SalesDataTable[[#This Row],[Order Date]],"mmm")</f>
        <v>gru</v>
      </c>
    </row>
    <row r="2631" spans="1:20" ht="16" x14ac:dyDescent="0.4">
      <c r="A2631" s="2" t="s">
        <v>2702</v>
      </c>
      <c r="B2631" s="3">
        <v>46376</v>
      </c>
      <c r="C2631" s="4" t="s">
        <v>47</v>
      </c>
      <c r="D2631" s="4" t="s">
        <v>102</v>
      </c>
      <c r="E2631" s="4" t="s">
        <v>23</v>
      </c>
      <c r="F2631" s="4" t="s">
        <v>24</v>
      </c>
      <c r="G2631" s="4" t="s">
        <v>31</v>
      </c>
      <c r="H2631" s="4" t="s">
        <v>99</v>
      </c>
      <c r="I2631" s="5">
        <v>3</v>
      </c>
      <c r="J2631" s="6">
        <v>71.3</v>
      </c>
      <c r="K2631" s="7">
        <v>0.1</v>
      </c>
      <c r="L2631" s="6">
        <v>32.93</v>
      </c>
      <c r="M2631" s="6">
        <f t="shared" si="164"/>
        <v>192.51</v>
      </c>
      <c r="N2631" s="6">
        <f t="shared" si="165"/>
        <v>98.789999999999992</v>
      </c>
      <c r="O2631" s="6">
        <f t="shared" si="166"/>
        <v>93.72</v>
      </c>
      <c r="P2631" s="8">
        <f t="shared" si="167"/>
        <v>0.48683185289075892</v>
      </c>
      <c r="Q2631" s="9">
        <f>YEAR(SalesDataTable[[#This Row],[Order Date]])</f>
        <v>2026</v>
      </c>
      <c r="R2631" s="8" t="str">
        <f>"Q"&amp;ROUNDUP(MONTH(SalesDataTable[[#This Row],[Order Date]])/3,0)</f>
        <v>Q4</v>
      </c>
      <c r="S2631" s="5">
        <f>MONTH(SalesDataTable[[#This Row],[Order Date]])</f>
        <v>12</v>
      </c>
      <c r="T2631" s="8" t="str">
        <f>TEXT(SalesDataTable[[#This Row],[Order Date]],"mmm")</f>
        <v>gru</v>
      </c>
    </row>
    <row r="2632" spans="1:20" ht="16" x14ac:dyDescent="0.4">
      <c r="A2632" s="2" t="s">
        <v>2703</v>
      </c>
      <c r="B2632" s="3">
        <v>46376</v>
      </c>
      <c r="C2632" s="4" t="s">
        <v>21</v>
      </c>
      <c r="D2632" s="4" t="s">
        <v>72</v>
      </c>
      <c r="E2632" s="4" t="s">
        <v>23</v>
      </c>
      <c r="F2632" s="4" t="s">
        <v>24</v>
      </c>
      <c r="G2632" s="4" t="s">
        <v>51</v>
      </c>
      <c r="H2632" s="4" t="s">
        <v>110</v>
      </c>
      <c r="I2632" s="5">
        <v>2</v>
      </c>
      <c r="J2632" s="6">
        <v>122.95</v>
      </c>
      <c r="K2632" s="7">
        <v>0.1</v>
      </c>
      <c r="L2632" s="6">
        <v>59.79</v>
      </c>
      <c r="M2632" s="6">
        <f t="shared" si="164"/>
        <v>221.31</v>
      </c>
      <c r="N2632" s="6">
        <f t="shared" si="165"/>
        <v>119.58</v>
      </c>
      <c r="O2632" s="6">
        <f t="shared" si="166"/>
        <v>101.73</v>
      </c>
      <c r="P2632" s="8">
        <f t="shared" si="167"/>
        <v>0.45967195336857802</v>
      </c>
      <c r="Q2632" s="9">
        <f>YEAR(SalesDataTable[[#This Row],[Order Date]])</f>
        <v>2026</v>
      </c>
      <c r="R2632" s="8" t="str">
        <f>"Q"&amp;ROUNDUP(MONTH(SalesDataTable[[#This Row],[Order Date]])/3,0)</f>
        <v>Q4</v>
      </c>
      <c r="S2632" s="5">
        <f>MONTH(SalesDataTable[[#This Row],[Order Date]])</f>
        <v>12</v>
      </c>
      <c r="T2632" s="8" t="str">
        <f>TEXT(SalesDataTable[[#This Row],[Order Date]],"mmm")</f>
        <v>gru</v>
      </c>
    </row>
    <row r="2633" spans="1:20" ht="16" x14ac:dyDescent="0.4">
      <c r="A2633" s="2" t="s">
        <v>2704</v>
      </c>
      <c r="B2633" s="3">
        <v>46377</v>
      </c>
      <c r="C2633" s="4" t="s">
        <v>47</v>
      </c>
      <c r="D2633" s="4" t="s">
        <v>102</v>
      </c>
      <c r="E2633" s="4" t="s">
        <v>23</v>
      </c>
      <c r="F2633" s="4" t="s">
        <v>40</v>
      </c>
      <c r="G2633" s="4" t="s">
        <v>69</v>
      </c>
      <c r="H2633" s="4" t="s">
        <v>94</v>
      </c>
      <c r="I2633" s="5">
        <v>2</v>
      </c>
      <c r="J2633" s="6">
        <v>50.04</v>
      </c>
      <c r="K2633" s="7">
        <v>0.05</v>
      </c>
      <c r="L2633" s="6">
        <v>22.43</v>
      </c>
      <c r="M2633" s="6">
        <f t="shared" si="164"/>
        <v>95.075999999999993</v>
      </c>
      <c r="N2633" s="6">
        <f t="shared" si="165"/>
        <v>44.86</v>
      </c>
      <c r="O2633" s="6">
        <f t="shared" si="166"/>
        <v>50.215999999999994</v>
      </c>
      <c r="P2633" s="8">
        <f t="shared" si="167"/>
        <v>0.52816694013210486</v>
      </c>
      <c r="Q2633" s="9">
        <f>YEAR(SalesDataTable[[#This Row],[Order Date]])</f>
        <v>2026</v>
      </c>
      <c r="R2633" s="8" t="str">
        <f>"Q"&amp;ROUNDUP(MONTH(SalesDataTable[[#This Row],[Order Date]])/3,0)</f>
        <v>Q4</v>
      </c>
      <c r="S2633" s="5">
        <f>MONTH(SalesDataTable[[#This Row],[Order Date]])</f>
        <v>12</v>
      </c>
      <c r="T2633" s="8" t="str">
        <f>TEXT(SalesDataTable[[#This Row],[Order Date]],"mmm")</f>
        <v>gru</v>
      </c>
    </row>
    <row r="2634" spans="1:20" ht="16" x14ac:dyDescent="0.4">
      <c r="A2634" s="2" t="s">
        <v>2705</v>
      </c>
      <c r="B2634" s="3">
        <v>46377</v>
      </c>
      <c r="C2634" s="4" t="s">
        <v>28</v>
      </c>
      <c r="D2634" s="4" t="s">
        <v>29</v>
      </c>
      <c r="E2634" s="4" t="s">
        <v>59</v>
      </c>
      <c r="F2634" s="4" t="s">
        <v>24</v>
      </c>
      <c r="G2634" s="4" t="s">
        <v>51</v>
      </c>
      <c r="H2634" s="4" t="s">
        <v>84</v>
      </c>
      <c r="I2634" s="5">
        <v>1</v>
      </c>
      <c r="J2634" s="6">
        <v>80.92</v>
      </c>
      <c r="K2634" s="7">
        <v>0.05</v>
      </c>
      <c r="L2634" s="6">
        <v>40.14</v>
      </c>
      <c r="M2634" s="6">
        <f t="shared" si="164"/>
        <v>76.873999999999995</v>
      </c>
      <c r="N2634" s="6">
        <f t="shared" si="165"/>
        <v>40.14</v>
      </c>
      <c r="O2634" s="6">
        <f t="shared" si="166"/>
        <v>36.733999999999995</v>
      </c>
      <c r="P2634" s="8">
        <f t="shared" si="167"/>
        <v>0.47784686630069978</v>
      </c>
      <c r="Q2634" s="9">
        <f>YEAR(SalesDataTable[[#This Row],[Order Date]])</f>
        <v>2026</v>
      </c>
      <c r="R2634" s="8" t="str">
        <f>"Q"&amp;ROUNDUP(MONTH(SalesDataTable[[#This Row],[Order Date]])/3,0)</f>
        <v>Q4</v>
      </c>
      <c r="S2634" s="5">
        <f>MONTH(SalesDataTable[[#This Row],[Order Date]])</f>
        <v>12</v>
      </c>
      <c r="T2634" s="8" t="str">
        <f>TEXT(SalesDataTable[[#This Row],[Order Date]],"mmm")</f>
        <v>gru</v>
      </c>
    </row>
    <row r="2635" spans="1:20" ht="16" x14ac:dyDescent="0.4">
      <c r="A2635" s="2" t="s">
        <v>2706</v>
      </c>
      <c r="B2635" s="3">
        <v>46377</v>
      </c>
      <c r="C2635" s="4" t="s">
        <v>34</v>
      </c>
      <c r="D2635" s="4" t="s">
        <v>54</v>
      </c>
      <c r="E2635" s="4" t="s">
        <v>23</v>
      </c>
      <c r="F2635" s="4" t="s">
        <v>40</v>
      </c>
      <c r="G2635" s="4" t="s">
        <v>25</v>
      </c>
      <c r="H2635" s="4" t="s">
        <v>49</v>
      </c>
      <c r="I2635" s="5">
        <v>6</v>
      </c>
      <c r="J2635" s="6">
        <v>50.35</v>
      </c>
      <c r="K2635" s="7">
        <v>0.15</v>
      </c>
      <c r="L2635" s="6">
        <v>22.91</v>
      </c>
      <c r="M2635" s="6">
        <f t="shared" si="164"/>
        <v>256.78500000000003</v>
      </c>
      <c r="N2635" s="6">
        <f t="shared" si="165"/>
        <v>137.46</v>
      </c>
      <c r="O2635" s="6">
        <f t="shared" si="166"/>
        <v>119.32500000000002</v>
      </c>
      <c r="P2635" s="8">
        <f t="shared" si="167"/>
        <v>0.46468835796483443</v>
      </c>
      <c r="Q2635" s="9">
        <f>YEAR(SalesDataTable[[#This Row],[Order Date]])</f>
        <v>2026</v>
      </c>
      <c r="R2635" s="8" t="str">
        <f>"Q"&amp;ROUNDUP(MONTH(SalesDataTable[[#This Row],[Order Date]])/3,0)</f>
        <v>Q4</v>
      </c>
      <c r="S2635" s="5">
        <f>MONTH(SalesDataTable[[#This Row],[Order Date]])</f>
        <v>12</v>
      </c>
      <c r="T2635" s="8" t="str">
        <f>TEXT(SalesDataTable[[#This Row],[Order Date]],"mmm")</f>
        <v>gru</v>
      </c>
    </row>
    <row r="2636" spans="1:20" ht="16" x14ac:dyDescent="0.4">
      <c r="A2636" s="2" t="s">
        <v>2707</v>
      </c>
      <c r="B2636" s="3">
        <v>46377</v>
      </c>
      <c r="C2636" s="4" t="s">
        <v>28</v>
      </c>
      <c r="D2636" s="4" t="s">
        <v>29</v>
      </c>
      <c r="E2636" s="4" t="s">
        <v>23</v>
      </c>
      <c r="F2636" s="4" t="s">
        <v>24</v>
      </c>
      <c r="G2636" s="4" t="s">
        <v>69</v>
      </c>
      <c r="H2636" s="4" t="s">
        <v>87</v>
      </c>
      <c r="I2636" s="5">
        <v>1</v>
      </c>
      <c r="J2636" s="6">
        <v>35.799999999999997</v>
      </c>
      <c r="K2636" s="7">
        <v>0.05</v>
      </c>
      <c r="L2636" s="6">
        <v>14.12</v>
      </c>
      <c r="M2636" s="6">
        <f t="shared" si="164"/>
        <v>34.01</v>
      </c>
      <c r="N2636" s="6">
        <f t="shared" si="165"/>
        <v>14.12</v>
      </c>
      <c r="O2636" s="6">
        <f t="shared" si="166"/>
        <v>19.89</v>
      </c>
      <c r="P2636" s="8">
        <f t="shared" si="167"/>
        <v>0.58482799176712741</v>
      </c>
      <c r="Q2636" s="9">
        <f>YEAR(SalesDataTable[[#This Row],[Order Date]])</f>
        <v>2026</v>
      </c>
      <c r="R2636" s="8" t="str">
        <f>"Q"&amp;ROUNDUP(MONTH(SalesDataTable[[#This Row],[Order Date]])/3,0)</f>
        <v>Q4</v>
      </c>
      <c r="S2636" s="5">
        <f>MONTH(SalesDataTable[[#This Row],[Order Date]])</f>
        <v>12</v>
      </c>
      <c r="T2636" s="8" t="str">
        <f>TEXT(SalesDataTable[[#This Row],[Order Date]],"mmm")</f>
        <v>gru</v>
      </c>
    </row>
    <row r="2637" spans="1:20" ht="16" x14ac:dyDescent="0.4">
      <c r="A2637" s="2" t="s">
        <v>2708</v>
      </c>
      <c r="B2637" s="3">
        <v>46377</v>
      </c>
      <c r="C2637" s="4" t="s">
        <v>28</v>
      </c>
      <c r="D2637" s="4" t="s">
        <v>58</v>
      </c>
      <c r="E2637" s="4" t="s">
        <v>30</v>
      </c>
      <c r="F2637" s="4" t="s">
        <v>40</v>
      </c>
      <c r="G2637" s="4" t="s">
        <v>25</v>
      </c>
      <c r="H2637" s="4" t="s">
        <v>55</v>
      </c>
      <c r="I2637" s="5">
        <v>4</v>
      </c>
      <c r="J2637" s="6">
        <v>40.64</v>
      </c>
      <c r="K2637" s="7">
        <v>0.1</v>
      </c>
      <c r="L2637" s="6">
        <v>16.260000000000002</v>
      </c>
      <c r="M2637" s="6">
        <f t="shared" si="164"/>
        <v>146.304</v>
      </c>
      <c r="N2637" s="6">
        <f t="shared" si="165"/>
        <v>65.040000000000006</v>
      </c>
      <c r="O2637" s="6">
        <f t="shared" si="166"/>
        <v>81.263999999999996</v>
      </c>
      <c r="P2637" s="8">
        <f t="shared" si="167"/>
        <v>0.55544619422572172</v>
      </c>
      <c r="Q2637" s="9">
        <f>YEAR(SalesDataTable[[#This Row],[Order Date]])</f>
        <v>2026</v>
      </c>
      <c r="R2637" s="8" t="str">
        <f>"Q"&amp;ROUNDUP(MONTH(SalesDataTable[[#This Row],[Order Date]])/3,0)</f>
        <v>Q4</v>
      </c>
      <c r="S2637" s="5">
        <f>MONTH(SalesDataTable[[#This Row],[Order Date]])</f>
        <v>12</v>
      </c>
      <c r="T2637" s="8" t="str">
        <f>TEXT(SalesDataTable[[#This Row],[Order Date]],"mmm")</f>
        <v>gru</v>
      </c>
    </row>
    <row r="2638" spans="1:20" ht="16" x14ac:dyDescent="0.4">
      <c r="A2638" s="2" t="s">
        <v>2709</v>
      </c>
      <c r="B2638" s="3">
        <v>46377</v>
      </c>
      <c r="C2638" s="4" t="s">
        <v>34</v>
      </c>
      <c r="D2638" s="4" t="s">
        <v>81</v>
      </c>
      <c r="E2638" s="4" t="s">
        <v>23</v>
      </c>
      <c r="F2638" s="4" t="s">
        <v>36</v>
      </c>
      <c r="G2638" s="4" t="s">
        <v>51</v>
      </c>
      <c r="H2638" s="4" t="s">
        <v>84</v>
      </c>
      <c r="I2638" s="5">
        <v>3</v>
      </c>
      <c r="J2638" s="6">
        <v>81.510000000000005</v>
      </c>
      <c r="K2638" s="7">
        <v>0.05</v>
      </c>
      <c r="L2638" s="6">
        <v>39.9</v>
      </c>
      <c r="M2638" s="6">
        <f t="shared" si="164"/>
        <v>232.30350000000001</v>
      </c>
      <c r="N2638" s="6">
        <f t="shared" si="165"/>
        <v>119.69999999999999</v>
      </c>
      <c r="O2638" s="6">
        <f t="shared" si="166"/>
        <v>112.60350000000003</v>
      </c>
      <c r="P2638" s="8">
        <f t="shared" si="167"/>
        <v>0.48472580051527425</v>
      </c>
      <c r="Q2638" s="9">
        <f>YEAR(SalesDataTable[[#This Row],[Order Date]])</f>
        <v>2026</v>
      </c>
      <c r="R2638" s="8" t="str">
        <f>"Q"&amp;ROUNDUP(MONTH(SalesDataTable[[#This Row],[Order Date]])/3,0)</f>
        <v>Q4</v>
      </c>
      <c r="S2638" s="5">
        <f>MONTH(SalesDataTable[[#This Row],[Order Date]])</f>
        <v>12</v>
      </c>
      <c r="T2638" s="8" t="str">
        <f>TEXT(SalesDataTable[[#This Row],[Order Date]],"mmm")</f>
        <v>gru</v>
      </c>
    </row>
    <row r="2639" spans="1:20" ht="16" x14ac:dyDescent="0.4">
      <c r="A2639" s="2" t="s">
        <v>2710</v>
      </c>
      <c r="B2639" s="3">
        <v>46377</v>
      </c>
      <c r="C2639" s="4" t="s">
        <v>47</v>
      </c>
      <c r="D2639" s="4" t="s">
        <v>65</v>
      </c>
      <c r="E2639" s="4" t="s">
        <v>45</v>
      </c>
      <c r="F2639" s="4" t="s">
        <v>36</v>
      </c>
      <c r="G2639" s="4" t="s">
        <v>69</v>
      </c>
      <c r="H2639" s="4" t="s">
        <v>75</v>
      </c>
      <c r="I2639" s="5">
        <v>2</v>
      </c>
      <c r="J2639" s="6">
        <v>122.4</v>
      </c>
      <c r="K2639" s="7">
        <v>0.1</v>
      </c>
      <c r="L2639" s="6">
        <v>71.09</v>
      </c>
      <c r="M2639" s="6">
        <f t="shared" si="164"/>
        <v>220.32000000000002</v>
      </c>
      <c r="N2639" s="6">
        <f t="shared" si="165"/>
        <v>142.18</v>
      </c>
      <c r="O2639" s="6">
        <f t="shared" si="166"/>
        <v>78.140000000000015</v>
      </c>
      <c r="P2639" s="8">
        <f t="shared" si="167"/>
        <v>0.35466594045025424</v>
      </c>
      <c r="Q2639" s="9">
        <f>YEAR(SalesDataTable[[#This Row],[Order Date]])</f>
        <v>2026</v>
      </c>
      <c r="R2639" s="8" t="str">
        <f>"Q"&amp;ROUNDUP(MONTH(SalesDataTable[[#This Row],[Order Date]])/3,0)</f>
        <v>Q4</v>
      </c>
      <c r="S2639" s="5">
        <f>MONTH(SalesDataTable[[#This Row],[Order Date]])</f>
        <v>12</v>
      </c>
      <c r="T2639" s="8" t="str">
        <f>TEXT(SalesDataTable[[#This Row],[Order Date]],"mmm")</f>
        <v>gru</v>
      </c>
    </row>
    <row r="2640" spans="1:20" ht="16" x14ac:dyDescent="0.4">
      <c r="A2640" s="2" t="s">
        <v>2711</v>
      </c>
      <c r="B2640" s="3">
        <v>46377</v>
      </c>
      <c r="C2640" s="4" t="s">
        <v>21</v>
      </c>
      <c r="D2640" s="4" t="s">
        <v>72</v>
      </c>
      <c r="E2640" s="4" t="s">
        <v>59</v>
      </c>
      <c r="F2640" s="4" t="s">
        <v>24</v>
      </c>
      <c r="G2640" s="4" t="s">
        <v>37</v>
      </c>
      <c r="H2640" s="4" t="s">
        <v>66</v>
      </c>
      <c r="I2640" s="5">
        <v>1</v>
      </c>
      <c r="J2640" s="6">
        <v>45.94</v>
      </c>
      <c r="K2640" s="7">
        <v>0.05</v>
      </c>
      <c r="L2640" s="6">
        <v>18.100000000000001</v>
      </c>
      <c r="M2640" s="6">
        <f t="shared" si="164"/>
        <v>43.642999999999994</v>
      </c>
      <c r="N2640" s="6">
        <f t="shared" si="165"/>
        <v>18.100000000000001</v>
      </c>
      <c r="O2640" s="6">
        <f t="shared" si="166"/>
        <v>25.542999999999992</v>
      </c>
      <c r="P2640" s="8">
        <f t="shared" si="167"/>
        <v>0.58527140664024002</v>
      </c>
      <c r="Q2640" s="9">
        <f>YEAR(SalesDataTable[[#This Row],[Order Date]])</f>
        <v>2026</v>
      </c>
      <c r="R2640" s="8" t="str">
        <f>"Q"&amp;ROUNDUP(MONTH(SalesDataTable[[#This Row],[Order Date]])/3,0)</f>
        <v>Q4</v>
      </c>
      <c r="S2640" s="5">
        <f>MONTH(SalesDataTable[[#This Row],[Order Date]])</f>
        <v>12</v>
      </c>
      <c r="T2640" s="8" t="str">
        <f>TEXT(SalesDataTable[[#This Row],[Order Date]],"mmm")</f>
        <v>gru</v>
      </c>
    </row>
    <row r="2641" spans="1:20" ht="16" x14ac:dyDescent="0.4">
      <c r="A2641" s="2" t="s">
        <v>2712</v>
      </c>
      <c r="B2641" s="3">
        <v>46377</v>
      </c>
      <c r="C2641" s="4" t="s">
        <v>47</v>
      </c>
      <c r="D2641" s="4" t="s">
        <v>102</v>
      </c>
      <c r="E2641" s="4" t="s">
        <v>30</v>
      </c>
      <c r="F2641" s="4" t="s">
        <v>24</v>
      </c>
      <c r="G2641" s="4" t="s">
        <v>51</v>
      </c>
      <c r="H2641" s="4" t="s">
        <v>61</v>
      </c>
      <c r="I2641" s="5">
        <v>15</v>
      </c>
      <c r="J2641" s="6">
        <v>196.89</v>
      </c>
      <c r="K2641" s="7">
        <v>0.15</v>
      </c>
      <c r="L2641" s="6">
        <v>105.09</v>
      </c>
      <c r="M2641" s="6">
        <f t="shared" si="164"/>
        <v>2510.3474999999999</v>
      </c>
      <c r="N2641" s="6">
        <f t="shared" si="165"/>
        <v>1576.3500000000001</v>
      </c>
      <c r="O2641" s="6">
        <f t="shared" si="166"/>
        <v>933.99749999999972</v>
      </c>
      <c r="P2641" s="8">
        <f t="shared" si="167"/>
        <v>0.37205904760197533</v>
      </c>
      <c r="Q2641" s="9">
        <f>YEAR(SalesDataTable[[#This Row],[Order Date]])</f>
        <v>2026</v>
      </c>
      <c r="R2641" s="8" t="str">
        <f>"Q"&amp;ROUNDUP(MONTH(SalesDataTable[[#This Row],[Order Date]])/3,0)</f>
        <v>Q4</v>
      </c>
      <c r="S2641" s="5">
        <f>MONTH(SalesDataTable[[#This Row],[Order Date]])</f>
        <v>12</v>
      </c>
      <c r="T2641" s="8" t="str">
        <f>TEXT(SalesDataTable[[#This Row],[Order Date]],"mmm")</f>
        <v>gru</v>
      </c>
    </row>
    <row r="2642" spans="1:20" ht="16" x14ac:dyDescent="0.4">
      <c r="A2642" s="2" t="s">
        <v>2713</v>
      </c>
      <c r="B2642" s="3">
        <v>46377</v>
      </c>
      <c r="C2642" s="4" t="s">
        <v>47</v>
      </c>
      <c r="D2642" s="4" t="s">
        <v>102</v>
      </c>
      <c r="E2642" s="4" t="s">
        <v>45</v>
      </c>
      <c r="F2642" s="4" t="s">
        <v>40</v>
      </c>
      <c r="G2642" s="4" t="s">
        <v>25</v>
      </c>
      <c r="H2642" s="4" t="s">
        <v>49</v>
      </c>
      <c r="I2642" s="5">
        <v>1</v>
      </c>
      <c r="J2642" s="6">
        <v>51.18</v>
      </c>
      <c r="K2642" s="7">
        <v>0.05</v>
      </c>
      <c r="L2642" s="6">
        <v>22.98</v>
      </c>
      <c r="M2642" s="6">
        <f t="shared" si="164"/>
        <v>48.620999999999995</v>
      </c>
      <c r="N2642" s="6">
        <f t="shared" si="165"/>
        <v>22.98</v>
      </c>
      <c r="O2642" s="6">
        <f t="shared" si="166"/>
        <v>25.640999999999995</v>
      </c>
      <c r="P2642" s="8">
        <f t="shared" si="167"/>
        <v>0.52736471894860237</v>
      </c>
      <c r="Q2642" s="9">
        <f>YEAR(SalesDataTable[[#This Row],[Order Date]])</f>
        <v>2026</v>
      </c>
      <c r="R2642" s="8" t="str">
        <f>"Q"&amp;ROUNDUP(MONTH(SalesDataTable[[#This Row],[Order Date]])/3,0)</f>
        <v>Q4</v>
      </c>
      <c r="S2642" s="5">
        <f>MONTH(SalesDataTable[[#This Row],[Order Date]])</f>
        <v>12</v>
      </c>
      <c r="T2642" s="8" t="str">
        <f>TEXT(SalesDataTable[[#This Row],[Order Date]],"mmm")</f>
        <v>gru</v>
      </c>
    </row>
    <row r="2643" spans="1:20" ht="16" x14ac:dyDescent="0.4">
      <c r="A2643" s="2" t="s">
        <v>2714</v>
      </c>
      <c r="B2643" s="3">
        <v>46378</v>
      </c>
      <c r="C2643" s="4" t="s">
        <v>28</v>
      </c>
      <c r="D2643" s="4" t="s">
        <v>58</v>
      </c>
      <c r="E2643" s="4" t="s">
        <v>45</v>
      </c>
      <c r="F2643" s="4" t="s">
        <v>36</v>
      </c>
      <c r="G2643" s="4" t="s">
        <v>25</v>
      </c>
      <c r="H2643" s="4" t="s">
        <v>55</v>
      </c>
      <c r="I2643" s="5">
        <v>3</v>
      </c>
      <c r="J2643" s="6">
        <v>40.78</v>
      </c>
      <c r="K2643" s="7">
        <v>0.15</v>
      </c>
      <c r="L2643" s="6">
        <v>16.73</v>
      </c>
      <c r="M2643" s="6">
        <f t="shared" si="164"/>
        <v>103.989</v>
      </c>
      <c r="N2643" s="6">
        <f t="shared" si="165"/>
        <v>50.19</v>
      </c>
      <c r="O2643" s="6">
        <f t="shared" si="166"/>
        <v>53.799000000000007</v>
      </c>
      <c r="P2643" s="8">
        <f t="shared" si="167"/>
        <v>0.51735279693044456</v>
      </c>
      <c r="Q2643" s="9">
        <f>YEAR(SalesDataTable[[#This Row],[Order Date]])</f>
        <v>2026</v>
      </c>
      <c r="R2643" s="8" t="str">
        <f>"Q"&amp;ROUNDUP(MONTH(SalesDataTable[[#This Row],[Order Date]])/3,0)</f>
        <v>Q4</v>
      </c>
      <c r="S2643" s="5">
        <f>MONTH(SalesDataTable[[#This Row],[Order Date]])</f>
        <v>12</v>
      </c>
      <c r="T2643" s="8" t="str">
        <f>TEXT(SalesDataTable[[#This Row],[Order Date]],"mmm")</f>
        <v>gru</v>
      </c>
    </row>
    <row r="2644" spans="1:20" ht="16" x14ac:dyDescent="0.4">
      <c r="A2644" s="2" t="s">
        <v>2715</v>
      </c>
      <c r="B2644" s="3">
        <v>46378</v>
      </c>
      <c r="C2644" s="4" t="s">
        <v>34</v>
      </c>
      <c r="D2644" s="4" t="s">
        <v>44</v>
      </c>
      <c r="E2644" s="4" t="s">
        <v>59</v>
      </c>
      <c r="F2644" s="4" t="s">
        <v>24</v>
      </c>
      <c r="G2644" s="4" t="s">
        <v>51</v>
      </c>
      <c r="H2644" s="4" t="s">
        <v>61</v>
      </c>
      <c r="I2644" s="5">
        <v>1</v>
      </c>
      <c r="J2644" s="6">
        <v>195.63</v>
      </c>
      <c r="K2644" s="7">
        <v>0.05</v>
      </c>
      <c r="L2644" s="6">
        <v>102.13</v>
      </c>
      <c r="M2644" s="6">
        <f t="shared" si="164"/>
        <v>185.84849999999997</v>
      </c>
      <c r="N2644" s="6">
        <f t="shared" si="165"/>
        <v>102.13</v>
      </c>
      <c r="O2644" s="6">
        <f t="shared" si="166"/>
        <v>83.718499999999977</v>
      </c>
      <c r="P2644" s="8">
        <f t="shared" si="167"/>
        <v>0.45046637449320276</v>
      </c>
      <c r="Q2644" s="9">
        <f>YEAR(SalesDataTable[[#This Row],[Order Date]])</f>
        <v>2026</v>
      </c>
      <c r="R2644" s="8" t="str">
        <f>"Q"&amp;ROUNDUP(MONTH(SalesDataTable[[#This Row],[Order Date]])/3,0)</f>
        <v>Q4</v>
      </c>
      <c r="S2644" s="5">
        <f>MONTH(SalesDataTable[[#This Row],[Order Date]])</f>
        <v>12</v>
      </c>
      <c r="T2644" s="8" t="str">
        <f>TEXT(SalesDataTable[[#This Row],[Order Date]],"mmm")</f>
        <v>gru</v>
      </c>
    </row>
    <row r="2645" spans="1:20" ht="16" x14ac:dyDescent="0.4">
      <c r="A2645" s="2" t="s">
        <v>2716</v>
      </c>
      <c r="B2645" s="3">
        <v>46378</v>
      </c>
      <c r="C2645" s="4" t="s">
        <v>34</v>
      </c>
      <c r="D2645" s="4" t="s">
        <v>54</v>
      </c>
      <c r="E2645" s="4" t="s">
        <v>30</v>
      </c>
      <c r="F2645" s="4" t="s">
        <v>24</v>
      </c>
      <c r="G2645" s="4" t="s">
        <v>37</v>
      </c>
      <c r="H2645" s="4" t="s">
        <v>91</v>
      </c>
      <c r="I2645" s="5">
        <v>10</v>
      </c>
      <c r="J2645" s="6">
        <v>134.86000000000001</v>
      </c>
      <c r="K2645" s="7">
        <v>0.1</v>
      </c>
      <c r="L2645" s="6">
        <v>65.3</v>
      </c>
      <c r="M2645" s="6">
        <f t="shared" si="164"/>
        <v>1213.7400000000002</v>
      </c>
      <c r="N2645" s="6">
        <f t="shared" si="165"/>
        <v>653</v>
      </c>
      <c r="O2645" s="6">
        <f t="shared" si="166"/>
        <v>560.74000000000024</v>
      </c>
      <c r="P2645" s="8">
        <f t="shared" si="167"/>
        <v>0.46199350767050612</v>
      </c>
      <c r="Q2645" s="9">
        <f>YEAR(SalesDataTable[[#This Row],[Order Date]])</f>
        <v>2026</v>
      </c>
      <c r="R2645" s="8" t="str">
        <f>"Q"&amp;ROUNDUP(MONTH(SalesDataTable[[#This Row],[Order Date]])/3,0)</f>
        <v>Q4</v>
      </c>
      <c r="S2645" s="5">
        <f>MONTH(SalesDataTable[[#This Row],[Order Date]])</f>
        <v>12</v>
      </c>
      <c r="T2645" s="8" t="str">
        <f>TEXT(SalesDataTable[[#This Row],[Order Date]],"mmm")</f>
        <v>gru</v>
      </c>
    </row>
    <row r="2646" spans="1:20" ht="16" x14ac:dyDescent="0.4">
      <c r="A2646" s="2" t="s">
        <v>2717</v>
      </c>
      <c r="B2646" s="3">
        <v>46378</v>
      </c>
      <c r="C2646" s="4" t="s">
        <v>47</v>
      </c>
      <c r="D2646" s="4" t="s">
        <v>48</v>
      </c>
      <c r="E2646" s="4" t="s">
        <v>23</v>
      </c>
      <c r="F2646" s="4" t="s">
        <v>36</v>
      </c>
      <c r="G2646" s="4" t="s">
        <v>25</v>
      </c>
      <c r="H2646" s="4" t="s">
        <v>26</v>
      </c>
      <c r="I2646" s="5">
        <v>1</v>
      </c>
      <c r="J2646" s="6">
        <v>83.15</v>
      </c>
      <c r="K2646" s="7">
        <v>0</v>
      </c>
      <c r="L2646" s="6">
        <v>42.3</v>
      </c>
      <c r="M2646" s="6">
        <f t="shared" si="164"/>
        <v>83.15</v>
      </c>
      <c r="N2646" s="6">
        <f t="shared" si="165"/>
        <v>42.3</v>
      </c>
      <c r="O2646" s="6">
        <f t="shared" si="166"/>
        <v>40.850000000000009</v>
      </c>
      <c r="P2646" s="8">
        <f t="shared" si="167"/>
        <v>0.49128081779915822</v>
      </c>
      <c r="Q2646" s="9">
        <f>YEAR(SalesDataTable[[#This Row],[Order Date]])</f>
        <v>2026</v>
      </c>
      <c r="R2646" s="8" t="str">
        <f>"Q"&amp;ROUNDUP(MONTH(SalesDataTable[[#This Row],[Order Date]])/3,0)</f>
        <v>Q4</v>
      </c>
      <c r="S2646" s="5">
        <f>MONTH(SalesDataTable[[#This Row],[Order Date]])</f>
        <v>12</v>
      </c>
      <c r="T2646" s="8" t="str">
        <f>TEXT(SalesDataTable[[#This Row],[Order Date]],"mmm")</f>
        <v>gru</v>
      </c>
    </row>
    <row r="2647" spans="1:20" ht="16" x14ac:dyDescent="0.4">
      <c r="A2647" s="2" t="s">
        <v>2718</v>
      </c>
      <c r="B2647" s="3">
        <v>46378</v>
      </c>
      <c r="C2647" s="4" t="s">
        <v>28</v>
      </c>
      <c r="D2647" s="4" t="s">
        <v>58</v>
      </c>
      <c r="E2647" s="4" t="s">
        <v>59</v>
      </c>
      <c r="F2647" s="4" t="s">
        <v>40</v>
      </c>
      <c r="G2647" s="4" t="s">
        <v>25</v>
      </c>
      <c r="H2647" s="4" t="s">
        <v>26</v>
      </c>
      <c r="I2647" s="5">
        <v>1</v>
      </c>
      <c r="J2647" s="6">
        <v>81.599999999999994</v>
      </c>
      <c r="K2647" s="7">
        <v>0.15</v>
      </c>
      <c r="L2647" s="6">
        <v>42</v>
      </c>
      <c r="M2647" s="6">
        <f t="shared" si="164"/>
        <v>69.36</v>
      </c>
      <c r="N2647" s="6">
        <f t="shared" si="165"/>
        <v>42</v>
      </c>
      <c r="O2647" s="6">
        <f t="shared" si="166"/>
        <v>27.36</v>
      </c>
      <c r="P2647" s="8">
        <f t="shared" si="167"/>
        <v>0.3944636678200692</v>
      </c>
      <c r="Q2647" s="9">
        <f>YEAR(SalesDataTable[[#This Row],[Order Date]])</f>
        <v>2026</v>
      </c>
      <c r="R2647" s="8" t="str">
        <f>"Q"&amp;ROUNDUP(MONTH(SalesDataTable[[#This Row],[Order Date]])/3,0)</f>
        <v>Q4</v>
      </c>
      <c r="S2647" s="5">
        <f>MONTH(SalesDataTable[[#This Row],[Order Date]])</f>
        <v>12</v>
      </c>
      <c r="T2647" s="8" t="str">
        <f>TEXT(SalesDataTable[[#This Row],[Order Date]],"mmm")</f>
        <v>gru</v>
      </c>
    </row>
    <row r="2648" spans="1:20" ht="16" x14ac:dyDescent="0.4">
      <c r="A2648" s="2" t="s">
        <v>2719</v>
      </c>
      <c r="B2648" s="3">
        <v>46378</v>
      </c>
      <c r="C2648" s="4" t="s">
        <v>47</v>
      </c>
      <c r="D2648" s="4" t="s">
        <v>65</v>
      </c>
      <c r="E2648" s="4" t="s">
        <v>45</v>
      </c>
      <c r="F2648" s="4" t="s">
        <v>40</v>
      </c>
      <c r="G2648" s="4" t="s">
        <v>37</v>
      </c>
      <c r="H2648" s="4" t="s">
        <v>66</v>
      </c>
      <c r="I2648" s="5">
        <v>5</v>
      </c>
      <c r="J2648" s="6">
        <v>47.67</v>
      </c>
      <c r="K2648" s="7">
        <v>0.1</v>
      </c>
      <c r="L2648" s="6">
        <v>17.84</v>
      </c>
      <c r="M2648" s="6">
        <f t="shared" si="164"/>
        <v>214.51500000000001</v>
      </c>
      <c r="N2648" s="6">
        <f t="shared" si="165"/>
        <v>89.2</v>
      </c>
      <c r="O2648" s="6">
        <f t="shared" si="166"/>
        <v>125.31500000000001</v>
      </c>
      <c r="P2648" s="8">
        <f t="shared" si="167"/>
        <v>0.5841782625923595</v>
      </c>
      <c r="Q2648" s="9">
        <f>YEAR(SalesDataTable[[#This Row],[Order Date]])</f>
        <v>2026</v>
      </c>
      <c r="R2648" s="8" t="str">
        <f>"Q"&amp;ROUNDUP(MONTH(SalesDataTable[[#This Row],[Order Date]])/3,0)</f>
        <v>Q4</v>
      </c>
      <c r="S2648" s="5">
        <f>MONTH(SalesDataTable[[#This Row],[Order Date]])</f>
        <v>12</v>
      </c>
      <c r="T2648" s="8" t="str">
        <f>TEXT(SalesDataTable[[#This Row],[Order Date]],"mmm")</f>
        <v>gru</v>
      </c>
    </row>
    <row r="2649" spans="1:20" ht="16" x14ac:dyDescent="0.4">
      <c r="A2649" s="2" t="s">
        <v>2720</v>
      </c>
      <c r="B2649" s="3">
        <v>46378</v>
      </c>
      <c r="C2649" s="4" t="s">
        <v>47</v>
      </c>
      <c r="D2649" s="4" t="s">
        <v>65</v>
      </c>
      <c r="E2649" s="4" t="s">
        <v>45</v>
      </c>
      <c r="F2649" s="4" t="s">
        <v>40</v>
      </c>
      <c r="G2649" s="4" t="s">
        <v>25</v>
      </c>
      <c r="H2649" s="4" t="s">
        <v>49</v>
      </c>
      <c r="I2649" s="5">
        <v>2</v>
      </c>
      <c r="J2649" s="6">
        <v>50.96</v>
      </c>
      <c r="K2649" s="7">
        <v>0.15</v>
      </c>
      <c r="L2649" s="6">
        <v>22.59</v>
      </c>
      <c r="M2649" s="6">
        <f t="shared" si="164"/>
        <v>86.632000000000005</v>
      </c>
      <c r="N2649" s="6">
        <f t="shared" si="165"/>
        <v>45.18</v>
      </c>
      <c r="O2649" s="6">
        <f t="shared" si="166"/>
        <v>41.452000000000005</v>
      </c>
      <c r="P2649" s="8">
        <f t="shared" si="167"/>
        <v>0.47848370117277683</v>
      </c>
      <c r="Q2649" s="9">
        <f>YEAR(SalesDataTable[[#This Row],[Order Date]])</f>
        <v>2026</v>
      </c>
      <c r="R2649" s="8" t="str">
        <f>"Q"&amp;ROUNDUP(MONTH(SalesDataTable[[#This Row],[Order Date]])/3,0)</f>
        <v>Q4</v>
      </c>
      <c r="S2649" s="5">
        <f>MONTH(SalesDataTable[[#This Row],[Order Date]])</f>
        <v>12</v>
      </c>
      <c r="T2649" s="8" t="str">
        <f>TEXT(SalesDataTable[[#This Row],[Order Date]],"mmm")</f>
        <v>gru</v>
      </c>
    </row>
    <row r="2650" spans="1:20" ht="16" x14ac:dyDescent="0.4">
      <c r="A2650" s="2" t="s">
        <v>2721</v>
      </c>
      <c r="B2650" s="3">
        <v>46379</v>
      </c>
      <c r="C2650" s="4" t="s">
        <v>47</v>
      </c>
      <c r="D2650" s="4" t="s">
        <v>65</v>
      </c>
      <c r="E2650" s="4" t="s">
        <v>45</v>
      </c>
      <c r="F2650" s="4" t="s">
        <v>36</v>
      </c>
      <c r="G2650" s="4" t="s">
        <v>37</v>
      </c>
      <c r="H2650" s="4" t="s">
        <v>66</v>
      </c>
      <c r="I2650" s="5">
        <v>5</v>
      </c>
      <c r="J2650" s="6">
        <v>47.69</v>
      </c>
      <c r="K2650" s="7">
        <v>0.05</v>
      </c>
      <c r="L2650" s="6">
        <v>18.23</v>
      </c>
      <c r="M2650" s="6">
        <f t="shared" si="164"/>
        <v>226.52749999999997</v>
      </c>
      <c r="N2650" s="6">
        <f t="shared" si="165"/>
        <v>91.15</v>
      </c>
      <c r="O2650" s="6">
        <f t="shared" si="166"/>
        <v>135.37749999999997</v>
      </c>
      <c r="P2650" s="8">
        <f t="shared" si="167"/>
        <v>0.59762059794064726</v>
      </c>
      <c r="Q2650" s="9">
        <f>YEAR(SalesDataTable[[#This Row],[Order Date]])</f>
        <v>2026</v>
      </c>
      <c r="R2650" s="8" t="str">
        <f>"Q"&amp;ROUNDUP(MONTH(SalesDataTable[[#This Row],[Order Date]])/3,0)</f>
        <v>Q4</v>
      </c>
      <c r="S2650" s="5">
        <f>MONTH(SalesDataTable[[#This Row],[Order Date]])</f>
        <v>12</v>
      </c>
      <c r="T2650" s="8" t="str">
        <f>TEXT(SalesDataTable[[#This Row],[Order Date]],"mmm")</f>
        <v>gru</v>
      </c>
    </row>
    <row r="2651" spans="1:20" ht="16" x14ac:dyDescent="0.4">
      <c r="A2651" s="2" t="s">
        <v>2722</v>
      </c>
      <c r="B2651" s="3">
        <v>46379</v>
      </c>
      <c r="C2651" s="4" t="s">
        <v>47</v>
      </c>
      <c r="D2651" s="4" t="s">
        <v>68</v>
      </c>
      <c r="E2651" s="4" t="s">
        <v>23</v>
      </c>
      <c r="F2651" s="4" t="s">
        <v>24</v>
      </c>
      <c r="G2651" s="4" t="s">
        <v>31</v>
      </c>
      <c r="H2651" s="4" t="s">
        <v>32</v>
      </c>
      <c r="I2651" s="5">
        <v>1</v>
      </c>
      <c r="J2651" s="6">
        <v>91.08</v>
      </c>
      <c r="K2651" s="7">
        <v>0.2</v>
      </c>
      <c r="L2651" s="6">
        <v>46.14</v>
      </c>
      <c r="M2651" s="6">
        <f t="shared" si="164"/>
        <v>72.864000000000004</v>
      </c>
      <c r="N2651" s="6">
        <f t="shared" si="165"/>
        <v>46.14</v>
      </c>
      <c r="O2651" s="6">
        <f t="shared" si="166"/>
        <v>26.724000000000004</v>
      </c>
      <c r="P2651" s="8">
        <f t="shared" si="167"/>
        <v>0.36676548089591571</v>
      </c>
      <c r="Q2651" s="9">
        <f>YEAR(SalesDataTable[[#This Row],[Order Date]])</f>
        <v>2026</v>
      </c>
      <c r="R2651" s="8" t="str">
        <f>"Q"&amp;ROUNDUP(MONTH(SalesDataTable[[#This Row],[Order Date]])/3,0)</f>
        <v>Q4</v>
      </c>
      <c r="S2651" s="5">
        <f>MONTH(SalesDataTable[[#This Row],[Order Date]])</f>
        <v>12</v>
      </c>
      <c r="T2651" s="8" t="str">
        <f>TEXT(SalesDataTable[[#This Row],[Order Date]],"mmm")</f>
        <v>gru</v>
      </c>
    </row>
    <row r="2652" spans="1:20" ht="16" x14ac:dyDescent="0.4">
      <c r="A2652" s="2" t="s">
        <v>2723</v>
      </c>
      <c r="B2652" s="3">
        <v>46379</v>
      </c>
      <c r="C2652" s="4" t="s">
        <v>28</v>
      </c>
      <c r="D2652" s="4" t="s">
        <v>106</v>
      </c>
      <c r="E2652" s="4" t="s">
        <v>45</v>
      </c>
      <c r="F2652" s="4" t="s">
        <v>36</v>
      </c>
      <c r="G2652" s="4" t="s">
        <v>31</v>
      </c>
      <c r="H2652" s="4" t="s">
        <v>41</v>
      </c>
      <c r="I2652" s="5">
        <v>1</v>
      </c>
      <c r="J2652" s="6">
        <v>143.84</v>
      </c>
      <c r="K2652" s="7">
        <v>0.15</v>
      </c>
      <c r="L2652" s="6">
        <v>78.17</v>
      </c>
      <c r="M2652" s="6">
        <f t="shared" si="164"/>
        <v>122.264</v>
      </c>
      <c r="N2652" s="6">
        <f t="shared" si="165"/>
        <v>78.17</v>
      </c>
      <c r="O2652" s="6">
        <f t="shared" si="166"/>
        <v>44.093999999999994</v>
      </c>
      <c r="P2652" s="8">
        <f t="shared" si="167"/>
        <v>0.360645815612118</v>
      </c>
      <c r="Q2652" s="9">
        <f>YEAR(SalesDataTable[[#This Row],[Order Date]])</f>
        <v>2026</v>
      </c>
      <c r="R2652" s="8" t="str">
        <f>"Q"&amp;ROUNDUP(MONTH(SalesDataTable[[#This Row],[Order Date]])/3,0)</f>
        <v>Q4</v>
      </c>
      <c r="S2652" s="5">
        <f>MONTH(SalesDataTable[[#This Row],[Order Date]])</f>
        <v>12</v>
      </c>
      <c r="T2652" s="8" t="str">
        <f>TEXT(SalesDataTable[[#This Row],[Order Date]],"mmm")</f>
        <v>gru</v>
      </c>
    </row>
    <row r="2653" spans="1:20" ht="16" x14ac:dyDescent="0.4">
      <c r="A2653" s="2" t="s">
        <v>2724</v>
      </c>
      <c r="B2653" s="3">
        <v>46379</v>
      </c>
      <c r="C2653" s="4" t="s">
        <v>28</v>
      </c>
      <c r="D2653" s="4" t="s">
        <v>58</v>
      </c>
      <c r="E2653" s="4" t="s">
        <v>23</v>
      </c>
      <c r="F2653" s="4" t="s">
        <v>36</v>
      </c>
      <c r="G2653" s="4" t="s">
        <v>25</v>
      </c>
      <c r="H2653" s="4" t="s">
        <v>63</v>
      </c>
      <c r="I2653" s="5">
        <v>1</v>
      </c>
      <c r="J2653" s="6">
        <v>102.66</v>
      </c>
      <c r="K2653" s="7">
        <v>0.05</v>
      </c>
      <c r="L2653" s="6">
        <v>49.2</v>
      </c>
      <c r="M2653" s="6">
        <f t="shared" si="164"/>
        <v>97.526999999999987</v>
      </c>
      <c r="N2653" s="6">
        <f t="shared" si="165"/>
        <v>49.2</v>
      </c>
      <c r="O2653" s="6">
        <f t="shared" si="166"/>
        <v>48.326999999999984</v>
      </c>
      <c r="P2653" s="8">
        <f t="shared" si="167"/>
        <v>0.4955243163431664</v>
      </c>
      <c r="Q2653" s="9">
        <f>YEAR(SalesDataTable[[#This Row],[Order Date]])</f>
        <v>2026</v>
      </c>
      <c r="R2653" s="8" t="str">
        <f>"Q"&amp;ROUNDUP(MONTH(SalesDataTable[[#This Row],[Order Date]])/3,0)</f>
        <v>Q4</v>
      </c>
      <c r="S2653" s="5">
        <f>MONTH(SalesDataTable[[#This Row],[Order Date]])</f>
        <v>12</v>
      </c>
      <c r="T2653" s="8" t="str">
        <f>TEXT(SalesDataTable[[#This Row],[Order Date]],"mmm")</f>
        <v>gru</v>
      </c>
    </row>
    <row r="2654" spans="1:20" ht="16" x14ac:dyDescent="0.4">
      <c r="A2654" s="2" t="s">
        <v>2725</v>
      </c>
      <c r="B2654" s="3">
        <v>46379</v>
      </c>
      <c r="C2654" s="4" t="s">
        <v>28</v>
      </c>
      <c r="D2654" s="4" t="s">
        <v>86</v>
      </c>
      <c r="E2654" s="4" t="s">
        <v>45</v>
      </c>
      <c r="F2654" s="4" t="s">
        <v>36</v>
      </c>
      <c r="G2654" s="4" t="s">
        <v>69</v>
      </c>
      <c r="H2654" s="4" t="s">
        <v>70</v>
      </c>
      <c r="I2654" s="5">
        <v>2</v>
      </c>
      <c r="J2654" s="6">
        <v>40.32</v>
      </c>
      <c r="K2654" s="7">
        <v>0</v>
      </c>
      <c r="L2654" s="6">
        <v>14.39</v>
      </c>
      <c r="M2654" s="6">
        <f t="shared" si="164"/>
        <v>80.64</v>
      </c>
      <c r="N2654" s="6">
        <f t="shared" si="165"/>
        <v>28.78</v>
      </c>
      <c r="O2654" s="6">
        <f t="shared" si="166"/>
        <v>51.86</v>
      </c>
      <c r="P2654" s="8">
        <f t="shared" si="167"/>
        <v>0.64310515873015872</v>
      </c>
      <c r="Q2654" s="9">
        <f>YEAR(SalesDataTable[[#This Row],[Order Date]])</f>
        <v>2026</v>
      </c>
      <c r="R2654" s="8" t="str">
        <f>"Q"&amp;ROUNDUP(MONTH(SalesDataTable[[#This Row],[Order Date]])/3,0)</f>
        <v>Q4</v>
      </c>
      <c r="S2654" s="5">
        <f>MONTH(SalesDataTable[[#This Row],[Order Date]])</f>
        <v>12</v>
      </c>
      <c r="T2654" s="8" t="str">
        <f>TEXT(SalesDataTable[[#This Row],[Order Date]],"mmm")</f>
        <v>gru</v>
      </c>
    </row>
    <row r="2655" spans="1:20" ht="16" x14ac:dyDescent="0.4">
      <c r="A2655" s="2" t="s">
        <v>2726</v>
      </c>
      <c r="B2655" s="3">
        <v>46379</v>
      </c>
      <c r="C2655" s="4" t="s">
        <v>21</v>
      </c>
      <c r="D2655" s="4" t="s">
        <v>22</v>
      </c>
      <c r="E2655" s="4" t="s">
        <v>45</v>
      </c>
      <c r="F2655" s="4" t="s">
        <v>24</v>
      </c>
      <c r="G2655" s="4" t="s">
        <v>31</v>
      </c>
      <c r="H2655" s="4" t="s">
        <v>73</v>
      </c>
      <c r="I2655" s="5">
        <v>1</v>
      </c>
      <c r="J2655" s="6">
        <v>157.58000000000001</v>
      </c>
      <c r="K2655" s="7">
        <v>0.1</v>
      </c>
      <c r="L2655" s="6">
        <v>80.37</v>
      </c>
      <c r="M2655" s="6">
        <f t="shared" si="164"/>
        <v>141.822</v>
      </c>
      <c r="N2655" s="6">
        <f t="shared" si="165"/>
        <v>80.37</v>
      </c>
      <c r="O2655" s="6">
        <f t="shared" si="166"/>
        <v>61.451999999999998</v>
      </c>
      <c r="P2655" s="8">
        <f t="shared" si="167"/>
        <v>0.43330371874603374</v>
      </c>
      <c r="Q2655" s="9">
        <f>YEAR(SalesDataTable[[#This Row],[Order Date]])</f>
        <v>2026</v>
      </c>
      <c r="R2655" s="8" t="str">
        <f>"Q"&amp;ROUNDUP(MONTH(SalesDataTable[[#This Row],[Order Date]])/3,0)</f>
        <v>Q4</v>
      </c>
      <c r="S2655" s="5">
        <f>MONTH(SalesDataTable[[#This Row],[Order Date]])</f>
        <v>12</v>
      </c>
      <c r="T2655" s="8" t="str">
        <f>TEXT(SalesDataTable[[#This Row],[Order Date]],"mmm")</f>
        <v>gru</v>
      </c>
    </row>
    <row r="2656" spans="1:20" ht="16" x14ac:dyDescent="0.4">
      <c r="A2656" s="2" t="s">
        <v>2727</v>
      </c>
      <c r="B2656" s="3">
        <v>46379</v>
      </c>
      <c r="C2656" s="4" t="s">
        <v>28</v>
      </c>
      <c r="D2656" s="4" t="s">
        <v>106</v>
      </c>
      <c r="E2656" s="4" t="s">
        <v>23</v>
      </c>
      <c r="F2656" s="4" t="s">
        <v>36</v>
      </c>
      <c r="G2656" s="4" t="s">
        <v>69</v>
      </c>
      <c r="H2656" s="4" t="s">
        <v>87</v>
      </c>
      <c r="I2656" s="5">
        <v>1</v>
      </c>
      <c r="J2656" s="6">
        <v>36.4</v>
      </c>
      <c r="K2656" s="7">
        <v>0</v>
      </c>
      <c r="L2656" s="6">
        <v>14.22</v>
      </c>
      <c r="M2656" s="6">
        <f t="shared" si="164"/>
        <v>36.4</v>
      </c>
      <c r="N2656" s="6">
        <f t="shared" si="165"/>
        <v>14.22</v>
      </c>
      <c r="O2656" s="6">
        <f t="shared" si="166"/>
        <v>22.18</v>
      </c>
      <c r="P2656" s="8">
        <f t="shared" si="167"/>
        <v>0.6093406593406594</v>
      </c>
      <c r="Q2656" s="9">
        <f>YEAR(SalesDataTable[[#This Row],[Order Date]])</f>
        <v>2026</v>
      </c>
      <c r="R2656" s="8" t="str">
        <f>"Q"&amp;ROUNDUP(MONTH(SalesDataTable[[#This Row],[Order Date]])/3,0)</f>
        <v>Q4</v>
      </c>
      <c r="S2656" s="5">
        <f>MONTH(SalesDataTable[[#This Row],[Order Date]])</f>
        <v>12</v>
      </c>
      <c r="T2656" s="8" t="str">
        <f>TEXT(SalesDataTable[[#This Row],[Order Date]],"mmm")</f>
        <v>gru</v>
      </c>
    </row>
    <row r="2657" spans="1:20" ht="16" x14ac:dyDescent="0.4">
      <c r="A2657" s="2" t="s">
        <v>2728</v>
      </c>
      <c r="B2657" s="3">
        <v>46380</v>
      </c>
      <c r="C2657" s="4" t="s">
        <v>28</v>
      </c>
      <c r="D2657" s="4" t="s">
        <v>86</v>
      </c>
      <c r="E2657" s="4" t="s">
        <v>23</v>
      </c>
      <c r="F2657" s="4" t="s">
        <v>40</v>
      </c>
      <c r="G2657" s="4" t="s">
        <v>31</v>
      </c>
      <c r="H2657" s="4" t="s">
        <v>41</v>
      </c>
      <c r="I2657" s="5">
        <v>1</v>
      </c>
      <c r="J2657" s="6">
        <v>142.15</v>
      </c>
      <c r="K2657" s="7">
        <v>0.05</v>
      </c>
      <c r="L2657" s="6">
        <v>80.5</v>
      </c>
      <c r="M2657" s="6">
        <f t="shared" si="164"/>
        <v>135.04249999999999</v>
      </c>
      <c r="N2657" s="6">
        <f t="shared" si="165"/>
        <v>80.5</v>
      </c>
      <c r="O2657" s="6">
        <f t="shared" si="166"/>
        <v>54.54249999999999</v>
      </c>
      <c r="P2657" s="8">
        <f t="shared" si="167"/>
        <v>0.40389136753244342</v>
      </c>
      <c r="Q2657" s="9">
        <f>YEAR(SalesDataTable[[#This Row],[Order Date]])</f>
        <v>2026</v>
      </c>
      <c r="R2657" s="8" t="str">
        <f>"Q"&amp;ROUNDUP(MONTH(SalesDataTable[[#This Row],[Order Date]])/3,0)</f>
        <v>Q4</v>
      </c>
      <c r="S2657" s="5">
        <f>MONTH(SalesDataTable[[#This Row],[Order Date]])</f>
        <v>12</v>
      </c>
      <c r="T2657" s="8" t="str">
        <f>TEXT(SalesDataTable[[#This Row],[Order Date]],"mmm")</f>
        <v>gru</v>
      </c>
    </row>
    <row r="2658" spans="1:20" ht="16" x14ac:dyDescent="0.4">
      <c r="A2658" s="2" t="s">
        <v>2729</v>
      </c>
      <c r="B2658" s="3">
        <v>46380</v>
      </c>
      <c r="C2658" s="4" t="s">
        <v>21</v>
      </c>
      <c r="D2658" s="4" t="s">
        <v>22</v>
      </c>
      <c r="E2658" s="4" t="s">
        <v>23</v>
      </c>
      <c r="F2658" s="4" t="s">
        <v>24</v>
      </c>
      <c r="G2658" s="4" t="s">
        <v>51</v>
      </c>
      <c r="H2658" s="4" t="s">
        <v>52</v>
      </c>
      <c r="I2658" s="5">
        <v>2</v>
      </c>
      <c r="J2658" s="6">
        <v>332.38</v>
      </c>
      <c r="K2658" s="7">
        <v>0.05</v>
      </c>
      <c r="L2658" s="6">
        <v>192.16</v>
      </c>
      <c r="M2658" s="6">
        <f t="shared" si="164"/>
        <v>631.52199999999993</v>
      </c>
      <c r="N2658" s="6">
        <f t="shared" si="165"/>
        <v>384.32</v>
      </c>
      <c r="O2658" s="6">
        <f t="shared" si="166"/>
        <v>247.20199999999994</v>
      </c>
      <c r="P2658" s="8">
        <f t="shared" si="167"/>
        <v>0.39143846136793331</v>
      </c>
      <c r="Q2658" s="9">
        <f>YEAR(SalesDataTable[[#This Row],[Order Date]])</f>
        <v>2026</v>
      </c>
      <c r="R2658" s="8" t="str">
        <f>"Q"&amp;ROUNDUP(MONTH(SalesDataTable[[#This Row],[Order Date]])/3,0)</f>
        <v>Q4</v>
      </c>
      <c r="S2658" s="5">
        <f>MONTH(SalesDataTable[[#This Row],[Order Date]])</f>
        <v>12</v>
      </c>
      <c r="T2658" s="8" t="str">
        <f>TEXT(SalesDataTable[[#This Row],[Order Date]],"mmm")</f>
        <v>gru</v>
      </c>
    </row>
    <row r="2659" spans="1:20" ht="16" x14ac:dyDescent="0.4">
      <c r="A2659" s="2" t="s">
        <v>2730</v>
      </c>
      <c r="B2659" s="3">
        <v>46380</v>
      </c>
      <c r="C2659" s="4" t="s">
        <v>28</v>
      </c>
      <c r="D2659" s="4" t="s">
        <v>29</v>
      </c>
      <c r="E2659" s="4" t="s">
        <v>45</v>
      </c>
      <c r="F2659" s="4" t="s">
        <v>36</v>
      </c>
      <c r="G2659" s="4" t="s">
        <v>51</v>
      </c>
      <c r="H2659" s="4" t="s">
        <v>110</v>
      </c>
      <c r="I2659" s="5">
        <v>1</v>
      </c>
      <c r="J2659" s="6">
        <v>122.18</v>
      </c>
      <c r="K2659" s="7">
        <v>0.15</v>
      </c>
      <c r="L2659" s="6">
        <v>61.28</v>
      </c>
      <c r="M2659" s="6">
        <f t="shared" si="164"/>
        <v>103.85300000000001</v>
      </c>
      <c r="N2659" s="6">
        <f t="shared" si="165"/>
        <v>61.28</v>
      </c>
      <c r="O2659" s="6">
        <f t="shared" si="166"/>
        <v>42.573000000000008</v>
      </c>
      <c r="P2659" s="8">
        <f t="shared" si="167"/>
        <v>0.40993519686479934</v>
      </c>
      <c r="Q2659" s="9">
        <f>YEAR(SalesDataTable[[#This Row],[Order Date]])</f>
        <v>2026</v>
      </c>
      <c r="R2659" s="8" t="str">
        <f>"Q"&amp;ROUNDUP(MONTH(SalesDataTable[[#This Row],[Order Date]])/3,0)</f>
        <v>Q4</v>
      </c>
      <c r="S2659" s="5">
        <f>MONTH(SalesDataTable[[#This Row],[Order Date]])</f>
        <v>12</v>
      </c>
      <c r="T2659" s="8" t="str">
        <f>TEXT(SalesDataTable[[#This Row],[Order Date]],"mmm")</f>
        <v>gru</v>
      </c>
    </row>
    <row r="2660" spans="1:20" ht="16" x14ac:dyDescent="0.4">
      <c r="A2660" s="2" t="s">
        <v>2731</v>
      </c>
      <c r="B2660" s="3">
        <v>46380</v>
      </c>
      <c r="C2660" s="4" t="s">
        <v>21</v>
      </c>
      <c r="D2660" s="4" t="s">
        <v>22</v>
      </c>
      <c r="E2660" s="4" t="s">
        <v>23</v>
      </c>
      <c r="F2660" s="4" t="s">
        <v>36</v>
      </c>
      <c r="G2660" s="4" t="s">
        <v>51</v>
      </c>
      <c r="H2660" s="4" t="s">
        <v>110</v>
      </c>
      <c r="I2660" s="5">
        <v>1</v>
      </c>
      <c r="J2660" s="6">
        <v>125.66</v>
      </c>
      <c r="K2660" s="7">
        <v>0.15</v>
      </c>
      <c r="L2660" s="6">
        <v>60.6</v>
      </c>
      <c r="M2660" s="6">
        <f t="shared" si="164"/>
        <v>106.81099999999999</v>
      </c>
      <c r="N2660" s="6">
        <f t="shared" si="165"/>
        <v>60.6</v>
      </c>
      <c r="O2660" s="6">
        <f t="shared" si="166"/>
        <v>46.210999999999991</v>
      </c>
      <c r="P2660" s="8">
        <f t="shared" si="167"/>
        <v>0.43264270533933763</v>
      </c>
      <c r="Q2660" s="9">
        <f>YEAR(SalesDataTable[[#This Row],[Order Date]])</f>
        <v>2026</v>
      </c>
      <c r="R2660" s="8" t="str">
        <f>"Q"&amp;ROUNDUP(MONTH(SalesDataTable[[#This Row],[Order Date]])/3,0)</f>
        <v>Q4</v>
      </c>
      <c r="S2660" s="5">
        <f>MONTH(SalesDataTable[[#This Row],[Order Date]])</f>
        <v>12</v>
      </c>
      <c r="T2660" s="8" t="str">
        <f>TEXT(SalesDataTable[[#This Row],[Order Date]],"mmm")</f>
        <v>gru</v>
      </c>
    </row>
    <row r="2661" spans="1:20" ht="16" x14ac:dyDescent="0.4">
      <c r="A2661" s="2" t="s">
        <v>2732</v>
      </c>
      <c r="B2661" s="3">
        <v>46380</v>
      </c>
      <c r="C2661" s="4" t="s">
        <v>47</v>
      </c>
      <c r="D2661" s="4" t="s">
        <v>48</v>
      </c>
      <c r="E2661" s="4" t="s">
        <v>23</v>
      </c>
      <c r="F2661" s="4" t="s">
        <v>24</v>
      </c>
      <c r="G2661" s="4" t="s">
        <v>37</v>
      </c>
      <c r="H2661" s="4" t="s">
        <v>66</v>
      </c>
      <c r="I2661" s="5">
        <v>2</v>
      </c>
      <c r="J2661" s="6">
        <v>47.38</v>
      </c>
      <c r="K2661" s="7">
        <v>0.05</v>
      </c>
      <c r="L2661" s="6">
        <v>18.850000000000001</v>
      </c>
      <c r="M2661" s="6">
        <f t="shared" si="164"/>
        <v>90.022000000000006</v>
      </c>
      <c r="N2661" s="6">
        <f t="shared" si="165"/>
        <v>37.700000000000003</v>
      </c>
      <c r="O2661" s="6">
        <f t="shared" si="166"/>
        <v>52.322000000000003</v>
      </c>
      <c r="P2661" s="8">
        <f t="shared" si="167"/>
        <v>0.58121348114905247</v>
      </c>
      <c r="Q2661" s="9">
        <f>YEAR(SalesDataTable[[#This Row],[Order Date]])</f>
        <v>2026</v>
      </c>
      <c r="R2661" s="8" t="str">
        <f>"Q"&amp;ROUNDUP(MONTH(SalesDataTable[[#This Row],[Order Date]])/3,0)</f>
        <v>Q4</v>
      </c>
      <c r="S2661" s="5">
        <f>MONTH(SalesDataTable[[#This Row],[Order Date]])</f>
        <v>12</v>
      </c>
      <c r="T2661" s="8" t="str">
        <f>TEXT(SalesDataTable[[#This Row],[Order Date]],"mmm")</f>
        <v>gru</v>
      </c>
    </row>
    <row r="2662" spans="1:20" ht="16" x14ac:dyDescent="0.4">
      <c r="A2662" s="2" t="s">
        <v>2733</v>
      </c>
      <c r="B2662" s="3">
        <v>46380</v>
      </c>
      <c r="C2662" s="4" t="s">
        <v>21</v>
      </c>
      <c r="D2662" s="4" t="s">
        <v>22</v>
      </c>
      <c r="E2662" s="4" t="s">
        <v>23</v>
      </c>
      <c r="F2662" s="4" t="s">
        <v>40</v>
      </c>
      <c r="G2662" s="4" t="s">
        <v>51</v>
      </c>
      <c r="H2662" s="4" t="s">
        <v>84</v>
      </c>
      <c r="I2662" s="5">
        <v>1</v>
      </c>
      <c r="J2662" s="6">
        <v>80.8</v>
      </c>
      <c r="K2662" s="7">
        <v>0.05</v>
      </c>
      <c r="L2662" s="6">
        <v>38.33</v>
      </c>
      <c r="M2662" s="6">
        <f t="shared" si="164"/>
        <v>76.759999999999991</v>
      </c>
      <c r="N2662" s="6">
        <f t="shared" si="165"/>
        <v>38.33</v>
      </c>
      <c r="O2662" s="6">
        <f t="shared" si="166"/>
        <v>38.429999999999993</v>
      </c>
      <c r="P2662" s="8">
        <f t="shared" si="167"/>
        <v>0.50065138092756645</v>
      </c>
      <c r="Q2662" s="9">
        <f>YEAR(SalesDataTable[[#This Row],[Order Date]])</f>
        <v>2026</v>
      </c>
      <c r="R2662" s="8" t="str">
        <f>"Q"&amp;ROUNDUP(MONTH(SalesDataTable[[#This Row],[Order Date]])/3,0)</f>
        <v>Q4</v>
      </c>
      <c r="S2662" s="5">
        <f>MONTH(SalesDataTable[[#This Row],[Order Date]])</f>
        <v>12</v>
      </c>
      <c r="T2662" s="8" t="str">
        <f>TEXT(SalesDataTable[[#This Row],[Order Date]],"mmm")</f>
        <v>gru</v>
      </c>
    </row>
    <row r="2663" spans="1:20" ht="16" x14ac:dyDescent="0.4">
      <c r="A2663" s="2" t="s">
        <v>2734</v>
      </c>
      <c r="B2663" s="3">
        <v>46381</v>
      </c>
      <c r="C2663" s="4" t="s">
        <v>47</v>
      </c>
      <c r="D2663" s="4" t="s">
        <v>68</v>
      </c>
      <c r="E2663" s="4" t="s">
        <v>23</v>
      </c>
      <c r="F2663" s="4" t="s">
        <v>24</v>
      </c>
      <c r="G2663" s="4" t="s">
        <v>25</v>
      </c>
      <c r="H2663" s="4" t="s">
        <v>63</v>
      </c>
      <c r="I2663" s="5">
        <v>5</v>
      </c>
      <c r="J2663" s="6">
        <v>103.52</v>
      </c>
      <c r="K2663" s="7">
        <v>0.1</v>
      </c>
      <c r="L2663" s="6">
        <v>49.1</v>
      </c>
      <c r="M2663" s="6">
        <f t="shared" si="164"/>
        <v>465.84000000000003</v>
      </c>
      <c r="N2663" s="6">
        <f t="shared" si="165"/>
        <v>245.5</v>
      </c>
      <c r="O2663" s="6">
        <f t="shared" si="166"/>
        <v>220.34000000000003</v>
      </c>
      <c r="P2663" s="8">
        <f t="shared" si="167"/>
        <v>0.47299501974927016</v>
      </c>
      <c r="Q2663" s="9">
        <f>YEAR(SalesDataTable[[#This Row],[Order Date]])</f>
        <v>2026</v>
      </c>
      <c r="R2663" s="8" t="str">
        <f>"Q"&amp;ROUNDUP(MONTH(SalesDataTable[[#This Row],[Order Date]])/3,0)</f>
        <v>Q4</v>
      </c>
      <c r="S2663" s="5">
        <f>MONTH(SalesDataTable[[#This Row],[Order Date]])</f>
        <v>12</v>
      </c>
      <c r="T2663" s="8" t="str">
        <f>TEXT(SalesDataTable[[#This Row],[Order Date]],"mmm")</f>
        <v>gru</v>
      </c>
    </row>
    <row r="2664" spans="1:20" ht="16" x14ac:dyDescent="0.4">
      <c r="A2664" s="2" t="s">
        <v>2735</v>
      </c>
      <c r="B2664" s="3">
        <v>46381</v>
      </c>
      <c r="C2664" s="4" t="s">
        <v>28</v>
      </c>
      <c r="D2664" s="4" t="s">
        <v>58</v>
      </c>
      <c r="E2664" s="4" t="s">
        <v>45</v>
      </c>
      <c r="F2664" s="4" t="s">
        <v>40</v>
      </c>
      <c r="G2664" s="4" t="s">
        <v>31</v>
      </c>
      <c r="H2664" s="4" t="s">
        <v>73</v>
      </c>
      <c r="I2664" s="5">
        <v>2</v>
      </c>
      <c r="J2664" s="6">
        <v>153.38999999999999</v>
      </c>
      <c r="K2664" s="7">
        <v>0.05</v>
      </c>
      <c r="L2664" s="6">
        <v>78.06</v>
      </c>
      <c r="M2664" s="6">
        <f t="shared" si="164"/>
        <v>291.44099999999997</v>
      </c>
      <c r="N2664" s="6">
        <f t="shared" si="165"/>
        <v>156.12</v>
      </c>
      <c r="O2664" s="6">
        <f t="shared" si="166"/>
        <v>135.32099999999997</v>
      </c>
      <c r="P2664" s="8">
        <f t="shared" si="167"/>
        <v>0.46431696295305047</v>
      </c>
      <c r="Q2664" s="9">
        <f>YEAR(SalesDataTable[[#This Row],[Order Date]])</f>
        <v>2026</v>
      </c>
      <c r="R2664" s="8" t="str">
        <f>"Q"&amp;ROUNDUP(MONTH(SalesDataTable[[#This Row],[Order Date]])/3,0)</f>
        <v>Q4</v>
      </c>
      <c r="S2664" s="5">
        <f>MONTH(SalesDataTable[[#This Row],[Order Date]])</f>
        <v>12</v>
      </c>
      <c r="T2664" s="8" t="str">
        <f>TEXT(SalesDataTable[[#This Row],[Order Date]],"mmm")</f>
        <v>gru</v>
      </c>
    </row>
    <row r="2665" spans="1:20" ht="16" x14ac:dyDescent="0.4">
      <c r="A2665" s="2" t="s">
        <v>2736</v>
      </c>
      <c r="B2665" s="3">
        <v>46381</v>
      </c>
      <c r="C2665" s="4" t="s">
        <v>47</v>
      </c>
      <c r="D2665" s="4" t="s">
        <v>102</v>
      </c>
      <c r="E2665" s="4" t="s">
        <v>30</v>
      </c>
      <c r="F2665" s="4" t="s">
        <v>40</v>
      </c>
      <c r="G2665" s="4" t="s">
        <v>69</v>
      </c>
      <c r="H2665" s="4" t="s">
        <v>70</v>
      </c>
      <c r="I2665" s="5">
        <v>6</v>
      </c>
      <c r="J2665" s="6">
        <v>39.49</v>
      </c>
      <c r="K2665" s="7">
        <v>0.05</v>
      </c>
      <c r="L2665" s="6">
        <v>14.49</v>
      </c>
      <c r="M2665" s="6">
        <f t="shared" si="164"/>
        <v>225.09299999999999</v>
      </c>
      <c r="N2665" s="6">
        <f t="shared" si="165"/>
        <v>86.94</v>
      </c>
      <c r="O2665" s="6">
        <f t="shared" si="166"/>
        <v>138.15299999999999</v>
      </c>
      <c r="P2665" s="8">
        <f t="shared" si="167"/>
        <v>0.61375964601298127</v>
      </c>
      <c r="Q2665" s="9">
        <f>YEAR(SalesDataTable[[#This Row],[Order Date]])</f>
        <v>2026</v>
      </c>
      <c r="R2665" s="8" t="str">
        <f>"Q"&amp;ROUNDUP(MONTH(SalesDataTable[[#This Row],[Order Date]])/3,0)</f>
        <v>Q4</v>
      </c>
      <c r="S2665" s="5">
        <f>MONTH(SalesDataTable[[#This Row],[Order Date]])</f>
        <v>12</v>
      </c>
      <c r="T2665" s="8" t="str">
        <f>TEXT(SalesDataTable[[#This Row],[Order Date]],"mmm")</f>
        <v>gru</v>
      </c>
    </row>
    <row r="2666" spans="1:20" ht="16" x14ac:dyDescent="0.4">
      <c r="A2666" s="2" t="s">
        <v>2737</v>
      </c>
      <c r="B2666" s="3">
        <v>46381</v>
      </c>
      <c r="C2666" s="4" t="s">
        <v>34</v>
      </c>
      <c r="D2666" s="4" t="s">
        <v>35</v>
      </c>
      <c r="E2666" s="4" t="s">
        <v>45</v>
      </c>
      <c r="F2666" s="4" t="s">
        <v>40</v>
      </c>
      <c r="G2666" s="4" t="s">
        <v>69</v>
      </c>
      <c r="H2666" s="4" t="s">
        <v>87</v>
      </c>
      <c r="I2666" s="5">
        <v>1</v>
      </c>
      <c r="J2666" s="6">
        <v>35.54</v>
      </c>
      <c r="K2666" s="7">
        <v>0.1</v>
      </c>
      <c r="L2666" s="6">
        <v>13.63</v>
      </c>
      <c r="M2666" s="6">
        <f t="shared" si="164"/>
        <v>31.986000000000001</v>
      </c>
      <c r="N2666" s="6">
        <f t="shared" si="165"/>
        <v>13.63</v>
      </c>
      <c r="O2666" s="6">
        <f t="shared" si="166"/>
        <v>18.356000000000002</v>
      </c>
      <c r="P2666" s="8">
        <f t="shared" si="167"/>
        <v>0.5738760707809667</v>
      </c>
      <c r="Q2666" s="9">
        <f>YEAR(SalesDataTable[[#This Row],[Order Date]])</f>
        <v>2026</v>
      </c>
      <c r="R2666" s="8" t="str">
        <f>"Q"&amp;ROUNDUP(MONTH(SalesDataTable[[#This Row],[Order Date]])/3,0)</f>
        <v>Q4</v>
      </c>
      <c r="S2666" s="5">
        <f>MONTH(SalesDataTable[[#This Row],[Order Date]])</f>
        <v>12</v>
      </c>
      <c r="T2666" s="8" t="str">
        <f>TEXT(SalesDataTable[[#This Row],[Order Date]],"mmm")</f>
        <v>gru</v>
      </c>
    </row>
    <row r="2667" spans="1:20" ht="16" x14ac:dyDescent="0.4">
      <c r="A2667" s="2" t="s">
        <v>2738</v>
      </c>
      <c r="B2667" s="3">
        <v>46381</v>
      </c>
      <c r="C2667" s="4" t="s">
        <v>28</v>
      </c>
      <c r="D2667" s="4" t="s">
        <v>89</v>
      </c>
      <c r="E2667" s="4" t="s">
        <v>59</v>
      </c>
      <c r="F2667" s="4" t="s">
        <v>24</v>
      </c>
      <c r="G2667" s="4" t="s">
        <v>37</v>
      </c>
      <c r="H2667" s="4" t="s">
        <v>103</v>
      </c>
      <c r="I2667" s="5">
        <v>2</v>
      </c>
      <c r="J2667" s="6">
        <v>167.21</v>
      </c>
      <c r="K2667" s="7">
        <v>0.05</v>
      </c>
      <c r="L2667" s="6">
        <v>88.23</v>
      </c>
      <c r="M2667" s="6">
        <f t="shared" si="164"/>
        <v>317.69900000000001</v>
      </c>
      <c r="N2667" s="6">
        <f t="shared" si="165"/>
        <v>176.46</v>
      </c>
      <c r="O2667" s="6">
        <f t="shared" si="166"/>
        <v>141.239</v>
      </c>
      <c r="P2667" s="8">
        <f t="shared" si="167"/>
        <v>0.44456860109726504</v>
      </c>
      <c r="Q2667" s="9">
        <f>YEAR(SalesDataTable[[#This Row],[Order Date]])</f>
        <v>2026</v>
      </c>
      <c r="R2667" s="8" t="str">
        <f>"Q"&amp;ROUNDUP(MONTH(SalesDataTable[[#This Row],[Order Date]])/3,0)</f>
        <v>Q4</v>
      </c>
      <c r="S2667" s="5">
        <f>MONTH(SalesDataTable[[#This Row],[Order Date]])</f>
        <v>12</v>
      </c>
      <c r="T2667" s="8" t="str">
        <f>TEXT(SalesDataTable[[#This Row],[Order Date]],"mmm")</f>
        <v>gru</v>
      </c>
    </row>
    <row r="2668" spans="1:20" ht="16" x14ac:dyDescent="0.4">
      <c r="A2668" s="2" t="s">
        <v>2739</v>
      </c>
      <c r="B2668" s="3">
        <v>46382</v>
      </c>
      <c r="C2668" s="4" t="s">
        <v>34</v>
      </c>
      <c r="D2668" s="4" t="s">
        <v>35</v>
      </c>
      <c r="E2668" s="4" t="s">
        <v>23</v>
      </c>
      <c r="F2668" s="4" t="s">
        <v>40</v>
      </c>
      <c r="G2668" s="4" t="s">
        <v>31</v>
      </c>
      <c r="H2668" s="4" t="s">
        <v>99</v>
      </c>
      <c r="I2668" s="5">
        <v>1</v>
      </c>
      <c r="J2668" s="6">
        <v>71.89</v>
      </c>
      <c r="K2668" s="7">
        <v>0.1</v>
      </c>
      <c r="L2668" s="6">
        <v>31.88</v>
      </c>
      <c r="M2668" s="6">
        <f t="shared" si="164"/>
        <v>64.701000000000008</v>
      </c>
      <c r="N2668" s="6">
        <f t="shared" si="165"/>
        <v>31.88</v>
      </c>
      <c r="O2668" s="6">
        <f t="shared" si="166"/>
        <v>32.821000000000012</v>
      </c>
      <c r="P2668" s="8">
        <f t="shared" si="167"/>
        <v>0.50727191233520363</v>
      </c>
      <c r="Q2668" s="9">
        <f>YEAR(SalesDataTable[[#This Row],[Order Date]])</f>
        <v>2026</v>
      </c>
      <c r="R2668" s="8" t="str">
        <f>"Q"&amp;ROUNDUP(MONTH(SalesDataTable[[#This Row],[Order Date]])/3,0)</f>
        <v>Q4</v>
      </c>
      <c r="S2668" s="5">
        <f>MONTH(SalesDataTable[[#This Row],[Order Date]])</f>
        <v>12</v>
      </c>
      <c r="T2668" s="8" t="str">
        <f>TEXT(SalesDataTable[[#This Row],[Order Date]],"mmm")</f>
        <v>gru</v>
      </c>
    </row>
    <row r="2669" spans="1:20" ht="16" x14ac:dyDescent="0.4">
      <c r="A2669" s="2" t="s">
        <v>2740</v>
      </c>
      <c r="B2669" s="3">
        <v>46382</v>
      </c>
      <c r="C2669" s="4" t="s">
        <v>21</v>
      </c>
      <c r="D2669" s="4" t="s">
        <v>108</v>
      </c>
      <c r="E2669" s="4" t="s">
        <v>45</v>
      </c>
      <c r="F2669" s="4" t="s">
        <v>36</v>
      </c>
      <c r="G2669" s="4" t="s">
        <v>37</v>
      </c>
      <c r="H2669" s="4" t="s">
        <v>91</v>
      </c>
      <c r="I2669" s="5">
        <v>1</v>
      </c>
      <c r="J2669" s="6">
        <v>133.56</v>
      </c>
      <c r="K2669" s="7">
        <v>0.05</v>
      </c>
      <c r="L2669" s="6">
        <v>68.739999999999995</v>
      </c>
      <c r="M2669" s="6">
        <f t="shared" si="164"/>
        <v>126.88199999999999</v>
      </c>
      <c r="N2669" s="6">
        <f t="shared" si="165"/>
        <v>68.739999999999995</v>
      </c>
      <c r="O2669" s="6">
        <f t="shared" si="166"/>
        <v>58.141999999999996</v>
      </c>
      <c r="P2669" s="8">
        <f t="shared" si="167"/>
        <v>0.4582367869358932</v>
      </c>
      <c r="Q2669" s="9">
        <f>YEAR(SalesDataTable[[#This Row],[Order Date]])</f>
        <v>2026</v>
      </c>
      <c r="R2669" s="8" t="str">
        <f>"Q"&amp;ROUNDUP(MONTH(SalesDataTable[[#This Row],[Order Date]])/3,0)</f>
        <v>Q4</v>
      </c>
      <c r="S2669" s="5">
        <f>MONTH(SalesDataTable[[#This Row],[Order Date]])</f>
        <v>12</v>
      </c>
      <c r="T2669" s="8" t="str">
        <f>TEXT(SalesDataTable[[#This Row],[Order Date]],"mmm")</f>
        <v>gru</v>
      </c>
    </row>
    <row r="2670" spans="1:20" ht="16" x14ac:dyDescent="0.4">
      <c r="A2670" s="2" t="s">
        <v>2741</v>
      </c>
      <c r="B2670" s="3">
        <v>46382</v>
      </c>
      <c r="C2670" s="4" t="s">
        <v>47</v>
      </c>
      <c r="D2670" s="4" t="s">
        <v>65</v>
      </c>
      <c r="E2670" s="4" t="s">
        <v>59</v>
      </c>
      <c r="F2670" s="4" t="s">
        <v>36</v>
      </c>
      <c r="G2670" s="4" t="s">
        <v>51</v>
      </c>
      <c r="H2670" s="4" t="s">
        <v>110</v>
      </c>
      <c r="I2670" s="5">
        <v>2</v>
      </c>
      <c r="J2670" s="6">
        <v>122.28</v>
      </c>
      <c r="K2670" s="7">
        <v>0.1</v>
      </c>
      <c r="L2670" s="6">
        <v>61.64</v>
      </c>
      <c r="M2670" s="6">
        <f t="shared" si="164"/>
        <v>220.10400000000001</v>
      </c>
      <c r="N2670" s="6">
        <f t="shared" si="165"/>
        <v>123.28</v>
      </c>
      <c r="O2670" s="6">
        <f t="shared" si="166"/>
        <v>96.824000000000012</v>
      </c>
      <c r="P2670" s="8">
        <f t="shared" si="167"/>
        <v>0.43990113764402283</v>
      </c>
      <c r="Q2670" s="9">
        <f>YEAR(SalesDataTable[[#This Row],[Order Date]])</f>
        <v>2026</v>
      </c>
      <c r="R2670" s="8" t="str">
        <f>"Q"&amp;ROUNDUP(MONTH(SalesDataTable[[#This Row],[Order Date]])/3,0)</f>
        <v>Q4</v>
      </c>
      <c r="S2670" s="5">
        <f>MONTH(SalesDataTable[[#This Row],[Order Date]])</f>
        <v>12</v>
      </c>
      <c r="T2670" s="8" t="str">
        <f>TEXT(SalesDataTable[[#This Row],[Order Date]],"mmm")</f>
        <v>gru</v>
      </c>
    </row>
    <row r="2671" spans="1:20" ht="16" x14ac:dyDescent="0.4">
      <c r="A2671" s="2" t="s">
        <v>2742</v>
      </c>
      <c r="B2671" s="3">
        <v>46382</v>
      </c>
      <c r="C2671" s="4" t="s">
        <v>21</v>
      </c>
      <c r="D2671" s="4" t="s">
        <v>108</v>
      </c>
      <c r="E2671" s="4" t="s">
        <v>23</v>
      </c>
      <c r="F2671" s="4" t="s">
        <v>40</v>
      </c>
      <c r="G2671" s="4" t="s">
        <v>69</v>
      </c>
      <c r="H2671" s="4" t="s">
        <v>70</v>
      </c>
      <c r="I2671" s="5">
        <v>1</v>
      </c>
      <c r="J2671" s="6">
        <v>40.619999999999997</v>
      </c>
      <c r="K2671" s="7">
        <v>0</v>
      </c>
      <c r="L2671" s="6">
        <v>14.62</v>
      </c>
      <c r="M2671" s="6">
        <f t="shared" si="164"/>
        <v>40.619999999999997</v>
      </c>
      <c r="N2671" s="6">
        <f t="shared" si="165"/>
        <v>14.62</v>
      </c>
      <c r="O2671" s="6">
        <f t="shared" si="166"/>
        <v>26</v>
      </c>
      <c r="P2671" s="8">
        <f t="shared" si="167"/>
        <v>0.64007877892663712</v>
      </c>
      <c r="Q2671" s="9">
        <f>YEAR(SalesDataTable[[#This Row],[Order Date]])</f>
        <v>2026</v>
      </c>
      <c r="R2671" s="8" t="str">
        <f>"Q"&amp;ROUNDUP(MONTH(SalesDataTable[[#This Row],[Order Date]])/3,0)</f>
        <v>Q4</v>
      </c>
      <c r="S2671" s="5">
        <f>MONTH(SalesDataTable[[#This Row],[Order Date]])</f>
        <v>12</v>
      </c>
      <c r="T2671" s="8" t="str">
        <f>TEXT(SalesDataTable[[#This Row],[Order Date]],"mmm")</f>
        <v>gru</v>
      </c>
    </row>
    <row r="2672" spans="1:20" ht="16" x14ac:dyDescent="0.4">
      <c r="A2672" s="2" t="s">
        <v>2743</v>
      </c>
      <c r="B2672" s="3">
        <v>46382</v>
      </c>
      <c r="C2672" s="4" t="s">
        <v>47</v>
      </c>
      <c r="D2672" s="4" t="s">
        <v>48</v>
      </c>
      <c r="E2672" s="4" t="s">
        <v>30</v>
      </c>
      <c r="F2672" s="4" t="s">
        <v>40</v>
      </c>
      <c r="G2672" s="4" t="s">
        <v>37</v>
      </c>
      <c r="H2672" s="4" t="s">
        <v>66</v>
      </c>
      <c r="I2672" s="5">
        <v>8</v>
      </c>
      <c r="J2672" s="6">
        <v>45.54</v>
      </c>
      <c r="K2672" s="7">
        <v>0.15</v>
      </c>
      <c r="L2672" s="6">
        <v>18.54</v>
      </c>
      <c r="M2672" s="6">
        <f t="shared" si="164"/>
        <v>309.67199999999997</v>
      </c>
      <c r="N2672" s="6">
        <f t="shared" si="165"/>
        <v>148.32</v>
      </c>
      <c r="O2672" s="6">
        <f t="shared" si="166"/>
        <v>161.35199999999998</v>
      </c>
      <c r="P2672" s="8">
        <f t="shared" si="167"/>
        <v>0.52104161822831896</v>
      </c>
      <c r="Q2672" s="9">
        <f>YEAR(SalesDataTable[[#This Row],[Order Date]])</f>
        <v>2026</v>
      </c>
      <c r="R2672" s="8" t="str">
        <f>"Q"&amp;ROUNDUP(MONTH(SalesDataTable[[#This Row],[Order Date]])/3,0)</f>
        <v>Q4</v>
      </c>
      <c r="S2672" s="5">
        <f>MONTH(SalesDataTable[[#This Row],[Order Date]])</f>
        <v>12</v>
      </c>
      <c r="T2672" s="8" t="str">
        <f>TEXT(SalesDataTable[[#This Row],[Order Date]],"mmm")</f>
        <v>gru</v>
      </c>
    </row>
    <row r="2673" spans="1:20" ht="16" x14ac:dyDescent="0.4">
      <c r="A2673" s="2" t="s">
        <v>2744</v>
      </c>
      <c r="B2673" s="3">
        <v>46382</v>
      </c>
      <c r="C2673" s="4" t="s">
        <v>47</v>
      </c>
      <c r="D2673" s="4" t="s">
        <v>102</v>
      </c>
      <c r="E2673" s="4" t="s">
        <v>30</v>
      </c>
      <c r="F2673" s="4" t="s">
        <v>40</v>
      </c>
      <c r="G2673" s="4" t="s">
        <v>25</v>
      </c>
      <c r="H2673" s="4" t="s">
        <v>49</v>
      </c>
      <c r="I2673" s="5">
        <v>4</v>
      </c>
      <c r="J2673" s="6">
        <v>50.96</v>
      </c>
      <c r="K2673" s="7">
        <v>0.1</v>
      </c>
      <c r="L2673" s="6">
        <v>22.14</v>
      </c>
      <c r="M2673" s="6">
        <f t="shared" si="164"/>
        <v>183.45600000000002</v>
      </c>
      <c r="N2673" s="6">
        <f t="shared" si="165"/>
        <v>88.56</v>
      </c>
      <c r="O2673" s="6">
        <f t="shared" si="166"/>
        <v>94.896000000000015</v>
      </c>
      <c r="P2673" s="8">
        <f t="shared" si="167"/>
        <v>0.51726844583987441</v>
      </c>
      <c r="Q2673" s="9">
        <f>YEAR(SalesDataTable[[#This Row],[Order Date]])</f>
        <v>2026</v>
      </c>
      <c r="R2673" s="8" t="str">
        <f>"Q"&amp;ROUNDUP(MONTH(SalesDataTable[[#This Row],[Order Date]])/3,0)</f>
        <v>Q4</v>
      </c>
      <c r="S2673" s="5">
        <f>MONTH(SalesDataTable[[#This Row],[Order Date]])</f>
        <v>12</v>
      </c>
      <c r="T2673" s="8" t="str">
        <f>TEXT(SalesDataTable[[#This Row],[Order Date]],"mmm")</f>
        <v>gru</v>
      </c>
    </row>
    <row r="2674" spans="1:20" ht="16" x14ac:dyDescent="0.4">
      <c r="A2674" s="2" t="s">
        <v>2745</v>
      </c>
      <c r="B2674" s="3">
        <v>46382</v>
      </c>
      <c r="C2674" s="4" t="s">
        <v>28</v>
      </c>
      <c r="D2674" s="4" t="s">
        <v>29</v>
      </c>
      <c r="E2674" s="4" t="s">
        <v>23</v>
      </c>
      <c r="F2674" s="4" t="s">
        <v>36</v>
      </c>
      <c r="G2674" s="4" t="s">
        <v>25</v>
      </c>
      <c r="H2674" s="4" t="s">
        <v>55</v>
      </c>
      <c r="I2674" s="5">
        <v>4</v>
      </c>
      <c r="J2674" s="6">
        <v>40.19</v>
      </c>
      <c r="K2674" s="7">
        <v>0.15</v>
      </c>
      <c r="L2674" s="6">
        <v>16.55</v>
      </c>
      <c r="M2674" s="6">
        <f t="shared" si="164"/>
        <v>136.64599999999999</v>
      </c>
      <c r="N2674" s="6">
        <f t="shared" si="165"/>
        <v>66.2</v>
      </c>
      <c r="O2674" s="6">
        <f t="shared" si="166"/>
        <v>70.445999999999984</v>
      </c>
      <c r="P2674" s="8">
        <f t="shared" si="167"/>
        <v>0.51553649576277383</v>
      </c>
      <c r="Q2674" s="9">
        <f>YEAR(SalesDataTable[[#This Row],[Order Date]])</f>
        <v>2026</v>
      </c>
      <c r="R2674" s="8" t="str">
        <f>"Q"&amp;ROUNDUP(MONTH(SalesDataTable[[#This Row],[Order Date]])/3,0)</f>
        <v>Q4</v>
      </c>
      <c r="S2674" s="5">
        <f>MONTH(SalesDataTable[[#This Row],[Order Date]])</f>
        <v>12</v>
      </c>
      <c r="T2674" s="8" t="str">
        <f>TEXT(SalesDataTable[[#This Row],[Order Date]],"mmm")</f>
        <v>gru</v>
      </c>
    </row>
    <row r="2675" spans="1:20" ht="16" x14ac:dyDescent="0.4">
      <c r="A2675" s="2" t="s">
        <v>2746</v>
      </c>
      <c r="B2675" s="3">
        <v>46383</v>
      </c>
      <c r="C2675" s="4" t="s">
        <v>28</v>
      </c>
      <c r="D2675" s="4" t="s">
        <v>89</v>
      </c>
      <c r="E2675" s="4" t="s">
        <v>23</v>
      </c>
      <c r="F2675" s="4" t="s">
        <v>36</v>
      </c>
      <c r="G2675" s="4" t="s">
        <v>51</v>
      </c>
      <c r="H2675" s="4" t="s">
        <v>52</v>
      </c>
      <c r="I2675" s="5">
        <v>3</v>
      </c>
      <c r="J2675" s="6">
        <v>333.84</v>
      </c>
      <c r="K2675" s="7">
        <v>0</v>
      </c>
      <c r="L2675" s="6">
        <v>193.05</v>
      </c>
      <c r="M2675" s="6">
        <f t="shared" si="164"/>
        <v>1001.52</v>
      </c>
      <c r="N2675" s="6">
        <f t="shared" si="165"/>
        <v>579.15000000000009</v>
      </c>
      <c r="O2675" s="6">
        <f t="shared" si="166"/>
        <v>422.36999999999989</v>
      </c>
      <c r="P2675" s="8">
        <f t="shared" si="167"/>
        <v>0.42172897196261672</v>
      </c>
      <c r="Q2675" s="9">
        <f>YEAR(SalesDataTable[[#This Row],[Order Date]])</f>
        <v>2026</v>
      </c>
      <c r="R2675" s="8" t="str">
        <f>"Q"&amp;ROUNDUP(MONTH(SalesDataTable[[#This Row],[Order Date]])/3,0)</f>
        <v>Q4</v>
      </c>
      <c r="S2675" s="5">
        <f>MONTH(SalesDataTable[[#This Row],[Order Date]])</f>
        <v>12</v>
      </c>
      <c r="T2675" s="8" t="str">
        <f>TEXT(SalesDataTable[[#This Row],[Order Date]],"mmm")</f>
        <v>gru</v>
      </c>
    </row>
    <row r="2676" spans="1:20" ht="16" x14ac:dyDescent="0.4">
      <c r="A2676" s="2" t="s">
        <v>2747</v>
      </c>
      <c r="B2676" s="3">
        <v>46383</v>
      </c>
      <c r="C2676" s="4" t="s">
        <v>34</v>
      </c>
      <c r="D2676" s="4" t="s">
        <v>146</v>
      </c>
      <c r="E2676" s="4" t="s">
        <v>59</v>
      </c>
      <c r="F2676" s="4" t="s">
        <v>24</v>
      </c>
      <c r="G2676" s="4" t="s">
        <v>51</v>
      </c>
      <c r="H2676" s="4" t="s">
        <v>61</v>
      </c>
      <c r="I2676" s="5">
        <v>2</v>
      </c>
      <c r="J2676" s="6">
        <v>198.94</v>
      </c>
      <c r="K2676" s="7">
        <v>0.15</v>
      </c>
      <c r="L2676" s="6">
        <v>102.32</v>
      </c>
      <c r="M2676" s="6">
        <f t="shared" si="164"/>
        <v>338.19799999999998</v>
      </c>
      <c r="N2676" s="6">
        <f t="shared" si="165"/>
        <v>204.64</v>
      </c>
      <c r="O2676" s="6">
        <f t="shared" si="166"/>
        <v>133.55799999999999</v>
      </c>
      <c r="P2676" s="8">
        <f t="shared" si="167"/>
        <v>0.39491067362905752</v>
      </c>
      <c r="Q2676" s="9">
        <f>YEAR(SalesDataTable[[#This Row],[Order Date]])</f>
        <v>2026</v>
      </c>
      <c r="R2676" s="8" t="str">
        <f>"Q"&amp;ROUNDUP(MONTH(SalesDataTable[[#This Row],[Order Date]])/3,0)</f>
        <v>Q4</v>
      </c>
      <c r="S2676" s="5">
        <f>MONTH(SalesDataTable[[#This Row],[Order Date]])</f>
        <v>12</v>
      </c>
      <c r="T2676" s="8" t="str">
        <f>TEXT(SalesDataTable[[#This Row],[Order Date]],"mmm")</f>
        <v>gru</v>
      </c>
    </row>
    <row r="2677" spans="1:20" ht="16" x14ac:dyDescent="0.4">
      <c r="A2677" s="2" t="s">
        <v>2748</v>
      </c>
      <c r="B2677" s="3">
        <v>46383</v>
      </c>
      <c r="C2677" s="4" t="s">
        <v>34</v>
      </c>
      <c r="D2677" s="4" t="s">
        <v>54</v>
      </c>
      <c r="E2677" s="4" t="s">
        <v>59</v>
      </c>
      <c r="F2677" s="4" t="s">
        <v>36</v>
      </c>
      <c r="G2677" s="4" t="s">
        <v>69</v>
      </c>
      <c r="H2677" s="4" t="s">
        <v>87</v>
      </c>
      <c r="I2677" s="5">
        <v>3</v>
      </c>
      <c r="J2677" s="6">
        <v>35.979999999999997</v>
      </c>
      <c r="K2677" s="7">
        <v>0</v>
      </c>
      <c r="L2677" s="6">
        <v>13.6</v>
      </c>
      <c r="M2677" s="6">
        <f t="shared" si="164"/>
        <v>107.94</v>
      </c>
      <c r="N2677" s="6">
        <f t="shared" si="165"/>
        <v>40.799999999999997</v>
      </c>
      <c r="O2677" s="6">
        <f t="shared" si="166"/>
        <v>67.14</v>
      </c>
      <c r="P2677" s="8">
        <f t="shared" si="167"/>
        <v>0.62201222901612008</v>
      </c>
      <c r="Q2677" s="9">
        <f>YEAR(SalesDataTable[[#This Row],[Order Date]])</f>
        <v>2026</v>
      </c>
      <c r="R2677" s="8" t="str">
        <f>"Q"&amp;ROUNDUP(MONTH(SalesDataTable[[#This Row],[Order Date]])/3,0)</f>
        <v>Q4</v>
      </c>
      <c r="S2677" s="5">
        <f>MONTH(SalesDataTable[[#This Row],[Order Date]])</f>
        <v>12</v>
      </c>
      <c r="T2677" s="8" t="str">
        <f>TEXT(SalesDataTable[[#This Row],[Order Date]],"mmm")</f>
        <v>gru</v>
      </c>
    </row>
    <row r="2678" spans="1:20" ht="16" x14ac:dyDescent="0.4">
      <c r="A2678" s="2" t="s">
        <v>2749</v>
      </c>
      <c r="B2678" s="3">
        <v>46383</v>
      </c>
      <c r="C2678" s="4" t="s">
        <v>28</v>
      </c>
      <c r="D2678" s="4" t="s">
        <v>106</v>
      </c>
      <c r="E2678" s="4" t="s">
        <v>59</v>
      </c>
      <c r="F2678" s="4" t="s">
        <v>36</v>
      </c>
      <c r="G2678" s="4" t="s">
        <v>37</v>
      </c>
      <c r="H2678" s="4" t="s">
        <v>91</v>
      </c>
      <c r="I2678" s="5">
        <v>6</v>
      </c>
      <c r="J2678" s="6">
        <v>133.4</v>
      </c>
      <c r="K2678" s="7">
        <v>0.1</v>
      </c>
      <c r="L2678" s="6">
        <v>66.3</v>
      </c>
      <c r="M2678" s="6">
        <f t="shared" si="164"/>
        <v>720.36000000000013</v>
      </c>
      <c r="N2678" s="6">
        <f t="shared" si="165"/>
        <v>397.79999999999995</v>
      </c>
      <c r="O2678" s="6">
        <f t="shared" si="166"/>
        <v>322.56000000000017</v>
      </c>
      <c r="P2678" s="8">
        <f t="shared" si="167"/>
        <v>0.44777611194402817</v>
      </c>
      <c r="Q2678" s="9">
        <f>YEAR(SalesDataTable[[#This Row],[Order Date]])</f>
        <v>2026</v>
      </c>
      <c r="R2678" s="8" t="str">
        <f>"Q"&amp;ROUNDUP(MONTH(SalesDataTable[[#This Row],[Order Date]])/3,0)</f>
        <v>Q4</v>
      </c>
      <c r="S2678" s="5">
        <f>MONTH(SalesDataTable[[#This Row],[Order Date]])</f>
        <v>12</v>
      </c>
      <c r="T2678" s="8" t="str">
        <f>TEXT(SalesDataTable[[#This Row],[Order Date]],"mmm")</f>
        <v>gru</v>
      </c>
    </row>
    <row r="2679" spans="1:20" ht="16" x14ac:dyDescent="0.4">
      <c r="A2679" s="2" t="s">
        <v>2750</v>
      </c>
      <c r="B2679" s="3">
        <v>46383</v>
      </c>
      <c r="C2679" s="4" t="s">
        <v>47</v>
      </c>
      <c r="D2679" s="4" t="s">
        <v>65</v>
      </c>
      <c r="E2679" s="4" t="s">
        <v>23</v>
      </c>
      <c r="F2679" s="4" t="s">
        <v>24</v>
      </c>
      <c r="G2679" s="4" t="s">
        <v>31</v>
      </c>
      <c r="H2679" s="4" t="s">
        <v>32</v>
      </c>
      <c r="I2679" s="5">
        <v>2</v>
      </c>
      <c r="J2679" s="6">
        <v>93.45</v>
      </c>
      <c r="K2679" s="7">
        <v>0</v>
      </c>
      <c r="L2679" s="6">
        <v>45.75</v>
      </c>
      <c r="M2679" s="6">
        <f t="shared" si="164"/>
        <v>186.9</v>
      </c>
      <c r="N2679" s="6">
        <f t="shared" si="165"/>
        <v>91.5</v>
      </c>
      <c r="O2679" s="6">
        <f t="shared" si="166"/>
        <v>95.4</v>
      </c>
      <c r="P2679" s="8">
        <f t="shared" si="167"/>
        <v>0.5104333868378812</v>
      </c>
      <c r="Q2679" s="9">
        <f>YEAR(SalesDataTable[[#This Row],[Order Date]])</f>
        <v>2026</v>
      </c>
      <c r="R2679" s="8" t="str">
        <f>"Q"&amp;ROUNDUP(MONTH(SalesDataTable[[#This Row],[Order Date]])/3,0)</f>
        <v>Q4</v>
      </c>
      <c r="S2679" s="5">
        <f>MONTH(SalesDataTable[[#This Row],[Order Date]])</f>
        <v>12</v>
      </c>
      <c r="T2679" s="8" t="str">
        <f>TEXT(SalesDataTable[[#This Row],[Order Date]],"mmm")</f>
        <v>gru</v>
      </c>
    </row>
    <row r="2680" spans="1:20" ht="16" x14ac:dyDescent="0.4">
      <c r="A2680" s="2" t="s">
        <v>2751</v>
      </c>
      <c r="B2680" s="3">
        <v>46383</v>
      </c>
      <c r="C2680" s="4" t="s">
        <v>34</v>
      </c>
      <c r="D2680" s="4" t="s">
        <v>54</v>
      </c>
      <c r="E2680" s="4" t="s">
        <v>59</v>
      </c>
      <c r="F2680" s="4" t="s">
        <v>36</v>
      </c>
      <c r="G2680" s="4" t="s">
        <v>69</v>
      </c>
      <c r="H2680" s="4" t="s">
        <v>94</v>
      </c>
      <c r="I2680" s="5">
        <v>1</v>
      </c>
      <c r="J2680" s="6">
        <v>49.79</v>
      </c>
      <c r="K2680" s="7">
        <v>0.2</v>
      </c>
      <c r="L2680" s="6">
        <v>21.87</v>
      </c>
      <c r="M2680" s="6">
        <f t="shared" si="164"/>
        <v>39.832000000000001</v>
      </c>
      <c r="N2680" s="6">
        <f t="shared" si="165"/>
        <v>21.87</v>
      </c>
      <c r="O2680" s="6">
        <f t="shared" si="166"/>
        <v>17.962</v>
      </c>
      <c r="P2680" s="8">
        <f t="shared" si="167"/>
        <v>0.45094396465153641</v>
      </c>
      <c r="Q2680" s="9">
        <f>YEAR(SalesDataTable[[#This Row],[Order Date]])</f>
        <v>2026</v>
      </c>
      <c r="R2680" s="8" t="str">
        <f>"Q"&amp;ROUNDUP(MONTH(SalesDataTable[[#This Row],[Order Date]])/3,0)</f>
        <v>Q4</v>
      </c>
      <c r="S2680" s="5">
        <f>MONTH(SalesDataTable[[#This Row],[Order Date]])</f>
        <v>12</v>
      </c>
      <c r="T2680" s="8" t="str">
        <f>TEXT(SalesDataTable[[#This Row],[Order Date]],"mmm")</f>
        <v>gru</v>
      </c>
    </row>
    <row r="2681" spans="1:20" ht="16" x14ac:dyDescent="0.4">
      <c r="A2681" s="2" t="s">
        <v>2752</v>
      </c>
      <c r="B2681" s="3">
        <v>46383</v>
      </c>
      <c r="C2681" s="4" t="s">
        <v>47</v>
      </c>
      <c r="D2681" s="4" t="s">
        <v>68</v>
      </c>
      <c r="E2681" s="4" t="s">
        <v>59</v>
      </c>
      <c r="F2681" s="4" t="s">
        <v>24</v>
      </c>
      <c r="G2681" s="4" t="s">
        <v>31</v>
      </c>
      <c r="H2681" s="4" t="s">
        <v>99</v>
      </c>
      <c r="I2681" s="5">
        <v>3</v>
      </c>
      <c r="J2681" s="6">
        <v>70.430000000000007</v>
      </c>
      <c r="K2681" s="7">
        <v>0.1</v>
      </c>
      <c r="L2681" s="6">
        <v>32.869999999999997</v>
      </c>
      <c r="M2681" s="6">
        <f t="shared" si="164"/>
        <v>190.16100000000003</v>
      </c>
      <c r="N2681" s="6">
        <f t="shared" si="165"/>
        <v>98.609999999999985</v>
      </c>
      <c r="O2681" s="6">
        <f t="shared" si="166"/>
        <v>91.551000000000045</v>
      </c>
      <c r="P2681" s="8">
        <f t="shared" si="167"/>
        <v>0.48143941186678674</v>
      </c>
      <c r="Q2681" s="9">
        <f>YEAR(SalesDataTable[[#This Row],[Order Date]])</f>
        <v>2026</v>
      </c>
      <c r="R2681" s="8" t="str">
        <f>"Q"&amp;ROUNDUP(MONTH(SalesDataTable[[#This Row],[Order Date]])/3,0)</f>
        <v>Q4</v>
      </c>
      <c r="S2681" s="5">
        <f>MONTH(SalesDataTable[[#This Row],[Order Date]])</f>
        <v>12</v>
      </c>
      <c r="T2681" s="8" t="str">
        <f>TEXT(SalesDataTable[[#This Row],[Order Date]],"mmm")</f>
        <v>gru</v>
      </c>
    </row>
    <row r="2682" spans="1:20" ht="16" x14ac:dyDescent="0.4">
      <c r="A2682" s="2" t="s">
        <v>2753</v>
      </c>
      <c r="B2682" s="3">
        <v>46383</v>
      </c>
      <c r="C2682" s="4" t="s">
        <v>34</v>
      </c>
      <c r="D2682" s="4" t="s">
        <v>35</v>
      </c>
      <c r="E2682" s="4" t="s">
        <v>23</v>
      </c>
      <c r="F2682" s="4" t="s">
        <v>40</v>
      </c>
      <c r="G2682" s="4" t="s">
        <v>51</v>
      </c>
      <c r="H2682" s="4" t="s">
        <v>84</v>
      </c>
      <c r="I2682" s="5">
        <v>2</v>
      </c>
      <c r="J2682" s="6">
        <v>82.04</v>
      </c>
      <c r="K2682" s="7">
        <v>0.1</v>
      </c>
      <c r="L2682" s="6">
        <v>38.880000000000003</v>
      </c>
      <c r="M2682" s="6">
        <f t="shared" si="164"/>
        <v>147.67200000000003</v>
      </c>
      <c r="N2682" s="6">
        <f t="shared" si="165"/>
        <v>77.760000000000005</v>
      </c>
      <c r="O2682" s="6">
        <f t="shared" si="166"/>
        <v>69.91200000000002</v>
      </c>
      <c r="P2682" s="8">
        <f t="shared" si="167"/>
        <v>0.47342759629449055</v>
      </c>
      <c r="Q2682" s="9">
        <f>YEAR(SalesDataTable[[#This Row],[Order Date]])</f>
        <v>2026</v>
      </c>
      <c r="R2682" s="8" t="str">
        <f>"Q"&amp;ROUNDUP(MONTH(SalesDataTable[[#This Row],[Order Date]])/3,0)</f>
        <v>Q4</v>
      </c>
      <c r="S2682" s="5">
        <f>MONTH(SalesDataTable[[#This Row],[Order Date]])</f>
        <v>12</v>
      </c>
      <c r="T2682" s="8" t="str">
        <f>TEXT(SalesDataTable[[#This Row],[Order Date]],"mmm")</f>
        <v>gru</v>
      </c>
    </row>
    <row r="2683" spans="1:20" ht="16" x14ac:dyDescent="0.4">
      <c r="A2683" s="2" t="s">
        <v>2754</v>
      </c>
      <c r="B2683" s="3">
        <v>46383</v>
      </c>
      <c r="C2683" s="4" t="s">
        <v>28</v>
      </c>
      <c r="D2683" s="4" t="s">
        <v>86</v>
      </c>
      <c r="E2683" s="4" t="s">
        <v>59</v>
      </c>
      <c r="F2683" s="4" t="s">
        <v>24</v>
      </c>
      <c r="G2683" s="4" t="s">
        <v>37</v>
      </c>
      <c r="H2683" s="4" t="s">
        <v>38</v>
      </c>
      <c r="I2683" s="5">
        <v>1</v>
      </c>
      <c r="J2683" s="6">
        <v>35.409999999999997</v>
      </c>
      <c r="K2683" s="7">
        <v>0.2</v>
      </c>
      <c r="L2683" s="6">
        <v>13.54</v>
      </c>
      <c r="M2683" s="6">
        <f t="shared" si="164"/>
        <v>28.327999999999999</v>
      </c>
      <c r="N2683" s="6">
        <f t="shared" si="165"/>
        <v>13.54</v>
      </c>
      <c r="O2683" s="6">
        <f t="shared" si="166"/>
        <v>14.788</v>
      </c>
      <c r="P2683" s="8">
        <f t="shared" si="167"/>
        <v>0.5220276757977973</v>
      </c>
      <c r="Q2683" s="9">
        <f>YEAR(SalesDataTable[[#This Row],[Order Date]])</f>
        <v>2026</v>
      </c>
      <c r="R2683" s="8" t="str">
        <f>"Q"&amp;ROUNDUP(MONTH(SalesDataTable[[#This Row],[Order Date]])/3,0)</f>
        <v>Q4</v>
      </c>
      <c r="S2683" s="5">
        <f>MONTH(SalesDataTable[[#This Row],[Order Date]])</f>
        <v>12</v>
      </c>
      <c r="T2683" s="8" t="str">
        <f>TEXT(SalesDataTable[[#This Row],[Order Date]],"mmm")</f>
        <v>gru</v>
      </c>
    </row>
    <row r="2684" spans="1:20" ht="16" x14ac:dyDescent="0.4">
      <c r="A2684" s="2" t="s">
        <v>2755</v>
      </c>
      <c r="B2684" s="3">
        <v>46384</v>
      </c>
      <c r="C2684" s="4" t="s">
        <v>47</v>
      </c>
      <c r="D2684" s="4" t="s">
        <v>65</v>
      </c>
      <c r="E2684" s="4" t="s">
        <v>59</v>
      </c>
      <c r="F2684" s="4" t="s">
        <v>40</v>
      </c>
      <c r="G2684" s="4" t="s">
        <v>25</v>
      </c>
      <c r="H2684" s="4" t="s">
        <v>55</v>
      </c>
      <c r="I2684" s="5">
        <v>1</v>
      </c>
      <c r="J2684" s="6">
        <v>41.06</v>
      </c>
      <c r="K2684" s="7">
        <v>0.1</v>
      </c>
      <c r="L2684" s="6">
        <v>16.23</v>
      </c>
      <c r="M2684" s="6">
        <f t="shared" si="164"/>
        <v>36.954000000000001</v>
      </c>
      <c r="N2684" s="6">
        <f t="shared" si="165"/>
        <v>16.23</v>
      </c>
      <c r="O2684" s="6">
        <f t="shared" si="166"/>
        <v>20.724</v>
      </c>
      <c r="P2684" s="8">
        <f t="shared" si="167"/>
        <v>0.5608053255398604</v>
      </c>
      <c r="Q2684" s="9">
        <f>YEAR(SalesDataTable[[#This Row],[Order Date]])</f>
        <v>2026</v>
      </c>
      <c r="R2684" s="8" t="str">
        <f>"Q"&amp;ROUNDUP(MONTH(SalesDataTable[[#This Row],[Order Date]])/3,0)</f>
        <v>Q4</v>
      </c>
      <c r="S2684" s="5">
        <f>MONTH(SalesDataTable[[#This Row],[Order Date]])</f>
        <v>12</v>
      </c>
      <c r="T2684" s="8" t="str">
        <f>TEXT(SalesDataTable[[#This Row],[Order Date]],"mmm")</f>
        <v>gru</v>
      </c>
    </row>
    <row r="2685" spans="1:20" ht="16" x14ac:dyDescent="0.4">
      <c r="A2685" s="2" t="s">
        <v>2756</v>
      </c>
      <c r="B2685" s="3">
        <v>46384</v>
      </c>
      <c r="C2685" s="4" t="s">
        <v>47</v>
      </c>
      <c r="D2685" s="4" t="s">
        <v>68</v>
      </c>
      <c r="E2685" s="4" t="s">
        <v>30</v>
      </c>
      <c r="F2685" s="4" t="s">
        <v>40</v>
      </c>
      <c r="G2685" s="4" t="s">
        <v>31</v>
      </c>
      <c r="H2685" s="4" t="s">
        <v>32</v>
      </c>
      <c r="I2685" s="5">
        <v>12</v>
      </c>
      <c r="J2685" s="6">
        <v>90.29</v>
      </c>
      <c r="K2685" s="7">
        <v>0.1</v>
      </c>
      <c r="L2685" s="6">
        <v>45.76</v>
      </c>
      <c r="M2685" s="6">
        <f t="shared" si="164"/>
        <v>975.13200000000006</v>
      </c>
      <c r="N2685" s="6">
        <f t="shared" si="165"/>
        <v>549.12</v>
      </c>
      <c r="O2685" s="6">
        <f t="shared" si="166"/>
        <v>426.01200000000006</v>
      </c>
      <c r="P2685" s="8">
        <f t="shared" si="167"/>
        <v>0.43687623829389255</v>
      </c>
      <c r="Q2685" s="9">
        <f>YEAR(SalesDataTable[[#This Row],[Order Date]])</f>
        <v>2026</v>
      </c>
      <c r="R2685" s="8" t="str">
        <f>"Q"&amp;ROUNDUP(MONTH(SalesDataTable[[#This Row],[Order Date]])/3,0)</f>
        <v>Q4</v>
      </c>
      <c r="S2685" s="5">
        <f>MONTH(SalesDataTable[[#This Row],[Order Date]])</f>
        <v>12</v>
      </c>
      <c r="T2685" s="8" t="str">
        <f>TEXT(SalesDataTable[[#This Row],[Order Date]],"mmm")</f>
        <v>gru</v>
      </c>
    </row>
    <row r="2686" spans="1:20" ht="16" x14ac:dyDescent="0.4">
      <c r="A2686" s="2" t="s">
        <v>2757</v>
      </c>
      <c r="B2686" s="3">
        <v>46384</v>
      </c>
      <c r="C2686" s="4" t="s">
        <v>28</v>
      </c>
      <c r="D2686" s="4" t="s">
        <v>89</v>
      </c>
      <c r="E2686" s="4" t="s">
        <v>45</v>
      </c>
      <c r="F2686" s="4" t="s">
        <v>36</v>
      </c>
      <c r="G2686" s="4" t="s">
        <v>25</v>
      </c>
      <c r="H2686" s="4" t="s">
        <v>63</v>
      </c>
      <c r="I2686" s="5">
        <v>1</v>
      </c>
      <c r="J2686" s="6">
        <v>103.13</v>
      </c>
      <c r="K2686" s="7">
        <v>0.15</v>
      </c>
      <c r="L2686" s="6">
        <v>50.06</v>
      </c>
      <c r="M2686" s="6">
        <f t="shared" si="164"/>
        <v>87.660499999999999</v>
      </c>
      <c r="N2686" s="6">
        <f t="shared" si="165"/>
        <v>50.06</v>
      </c>
      <c r="O2686" s="6">
        <f t="shared" si="166"/>
        <v>37.600499999999997</v>
      </c>
      <c r="P2686" s="8">
        <f t="shared" si="167"/>
        <v>0.42893321393329947</v>
      </c>
      <c r="Q2686" s="9">
        <f>YEAR(SalesDataTable[[#This Row],[Order Date]])</f>
        <v>2026</v>
      </c>
      <c r="R2686" s="8" t="str">
        <f>"Q"&amp;ROUNDUP(MONTH(SalesDataTable[[#This Row],[Order Date]])/3,0)</f>
        <v>Q4</v>
      </c>
      <c r="S2686" s="5">
        <f>MONTH(SalesDataTable[[#This Row],[Order Date]])</f>
        <v>12</v>
      </c>
      <c r="T2686" s="8" t="str">
        <f>TEXT(SalesDataTable[[#This Row],[Order Date]],"mmm")</f>
        <v>gru</v>
      </c>
    </row>
    <row r="2687" spans="1:20" ht="16" x14ac:dyDescent="0.4">
      <c r="A2687" s="2" t="s">
        <v>2758</v>
      </c>
      <c r="B2687" s="3">
        <v>46384</v>
      </c>
      <c r="C2687" s="4" t="s">
        <v>47</v>
      </c>
      <c r="D2687" s="4" t="s">
        <v>102</v>
      </c>
      <c r="E2687" s="4" t="s">
        <v>23</v>
      </c>
      <c r="F2687" s="4" t="s">
        <v>24</v>
      </c>
      <c r="G2687" s="4" t="s">
        <v>25</v>
      </c>
      <c r="H2687" s="4" t="s">
        <v>26</v>
      </c>
      <c r="I2687" s="5">
        <v>1</v>
      </c>
      <c r="J2687" s="6">
        <v>81.39</v>
      </c>
      <c r="K2687" s="7">
        <v>0.05</v>
      </c>
      <c r="L2687" s="6">
        <v>43.54</v>
      </c>
      <c r="M2687" s="6">
        <f t="shared" si="164"/>
        <v>77.320499999999996</v>
      </c>
      <c r="N2687" s="6">
        <f t="shared" si="165"/>
        <v>43.54</v>
      </c>
      <c r="O2687" s="6">
        <f t="shared" si="166"/>
        <v>33.780499999999996</v>
      </c>
      <c r="P2687" s="8">
        <f t="shared" si="167"/>
        <v>0.43688931137279247</v>
      </c>
      <c r="Q2687" s="9">
        <f>YEAR(SalesDataTable[[#This Row],[Order Date]])</f>
        <v>2026</v>
      </c>
      <c r="R2687" s="8" t="str">
        <f>"Q"&amp;ROUNDUP(MONTH(SalesDataTable[[#This Row],[Order Date]])/3,0)</f>
        <v>Q4</v>
      </c>
      <c r="S2687" s="5">
        <f>MONTH(SalesDataTable[[#This Row],[Order Date]])</f>
        <v>12</v>
      </c>
      <c r="T2687" s="8" t="str">
        <f>TEXT(SalesDataTable[[#This Row],[Order Date]],"mmm")</f>
        <v>gru</v>
      </c>
    </row>
    <row r="2688" spans="1:20" ht="16" x14ac:dyDescent="0.4">
      <c r="A2688" s="2" t="s">
        <v>2759</v>
      </c>
      <c r="B2688" s="3">
        <v>46384</v>
      </c>
      <c r="C2688" s="4" t="s">
        <v>21</v>
      </c>
      <c r="D2688" s="4" t="s">
        <v>108</v>
      </c>
      <c r="E2688" s="4" t="s">
        <v>59</v>
      </c>
      <c r="F2688" s="4" t="s">
        <v>24</v>
      </c>
      <c r="G2688" s="4" t="s">
        <v>51</v>
      </c>
      <c r="H2688" s="4" t="s">
        <v>52</v>
      </c>
      <c r="I2688" s="5">
        <v>2</v>
      </c>
      <c r="J2688" s="6">
        <v>342.78</v>
      </c>
      <c r="K2688" s="7">
        <v>0</v>
      </c>
      <c r="L2688" s="6">
        <v>197.89</v>
      </c>
      <c r="M2688" s="6">
        <f t="shared" si="164"/>
        <v>685.56</v>
      </c>
      <c r="N2688" s="6">
        <f t="shared" si="165"/>
        <v>395.78</v>
      </c>
      <c r="O2688" s="6">
        <f t="shared" si="166"/>
        <v>289.77999999999997</v>
      </c>
      <c r="P2688" s="8">
        <f t="shared" si="167"/>
        <v>0.4226909387945621</v>
      </c>
      <c r="Q2688" s="9">
        <f>YEAR(SalesDataTable[[#This Row],[Order Date]])</f>
        <v>2026</v>
      </c>
      <c r="R2688" s="8" t="str">
        <f>"Q"&amp;ROUNDUP(MONTH(SalesDataTable[[#This Row],[Order Date]])/3,0)</f>
        <v>Q4</v>
      </c>
      <c r="S2688" s="5">
        <f>MONTH(SalesDataTable[[#This Row],[Order Date]])</f>
        <v>12</v>
      </c>
      <c r="T2688" s="8" t="str">
        <f>TEXT(SalesDataTable[[#This Row],[Order Date]],"mmm")</f>
        <v>gru</v>
      </c>
    </row>
    <row r="2689" spans="1:20" ht="16" x14ac:dyDescent="0.4">
      <c r="A2689" s="2" t="s">
        <v>2760</v>
      </c>
      <c r="B2689" s="3">
        <v>46384</v>
      </c>
      <c r="C2689" s="4" t="s">
        <v>28</v>
      </c>
      <c r="D2689" s="4" t="s">
        <v>106</v>
      </c>
      <c r="E2689" s="4" t="s">
        <v>23</v>
      </c>
      <c r="F2689" s="4" t="s">
        <v>24</v>
      </c>
      <c r="G2689" s="4" t="s">
        <v>31</v>
      </c>
      <c r="H2689" s="4" t="s">
        <v>41</v>
      </c>
      <c r="I2689" s="5">
        <v>1</v>
      </c>
      <c r="J2689" s="6">
        <v>147</v>
      </c>
      <c r="K2689" s="7">
        <v>0.15</v>
      </c>
      <c r="L2689" s="6">
        <v>79.58</v>
      </c>
      <c r="M2689" s="6">
        <f t="shared" si="164"/>
        <v>124.95</v>
      </c>
      <c r="N2689" s="6">
        <f t="shared" si="165"/>
        <v>79.58</v>
      </c>
      <c r="O2689" s="6">
        <f t="shared" si="166"/>
        <v>45.370000000000005</v>
      </c>
      <c r="P2689" s="8">
        <f t="shared" si="167"/>
        <v>0.36310524209683875</v>
      </c>
      <c r="Q2689" s="9">
        <f>YEAR(SalesDataTable[[#This Row],[Order Date]])</f>
        <v>2026</v>
      </c>
      <c r="R2689" s="8" t="str">
        <f>"Q"&amp;ROUNDUP(MONTH(SalesDataTable[[#This Row],[Order Date]])/3,0)</f>
        <v>Q4</v>
      </c>
      <c r="S2689" s="5">
        <f>MONTH(SalesDataTable[[#This Row],[Order Date]])</f>
        <v>12</v>
      </c>
      <c r="T2689" s="8" t="str">
        <f>TEXT(SalesDataTable[[#This Row],[Order Date]],"mmm")</f>
        <v>gru</v>
      </c>
    </row>
    <row r="2690" spans="1:20" ht="16" x14ac:dyDescent="0.4">
      <c r="A2690" s="2" t="s">
        <v>2761</v>
      </c>
      <c r="B2690" s="3">
        <v>46384</v>
      </c>
      <c r="C2690" s="4" t="s">
        <v>21</v>
      </c>
      <c r="D2690" s="4" t="s">
        <v>108</v>
      </c>
      <c r="E2690" s="4" t="s">
        <v>23</v>
      </c>
      <c r="F2690" s="4" t="s">
        <v>36</v>
      </c>
      <c r="G2690" s="4" t="s">
        <v>37</v>
      </c>
      <c r="H2690" s="4" t="s">
        <v>66</v>
      </c>
      <c r="I2690" s="5">
        <v>1</v>
      </c>
      <c r="J2690" s="6">
        <v>45.69</v>
      </c>
      <c r="K2690" s="7">
        <v>0.2</v>
      </c>
      <c r="L2690" s="6">
        <v>18.829999999999998</v>
      </c>
      <c r="M2690" s="6">
        <f t="shared" ref="M2690:M2708" si="168">I2690*J2690*(1-K2690)</f>
        <v>36.552</v>
      </c>
      <c r="N2690" s="6">
        <f t="shared" ref="N2690:N2708" si="169">I2690*L2690</f>
        <v>18.829999999999998</v>
      </c>
      <c r="O2690" s="6">
        <f t="shared" ref="O2690:O2708" si="170">M2690-N2690</f>
        <v>17.722000000000001</v>
      </c>
      <c r="P2690" s="8">
        <f t="shared" ref="P2690:P2708" si="171">IFERROR(O2690/M2690,0)</f>
        <v>0.48484351061501429</v>
      </c>
      <c r="Q2690" s="9">
        <f>YEAR(SalesDataTable[[#This Row],[Order Date]])</f>
        <v>2026</v>
      </c>
      <c r="R2690" s="8" t="str">
        <f>"Q"&amp;ROUNDUP(MONTH(SalesDataTable[[#This Row],[Order Date]])/3,0)</f>
        <v>Q4</v>
      </c>
      <c r="S2690" s="5">
        <f>MONTH(SalesDataTable[[#This Row],[Order Date]])</f>
        <v>12</v>
      </c>
      <c r="T2690" s="8" t="str">
        <f>TEXT(SalesDataTable[[#This Row],[Order Date]],"mmm")</f>
        <v>gru</v>
      </c>
    </row>
    <row r="2691" spans="1:20" ht="16" x14ac:dyDescent="0.4">
      <c r="A2691" s="2" t="s">
        <v>2762</v>
      </c>
      <c r="B2691" s="3">
        <v>46384</v>
      </c>
      <c r="C2691" s="4" t="s">
        <v>28</v>
      </c>
      <c r="D2691" s="4" t="s">
        <v>89</v>
      </c>
      <c r="E2691" s="4" t="s">
        <v>59</v>
      </c>
      <c r="F2691" s="4" t="s">
        <v>24</v>
      </c>
      <c r="G2691" s="4" t="s">
        <v>25</v>
      </c>
      <c r="H2691" s="4" t="s">
        <v>55</v>
      </c>
      <c r="I2691" s="5">
        <v>1</v>
      </c>
      <c r="J2691" s="6">
        <v>39.69</v>
      </c>
      <c r="K2691" s="7">
        <v>0</v>
      </c>
      <c r="L2691" s="6">
        <v>17.09</v>
      </c>
      <c r="M2691" s="6">
        <f t="shared" si="168"/>
        <v>39.69</v>
      </c>
      <c r="N2691" s="6">
        <f t="shared" si="169"/>
        <v>17.09</v>
      </c>
      <c r="O2691" s="6">
        <f t="shared" si="170"/>
        <v>22.599999999999998</v>
      </c>
      <c r="P2691" s="8">
        <f t="shared" si="171"/>
        <v>0.56941295036533135</v>
      </c>
      <c r="Q2691" s="9">
        <f>YEAR(SalesDataTable[[#This Row],[Order Date]])</f>
        <v>2026</v>
      </c>
      <c r="R2691" s="8" t="str">
        <f>"Q"&amp;ROUNDUP(MONTH(SalesDataTable[[#This Row],[Order Date]])/3,0)</f>
        <v>Q4</v>
      </c>
      <c r="S2691" s="5">
        <f>MONTH(SalesDataTable[[#This Row],[Order Date]])</f>
        <v>12</v>
      </c>
      <c r="T2691" s="8" t="str">
        <f>TEXT(SalesDataTable[[#This Row],[Order Date]],"mmm")</f>
        <v>gru</v>
      </c>
    </row>
    <row r="2692" spans="1:20" ht="16" x14ac:dyDescent="0.4">
      <c r="A2692" s="2" t="s">
        <v>2763</v>
      </c>
      <c r="B2692" s="3">
        <v>46384</v>
      </c>
      <c r="C2692" s="4" t="s">
        <v>47</v>
      </c>
      <c r="D2692" s="4" t="s">
        <v>48</v>
      </c>
      <c r="E2692" s="4" t="s">
        <v>23</v>
      </c>
      <c r="F2692" s="4" t="s">
        <v>36</v>
      </c>
      <c r="G2692" s="4" t="s">
        <v>51</v>
      </c>
      <c r="H2692" s="4" t="s">
        <v>110</v>
      </c>
      <c r="I2692" s="5">
        <v>5</v>
      </c>
      <c r="J2692" s="6">
        <v>122.42</v>
      </c>
      <c r="K2692" s="7">
        <v>0</v>
      </c>
      <c r="L2692" s="6">
        <v>60.8</v>
      </c>
      <c r="M2692" s="6">
        <f t="shared" si="168"/>
        <v>612.1</v>
      </c>
      <c r="N2692" s="6">
        <f t="shared" si="169"/>
        <v>304</v>
      </c>
      <c r="O2692" s="6">
        <f t="shared" si="170"/>
        <v>308.10000000000002</v>
      </c>
      <c r="P2692" s="8">
        <f t="shared" si="171"/>
        <v>0.50334912595981052</v>
      </c>
      <c r="Q2692" s="9">
        <f>YEAR(SalesDataTable[[#This Row],[Order Date]])</f>
        <v>2026</v>
      </c>
      <c r="R2692" s="8" t="str">
        <f>"Q"&amp;ROUNDUP(MONTH(SalesDataTable[[#This Row],[Order Date]])/3,0)</f>
        <v>Q4</v>
      </c>
      <c r="S2692" s="5">
        <f>MONTH(SalesDataTable[[#This Row],[Order Date]])</f>
        <v>12</v>
      </c>
      <c r="T2692" s="8" t="str">
        <f>TEXT(SalesDataTable[[#This Row],[Order Date]],"mmm")</f>
        <v>gru</v>
      </c>
    </row>
    <row r="2693" spans="1:20" ht="16" x14ac:dyDescent="0.4">
      <c r="A2693" s="2" t="s">
        <v>2764</v>
      </c>
      <c r="B2693" s="3">
        <v>46384</v>
      </c>
      <c r="C2693" s="4" t="s">
        <v>28</v>
      </c>
      <c r="D2693" s="4" t="s">
        <v>58</v>
      </c>
      <c r="E2693" s="4" t="s">
        <v>45</v>
      </c>
      <c r="F2693" s="4" t="s">
        <v>36</v>
      </c>
      <c r="G2693" s="4" t="s">
        <v>37</v>
      </c>
      <c r="H2693" s="4" t="s">
        <v>38</v>
      </c>
      <c r="I2693" s="5">
        <v>1</v>
      </c>
      <c r="J2693" s="6">
        <v>37.03</v>
      </c>
      <c r="K2693" s="7">
        <v>0.15</v>
      </c>
      <c r="L2693" s="6">
        <v>13.53</v>
      </c>
      <c r="M2693" s="6">
        <f t="shared" si="168"/>
        <v>31.4755</v>
      </c>
      <c r="N2693" s="6">
        <f t="shared" si="169"/>
        <v>13.53</v>
      </c>
      <c r="O2693" s="6">
        <f t="shared" si="170"/>
        <v>17.945500000000003</v>
      </c>
      <c r="P2693" s="8">
        <f t="shared" si="171"/>
        <v>0.57014185636447401</v>
      </c>
      <c r="Q2693" s="9">
        <f>YEAR(SalesDataTable[[#This Row],[Order Date]])</f>
        <v>2026</v>
      </c>
      <c r="R2693" s="8" t="str">
        <f>"Q"&amp;ROUNDUP(MONTH(SalesDataTable[[#This Row],[Order Date]])/3,0)</f>
        <v>Q4</v>
      </c>
      <c r="S2693" s="5">
        <f>MONTH(SalesDataTable[[#This Row],[Order Date]])</f>
        <v>12</v>
      </c>
      <c r="T2693" s="8" t="str">
        <f>TEXT(SalesDataTable[[#This Row],[Order Date]],"mmm")</f>
        <v>gru</v>
      </c>
    </row>
    <row r="2694" spans="1:20" ht="16" x14ac:dyDescent="0.4">
      <c r="A2694" s="2" t="s">
        <v>2765</v>
      </c>
      <c r="B2694" s="3">
        <v>46384</v>
      </c>
      <c r="C2694" s="4" t="s">
        <v>28</v>
      </c>
      <c r="D2694" s="4" t="s">
        <v>106</v>
      </c>
      <c r="E2694" s="4" t="s">
        <v>45</v>
      </c>
      <c r="F2694" s="4" t="s">
        <v>24</v>
      </c>
      <c r="G2694" s="4" t="s">
        <v>31</v>
      </c>
      <c r="H2694" s="4" t="s">
        <v>32</v>
      </c>
      <c r="I2694" s="5">
        <v>1</v>
      </c>
      <c r="J2694" s="6">
        <v>90.99</v>
      </c>
      <c r="K2694" s="7">
        <v>0.05</v>
      </c>
      <c r="L2694" s="6">
        <v>44.78</v>
      </c>
      <c r="M2694" s="6">
        <f t="shared" si="168"/>
        <v>86.440499999999986</v>
      </c>
      <c r="N2694" s="6">
        <f t="shared" si="169"/>
        <v>44.78</v>
      </c>
      <c r="O2694" s="6">
        <f t="shared" si="170"/>
        <v>41.660499999999985</v>
      </c>
      <c r="P2694" s="8">
        <f t="shared" si="171"/>
        <v>0.48195579618350187</v>
      </c>
      <c r="Q2694" s="9">
        <f>YEAR(SalesDataTable[[#This Row],[Order Date]])</f>
        <v>2026</v>
      </c>
      <c r="R2694" s="8" t="str">
        <f>"Q"&amp;ROUNDUP(MONTH(SalesDataTable[[#This Row],[Order Date]])/3,0)</f>
        <v>Q4</v>
      </c>
      <c r="S2694" s="5">
        <f>MONTH(SalesDataTable[[#This Row],[Order Date]])</f>
        <v>12</v>
      </c>
      <c r="T2694" s="8" t="str">
        <f>TEXT(SalesDataTable[[#This Row],[Order Date]],"mmm")</f>
        <v>gru</v>
      </c>
    </row>
    <row r="2695" spans="1:20" ht="16" x14ac:dyDescent="0.4">
      <c r="A2695" s="2" t="s">
        <v>2766</v>
      </c>
      <c r="B2695" s="3">
        <v>46385</v>
      </c>
      <c r="C2695" s="4" t="s">
        <v>28</v>
      </c>
      <c r="D2695" s="4" t="s">
        <v>86</v>
      </c>
      <c r="E2695" s="4" t="s">
        <v>23</v>
      </c>
      <c r="F2695" s="4" t="s">
        <v>24</v>
      </c>
      <c r="G2695" s="4" t="s">
        <v>31</v>
      </c>
      <c r="H2695" s="4" t="s">
        <v>32</v>
      </c>
      <c r="I2695" s="5">
        <v>1</v>
      </c>
      <c r="J2695" s="6">
        <v>90.81</v>
      </c>
      <c r="K2695" s="7">
        <v>0.1</v>
      </c>
      <c r="L2695" s="6">
        <v>46.53</v>
      </c>
      <c r="M2695" s="6">
        <f t="shared" si="168"/>
        <v>81.728999999999999</v>
      </c>
      <c r="N2695" s="6">
        <f t="shared" si="169"/>
        <v>46.53</v>
      </c>
      <c r="O2695" s="6">
        <f t="shared" si="170"/>
        <v>35.198999999999998</v>
      </c>
      <c r="P2695" s="8">
        <f t="shared" si="171"/>
        <v>0.43067944059024332</v>
      </c>
      <c r="Q2695" s="9">
        <f>YEAR(SalesDataTable[[#This Row],[Order Date]])</f>
        <v>2026</v>
      </c>
      <c r="R2695" s="8" t="str">
        <f>"Q"&amp;ROUNDUP(MONTH(SalesDataTable[[#This Row],[Order Date]])/3,0)</f>
        <v>Q4</v>
      </c>
      <c r="S2695" s="5">
        <f>MONTH(SalesDataTable[[#This Row],[Order Date]])</f>
        <v>12</v>
      </c>
      <c r="T2695" s="8" t="str">
        <f>TEXT(SalesDataTable[[#This Row],[Order Date]],"mmm")</f>
        <v>gru</v>
      </c>
    </row>
    <row r="2696" spans="1:20" ht="16" x14ac:dyDescent="0.4">
      <c r="A2696" s="2" t="s">
        <v>2767</v>
      </c>
      <c r="B2696" s="3">
        <v>46385</v>
      </c>
      <c r="C2696" s="4" t="s">
        <v>21</v>
      </c>
      <c r="D2696" s="4" t="s">
        <v>108</v>
      </c>
      <c r="E2696" s="4" t="s">
        <v>45</v>
      </c>
      <c r="F2696" s="4" t="s">
        <v>36</v>
      </c>
      <c r="G2696" s="4" t="s">
        <v>25</v>
      </c>
      <c r="H2696" s="4" t="s">
        <v>55</v>
      </c>
      <c r="I2696" s="5">
        <v>1</v>
      </c>
      <c r="J2696" s="6">
        <v>41.28</v>
      </c>
      <c r="K2696" s="7">
        <v>0.15</v>
      </c>
      <c r="L2696" s="6">
        <v>16.41</v>
      </c>
      <c r="M2696" s="6">
        <f t="shared" si="168"/>
        <v>35.088000000000001</v>
      </c>
      <c r="N2696" s="6">
        <f t="shared" si="169"/>
        <v>16.41</v>
      </c>
      <c r="O2696" s="6">
        <f t="shared" si="170"/>
        <v>18.678000000000001</v>
      </c>
      <c r="P2696" s="8">
        <f t="shared" si="171"/>
        <v>0.53231874145006841</v>
      </c>
      <c r="Q2696" s="9">
        <f>YEAR(SalesDataTable[[#This Row],[Order Date]])</f>
        <v>2026</v>
      </c>
      <c r="R2696" s="8" t="str">
        <f>"Q"&amp;ROUNDUP(MONTH(SalesDataTable[[#This Row],[Order Date]])/3,0)</f>
        <v>Q4</v>
      </c>
      <c r="S2696" s="5">
        <f>MONTH(SalesDataTable[[#This Row],[Order Date]])</f>
        <v>12</v>
      </c>
      <c r="T2696" s="8" t="str">
        <f>TEXT(SalesDataTable[[#This Row],[Order Date]],"mmm")</f>
        <v>gru</v>
      </c>
    </row>
    <row r="2697" spans="1:20" ht="16" x14ac:dyDescent="0.4">
      <c r="A2697" s="2" t="s">
        <v>2768</v>
      </c>
      <c r="B2697" s="3">
        <v>46385</v>
      </c>
      <c r="C2697" s="4" t="s">
        <v>47</v>
      </c>
      <c r="D2697" s="4" t="s">
        <v>102</v>
      </c>
      <c r="E2697" s="4" t="s">
        <v>59</v>
      </c>
      <c r="F2697" s="4" t="s">
        <v>40</v>
      </c>
      <c r="G2697" s="4" t="s">
        <v>37</v>
      </c>
      <c r="H2697" s="4" t="s">
        <v>66</v>
      </c>
      <c r="I2697" s="5">
        <v>1</v>
      </c>
      <c r="J2697" s="6">
        <v>46.07</v>
      </c>
      <c r="K2697" s="7">
        <v>0</v>
      </c>
      <c r="L2697" s="6">
        <v>18.420000000000002</v>
      </c>
      <c r="M2697" s="6">
        <f t="shared" si="168"/>
        <v>46.07</v>
      </c>
      <c r="N2697" s="6">
        <f t="shared" si="169"/>
        <v>18.420000000000002</v>
      </c>
      <c r="O2697" s="6">
        <f t="shared" si="170"/>
        <v>27.65</v>
      </c>
      <c r="P2697" s="8">
        <f t="shared" si="171"/>
        <v>0.60017364879531143</v>
      </c>
      <c r="Q2697" s="9">
        <f>YEAR(SalesDataTable[[#This Row],[Order Date]])</f>
        <v>2026</v>
      </c>
      <c r="R2697" s="8" t="str">
        <f>"Q"&amp;ROUNDUP(MONTH(SalesDataTable[[#This Row],[Order Date]])/3,0)</f>
        <v>Q4</v>
      </c>
      <c r="S2697" s="5">
        <f>MONTH(SalesDataTable[[#This Row],[Order Date]])</f>
        <v>12</v>
      </c>
      <c r="T2697" s="8" t="str">
        <f>TEXT(SalesDataTable[[#This Row],[Order Date]],"mmm")</f>
        <v>gru</v>
      </c>
    </row>
    <row r="2698" spans="1:20" ht="16" x14ac:dyDescent="0.4">
      <c r="A2698" s="2" t="s">
        <v>2769</v>
      </c>
      <c r="B2698" s="3">
        <v>46385</v>
      </c>
      <c r="C2698" s="4" t="s">
        <v>28</v>
      </c>
      <c r="D2698" s="4" t="s">
        <v>89</v>
      </c>
      <c r="E2698" s="4" t="s">
        <v>45</v>
      </c>
      <c r="F2698" s="4" t="s">
        <v>40</v>
      </c>
      <c r="G2698" s="4" t="s">
        <v>31</v>
      </c>
      <c r="H2698" s="4" t="s">
        <v>41</v>
      </c>
      <c r="I2698" s="5">
        <v>1</v>
      </c>
      <c r="J2698" s="6">
        <v>147.29</v>
      </c>
      <c r="K2698" s="7">
        <v>0.1</v>
      </c>
      <c r="L2698" s="6">
        <v>78.2</v>
      </c>
      <c r="M2698" s="6">
        <f t="shared" si="168"/>
        <v>132.56100000000001</v>
      </c>
      <c r="N2698" s="6">
        <f t="shared" si="169"/>
        <v>78.2</v>
      </c>
      <c r="O2698" s="6">
        <f t="shared" si="170"/>
        <v>54.361000000000004</v>
      </c>
      <c r="P2698" s="8">
        <f t="shared" si="171"/>
        <v>0.4100829052285363</v>
      </c>
      <c r="Q2698" s="9">
        <f>YEAR(SalesDataTable[[#This Row],[Order Date]])</f>
        <v>2026</v>
      </c>
      <c r="R2698" s="8" t="str">
        <f>"Q"&amp;ROUNDUP(MONTH(SalesDataTable[[#This Row],[Order Date]])/3,0)</f>
        <v>Q4</v>
      </c>
      <c r="S2698" s="5">
        <f>MONTH(SalesDataTable[[#This Row],[Order Date]])</f>
        <v>12</v>
      </c>
      <c r="T2698" s="8" t="str">
        <f>TEXT(SalesDataTable[[#This Row],[Order Date]],"mmm")</f>
        <v>gru</v>
      </c>
    </row>
    <row r="2699" spans="1:20" ht="16" x14ac:dyDescent="0.4">
      <c r="A2699" s="2" t="s">
        <v>2770</v>
      </c>
      <c r="B2699" s="3">
        <v>46386</v>
      </c>
      <c r="C2699" s="4" t="s">
        <v>47</v>
      </c>
      <c r="D2699" s="4" t="s">
        <v>102</v>
      </c>
      <c r="E2699" s="4" t="s">
        <v>23</v>
      </c>
      <c r="F2699" s="4" t="s">
        <v>36</v>
      </c>
      <c r="G2699" s="4" t="s">
        <v>25</v>
      </c>
      <c r="H2699" s="4" t="s">
        <v>55</v>
      </c>
      <c r="I2699" s="5">
        <v>1</v>
      </c>
      <c r="J2699" s="6">
        <v>40.82</v>
      </c>
      <c r="K2699" s="7">
        <v>0.1</v>
      </c>
      <c r="L2699" s="6">
        <v>17.2</v>
      </c>
      <c r="M2699" s="6">
        <f t="shared" si="168"/>
        <v>36.738</v>
      </c>
      <c r="N2699" s="6">
        <f t="shared" si="169"/>
        <v>17.2</v>
      </c>
      <c r="O2699" s="6">
        <f t="shared" si="170"/>
        <v>19.538</v>
      </c>
      <c r="P2699" s="8">
        <f t="shared" si="171"/>
        <v>0.53181991398551909</v>
      </c>
      <c r="Q2699" s="9">
        <f>YEAR(SalesDataTable[[#This Row],[Order Date]])</f>
        <v>2026</v>
      </c>
      <c r="R2699" s="8" t="str">
        <f>"Q"&amp;ROUNDUP(MONTH(SalesDataTable[[#This Row],[Order Date]])/3,0)</f>
        <v>Q4</v>
      </c>
      <c r="S2699" s="5">
        <f>MONTH(SalesDataTable[[#This Row],[Order Date]])</f>
        <v>12</v>
      </c>
      <c r="T2699" s="8" t="str">
        <f>TEXT(SalesDataTable[[#This Row],[Order Date]],"mmm")</f>
        <v>gru</v>
      </c>
    </row>
    <row r="2700" spans="1:20" ht="16" x14ac:dyDescent="0.4">
      <c r="A2700" s="2" t="s">
        <v>2771</v>
      </c>
      <c r="B2700" s="3">
        <v>46386</v>
      </c>
      <c r="C2700" s="4" t="s">
        <v>47</v>
      </c>
      <c r="D2700" s="4" t="s">
        <v>65</v>
      </c>
      <c r="E2700" s="4" t="s">
        <v>23</v>
      </c>
      <c r="F2700" s="4" t="s">
        <v>36</v>
      </c>
      <c r="G2700" s="4" t="s">
        <v>69</v>
      </c>
      <c r="H2700" s="4" t="s">
        <v>94</v>
      </c>
      <c r="I2700" s="5">
        <v>3</v>
      </c>
      <c r="J2700" s="6">
        <v>50.72</v>
      </c>
      <c r="K2700" s="7">
        <v>0</v>
      </c>
      <c r="L2700" s="6">
        <v>22.3</v>
      </c>
      <c r="M2700" s="6">
        <f t="shared" si="168"/>
        <v>152.16</v>
      </c>
      <c r="N2700" s="6">
        <f t="shared" si="169"/>
        <v>66.900000000000006</v>
      </c>
      <c r="O2700" s="6">
        <f t="shared" si="170"/>
        <v>85.259999999999991</v>
      </c>
      <c r="P2700" s="8">
        <f t="shared" si="171"/>
        <v>0.56033123028391163</v>
      </c>
      <c r="Q2700" s="9">
        <f>YEAR(SalesDataTable[[#This Row],[Order Date]])</f>
        <v>2026</v>
      </c>
      <c r="R2700" s="8" t="str">
        <f>"Q"&amp;ROUNDUP(MONTH(SalesDataTable[[#This Row],[Order Date]])/3,0)</f>
        <v>Q4</v>
      </c>
      <c r="S2700" s="5">
        <f>MONTH(SalesDataTable[[#This Row],[Order Date]])</f>
        <v>12</v>
      </c>
      <c r="T2700" s="8" t="str">
        <f>TEXT(SalesDataTable[[#This Row],[Order Date]],"mmm")</f>
        <v>gru</v>
      </c>
    </row>
    <row r="2701" spans="1:20" ht="16" x14ac:dyDescent="0.4">
      <c r="A2701" s="2" t="s">
        <v>2772</v>
      </c>
      <c r="B2701" s="3">
        <v>46386</v>
      </c>
      <c r="C2701" s="4" t="s">
        <v>28</v>
      </c>
      <c r="D2701" s="4" t="s">
        <v>89</v>
      </c>
      <c r="E2701" s="4" t="s">
        <v>59</v>
      </c>
      <c r="F2701" s="4" t="s">
        <v>40</v>
      </c>
      <c r="G2701" s="4" t="s">
        <v>51</v>
      </c>
      <c r="H2701" s="4" t="s">
        <v>61</v>
      </c>
      <c r="I2701" s="5">
        <v>3</v>
      </c>
      <c r="J2701" s="6">
        <v>194.7</v>
      </c>
      <c r="K2701" s="7">
        <v>0.1</v>
      </c>
      <c r="L2701" s="6">
        <v>102.62</v>
      </c>
      <c r="M2701" s="6">
        <f t="shared" si="168"/>
        <v>525.68999999999994</v>
      </c>
      <c r="N2701" s="6">
        <f t="shared" si="169"/>
        <v>307.86</v>
      </c>
      <c r="O2701" s="6">
        <f t="shared" si="170"/>
        <v>217.82999999999993</v>
      </c>
      <c r="P2701" s="8">
        <f t="shared" si="171"/>
        <v>0.41436968555612613</v>
      </c>
      <c r="Q2701" s="9">
        <f>YEAR(SalesDataTable[[#This Row],[Order Date]])</f>
        <v>2026</v>
      </c>
      <c r="R2701" s="8" t="str">
        <f>"Q"&amp;ROUNDUP(MONTH(SalesDataTable[[#This Row],[Order Date]])/3,0)</f>
        <v>Q4</v>
      </c>
      <c r="S2701" s="5">
        <f>MONTH(SalesDataTable[[#This Row],[Order Date]])</f>
        <v>12</v>
      </c>
      <c r="T2701" s="8" t="str">
        <f>TEXT(SalesDataTable[[#This Row],[Order Date]],"mmm")</f>
        <v>gru</v>
      </c>
    </row>
    <row r="2702" spans="1:20" ht="16" x14ac:dyDescent="0.4">
      <c r="A2702" s="2" t="s">
        <v>2773</v>
      </c>
      <c r="B2702" s="3">
        <v>46386</v>
      </c>
      <c r="C2702" s="4" t="s">
        <v>28</v>
      </c>
      <c r="D2702" s="4" t="s">
        <v>58</v>
      </c>
      <c r="E2702" s="4" t="s">
        <v>45</v>
      </c>
      <c r="F2702" s="4" t="s">
        <v>36</v>
      </c>
      <c r="G2702" s="4" t="s">
        <v>37</v>
      </c>
      <c r="H2702" s="4" t="s">
        <v>38</v>
      </c>
      <c r="I2702" s="5">
        <v>1</v>
      </c>
      <c r="J2702" s="6">
        <v>36.64</v>
      </c>
      <c r="K2702" s="7">
        <v>0.05</v>
      </c>
      <c r="L2702" s="6">
        <v>13.59</v>
      </c>
      <c r="M2702" s="6">
        <f t="shared" si="168"/>
        <v>34.808</v>
      </c>
      <c r="N2702" s="6">
        <f t="shared" si="169"/>
        <v>13.59</v>
      </c>
      <c r="O2702" s="6">
        <f t="shared" si="170"/>
        <v>21.218</v>
      </c>
      <c r="P2702" s="8">
        <f t="shared" si="171"/>
        <v>0.60957251206619167</v>
      </c>
      <c r="Q2702" s="9">
        <f>YEAR(SalesDataTable[[#This Row],[Order Date]])</f>
        <v>2026</v>
      </c>
      <c r="R2702" s="8" t="str">
        <f>"Q"&amp;ROUNDUP(MONTH(SalesDataTable[[#This Row],[Order Date]])/3,0)</f>
        <v>Q4</v>
      </c>
      <c r="S2702" s="5">
        <f>MONTH(SalesDataTable[[#This Row],[Order Date]])</f>
        <v>12</v>
      </c>
      <c r="T2702" s="8" t="str">
        <f>TEXT(SalesDataTable[[#This Row],[Order Date]],"mmm")</f>
        <v>gru</v>
      </c>
    </row>
    <row r="2703" spans="1:20" ht="16" x14ac:dyDescent="0.4">
      <c r="A2703" s="2" t="s">
        <v>2774</v>
      </c>
      <c r="B2703" s="3">
        <v>46386</v>
      </c>
      <c r="C2703" s="4" t="s">
        <v>34</v>
      </c>
      <c r="D2703" s="4" t="s">
        <v>81</v>
      </c>
      <c r="E2703" s="4" t="s">
        <v>59</v>
      </c>
      <c r="F2703" s="4" t="s">
        <v>24</v>
      </c>
      <c r="G2703" s="4" t="s">
        <v>51</v>
      </c>
      <c r="H2703" s="4" t="s">
        <v>61</v>
      </c>
      <c r="I2703" s="5">
        <v>6</v>
      </c>
      <c r="J2703" s="6">
        <v>192.9</v>
      </c>
      <c r="K2703" s="7">
        <v>0.2</v>
      </c>
      <c r="L2703" s="6">
        <v>106.89</v>
      </c>
      <c r="M2703" s="6">
        <f t="shared" si="168"/>
        <v>925.92000000000007</v>
      </c>
      <c r="N2703" s="6">
        <f t="shared" si="169"/>
        <v>641.34</v>
      </c>
      <c r="O2703" s="6">
        <f t="shared" si="170"/>
        <v>284.58000000000004</v>
      </c>
      <c r="P2703" s="8">
        <f t="shared" si="171"/>
        <v>0.30734836702954899</v>
      </c>
      <c r="Q2703" s="9">
        <f>YEAR(SalesDataTable[[#This Row],[Order Date]])</f>
        <v>2026</v>
      </c>
      <c r="R2703" s="8" t="str">
        <f>"Q"&amp;ROUNDUP(MONTH(SalesDataTable[[#This Row],[Order Date]])/3,0)</f>
        <v>Q4</v>
      </c>
      <c r="S2703" s="5">
        <f>MONTH(SalesDataTable[[#This Row],[Order Date]])</f>
        <v>12</v>
      </c>
      <c r="T2703" s="8" t="str">
        <f>TEXT(SalesDataTable[[#This Row],[Order Date]],"mmm")</f>
        <v>gru</v>
      </c>
    </row>
    <row r="2704" spans="1:20" ht="16" x14ac:dyDescent="0.4">
      <c r="A2704" s="2" t="s">
        <v>2775</v>
      </c>
      <c r="B2704" s="3">
        <v>46386</v>
      </c>
      <c r="C2704" s="4" t="s">
        <v>47</v>
      </c>
      <c r="D2704" s="4" t="s">
        <v>65</v>
      </c>
      <c r="E2704" s="4" t="s">
        <v>59</v>
      </c>
      <c r="F2704" s="4" t="s">
        <v>24</v>
      </c>
      <c r="G2704" s="4" t="s">
        <v>31</v>
      </c>
      <c r="H2704" s="4" t="s">
        <v>99</v>
      </c>
      <c r="I2704" s="5">
        <v>2</v>
      </c>
      <c r="J2704" s="6">
        <v>71.56</v>
      </c>
      <c r="K2704" s="7">
        <v>0.1</v>
      </c>
      <c r="L2704" s="6">
        <v>32.99</v>
      </c>
      <c r="M2704" s="6">
        <f t="shared" si="168"/>
        <v>128.80800000000002</v>
      </c>
      <c r="N2704" s="6">
        <f t="shared" si="169"/>
        <v>65.98</v>
      </c>
      <c r="O2704" s="6">
        <f t="shared" si="170"/>
        <v>62.828000000000017</v>
      </c>
      <c r="P2704" s="8">
        <f t="shared" si="171"/>
        <v>0.4877647351096206</v>
      </c>
      <c r="Q2704" s="9">
        <f>YEAR(SalesDataTable[[#This Row],[Order Date]])</f>
        <v>2026</v>
      </c>
      <c r="R2704" s="8" t="str">
        <f>"Q"&amp;ROUNDUP(MONTH(SalesDataTable[[#This Row],[Order Date]])/3,0)</f>
        <v>Q4</v>
      </c>
      <c r="S2704" s="5">
        <f>MONTH(SalesDataTable[[#This Row],[Order Date]])</f>
        <v>12</v>
      </c>
      <c r="T2704" s="8" t="str">
        <f>TEXT(SalesDataTable[[#This Row],[Order Date]],"mmm")</f>
        <v>gru</v>
      </c>
    </row>
    <row r="2705" spans="1:20" ht="16" x14ac:dyDescent="0.4">
      <c r="A2705" s="2" t="s">
        <v>2776</v>
      </c>
      <c r="B2705" s="3">
        <v>46386</v>
      </c>
      <c r="C2705" s="4" t="s">
        <v>47</v>
      </c>
      <c r="D2705" s="4" t="s">
        <v>102</v>
      </c>
      <c r="E2705" s="4" t="s">
        <v>59</v>
      </c>
      <c r="F2705" s="4" t="s">
        <v>36</v>
      </c>
      <c r="G2705" s="4" t="s">
        <v>25</v>
      </c>
      <c r="H2705" s="4" t="s">
        <v>55</v>
      </c>
      <c r="I2705" s="5">
        <v>1</v>
      </c>
      <c r="J2705" s="6">
        <v>40.270000000000003</v>
      </c>
      <c r="K2705" s="7">
        <v>0.1</v>
      </c>
      <c r="L2705" s="6">
        <v>16.63</v>
      </c>
      <c r="M2705" s="6">
        <f t="shared" si="168"/>
        <v>36.243000000000002</v>
      </c>
      <c r="N2705" s="6">
        <f t="shared" si="169"/>
        <v>16.63</v>
      </c>
      <c r="O2705" s="6">
        <f t="shared" si="170"/>
        <v>19.613000000000003</v>
      </c>
      <c r="P2705" s="8">
        <f t="shared" si="171"/>
        <v>0.54115277432883602</v>
      </c>
      <c r="Q2705" s="9">
        <f>YEAR(SalesDataTable[[#This Row],[Order Date]])</f>
        <v>2026</v>
      </c>
      <c r="R2705" s="8" t="str">
        <f>"Q"&amp;ROUNDUP(MONTH(SalesDataTable[[#This Row],[Order Date]])/3,0)</f>
        <v>Q4</v>
      </c>
      <c r="S2705" s="5">
        <f>MONTH(SalesDataTable[[#This Row],[Order Date]])</f>
        <v>12</v>
      </c>
      <c r="T2705" s="8" t="str">
        <f>TEXT(SalesDataTable[[#This Row],[Order Date]],"mmm")</f>
        <v>gru</v>
      </c>
    </row>
    <row r="2706" spans="1:20" ht="16" x14ac:dyDescent="0.4">
      <c r="A2706" s="2" t="s">
        <v>2777</v>
      </c>
      <c r="B2706" s="3">
        <v>46386</v>
      </c>
      <c r="C2706" s="4" t="s">
        <v>47</v>
      </c>
      <c r="D2706" s="4" t="s">
        <v>65</v>
      </c>
      <c r="E2706" s="4" t="s">
        <v>45</v>
      </c>
      <c r="F2706" s="4" t="s">
        <v>40</v>
      </c>
      <c r="G2706" s="4" t="s">
        <v>25</v>
      </c>
      <c r="H2706" s="4" t="s">
        <v>26</v>
      </c>
      <c r="I2706" s="5">
        <v>6</v>
      </c>
      <c r="J2706" s="6">
        <v>81.180000000000007</v>
      </c>
      <c r="K2706" s="7">
        <v>0.05</v>
      </c>
      <c r="L2706" s="6">
        <v>43.3</v>
      </c>
      <c r="M2706" s="6">
        <f t="shared" si="168"/>
        <v>462.726</v>
      </c>
      <c r="N2706" s="6">
        <f t="shared" si="169"/>
        <v>259.79999999999995</v>
      </c>
      <c r="O2706" s="6">
        <f t="shared" si="170"/>
        <v>202.92600000000004</v>
      </c>
      <c r="P2706" s="8">
        <f t="shared" si="171"/>
        <v>0.43854462468069666</v>
      </c>
      <c r="Q2706" s="9">
        <f>YEAR(SalesDataTable[[#This Row],[Order Date]])</f>
        <v>2026</v>
      </c>
      <c r="R2706" s="8" t="str">
        <f>"Q"&amp;ROUNDUP(MONTH(SalesDataTable[[#This Row],[Order Date]])/3,0)</f>
        <v>Q4</v>
      </c>
      <c r="S2706" s="5">
        <f>MONTH(SalesDataTable[[#This Row],[Order Date]])</f>
        <v>12</v>
      </c>
      <c r="T2706" s="8" t="str">
        <f>TEXT(SalesDataTable[[#This Row],[Order Date]],"mmm")</f>
        <v>gru</v>
      </c>
    </row>
    <row r="2707" spans="1:20" ht="16" x14ac:dyDescent="0.4">
      <c r="A2707" s="2" t="s">
        <v>2778</v>
      </c>
      <c r="B2707" s="3">
        <v>46386</v>
      </c>
      <c r="C2707" s="4" t="s">
        <v>28</v>
      </c>
      <c r="D2707" s="4" t="s">
        <v>89</v>
      </c>
      <c r="E2707" s="4" t="s">
        <v>23</v>
      </c>
      <c r="F2707" s="4" t="s">
        <v>36</v>
      </c>
      <c r="G2707" s="4" t="s">
        <v>25</v>
      </c>
      <c r="H2707" s="4" t="s">
        <v>63</v>
      </c>
      <c r="I2707" s="5">
        <v>2</v>
      </c>
      <c r="J2707" s="6">
        <v>101.73</v>
      </c>
      <c r="K2707" s="7">
        <v>0.1</v>
      </c>
      <c r="L2707" s="6">
        <v>49.3</v>
      </c>
      <c r="M2707" s="6">
        <f t="shared" si="168"/>
        <v>183.114</v>
      </c>
      <c r="N2707" s="6">
        <f t="shared" si="169"/>
        <v>98.6</v>
      </c>
      <c r="O2707" s="6">
        <f t="shared" si="170"/>
        <v>84.51400000000001</v>
      </c>
      <c r="P2707" s="8">
        <f t="shared" si="171"/>
        <v>0.46153762137247839</v>
      </c>
      <c r="Q2707" s="9">
        <f>YEAR(SalesDataTable[[#This Row],[Order Date]])</f>
        <v>2026</v>
      </c>
      <c r="R2707" s="8" t="str">
        <f>"Q"&amp;ROUNDUP(MONTH(SalesDataTable[[#This Row],[Order Date]])/3,0)</f>
        <v>Q4</v>
      </c>
      <c r="S2707" s="5">
        <f>MONTH(SalesDataTable[[#This Row],[Order Date]])</f>
        <v>12</v>
      </c>
      <c r="T2707" s="8" t="str">
        <f>TEXT(SalesDataTable[[#This Row],[Order Date]],"mmm")</f>
        <v>gru</v>
      </c>
    </row>
    <row r="2708" spans="1:20" ht="16" x14ac:dyDescent="0.4">
      <c r="A2708" s="2" t="s">
        <v>2779</v>
      </c>
      <c r="B2708" s="3">
        <v>46386</v>
      </c>
      <c r="C2708" s="4" t="s">
        <v>34</v>
      </c>
      <c r="D2708" s="4" t="s">
        <v>81</v>
      </c>
      <c r="E2708" s="4" t="s">
        <v>23</v>
      </c>
      <c r="F2708" s="4" t="s">
        <v>36</v>
      </c>
      <c r="G2708" s="4" t="s">
        <v>25</v>
      </c>
      <c r="H2708" s="4" t="s">
        <v>49</v>
      </c>
      <c r="I2708" s="5">
        <v>5</v>
      </c>
      <c r="J2708" s="6">
        <v>51.78</v>
      </c>
      <c r="K2708" s="7">
        <v>0.15</v>
      </c>
      <c r="L2708" s="6">
        <v>22.37</v>
      </c>
      <c r="M2708" s="6">
        <f t="shared" si="168"/>
        <v>220.06499999999997</v>
      </c>
      <c r="N2708" s="6">
        <f t="shared" si="169"/>
        <v>111.85000000000001</v>
      </c>
      <c r="O2708" s="6">
        <f t="shared" si="170"/>
        <v>108.21499999999996</v>
      </c>
      <c r="P2708" s="8">
        <f t="shared" si="171"/>
        <v>0.49174107650012483</v>
      </c>
      <c r="Q2708" s="9">
        <f>YEAR(SalesDataTable[[#This Row],[Order Date]])</f>
        <v>2026</v>
      </c>
      <c r="R2708" s="8" t="str">
        <f>"Q"&amp;ROUNDUP(MONTH(SalesDataTable[[#This Row],[Order Date]])/3,0)</f>
        <v>Q4</v>
      </c>
      <c r="S2708" s="5">
        <f>MONTH(SalesDataTable[[#This Row],[Order Date]])</f>
        <v>12</v>
      </c>
      <c r="T2708" s="8" t="str">
        <f>TEXT(SalesDataTable[[#This Row],[Order Date]],"mmm")</f>
        <v>gru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B445-BBAC-4CA9-A5F6-1FCCE908524D}">
  <dimension ref="B2:F71"/>
  <sheetViews>
    <sheetView workbookViewId="0">
      <selection activeCell="B3" sqref="B3"/>
    </sheetView>
  </sheetViews>
  <sheetFormatPr defaultRowHeight="14.5" x14ac:dyDescent="0.35"/>
  <cols>
    <col min="2" max="2" width="14.54296875" bestFit="1" customWidth="1"/>
    <col min="3" max="3" width="15.81640625" bestFit="1" customWidth="1"/>
    <col min="4" max="4" width="10.90625" bestFit="1" customWidth="1"/>
    <col min="6" max="6" width="9.90625" bestFit="1" customWidth="1"/>
  </cols>
  <sheetData>
    <row r="2" spans="2:4" x14ac:dyDescent="0.35">
      <c r="B2" t="s">
        <v>2780</v>
      </c>
    </row>
    <row r="3" spans="2:4" x14ac:dyDescent="0.35">
      <c r="B3" s="14">
        <v>645223.1794999995</v>
      </c>
      <c r="D3" s="14"/>
    </row>
    <row r="5" spans="2:4" x14ac:dyDescent="0.35">
      <c r="B5" t="s">
        <v>2781</v>
      </c>
    </row>
    <row r="6" spans="2:4" x14ac:dyDescent="0.35">
      <c r="B6" s="14">
        <v>296384.2495000005</v>
      </c>
    </row>
    <row r="8" spans="2:4" x14ac:dyDescent="0.35">
      <c r="B8" t="s">
        <v>2782</v>
      </c>
    </row>
    <row r="9" spans="2:4" x14ac:dyDescent="0.35">
      <c r="B9" s="19">
        <v>6698</v>
      </c>
    </row>
    <row r="11" spans="2:4" x14ac:dyDescent="0.35">
      <c r="B11" t="s">
        <v>2783</v>
      </c>
    </row>
    <row r="12" spans="2:4" x14ac:dyDescent="0.35">
      <c r="B12" s="15">
        <v>238.35359420022147</v>
      </c>
    </row>
    <row r="14" spans="2:4" x14ac:dyDescent="0.35">
      <c r="B14" s="13" t="s">
        <v>2784</v>
      </c>
      <c r="C14" t="s">
        <v>2799</v>
      </c>
      <c r="D14" t="s">
        <v>2798</v>
      </c>
    </row>
    <row r="15" spans="2:4" x14ac:dyDescent="0.35">
      <c r="B15" s="16" t="s">
        <v>2786</v>
      </c>
      <c r="C15" s="17">
        <v>39091.819499999998</v>
      </c>
      <c r="D15" s="17">
        <v>17596.939500000004</v>
      </c>
    </row>
    <row r="16" spans="2:4" x14ac:dyDescent="0.35">
      <c r="B16" s="16" t="s">
        <v>2787</v>
      </c>
      <c r="C16" s="17">
        <v>35647.71699999999</v>
      </c>
      <c r="D16" s="17">
        <v>16561.507000000001</v>
      </c>
    </row>
    <row r="17" spans="2:6" x14ac:dyDescent="0.35">
      <c r="B17" s="16" t="s">
        <v>2788</v>
      </c>
      <c r="C17" s="17">
        <v>44696.898499999996</v>
      </c>
      <c r="D17" s="17">
        <v>21465.038499999991</v>
      </c>
    </row>
    <row r="18" spans="2:6" x14ac:dyDescent="0.35">
      <c r="B18" s="16" t="s">
        <v>2789</v>
      </c>
      <c r="C18" s="17">
        <v>54688.639000000017</v>
      </c>
      <c r="D18" s="17">
        <v>25283.649000000012</v>
      </c>
    </row>
    <row r="19" spans="2:6" x14ac:dyDescent="0.35">
      <c r="B19" s="16" t="s">
        <v>2790</v>
      </c>
      <c r="C19" s="17">
        <v>58235.185000000005</v>
      </c>
      <c r="D19" s="17">
        <v>27301.534999999993</v>
      </c>
    </row>
    <row r="20" spans="2:6" x14ac:dyDescent="0.35">
      <c r="B20" s="16" t="s">
        <v>2791</v>
      </c>
      <c r="C20" s="17">
        <v>69504.337000000014</v>
      </c>
      <c r="D20" s="17">
        <v>31109.926999999985</v>
      </c>
    </row>
    <row r="21" spans="2:6" x14ac:dyDescent="0.35">
      <c r="B21" s="16" t="s">
        <v>2792</v>
      </c>
      <c r="C21" s="17">
        <v>66442.23599999999</v>
      </c>
      <c r="D21" s="17">
        <v>31035.085999999967</v>
      </c>
    </row>
    <row r="22" spans="2:6" x14ac:dyDescent="0.35">
      <c r="B22" s="16" t="s">
        <v>2793</v>
      </c>
      <c r="C22" s="17">
        <v>57609.044499999975</v>
      </c>
      <c r="D22" s="17">
        <v>27126.764499999972</v>
      </c>
    </row>
    <row r="23" spans="2:6" x14ac:dyDescent="0.35">
      <c r="B23" s="16" t="s">
        <v>2794</v>
      </c>
      <c r="C23" s="17">
        <v>53609.278500000037</v>
      </c>
      <c r="D23" s="17">
        <v>25001.058499999999</v>
      </c>
    </row>
    <row r="24" spans="2:6" x14ac:dyDescent="0.35">
      <c r="B24" s="16" t="s">
        <v>2795</v>
      </c>
      <c r="C24" s="17">
        <v>49147.535000000003</v>
      </c>
      <c r="D24" s="17">
        <v>22793.035</v>
      </c>
    </row>
    <row r="25" spans="2:6" x14ac:dyDescent="0.35">
      <c r="B25" s="16" t="s">
        <v>2796</v>
      </c>
      <c r="C25" s="17">
        <v>65523.639499999968</v>
      </c>
      <c r="D25" s="17">
        <v>28666.869500000012</v>
      </c>
    </row>
    <row r="26" spans="2:6" x14ac:dyDescent="0.35">
      <c r="B26" s="16" t="s">
        <v>2797</v>
      </c>
      <c r="C26" s="17">
        <v>51026.850000000006</v>
      </c>
      <c r="D26" s="17">
        <v>22442.840000000007</v>
      </c>
    </row>
    <row r="27" spans="2:6" x14ac:dyDescent="0.35">
      <c r="B27" s="16" t="s">
        <v>2785</v>
      </c>
      <c r="C27" s="15">
        <v>645223.17949999985</v>
      </c>
      <c r="D27" s="15">
        <v>296384.24949999998</v>
      </c>
    </row>
    <row r="29" spans="2:6" x14ac:dyDescent="0.35">
      <c r="B29" s="13" t="s">
        <v>2784</v>
      </c>
      <c r="C29" t="s">
        <v>2799</v>
      </c>
    </row>
    <row r="30" spans="2:6" x14ac:dyDescent="0.35">
      <c r="B30" s="16" t="s">
        <v>58</v>
      </c>
      <c r="C30" s="15">
        <v>32754.26549999999</v>
      </c>
      <c r="E30" t="str">
        <f>B30</f>
        <v>Austria</v>
      </c>
      <c r="F30" s="14">
        <f>C30</f>
        <v>32754.26549999999</v>
      </c>
    </row>
    <row r="31" spans="2:6" x14ac:dyDescent="0.35">
      <c r="B31" s="16" t="s">
        <v>48</v>
      </c>
      <c r="C31" s="15">
        <v>26318.221999999987</v>
      </c>
      <c r="E31" t="str">
        <f t="shared" ref="E31:E46" si="0">B31</f>
        <v>Belgium</v>
      </c>
      <c r="F31" s="14">
        <f t="shared" ref="F31:F46" si="1">C31</f>
        <v>26318.221999999987</v>
      </c>
    </row>
    <row r="32" spans="2:6" x14ac:dyDescent="0.35">
      <c r="B32" s="16" t="s">
        <v>29</v>
      </c>
      <c r="C32" s="15">
        <v>23348.653999999995</v>
      </c>
      <c r="E32" t="str">
        <f t="shared" si="0"/>
        <v>Czechia</v>
      </c>
      <c r="F32" s="14">
        <f t="shared" si="1"/>
        <v>23348.653999999995</v>
      </c>
    </row>
    <row r="33" spans="2:6" x14ac:dyDescent="0.35">
      <c r="B33" s="16" t="s">
        <v>54</v>
      </c>
      <c r="C33" s="15">
        <v>28462.138000000006</v>
      </c>
      <c r="E33" t="str">
        <f t="shared" si="0"/>
        <v>Denmark</v>
      </c>
      <c r="F33" s="14">
        <f t="shared" si="1"/>
        <v>28462.138000000006</v>
      </c>
    </row>
    <row r="34" spans="2:6" x14ac:dyDescent="0.35">
      <c r="B34" s="16" t="s">
        <v>81</v>
      </c>
      <c r="C34" s="15">
        <v>24075.482</v>
      </c>
      <c r="E34" t="str">
        <f t="shared" si="0"/>
        <v>Finland</v>
      </c>
      <c r="F34" s="14">
        <f t="shared" si="1"/>
        <v>24075.482</v>
      </c>
    </row>
    <row r="35" spans="2:6" x14ac:dyDescent="0.35">
      <c r="B35" s="16" t="s">
        <v>102</v>
      </c>
      <c r="C35" s="15">
        <v>55102.048500000012</v>
      </c>
      <c r="E35" t="str">
        <f t="shared" si="0"/>
        <v>France</v>
      </c>
      <c r="F35" s="14">
        <f t="shared" si="1"/>
        <v>55102.048500000012</v>
      </c>
    </row>
    <row r="36" spans="2:6" x14ac:dyDescent="0.35">
      <c r="B36" s="16" t="s">
        <v>89</v>
      </c>
      <c r="C36" s="15">
        <v>70034.105500000005</v>
      </c>
      <c r="E36" t="str">
        <f t="shared" si="0"/>
        <v>Germany</v>
      </c>
      <c r="F36" s="14">
        <f t="shared" si="1"/>
        <v>70034.105500000005</v>
      </c>
    </row>
    <row r="37" spans="2:6" x14ac:dyDescent="0.35">
      <c r="B37" s="16" t="s">
        <v>44</v>
      </c>
      <c r="C37" s="15">
        <v>16596.517499999994</v>
      </c>
      <c r="E37" t="str">
        <f t="shared" si="0"/>
        <v>Ireland</v>
      </c>
      <c r="F37" s="14">
        <f t="shared" si="1"/>
        <v>16596.517499999994</v>
      </c>
    </row>
    <row r="38" spans="2:6" x14ac:dyDescent="0.35">
      <c r="B38" s="16" t="s">
        <v>108</v>
      </c>
      <c r="C38" s="15">
        <v>50319.473499999986</v>
      </c>
      <c r="E38" t="str">
        <f t="shared" si="0"/>
        <v>Italy</v>
      </c>
      <c r="F38" s="14">
        <f t="shared" si="1"/>
        <v>50319.473499999986</v>
      </c>
    </row>
    <row r="39" spans="2:6" x14ac:dyDescent="0.35">
      <c r="B39" s="16" t="s">
        <v>65</v>
      </c>
      <c r="C39" s="15">
        <v>42192.776500000007</v>
      </c>
      <c r="E39" t="str">
        <f t="shared" si="0"/>
        <v>Netherlands</v>
      </c>
      <c r="F39" s="14">
        <f t="shared" si="1"/>
        <v>42192.776500000007</v>
      </c>
    </row>
    <row r="40" spans="2:6" x14ac:dyDescent="0.35">
      <c r="B40" s="16" t="s">
        <v>146</v>
      </c>
      <c r="C40" s="15">
        <v>26376.673999999999</v>
      </c>
      <c r="E40" t="str">
        <f t="shared" si="0"/>
        <v>Norway</v>
      </c>
      <c r="F40" s="14">
        <f t="shared" si="1"/>
        <v>26376.673999999999</v>
      </c>
    </row>
    <row r="41" spans="2:6" x14ac:dyDescent="0.35">
      <c r="B41" s="16" t="s">
        <v>106</v>
      </c>
      <c r="C41" s="15">
        <v>40290.002</v>
      </c>
      <c r="E41" t="str">
        <f t="shared" si="0"/>
        <v>Poland</v>
      </c>
      <c r="F41" s="14">
        <f t="shared" si="1"/>
        <v>40290.002</v>
      </c>
    </row>
    <row r="42" spans="2:6" x14ac:dyDescent="0.35">
      <c r="B42" s="16" t="s">
        <v>72</v>
      </c>
      <c r="C42" s="15">
        <v>27591.421000000006</v>
      </c>
      <c r="E42" t="str">
        <f t="shared" si="0"/>
        <v>Portugal</v>
      </c>
      <c r="F42" s="14">
        <f t="shared" si="1"/>
        <v>27591.421000000006</v>
      </c>
    </row>
    <row r="43" spans="2:6" x14ac:dyDescent="0.35">
      <c r="B43" s="16" t="s">
        <v>22</v>
      </c>
      <c r="C43" s="15">
        <v>46624.590999999986</v>
      </c>
      <c r="E43" t="str">
        <f t="shared" si="0"/>
        <v>Spain</v>
      </c>
      <c r="F43" s="14">
        <f t="shared" si="1"/>
        <v>46624.590999999986</v>
      </c>
    </row>
    <row r="44" spans="2:6" x14ac:dyDescent="0.35">
      <c r="B44" s="16" t="s">
        <v>35</v>
      </c>
      <c r="C44" s="15">
        <v>35977.811999999991</v>
      </c>
      <c r="E44" t="str">
        <f t="shared" si="0"/>
        <v>Sweden</v>
      </c>
      <c r="F44" s="14">
        <f t="shared" si="1"/>
        <v>35977.811999999991</v>
      </c>
    </row>
    <row r="45" spans="2:6" x14ac:dyDescent="0.35">
      <c r="B45" s="16" t="s">
        <v>86</v>
      </c>
      <c r="C45" s="15">
        <v>24731.628500000003</v>
      </c>
      <c r="E45" t="str">
        <f t="shared" si="0"/>
        <v>Switzerland</v>
      </c>
      <c r="F45" s="14">
        <f t="shared" si="1"/>
        <v>24731.628500000003</v>
      </c>
    </row>
    <row r="46" spans="2:6" x14ac:dyDescent="0.35">
      <c r="B46" s="16" t="s">
        <v>68</v>
      </c>
      <c r="C46" s="15">
        <v>74427.368000000002</v>
      </c>
      <c r="E46" t="str">
        <f t="shared" si="0"/>
        <v>United Kingdom</v>
      </c>
      <c r="F46" s="14">
        <f t="shared" si="1"/>
        <v>74427.368000000002</v>
      </c>
    </row>
    <row r="47" spans="2:6" x14ac:dyDescent="0.35">
      <c r="B47" s="16" t="s">
        <v>2785</v>
      </c>
      <c r="C47" s="15">
        <v>645223.17949999997</v>
      </c>
    </row>
    <row r="49" spans="2:3" x14ac:dyDescent="0.35">
      <c r="B49" s="13" t="s">
        <v>2784</v>
      </c>
      <c r="C49" t="s">
        <v>2780</v>
      </c>
    </row>
    <row r="50" spans="2:3" x14ac:dyDescent="0.35">
      <c r="B50" s="16" t="s">
        <v>51</v>
      </c>
      <c r="C50" s="15">
        <v>198505.1335</v>
      </c>
    </row>
    <row r="51" spans="2:3" x14ac:dyDescent="0.35">
      <c r="B51" s="16" t="s">
        <v>25</v>
      </c>
      <c r="C51" s="15">
        <v>87481.988500000065</v>
      </c>
    </row>
    <row r="52" spans="2:3" x14ac:dyDescent="0.35">
      <c r="B52" s="16" t="s">
        <v>69</v>
      </c>
      <c r="C52" s="15">
        <v>55552.427999999942</v>
      </c>
    </row>
    <row r="53" spans="2:3" x14ac:dyDescent="0.35">
      <c r="B53" s="16" t="s">
        <v>31</v>
      </c>
      <c r="C53" s="15">
        <v>179959.14399999997</v>
      </c>
    </row>
    <row r="54" spans="2:3" x14ac:dyDescent="0.35">
      <c r="B54" s="16" t="s">
        <v>37</v>
      </c>
      <c r="C54" s="15">
        <v>123724.48550000004</v>
      </c>
    </row>
    <row r="55" spans="2:3" x14ac:dyDescent="0.35">
      <c r="B55" s="16" t="s">
        <v>2785</v>
      </c>
      <c r="C55" s="15">
        <v>645223.17950000009</v>
      </c>
    </row>
    <row r="57" spans="2:3" x14ac:dyDescent="0.35">
      <c r="B57" s="13" t="s">
        <v>2784</v>
      </c>
      <c r="C57" t="s">
        <v>2782</v>
      </c>
    </row>
    <row r="58" spans="2:3" x14ac:dyDescent="0.35">
      <c r="B58" s="16" t="s">
        <v>51</v>
      </c>
      <c r="C58" s="15">
        <v>1270</v>
      </c>
    </row>
    <row r="59" spans="2:3" x14ac:dyDescent="0.35">
      <c r="B59" s="16" t="s">
        <v>25</v>
      </c>
      <c r="C59" s="15">
        <v>1380</v>
      </c>
    </row>
    <row r="60" spans="2:3" x14ac:dyDescent="0.35">
      <c r="B60" s="16" t="s">
        <v>69</v>
      </c>
      <c r="C60" s="15">
        <v>1045</v>
      </c>
    </row>
    <row r="61" spans="2:3" x14ac:dyDescent="0.35">
      <c r="B61" s="16" t="s">
        <v>31</v>
      </c>
      <c r="C61" s="15">
        <v>1598</v>
      </c>
    </row>
    <row r="62" spans="2:3" x14ac:dyDescent="0.35">
      <c r="B62" s="16" t="s">
        <v>37</v>
      </c>
      <c r="C62" s="15">
        <v>1405</v>
      </c>
    </row>
    <row r="63" spans="2:3" x14ac:dyDescent="0.35">
      <c r="B63" s="16" t="s">
        <v>2785</v>
      </c>
      <c r="C63" s="15">
        <v>6698</v>
      </c>
    </row>
    <row r="65" spans="2:3" x14ac:dyDescent="0.35">
      <c r="B65" s="13" t="s">
        <v>2784</v>
      </c>
      <c r="C65" t="s">
        <v>2782</v>
      </c>
    </row>
    <row r="66" spans="2:3" x14ac:dyDescent="0.35">
      <c r="B66" s="16" t="s">
        <v>41</v>
      </c>
      <c r="C66" s="18">
        <v>449</v>
      </c>
    </row>
    <row r="67" spans="2:3" x14ac:dyDescent="0.35">
      <c r="B67" s="16" t="s">
        <v>73</v>
      </c>
      <c r="C67" s="18">
        <v>447</v>
      </c>
    </row>
    <row r="68" spans="2:3" x14ac:dyDescent="0.35">
      <c r="B68" s="16" t="s">
        <v>110</v>
      </c>
      <c r="C68" s="18">
        <v>433</v>
      </c>
    </row>
    <row r="69" spans="2:3" x14ac:dyDescent="0.35">
      <c r="B69" s="16" t="s">
        <v>32</v>
      </c>
      <c r="C69" s="18">
        <v>396</v>
      </c>
    </row>
    <row r="70" spans="2:3" x14ac:dyDescent="0.35">
      <c r="B70" s="16" t="s">
        <v>49</v>
      </c>
      <c r="C70" s="18">
        <v>392</v>
      </c>
    </row>
    <row r="71" spans="2:3" x14ac:dyDescent="0.35">
      <c r="B71" s="16" t="s">
        <v>2785</v>
      </c>
      <c r="C71" s="18">
        <v>2117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B5DC-7C40-400A-BBDB-E0FD901E1F6E}">
  <dimension ref="A1:C1"/>
  <sheetViews>
    <sheetView tabSelected="1" zoomScale="55" zoomScaleNormal="55" workbookViewId="0"/>
  </sheetViews>
  <sheetFormatPr defaultColWidth="8.81640625" defaultRowHeight="14.5" x14ac:dyDescent="0.35"/>
  <cols>
    <col min="1" max="2" width="8.81640625" style="11"/>
    <col min="3" max="3" width="11.6328125" style="11" customWidth="1"/>
    <col min="4" max="16384" width="8.81640625" style="12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Data</vt:lpstr>
      <vt:lpstr>Analyze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Pompa</dc:creator>
  <cp:lastModifiedBy>Mateusz Pompa</cp:lastModifiedBy>
  <dcterms:created xsi:type="dcterms:W3CDTF">2026-09-21T17:08:20Z</dcterms:created>
  <dcterms:modified xsi:type="dcterms:W3CDTF">2026-09-22T11:33:04Z</dcterms:modified>
</cp:coreProperties>
</file>