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Tesis/"/>
    </mc:Choice>
  </mc:AlternateContent>
  <xr:revisionPtr revIDLastSave="0" documentId="8_{9E3409E2-3920-654E-B20E-C3FC45496953}" xr6:coauthVersionLast="40" xr6:coauthVersionMax="40" xr10:uidLastSave="{00000000-0000-0000-0000-000000000000}"/>
  <bookViews>
    <workbookView xWindow="240" yWindow="460" windowWidth="20100" windowHeight="12860" xr2:uid="{BA334D1A-147B-478B-A128-9E6716E61CFF}"/>
  </bookViews>
  <sheets>
    <sheet name="Data for analysis" sheetId="1" r:id="rId1"/>
    <sheet name="Sheet3" sheetId="3" r:id="rId2"/>
    <sheet name="Sheet2" sheetId="2" r:id="rId3"/>
  </sheets>
  <definedNames>
    <definedName name="_xlnm._FilterDatabase" localSheetId="0" hidden="1">'Data for analysis'!$A$1:$AN$79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E27" i="2"/>
  <c r="G26" i="2"/>
  <c r="E26" i="2"/>
  <c r="I25" i="2"/>
  <c r="I24" i="2"/>
  <c r="I23" i="2"/>
  <c r="I22" i="2"/>
  <c r="I21" i="2"/>
  <c r="I20" i="2"/>
  <c r="I19" i="2"/>
  <c r="I26" i="2" s="1"/>
  <c r="H13" i="2"/>
  <c r="G13" i="2"/>
  <c r="I13" i="2" s="1"/>
  <c r="H12" i="2"/>
  <c r="G12" i="2"/>
  <c r="I12" i="2" s="1"/>
  <c r="H7" i="2"/>
  <c r="G7" i="2"/>
  <c r="H6" i="2"/>
  <c r="G6" i="2"/>
  <c r="I6" i="2" s="1"/>
  <c r="H4" i="2"/>
  <c r="G4" i="2"/>
  <c r="H3" i="2"/>
  <c r="G3" i="2"/>
  <c r="I3" i="2" s="1"/>
  <c r="I14" i="2" l="1"/>
  <c r="I27" i="2"/>
  <c r="J30" i="2" s="1"/>
  <c r="K31" i="2" s="1"/>
  <c r="I4" i="2"/>
  <c r="I5" i="2" s="1"/>
  <c r="I7" i="2"/>
  <c r="K30" i="2"/>
</calcChain>
</file>

<file path=xl/sharedStrings.xml><?xml version="1.0" encoding="utf-8"?>
<sst xmlns="http://schemas.openxmlformats.org/spreadsheetml/2006/main" count="1799" uniqueCount="263">
  <si>
    <t>RefID#</t>
  </si>
  <si>
    <t>MIT</t>
  </si>
  <si>
    <t>non MIT</t>
  </si>
  <si>
    <t>Music therapy + Speech and language therapy</t>
  </si>
  <si>
    <t>Speech and language therapy</t>
  </si>
  <si>
    <t>no MIT</t>
  </si>
  <si>
    <t>MMIT</t>
  </si>
  <si>
    <t>no MMIT</t>
  </si>
  <si>
    <t>Music programmable acupuncture therapy</t>
  </si>
  <si>
    <t>Western medicine treatment</t>
  </si>
  <si>
    <t>SIPARI</t>
  </si>
  <si>
    <t>no SIPARi</t>
  </si>
  <si>
    <t>Broca</t>
  </si>
  <si>
    <t>no SIPARI</t>
  </si>
  <si>
    <t>NMT</t>
  </si>
  <si>
    <t>SLT</t>
  </si>
  <si>
    <t>Repetition</t>
  </si>
  <si>
    <t>Speech improvement</t>
  </si>
  <si>
    <t>Spontanous speech</t>
  </si>
  <si>
    <t>Comprehension</t>
  </si>
  <si>
    <t>Story telling</t>
  </si>
  <si>
    <t>Naming</t>
  </si>
  <si>
    <t>Auditory comprehension</t>
  </si>
  <si>
    <t>Mood</t>
  </si>
  <si>
    <t>Depression symptoms</t>
  </si>
  <si>
    <t>Energy</t>
  </si>
  <si>
    <t>Quality of life - General health</t>
  </si>
  <si>
    <t>Quality of life - Physical health</t>
  </si>
  <si>
    <t>Quality of life - Mental health</t>
  </si>
  <si>
    <t>Social abilities</t>
  </si>
  <si>
    <t>Quality of life - Social Activity</t>
  </si>
  <si>
    <t xml:space="preserve">Naming </t>
  </si>
  <si>
    <t>Repitition</t>
  </si>
  <si>
    <t>Quality of Life</t>
  </si>
  <si>
    <t>Reading comprehension</t>
  </si>
  <si>
    <t>Outcome name</t>
  </si>
  <si>
    <t>Domain</t>
  </si>
  <si>
    <t>Subdomain</t>
  </si>
  <si>
    <t>Boston Diagnostic Aphasia Examination</t>
  </si>
  <si>
    <t>NA</t>
  </si>
  <si>
    <t>Amount and quality of communication in the real-world</t>
  </si>
  <si>
    <t>Communicative Activity Log questionnaire (by caregiver)</t>
  </si>
  <si>
    <t>overall</t>
  </si>
  <si>
    <t xml:space="preserve">further generalization to verbal communication </t>
  </si>
  <si>
    <t>Sabadell Story retelling task</t>
  </si>
  <si>
    <t xml:space="preserve">ANELT </t>
  </si>
  <si>
    <t>generalization to word retrieval</t>
  </si>
  <si>
    <t>AAT</t>
  </si>
  <si>
    <t>naming</t>
  </si>
  <si>
    <t xml:space="preserve">generalization to untrained items </t>
  </si>
  <si>
    <t>repetition</t>
  </si>
  <si>
    <t>improvement in repeating trained items</t>
  </si>
  <si>
    <t>MIT repetition task</t>
  </si>
  <si>
    <t>trained items</t>
  </si>
  <si>
    <t>untrained items</t>
  </si>
  <si>
    <t>auditory comprehension</t>
  </si>
  <si>
    <t>Auditory</t>
  </si>
  <si>
    <t xml:space="preserve">speech language </t>
  </si>
  <si>
    <t xml:space="preserve">Boston Naming test  </t>
  </si>
  <si>
    <t xml:space="preserve">Speech language </t>
  </si>
  <si>
    <t xml:space="preserve">AAT </t>
  </si>
  <si>
    <t>Picture description</t>
  </si>
  <si>
    <t>Spontaneous speech</t>
  </si>
  <si>
    <t>Beck Depression Inventory</t>
  </si>
  <si>
    <t>Personality characteristics</t>
  </si>
  <si>
    <t>Big Five Observer</t>
  </si>
  <si>
    <t>Energy/extroversion</t>
  </si>
  <si>
    <t>Friendship</t>
  </si>
  <si>
    <t>Diligence</t>
  </si>
  <si>
    <t>Emotional stability</t>
  </si>
  <si>
    <t>Open Mindness</t>
  </si>
  <si>
    <t>Quality of life</t>
  </si>
  <si>
    <t>SF36</t>
  </si>
  <si>
    <t>General Health</t>
  </si>
  <si>
    <t>Physical Health</t>
  </si>
  <si>
    <t>Mental Health</t>
  </si>
  <si>
    <t>Physical activity</t>
  </si>
  <si>
    <t>Social Activity</t>
  </si>
  <si>
    <t>Physical pain</t>
  </si>
  <si>
    <t>Vitality</t>
  </si>
  <si>
    <t>Token Test</t>
  </si>
  <si>
    <t>connected speech</t>
  </si>
  <si>
    <t>verbal communication in daily life</t>
  </si>
  <si>
    <t xml:space="preserve">Total </t>
  </si>
  <si>
    <t>total</t>
  </si>
  <si>
    <t>trained utterances</t>
  </si>
  <si>
    <t>untrained utterances</t>
  </si>
  <si>
    <t>Responsive</t>
  </si>
  <si>
    <t>Modified Western Aphasia Battery</t>
  </si>
  <si>
    <t>Responsiveness</t>
  </si>
  <si>
    <t>Repetitive</t>
  </si>
  <si>
    <t>Adjusted total</t>
  </si>
  <si>
    <t xml:space="preserve">Adjusted total = (responsive score × 2.5) + (repetitive score × 0.625). </t>
  </si>
  <si>
    <t>Total</t>
  </si>
  <si>
    <t>Fluency</t>
  </si>
  <si>
    <t>CIUs/min</t>
  </si>
  <si>
    <t>spontaneous speech</t>
  </si>
  <si>
    <t>Chinese aphasia checklist</t>
  </si>
  <si>
    <t>comprehension</t>
  </si>
  <si>
    <t xml:space="preserve">NA </t>
  </si>
  <si>
    <t>Overall AAT</t>
  </si>
  <si>
    <t>Speech production improvement</t>
  </si>
  <si>
    <t>count of meaningful words</t>
  </si>
  <si>
    <t>AQ change</t>
  </si>
  <si>
    <t>K-WAB</t>
  </si>
  <si>
    <t>Functional communication (global score)</t>
  </si>
  <si>
    <t>TLC (test Lillois de Communication)</t>
  </si>
  <si>
    <t>Verbal score</t>
  </si>
  <si>
    <t xml:space="preserve">verbal </t>
  </si>
  <si>
    <t>non-verbal score</t>
  </si>
  <si>
    <t>non-verbal</t>
  </si>
  <si>
    <t>motor-speech ability</t>
  </si>
  <si>
    <t>Apraxia battery for adults (ABA2)</t>
  </si>
  <si>
    <t xml:space="preserve">automatised series </t>
  </si>
  <si>
    <t>MT86</t>
  </si>
  <si>
    <t>MT86 and ABA2</t>
  </si>
  <si>
    <t xml:space="preserve">repetition tasks </t>
  </si>
  <si>
    <t>(ABA2: subtests 2 and 5)</t>
  </si>
  <si>
    <t>naming tasks</t>
  </si>
  <si>
    <t>(ABA2: subtest 4)</t>
  </si>
  <si>
    <t>connected speech informativeness</t>
  </si>
  <si>
    <t># of CIU in a speech sample by the number of words in the sample</t>
  </si>
  <si>
    <t>positive mood</t>
  </si>
  <si>
    <t>VAMS</t>
  </si>
  <si>
    <t>positive quality of life</t>
  </si>
  <si>
    <t xml:space="preserve">short version of the Sickness Impact Profile </t>
  </si>
  <si>
    <t>comprehension of words and sentences</t>
  </si>
  <si>
    <t>Language comprehension</t>
  </si>
  <si>
    <t>6 weeks</t>
  </si>
  <si>
    <t>15 weeks</t>
  </si>
  <si>
    <t>4 weeks</t>
  </si>
  <si>
    <t>7 months</t>
  </si>
  <si>
    <t>1 month</t>
  </si>
  <si>
    <t>6 months</t>
  </si>
  <si>
    <t>Fluent aphasia</t>
  </si>
  <si>
    <t>Both</t>
  </si>
  <si>
    <t>Nonfluent aphasia</t>
  </si>
  <si>
    <t>Nonfluent aphasia (Broca and Global)</t>
  </si>
  <si>
    <t>Nonfluent aphasia (Broca)</t>
  </si>
  <si>
    <t>NA (Basal ganglia)</t>
  </si>
  <si>
    <t>All</t>
  </si>
  <si>
    <t>Yes</t>
  </si>
  <si>
    <t>Basal Ganglia</t>
  </si>
  <si>
    <t>32 weeks</t>
  </si>
  <si>
    <t>ma1</t>
  </si>
  <si>
    <t>masd1</t>
  </si>
  <si>
    <t>mch1</t>
  </si>
  <si>
    <t>mchsd1</t>
  </si>
  <si>
    <t>m2</t>
  </si>
  <si>
    <t>msd2</t>
  </si>
  <si>
    <t>ma2</t>
  </si>
  <si>
    <t>masd2</t>
  </si>
  <si>
    <t>mch2</t>
  </si>
  <si>
    <t>mchsd2</t>
  </si>
  <si>
    <t>Instrument</t>
  </si>
  <si>
    <t>Followup</t>
  </si>
  <si>
    <t>Repetition trained items</t>
  </si>
  <si>
    <t>Repetition untrained items</t>
  </si>
  <si>
    <t>Emotions</t>
  </si>
  <si>
    <t>Sdbas2+SDfinal2-SD2change</t>
  </si>
  <si>
    <t>2xSDbasexSDfinal</t>
  </si>
  <si>
    <t>Stroke</t>
  </si>
  <si>
    <t>&gt;6 months</t>
  </si>
  <si>
    <t>&gt;1 year</t>
  </si>
  <si>
    <t>2-3 months</t>
  </si>
  <si>
    <t>&lt;9 months</t>
  </si>
  <si>
    <t>7-110 months</t>
  </si>
  <si>
    <t>&lt;1 month</t>
  </si>
  <si>
    <t>48 - 312 months</t>
  </si>
  <si>
    <t>Time since stroke or with aphasia</t>
  </si>
  <si>
    <t>10 - 28 months</t>
  </si>
  <si>
    <t>&lt;6 months</t>
  </si>
  <si>
    <t>No</t>
  </si>
  <si>
    <t>12 - 423 months</t>
  </si>
  <si>
    <t>Motor-speech skills</t>
  </si>
  <si>
    <t>Test)</t>
  </si>
  <si>
    <t>Choir</t>
  </si>
  <si>
    <t>Po3</t>
  </si>
  <si>
    <t>P13</t>
  </si>
  <si>
    <t>P08</t>
  </si>
  <si>
    <t>P04</t>
  </si>
  <si>
    <t>P10</t>
  </si>
  <si>
    <t>P12</t>
  </si>
  <si>
    <t>P06</t>
  </si>
  <si>
    <t>Drama</t>
  </si>
  <si>
    <t>P22</t>
  </si>
  <si>
    <t>P21</t>
  </si>
  <si>
    <t>P15</t>
  </si>
  <si>
    <t>P01</t>
  </si>
  <si>
    <t>P17</t>
  </si>
  <si>
    <t>P02</t>
  </si>
  <si>
    <t>P14</t>
  </si>
  <si>
    <t>P11</t>
  </si>
  <si>
    <t>P20</t>
  </si>
  <si>
    <t>P18</t>
  </si>
  <si>
    <t>P19</t>
  </si>
  <si>
    <t>P05</t>
  </si>
  <si>
    <t>P07</t>
  </si>
  <si>
    <t>P16</t>
  </si>
  <si>
    <t>P09</t>
  </si>
  <si>
    <t>Comparison</t>
  </si>
  <si>
    <t>between</t>
  </si>
  <si>
    <t>groups</t>
  </si>
  <si>
    <t>(p-values</t>
  </si>
  <si>
    <t>of</t>
  </si>
  <si>
    <t>the</t>
  </si>
  <si>
    <t>Kruskal–Wallis</t>
  </si>
  <si>
    <t>&lt;.001</t>
  </si>
  <si>
    <t>Waiting list</t>
  </si>
  <si>
    <t>Global score</t>
  </si>
  <si>
    <t>Func Commu</t>
  </si>
  <si>
    <t>Non verbal score</t>
  </si>
  <si>
    <t>motor speec</t>
  </si>
  <si>
    <t>Automatised</t>
  </si>
  <si>
    <t>Connected speech informativ</t>
  </si>
  <si>
    <t>Comprehension of words and sentence</t>
  </si>
  <si>
    <t>QoL</t>
  </si>
  <si>
    <t>f</t>
  </si>
  <si>
    <t>Study</t>
  </si>
  <si>
    <t>Haro-Martinez, 2018</t>
  </si>
  <si>
    <t>Raglio, 2015</t>
  </si>
  <si>
    <t>Van der Meulen, 2014</t>
  </si>
  <si>
    <t>Van der Meulen, 2016</t>
  </si>
  <si>
    <t>Conklyn, 2012</t>
  </si>
  <si>
    <t>Wan, 2014</t>
  </si>
  <si>
    <t>Qiu, 2003</t>
  </si>
  <si>
    <t>Jungblut, 2005</t>
  </si>
  <si>
    <t>Yang, 2019</t>
  </si>
  <si>
    <t>Lim, 2013</t>
  </si>
  <si>
    <t>Zumbansen, 2016</t>
  </si>
  <si>
    <t>Intervention</t>
  </si>
  <si>
    <t>Control</t>
  </si>
  <si>
    <t>m1</t>
  </si>
  <si>
    <t>n1</t>
  </si>
  <si>
    <t>Cohen</t>
  </si>
  <si>
    <t>Population</t>
  </si>
  <si>
    <t>Stroketime</t>
  </si>
  <si>
    <t>Chronic</t>
  </si>
  <si>
    <t>Subacute</t>
  </si>
  <si>
    <t>outcome</t>
  </si>
  <si>
    <t>surrogate</t>
  </si>
  <si>
    <t>n2</t>
  </si>
  <si>
    <t>msd1</t>
  </si>
  <si>
    <t>meanchange</t>
  </si>
  <si>
    <t>meanafter</t>
  </si>
  <si>
    <t>Aphasia</t>
  </si>
  <si>
    <t>sensitivity1</t>
  </si>
  <si>
    <t>Duration 
of intervention</t>
  </si>
  <si>
    <t>rythm based therapy</t>
  </si>
  <si>
    <t>rythm based</t>
  </si>
  <si>
    <t>no rythm based</t>
  </si>
  <si>
    <t>yes</t>
  </si>
  <si>
    <t>no</t>
  </si>
  <si>
    <t>MIT 2</t>
  </si>
  <si>
    <t>MIT adapted to spanish</t>
  </si>
  <si>
    <t>original MIT</t>
  </si>
  <si>
    <t>modified MIT</t>
  </si>
  <si>
    <t>Improvisation</t>
  </si>
  <si>
    <t>chinese adapted MIT + therapeutic singing</t>
  </si>
  <si>
    <t>Familiar music</t>
  </si>
  <si>
    <t xml:space="preserve"> MIT + therapeutic singing</t>
  </si>
  <si>
    <t>Randomized study</t>
  </si>
  <si>
    <t>Musical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</si>
</sst>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0" xfId="0" applyFill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0" fillId="0" borderId="0" xfId="0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8" xfId="0" applyBorder="1"/>
    <xf numFmtId="0" fontId="0" fillId="4" borderId="5" xfId="0" applyFill="1" applyBorder="1"/>
    <xf numFmtId="0" fontId="0" fillId="3" borderId="4" xfId="0" applyFill="1" applyBorder="1" applyAlignment="1">
      <alignment horizontal="left" vertical="top" wrapText="1"/>
    </xf>
    <xf numFmtId="0" fontId="0" fillId="0" borderId="0" xfId="0" applyFill="1" applyBorder="1"/>
    <xf numFmtId="0" fontId="0" fillId="6" borderId="4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0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1" xfId="0" applyBorder="1"/>
    <xf numFmtId="0" fontId="0" fillId="0" borderId="10" xfId="0" applyBorder="1"/>
    <xf numFmtId="0" fontId="1" fillId="0" borderId="11" xfId="0" applyFont="1" applyBorder="1"/>
    <xf numFmtId="0" fontId="0" fillId="0" borderId="13" xfId="0" applyBorder="1"/>
    <xf numFmtId="0" fontId="0" fillId="0" borderId="12" xfId="0" applyBorder="1"/>
    <xf numFmtId="0" fontId="0" fillId="2" borderId="9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7" borderId="0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13" xfId="0" applyFill="1" applyBorder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0" fontId="2" fillId="0" borderId="10" xfId="0" applyFont="1" applyBorder="1"/>
    <xf numFmtId="0" fontId="0" fillId="8" borderId="0" xfId="0" applyFill="1"/>
    <xf numFmtId="0" fontId="0" fillId="9" borderId="0" xfId="0" applyFill="1"/>
    <xf numFmtId="0" fontId="0" fillId="9" borderId="0" xfId="0" applyFill="1" applyBorder="1" applyAlignment="1"/>
    <xf numFmtId="0" fontId="0" fillId="9" borderId="4" xfId="0" applyFill="1" applyBorder="1"/>
    <xf numFmtId="0" fontId="0" fillId="9" borderId="11" xfId="0" applyFill="1" applyBorder="1"/>
    <xf numFmtId="0" fontId="0" fillId="9" borderId="0" xfId="0" applyFill="1" applyBorder="1"/>
    <xf numFmtId="2" fontId="0" fillId="0" borderId="0" xfId="0" applyNumberFormat="1"/>
    <xf numFmtId="2" fontId="0" fillId="0" borderId="4" xfId="0" applyNumberFormat="1" applyBorder="1"/>
    <xf numFmtId="2" fontId="0" fillId="0" borderId="11" xfId="0" applyNumberFormat="1" applyBorder="1"/>
    <xf numFmtId="0" fontId="0" fillId="4" borderId="0" xfId="0" applyFill="1" applyBorder="1"/>
    <xf numFmtId="0" fontId="0" fillId="0" borderId="3" xfId="0" applyFill="1" applyBorder="1" applyAlignment="1"/>
    <xf numFmtId="0" fontId="0" fillId="0" borderId="4" xfId="0" applyFill="1" applyBorder="1"/>
    <xf numFmtId="0" fontId="0" fillId="7" borderId="6" xfId="0" applyFill="1" applyBorder="1"/>
    <xf numFmtId="0" fontId="0" fillId="0" borderId="6" xfId="0" applyBorder="1" applyAlignment="1"/>
    <xf numFmtId="0" fontId="0" fillId="0" borderId="6" xfId="0" applyFill="1" applyBorder="1" applyAlignment="1"/>
    <xf numFmtId="0" fontId="0" fillId="9" borderId="3" xfId="0" applyFill="1" applyBorder="1"/>
    <xf numFmtId="2" fontId="0" fillId="0" borderId="0" xfId="0" applyNumberFormat="1" applyBorder="1"/>
    <xf numFmtId="0" fontId="0" fillId="9" borderId="6" xfId="0" applyFill="1" applyBorder="1"/>
    <xf numFmtId="2" fontId="0" fillId="0" borderId="6" xfId="0" applyNumberFormat="1" applyBorder="1"/>
    <xf numFmtId="0" fontId="0" fillId="9" borderId="2" xfId="0" applyFill="1" applyBorder="1"/>
    <xf numFmtId="0" fontId="0" fillId="9" borderId="3" xfId="0" applyFill="1" applyBorder="1" applyAlignment="1"/>
    <xf numFmtId="2" fontId="0" fillId="0" borderId="3" xfId="0" applyNumberFormat="1" applyBorder="1"/>
    <xf numFmtId="0" fontId="0" fillId="4" borderId="2" xfId="0" applyFill="1" applyBorder="1"/>
    <xf numFmtId="0" fontId="0" fillId="3" borderId="16" xfId="0" applyFill="1" applyBorder="1" applyAlignment="1">
      <alignment horizontal="left" vertical="top" wrapText="1"/>
    </xf>
    <xf numFmtId="0" fontId="0" fillId="0" borderId="17" xfId="0" applyFill="1" applyBorder="1"/>
    <xf numFmtId="0" fontId="0" fillId="0" borderId="18" xfId="0" applyFill="1" applyBorder="1"/>
    <xf numFmtId="0" fontId="0" fillId="3" borderId="0" xfId="0" applyFill="1" applyBorder="1" applyAlignment="1">
      <alignment horizontal="left" vertical="top" wrapText="1"/>
    </xf>
    <xf numFmtId="0" fontId="0" fillId="0" borderId="0" xfId="0" applyFill="1"/>
    <xf numFmtId="0" fontId="0" fillId="6" borderId="0" xfId="0" applyFill="1" applyBorder="1" applyAlignment="1">
      <alignment horizontal="left" vertical="top"/>
    </xf>
    <xf numFmtId="0" fontId="1" fillId="0" borderId="0" xfId="0" applyFont="1" applyBorder="1"/>
    <xf numFmtId="0" fontId="2" fillId="0" borderId="3" xfId="0" applyFont="1" applyBorder="1"/>
    <xf numFmtId="0" fontId="2" fillId="0" borderId="0" xfId="0" applyFont="1" applyBorder="1"/>
    <xf numFmtId="0" fontId="0" fillId="6" borderId="11" xfId="0" applyFill="1" applyBorder="1" applyAlignment="1">
      <alignment horizontal="left" vertical="top" wrapText="1"/>
    </xf>
    <xf numFmtId="0" fontId="0" fillId="0" borderId="16" xfId="0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ADBC-2383-4B1C-AF12-2E7C530BC426}">
  <dimension ref="A1:AR1048576"/>
  <sheetViews>
    <sheetView tabSelected="1" zoomScaleNormal="100" workbookViewId="0">
      <pane xSplit="6" ySplit="12" topLeftCell="M44" activePane="bottomRight" state="frozen"/>
      <selection pane="topRight" activeCell="G1" sqref="G1"/>
      <selection pane="bottomLeft" activeCell="A13" sqref="A13"/>
      <selection pane="bottomRight" sqref="A1:A1048576"/>
    </sheetView>
  </sheetViews>
  <sheetFormatPr baseColWidth="10" defaultColWidth="8.83203125" defaultRowHeight="15" x14ac:dyDescent="0.2"/>
  <cols>
    <col min="1" max="1" width="6.6640625" customWidth="1"/>
    <col min="2" max="2" width="20.5" bestFit="1" customWidth="1"/>
    <col min="3" max="5" width="16" style="1" customWidth="1"/>
    <col min="6" max="6" width="7.5" style="1" customWidth="1"/>
    <col min="7" max="7" width="9.6640625" style="1" bestFit="1" customWidth="1"/>
    <col min="8" max="8" width="14.83203125" style="1" customWidth="1"/>
    <col min="9" max="9" width="23" style="1" customWidth="1"/>
    <col min="10" max="10" width="8.33203125" customWidth="1"/>
    <col min="11" max="11" width="13.6640625" customWidth="1"/>
    <col min="12" max="12" width="28.5" bestFit="1" customWidth="1"/>
    <col min="13" max="13" width="27.5" bestFit="1" customWidth="1"/>
    <col min="14" max="20" width="27.5" customWidth="1"/>
    <col min="21" max="21" width="51.5" style="9" customWidth="1"/>
    <col min="22" max="22" width="34.6640625" customWidth="1"/>
    <col min="23" max="23" width="11.33203125" customWidth="1"/>
    <col min="24" max="24" width="17.1640625" customWidth="1"/>
    <col min="25" max="25" width="11.1640625" style="27" customWidth="1"/>
    <col min="26" max="26" width="11.1640625" style="11" customWidth="1"/>
    <col min="27" max="27" width="5.5" style="9" bestFit="1" customWidth="1"/>
    <col min="28" max="28" width="6.5" bestFit="1" customWidth="1"/>
    <col min="29" max="29" width="6" bestFit="1" customWidth="1"/>
    <col min="30" max="30" width="10.5" bestFit="1" customWidth="1"/>
    <col min="31" max="32" width="7" bestFit="1" customWidth="1"/>
    <col min="33" max="33" width="8" style="27" bestFit="1" customWidth="1"/>
    <col min="34" max="34" width="3.5" style="9" bestFit="1" customWidth="1"/>
    <col min="35" max="35" width="6.5" bestFit="1" customWidth="1"/>
    <col min="36" max="36" width="6" bestFit="1" customWidth="1"/>
    <col min="37" max="37" width="10.5" bestFit="1" customWidth="1"/>
    <col min="38" max="38" width="6.6640625" bestFit="1" customWidth="1"/>
    <col min="39" max="39" width="7" bestFit="1" customWidth="1"/>
    <col min="40" max="40" width="8" style="27" bestFit="1" customWidth="1"/>
    <col min="42" max="42" width="11" customWidth="1"/>
    <col min="43" max="43" width="13.83203125" customWidth="1"/>
  </cols>
  <sheetData>
    <row r="1" spans="1:43" ht="48" x14ac:dyDescent="0.2">
      <c r="A1" s="2" t="s">
        <v>0</v>
      </c>
      <c r="B1" s="2" t="s">
        <v>218</v>
      </c>
      <c r="C1" s="41" t="s">
        <v>235</v>
      </c>
      <c r="D1" s="41" t="s">
        <v>246</v>
      </c>
      <c r="E1" s="41" t="s">
        <v>245</v>
      </c>
      <c r="F1" s="41" t="s">
        <v>161</v>
      </c>
      <c r="G1" s="41" t="s">
        <v>236</v>
      </c>
      <c r="H1" s="41" t="s">
        <v>169</v>
      </c>
      <c r="I1" s="41" t="s">
        <v>134</v>
      </c>
      <c r="J1" s="3" t="s">
        <v>230</v>
      </c>
      <c r="K1" s="4" t="s">
        <v>231</v>
      </c>
      <c r="L1" s="19" t="s">
        <v>239</v>
      </c>
      <c r="M1" s="19" t="s">
        <v>240</v>
      </c>
      <c r="N1" s="19" t="s">
        <v>261</v>
      </c>
      <c r="O1" s="19" t="s">
        <v>248</v>
      </c>
      <c r="P1" s="19" t="s">
        <v>1</v>
      </c>
      <c r="Q1" s="19" t="s">
        <v>253</v>
      </c>
      <c r="R1" s="19" t="s">
        <v>257</v>
      </c>
      <c r="S1" s="19" t="s">
        <v>259</v>
      </c>
      <c r="T1" s="19" t="s">
        <v>262</v>
      </c>
      <c r="U1" s="21" t="s">
        <v>35</v>
      </c>
      <c r="V1" s="22" t="s">
        <v>154</v>
      </c>
      <c r="W1" s="22" t="s">
        <v>36</v>
      </c>
      <c r="X1" s="22" t="s">
        <v>37</v>
      </c>
      <c r="Y1" s="76" t="s">
        <v>247</v>
      </c>
      <c r="Z1" s="72" t="s">
        <v>155</v>
      </c>
      <c r="AA1" s="3" t="s">
        <v>233</v>
      </c>
      <c r="AB1" s="32" t="s">
        <v>232</v>
      </c>
      <c r="AC1" s="32" t="s">
        <v>242</v>
      </c>
      <c r="AD1" s="32" t="s">
        <v>144</v>
      </c>
      <c r="AE1" s="32" t="s">
        <v>145</v>
      </c>
      <c r="AF1" s="32" t="s">
        <v>146</v>
      </c>
      <c r="AG1" s="33" t="s">
        <v>147</v>
      </c>
      <c r="AH1" s="4" t="s">
        <v>241</v>
      </c>
      <c r="AI1" s="34" t="s">
        <v>148</v>
      </c>
      <c r="AJ1" s="34" t="s">
        <v>149</v>
      </c>
      <c r="AK1" s="34" t="s">
        <v>150</v>
      </c>
      <c r="AL1" s="34" t="s">
        <v>151</v>
      </c>
      <c r="AM1" s="35" t="s">
        <v>152</v>
      </c>
      <c r="AN1" s="36" t="s">
        <v>153</v>
      </c>
      <c r="AO1" s="67" t="s">
        <v>234</v>
      </c>
      <c r="AP1" s="70" t="s">
        <v>244</v>
      </c>
      <c r="AQ1" s="70" t="s">
        <v>243</v>
      </c>
    </row>
    <row r="2" spans="1:43" x14ac:dyDescent="0.2">
      <c r="A2" s="5">
        <v>3</v>
      </c>
      <c r="B2" t="s">
        <v>219</v>
      </c>
      <c r="C2" s="1" t="s">
        <v>140</v>
      </c>
      <c r="D2" s="1">
        <v>1</v>
      </c>
      <c r="E2" s="1" t="s">
        <v>140</v>
      </c>
      <c r="F2" s="1" t="s">
        <v>141</v>
      </c>
      <c r="G2" s="1" t="s">
        <v>237</v>
      </c>
      <c r="H2" s="1" t="s">
        <v>162</v>
      </c>
      <c r="I2" s="1" t="s">
        <v>136</v>
      </c>
      <c r="J2" t="s">
        <v>1</v>
      </c>
      <c r="K2" t="s">
        <v>2</v>
      </c>
      <c r="L2" t="s">
        <v>19</v>
      </c>
      <c r="M2" s="9" t="s">
        <v>19</v>
      </c>
      <c r="N2" s="9" t="s">
        <v>251</v>
      </c>
      <c r="O2" s="9" t="s">
        <v>249</v>
      </c>
      <c r="P2" s="9" t="s">
        <v>251</v>
      </c>
      <c r="Q2" s="9" t="s">
        <v>254</v>
      </c>
      <c r="R2" s="9" t="s">
        <v>172</v>
      </c>
      <c r="S2" s="9" t="s">
        <v>252</v>
      </c>
      <c r="T2" s="9" t="s">
        <v>252</v>
      </c>
      <c r="U2" s="9" t="s">
        <v>19</v>
      </c>
      <c r="V2" s="55" t="s">
        <v>38</v>
      </c>
      <c r="W2" s="20"/>
      <c r="X2" s="20" t="s">
        <v>39</v>
      </c>
      <c r="Y2" s="27" t="s">
        <v>128</v>
      </c>
      <c r="AA2" s="9">
        <v>10</v>
      </c>
      <c r="AB2">
        <v>39.6</v>
      </c>
      <c r="AC2">
        <v>20.7</v>
      </c>
      <c r="AD2">
        <v>41.4</v>
      </c>
      <c r="AE2">
        <v>23.9</v>
      </c>
      <c r="AH2" s="9">
        <v>10</v>
      </c>
      <c r="AI2">
        <v>36.1</v>
      </c>
      <c r="AJ2">
        <v>32.1</v>
      </c>
      <c r="AK2">
        <v>36.1</v>
      </c>
      <c r="AL2">
        <v>19.2</v>
      </c>
      <c r="AP2">
        <v>1</v>
      </c>
      <c r="AQ2">
        <v>0</v>
      </c>
    </row>
    <row r="3" spans="1:43" x14ac:dyDescent="0.2">
      <c r="A3" s="11">
        <v>3</v>
      </c>
      <c r="B3" t="s">
        <v>219</v>
      </c>
      <c r="C3" s="1" t="s">
        <v>140</v>
      </c>
      <c r="D3" s="1">
        <v>1</v>
      </c>
      <c r="E3" s="1" t="s">
        <v>140</v>
      </c>
      <c r="F3" s="1" t="s">
        <v>141</v>
      </c>
      <c r="G3" s="1" t="s">
        <v>237</v>
      </c>
      <c r="H3" s="1" t="s">
        <v>162</v>
      </c>
      <c r="I3" s="1" t="s">
        <v>136</v>
      </c>
      <c r="J3" t="s">
        <v>1</v>
      </c>
      <c r="K3" t="s">
        <v>2</v>
      </c>
      <c r="M3" s="11" t="s">
        <v>16</v>
      </c>
      <c r="N3" s="9" t="s">
        <v>251</v>
      </c>
      <c r="O3" s="9" t="s">
        <v>249</v>
      </c>
      <c r="P3" s="9" t="s">
        <v>251</v>
      </c>
      <c r="Q3" s="9" t="s">
        <v>254</v>
      </c>
      <c r="R3" s="9" t="s">
        <v>172</v>
      </c>
      <c r="S3" s="9" t="s">
        <v>252</v>
      </c>
      <c r="T3" s="9" t="s">
        <v>252</v>
      </c>
      <c r="U3" s="9" t="s">
        <v>16</v>
      </c>
      <c r="V3" s="11" t="s">
        <v>38</v>
      </c>
      <c r="W3" t="s">
        <v>16</v>
      </c>
      <c r="X3" t="s">
        <v>39</v>
      </c>
      <c r="Y3" s="27" t="s">
        <v>128</v>
      </c>
      <c r="AA3" s="9">
        <v>10</v>
      </c>
      <c r="AB3">
        <v>35</v>
      </c>
      <c r="AC3">
        <v>25.3</v>
      </c>
      <c r="AD3">
        <v>45.5</v>
      </c>
      <c r="AE3">
        <v>35.4</v>
      </c>
      <c r="AH3" s="9">
        <v>10</v>
      </c>
      <c r="AI3">
        <v>47.1</v>
      </c>
      <c r="AJ3">
        <v>28.5</v>
      </c>
      <c r="AK3">
        <v>53.9</v>
      </c>
      <c r="AL3">
        <v>27</v>
      </c>
      <c r="AP3">
        <v>1</v>
      </c>
      <c r="AQ3">
        <v>0</v>
      </c>
    </row>
    <row r="4" spans="1:43" x14ac:dyDescent="0.2">
      <c r="A4" s="11">
        <v>3</v>
      </c>
      <c r="B4" s="11" t="s">
        <v>219</v>
      </c>
      <c r="C4" s="10" t="s">
        <v>140</v>
      </c>
      <c r="D4" s="1">
        <v>1</v>
      </c>
      <c r="E4" s="1" t="s">
        <v>140</v>
      </c>
      <c r="F4" s="10" t="s">
        <v>141</v>
      </c>
      <c r="G4" s="1" t="s">
        <v>237</v>
      </c>
      <c r="H4" s="10" t="s">
        <v>162</v>
      </c>
      <c r="I4" s="10" t="s">
        <v>136</v>
      </c>
      <c r="J4" s="11" t="s">
        <v>1</v>
      </c>
      <c r="K4" s="11" t="s">
        <v>2</v>
      </c>
      <c r="L4" s="11" t="s">
        <v>17</v>
      </c>
      <c r="M4" s="11" t="s">
        <v>18</v>
      </c>
      <c r="N4" s="9" t="s">
        <v>251</v>
      </c>
      <c r="O4" s="9" t="s">
        <v>249</v>
      </c>
      <c r="P4" s="9" t="s">
        <v>251</v>
      </c>
      <c r="Q4" s="9" t="s">
        <v>254</v>
      </c>
      <c r="R4" s="9" t="s">
        <v>172</v>
      </c>
      <c r="S4" s="9" t="s">
        <v>252</v>
      </c>
      <c r="T4" s="9" t="s">
        <v>252</v>
      </c>
      <c r="U4" s="9" t="s">
        <v>40</v>
      </c>
      <c r="V4" s="11" t="s">
        <v>41</v>
      </c>
      <c r="W4" s="11" t="s">
        <v>42</v>
      </c>
      <c r="X4" s="11" t="s">
        <v>39</v>
      </c>
      <c r="Y4" s="27" t="s">
        <v>128</v>
      </c>
      <c r="AA4" s="9">
        <v>10</v>
      </c>
      <c r="AB4" s="11">
        <v>122</v>
      </c>
      <c r="AC4" s="11">
        <v>30.1</v>
      </c>
      <c r="AD4" s="11">
        <v>141</v>
      </c>
      <c r="AE4" s="11">
        <v>20.399999999999999</v>
      </c>
      <c r="AF4" s="11"/>
      <c r="AH4" s="9">
        <v>10</v>
      </c>
      <c r="AI4" s="11">
        <v>112.2</v>
      </c>
      <c r="AJ4" s="11">
        <v>20</v>
      </c>
      <c r="AK4" s="11">
        <v>117</v>
      </c>
      <c r="AL4" s="11">
        <v>23.3</v>
      </c>
      <c r="AM4" s="11"/>
      <c r="AP4">
        <v>1</v>
      </c>
      <c r="AQ4">
        <v>0</v>
      </c>
    </row>
    <row r="5" spans="1:43" x14ac:dyDescent="0.2">
      <c r="A5" s="53">
        <v>32</v>
      </c>
      <c r="B5" t="s">
        <v>222</v>
      </c>
      <c r="C5" s="1" t="s">
        <v>140</v>
      </c>
      <c r="D5" s="1">
        <v>1</v>
      </c>
      <c r="E5" s="1" t="s">
        <v>140</v>
      </c>
      <c r="F5" s="1" t="s">
        <v>141</v>
      </c>
      <c r="G5" s="1" t="s">
        <v>237</v>
      </c>
      <c r="H5" s="1" t="s">
        <v>163</v>
      </c>
      <c r="I5" s="1" t="s">
        <v>136</v>
      </c>
      <c r="J5" t="s">
        <v>1</v>
      </c>
      <c r="K5" t="s">
        <v>2</v>
      </c>
      <c r="L5" t="s">
        <v>19</v>
      </c>
      <c r="M5" s="11" t="s">
        <v>22</v>
      </c>
      <c r="N5" s="55" t="s">
        <v>251</v>
      </c>
      <c r="O5" s="9" t="s">
        <v>249</v>
      </c>
      <c r="P5" s="9" t="s">
        <v>251</v>
      </c>
      <c r="Q5" s="9" t="s">
        <v>255</v>
      </c>
      <c r="R5" s="9" t="s">
        <v>172</v>
      </c>
      <c r="S5" s="9" t="s">
        <v>252</v>
      </c>
      <c r="T5" s="9" t="s">
        <v>252</v>
      </c>
      <c r="U5" s="9" t="s">
        <v>55</v>
      </c>
      <c r="V5" s="20" t="s">
        <v>47</v>
      </c>
      <c r="W5" s="11" t="s">
        <v>19</v>
      </c>
      <c r="X5" s="20" t="s">
        <v>56</v>
      </c>
      <c r="Y5" s="27" t="s">
        <v>128</v>
      </c>
      <c r="AA5" s="9">
        <v>10</v>
      </c>
      <c r="AB5">
        <v>40.700000000000003</v>
      </c>
      <c r="AC5">
        <v>6.4</v>
      </c>
      <c r="AD5">
        <v>38.5</v>
      </c>
      <c r="AE5">
        <v>10.3</v>
      </c>
      <c r="AH5" s="9">
        <v>7</v>
      </c>
      <c r="AI5">
        <v>40.700000000000003</v>
      </c>
      <c r="AJ5">
        <v>7.7</v>
      </c>
      <c r="AK5">
        <v>42.3</v>
      </c>
      <c r="AL5">
        <v>9.5</v>
      </c>
      <c r="AP5">
        <v>1</v>
      </c>
      <c r="AQ5">
        <v>0</v>
      </c>
    </row>
    <row r="6" spans="1:43" x14ac:dyDescent="0.2">
      <c r="A6" s="11">
        <v>32</v>
      </c>
      <c r="B6" t="s">
        <v>222</v>
      </c>
      <c r="C6" s="1" t="s">
        <v>140</v>
      </c>
      <c r="D6" s="1">
        <v>1</v>
      </c>
      <c r="E6" s="1" t="s">
        <v>140</v>
      </c>
      <c r="F6" s="1" t="s">
        <v>141</v>
      </c>
      <c r="G6" s="1" t="s">
        <v>237</v>
      </c>
      <c r="H6" s="1" t="s">
        <v>163</v>
      </c>
      <c r="I6" s="1" t="s">
        <v>136</v>
      </c>
      <c r="J6" t="s">
        <v>1</v>
      </c>
      <c r="K6" t="s">
        <v>2</v>
      </c>
      <c r="M6" t="s">
        <v>21</v>
      </c>
      <c r="N6" s="55" t="s">
        <v>251</v>
      </c>
      <c r="O6" s="9" t="s">
        <v>249</v>
      </c>
      <c r="P6" s="9" t="s">
        <v>251</v>
      </c>
      <c r="Q6" s="9" t="s">
        <v>255</v>
      </c>
      <c r="R6" s="9" t="s">
        <v>172</v>
      </c>
      <c r="S6" s="9" t="s">
        <v>252</v>
      </c>
      <c r="T6" s="9" t="s">
        <v>252</v>
      </c>
      <c r="U6" s="23" t="s">
        <v>46</v>
      </c>
      <c r="V6" t="s">
        <v>47</v>
      </c>
      <c r="W6" s="11" t="s">
        <v>48</v>
      </c>
      <c r="X6" t="s">
        <v>39</v>
      </c>
      <c r="Y6" s="27" t="s">
        <v>128</v>
      </c>
      <c r="AA6" s="9">
        <v>10</v>
      </c>
      <c r="AB6">
        <v>25.7</v>
      </c>
      <c r="AC6">
        <v>27.8</v>
      </c>
      <c r="AD6">
        <v>28.9</v>
      </c>
      <c r="AE6">
        <v>28.3</v>
      </c>
      <c r="AH6" s="9">
        <v>7</v>
      </c>
      <c r="AI6">
        <v>15.4</v>
      </c>
      <c r="AJ6">
        <v>34.299999999999997</v>
      </c>
      <c r="AK6">
        <v>18.2</v>
      </c>
      <c r="AL6">
        <v>40.700000000000003</v>
      </c>
      <c r="AP6">
        <v>1</v>
      </c>
      <c r="AQ6">
        <v>0</v>
      </c>
    </row>
    <row r="7" spans="1:43" x14ac:dyDescent="0.2">
      <c r="A7" s="11">
        <v>32</v>
      </c>
      <c r="B7" t="s">
        <v>222</v>
      </c>
      <c r="C7" s="1" t="s">
        <v>140</v>
      </c>
      <c r="D7" s="1">
        <v>1</v>
      </c>
      <c r="E7" s="1" t="s">
        <v>140</v>
      </c>
      <c r="F7" s="1" t="s">
        <v>141</v>
      </c>
      <c r="G7" s="1" t="s">
        <v>237</v>
      </c>
      <c r="H7" s="1" t="s">
        <v>163</v>
      </c>
      <c r="I7" s="1" t="s">
        <v>136</v>
      </c>
      <c r="J7" s="11" t="s">
        <v>1</v>
      </c>
      <c r="K7" s="11" t="s">
        <v>2</v>
      </c>
      <c r="L7" s="11"/>
      <c r="M7" t="s">
        <v>16</v>
      </c>
      <c r="N7" s="55" t="s">
        <v>251</v>
      </c>
      <c r="O7" s="9" t="s">
        <v>249</v>
      </c>
      <c r="P7" s="9" t="s">
        <v>251</v>
      </c>
      <c r="Q7" s="9" t="s">
        <v>255</v>
      </c>
      <c r="R7" s="9" t="s">
        <v>172</v>
      </c>
      <c r="S7" s="9" t="s">
        <v>252</v>
      </c>
      <c r="T7" s="9" t="s">
        <v>252</v>
      </c>
      <c r="U7" s="23" t="s">
        <v>49</v>
      </c>
      <c r="V7" s="11" t="s">
        <v>47</v>
      </c>
      <c r="W7" s="11" t="s">
        <v>50</v>
      </c>
      <c r="X7" s="11" t="s">
        <v>39</v>
      </c>
      <c r="Y7" s="27" t="s">
        <v>128</v>
      </c>
      <c r="AA7" s="9">
        <v>10</v>
      </c>
      <c r="AB7" s="11">
        <v>53.6</v>
      </c>
      <c r="AC7" s="11">
        <v>28.5</v>
      </c>
      <c r="AD7" s="11">
        <v>59.7</v>
      </c>
      <c r="AE7" s="11">
        <v>33.6</v>
      </c>
      <c r="AF7" s="11"/>
      <c r="AH7" s="9">
        <v>7</v>
      </c>
      <c r="AI7" s="11">
        <v>35.299999999999997</v>
      </c>
      <c r="AJ7" s="11">
        <v>22.7</v>
      </c>
      <c r="AK7" s="11">
        <v>43.3</v>
      </c>
      <c r="AL7" s="11">
        <v>23.7</v>
      </c>
      <c r="AM7" s="11"/>
      <c r="AP7">
        <v>1</v>
      </c>
      <c r="AQ7">
        <v>0</v>
      </c>
    </row>
    <row r="8" spans="1:43" x14ac:dyDescent="0.2">
      <c r="A8" s="11">
        <v>32</v>
      </c>
      <c r="B8" t="s">
        <v>222</v>
      </c>
      <c r="C8" s="1" t="s">
        <v>140</v>
      </c>
      <c r="D8" s="1">
        <v>1</v>
      </c>
      <c r="E8" s="1" t="s">
        <v>140</v>
      </c>
      <c r="F8" s="1" t="s">
        <v>141</v>
      </c>
      <c r="G8" s="1" t="s">
        <v>237</v>
      </c>
      <c r="H8" s="1" t="s">
        <v>163</v>
      </c>
      <c r="I8" s="1" t="s">
        <v>136</v>
      </c>
      <c r="J8" t="s">
        <v>1</v>
      </c>
      <c r="K8" t="s">
        <v>2</v>
      </c>
      <c r="M8" t="s">
        <v>156</v>
      </c>
      <c r="N8" s="55" t="s">
        <v>251</v>
      </c>
      <c r="O8" s="9" t="s">
        <v>249</v>
      </c>
      <c r="P8" s="9" t="s">
        <v>251</v>
      </c>
      <c r="Q8" s="9" t="s">
        <v>255</v>
      </c>
      <c r="R8" s="9" t="s">
        <v>172</v>
      </c>
      <c r="S8" s="9" t="s">
        <v>252</v>
      </c>
      <c r="T8" s="9" t="s">
        <v>252</v>
      </c>
      <c r="U8" s="23" t="s">
        <v>51</v>
      </c>
      <c r="V8" t="s">
        <v>52</v>
      </c>
      <c r="W8" t="s">
        <v>53</v>
      </c>
      <c r="X8" t="s">
        <v>39</v>
      </c>
      <c r="Y8" s="27" t="s">
        <v>128</v>
      </c>
      <c r="AA8" s="9">
        <v>10</v>
      </c>
      <c r="AB8">
        <v>17.2</v>
      </c>
      <c r="AC8">
        <v>14.5</v>
      </c>
      <c r="AD8">
        <v>30</v>
      </c>
      <c r="AE8">
        <v>18.100000000000001</v>
      </c>
      <c r="AH8" s="9">
        <v>7</v>
      </c>
      <c r="AI8">
        <v>14.9</v>
      </c>
      <c r="AJ8">
        <v>10.4</v>
      </c>
      <c r="AK8">
        <v>14.4</v>
      </c>
      <c r="AL8">
        <v>12.1</v>
      </c>
      <c r="AP8">
        <v>1</v>
      </c>
      <c r="AQ8">
        <v>0</v>
      </c>
    </row>
    <row r="9" spans="1:43" x14ac:dyDescent="0.2">
      <c r="A9" s="11">
        <v>32</v>
      </c>
      <c r="B9" s="11" t="s">
        <v>222</v>
      </c>
      <c r="C9" s="10" t="s">
        <v>140</v>
      </c>
      <c r="D9" s="1">
        <v>1</v>
      </c>
      <c r="E9" s="1" t="s">
        <v>140</v>
      </c>
      <c r="F9" s="10" t="s">
        <v>141</v>
      </c>
      <c r="G9" s="1" t="s">
        <v>237</v>
      </c>
      <c r="H9" s="10" t="s">
        <v>163</v>
      </c>
      <c r="I9" s="10" t="s">
        <v>136</v>
      </c>
      <c r="J9" s="11" t="s">
        <v>1</v>
      </c>
      <c r="K9" s="11" t="s">
        <v>2</v>
      </c>
      <c r="L9" s="11"/>
      <c r="M9" s="11" t="s">
        <v>157</v>
      </c>
      <c r="N9" s="55" t="s">
        <v>251</v>
      </c>
      <c r="O9" s="9" t="s">
        <v>249</v>
      </c>
      <c r="P9" s="9" t="s">
        <v>251</v>
      </c>
      <c r="Q9" s="9" t="s">
        <v>255</v>
      </c>
      <c r="R9" s="9" t="s">
        <v>172</v>
      </c>
      <c r="S9" s="9" t="s">
        <v>252</v>
      </c>
      <c r="T9" s="9" t="s">
        <v>252</v>
      </c>
      <c r="U9" s="23" t="s">
        <v>49</v>
      </c>
      <c r="V9" s="11" t="s">
        <v>52</v>
      </c>
      <c r="W9" s="11" t="s">
        <v>54</v>
      </c>
      <c r="X9" s="11" t="s">
        <v>39</v>
      </c>
      <c r="Y9" s="27" t="s">
        <v>128</v>
      </c>
      <c r="AA9" s="9">
        <v>10</v>
      </c>
      <c r="AB9" s="11">
        <v>13.5</v>
      </c>
      <c r="AC9" s="11">
        <v>11.7</v>
      </c>
      <c r="AD9" s="11">
        <v>18.5</v>
      </c>
      <c r="AE9" s="11">
        <v>14.2</v>
      </c>
      <c r="AF9" s="11"/>
      <c r="AH9" s="9">
        <v>7</v>
      </c>
      <c r="AI9" s="11">
        <v>8.1</v>
      </c>
      <c r="AJ9" s="11">
        <v>7.2</v>
      </c>
      <c r="AK9" s="11">
        <v>10.3</v>
      </c>
      <c r="AL9" s="11">
        <v>9.8000000000000007</v>
      </c>
      <c r="AM9" s="11"/>
      <c r="AP9">
        <v>1</v>
      </c>
      <c r="AQ9">
        <v>0</v>
      </c>
    </row>
    <row r="10" spans="1:43" x14ac:dyDescent="0.2">
      <c r="A10" s="11">
        <v>32</v>
      </c>
      <c r="B10" s="11" t="s">
        <v>222</v>
      </c>
      <c r="C10" s="10" t="s">
        <v>140</v>
      </c>
      <c r="D10" s="1">
        <v>1</v>
      </c>
      <c r="E10" s="1" t="s">
        <v>140</v>
      </c>
      <c r="F10" s="10" t="s">
        <v>141</v>
      </c>
      <c r="G10" s="1" t="s">
        <v>237</v>
      </c>
      <c r="H10" s="10" t="s">
        <v>163</v>
      </c>
      <c r="I10" s="10" t="s">
        <v>136</v>
      </c>
      <c r="J10" s="11" t="s">
        <v>1</v>
      </c>
      <c r="K10" s="11" t="s">
        <v>2</v>
      </c>
      <c r="L10" s="11" t="s">
        <v>17</v>
      </c>
      <c r="M10" s="11" t="s">
        <v>18</v>
      </c>
      <c r="N10" s="55" t="s">
        <v>251</v>
      </c>
      <c r="O10" s="9" t="s">
        <v>249</v>
      </c>
      <c r="P10" s="9" t="s">
        <v>251</v>
      </c>
      <c r="Q10" s="9" t="s">
        <v>255</v>
      </c>
      <c r="R10" s="9" t="s">
        <v>172</v>
      </c>
      <c r="S10" s="9" t="s">
        <v>252</v>
      </c>
      <c r="T10" s="9" t="s">
        <v>252</v>
      </c>
      <c r="U10" s="9" t="s">
        <v>43</v>
      </c>
      <c r="V10" s="11" t="s">
        <v>45</v>
      </c>
      <c r="W10" s="11" t="s">
        <v>39</v>
      </c>
      <c r="X10" s="11" t="s">
        <v>39</v>
      </c>
      <c r="Y10" s="27" t="s">
        <v>128</v>
      </c>
      <c r="AA10" s="9">
        <v>10</v>
      </c>
      <c r="AB10" s="11">
        <v>15.7</v>
      </c>
      <c r="AC10" s="11">
        <v>6.2</v>
      </c>
      <c r="AD10" s="11">
        <v>16.100000000000001</v>
      </c>
      <c r="AE10" s="11">
        <v>8.3000000000000007</v>
      </c>
      <c r="AF10" s="11"/>
      <c r="AH10" s="9">
        <v>7</v>
      </c>
      <c r="AI10" s="11">
        <v>12.9</v>
      </c>
      <c r="AJ10" s="11">
        <v>7.1</v>
      </c>
      <c r="AK10" s="11">
        <v>13.9</v>
      </c>
      <c r="AL10" s="11">
        <v>7.2</v>
      </c>
      <c r="AM10" s="11"/>
      <c r="AP10">
        <v>1</v>
      </c>
      <c r="AQ10">
        <v>0</v>
      </c>
    </row>
    <row r="11" spans="1:43" ht="16" thickBot="1" x14ac:dyDescent="0.25">
      <c r="A11" s="11">
        <v>32</v>
      </c>
      <c r="B11" t="s">
        <v>222</v>
      </c>
      <c r="C11" s="1" t="s">
        <v>140</v>
      </c>
      <c r="D11" s="1">
        <v>1</v>
      </c>
      <c r="E11" s="1" t="s">
        <v>140</v>
      </c>
      <c r="F11" s="1" t="s">
        <v>141</v>
      </c>
      <c r="G11" s="1" t="s">
        <v>237</v>
      </c>
      <c r="H11" s="1" t="s">
        <v>163</v>
      </c>
      <c r="I11" s="1" t="s">
        <v>136</v>
      </c>
      <c r="J11" t="s">
        <v>1</v>
      </c>
      <c r="K11" t="s">
        <v>2</v>
      </c>
      <c r="M11" t="s">
        <v>20</v>
      </c>
      <c r="N11" s="55" t="s">
        <v>251</v>
      </c>
      <c r="O11" s="9" t="s">
        <v>249</v>
      </c>
      <c r="P11" s="9" t="s">
        <v>251</v>
      </c>
      <c r="Q11" s="9" t="s">
        <v>255</v>
      </c>
      <c r="R11" s="9" t="s">
        <v>172</v>
      </c>
      <c r="S11" s="9" t="s">
        <v>252</v>
      </c>
      <c r="T11" s="9" t="s">
        <v>252</v>
      </c>
      <c r="U11" s="9" t="s">
        <v>43</v>
      </c>
      <c r="V11" t="s">
        <v>44</v>
      </c>
      <c r="W11" s="9" t="s">
        <v>39</v>
      </c>
      <c r="X11" t="s">
        <v>39</v>
      </c>
      <c r="Y11" s="27" t="s">
        <v>128</v>
      </c>
      <c r="AA11" s="9">
        <v>10</v>
      </c>
      <c r="AB11">
        <v>4.9000000000000004</v>
      </c>
      <c r="AC11">
        <v>8.9</v>
      </c>
      <c r="AD11">
        <v>5.8</v>
      </c>
      <c r="AE11">
        <v>7.6</v>
      </c>
      <c r="AH11" s="9">
        <v>7</v>
      </c>
      <c r="AI11">
        <v>3.3</v>
      </c>
      <c r="AJ11">
        <v>8.3000000000000007</v>
      </c>
      <c r="AK11">
        <v>5.8</v>
      </c>
      <c r="AL11">
        <v>14.2</v>
      </c>
      <c r="AP11">
        <v>1</v>
      </c>
      <c r="AQ11">
        <v>0</v>
      </c>
    </row>
    <row r="12" spans="1:43" ht="16" thickBot="1" x14ac:dyDescent="0.25">
      <c r="A12" s="66">
        <v>62</v>
      </c>
      <c r="B12" s="11" t="s">
        <v>220</v>
      </c>
      <c r="C12" s="1" t="s">
        <v>140</v>
      </c>
      <c r="D12" s="1">
        <v>1</v>
      </c>
      <c r="E12" s="1" t="s">
        <v>140</v>
      </c>
      <c r="F12" s="1" t="s">
        <v>141</v>
      </c>
      <c r="G12" s="1" t="s">
        <v>39</v>
      </c>
      <c r="H12" s="1" t="s">
        <v>39</v>
      </c>
      <c r="I12" s="54" t="s">
        <v>135</v>
      </c>
      <c r="J12" s="8" t="s">
        <v>3</v>
      </c>
      <c r="K12" s="8" t="s">
        <v>4</v>
      </c>
      <c r="L12" s="8" t="s">
        <v>19</v>
      </c>
      <c r="M12" s="8" t="s">
        <v>22</v>
      </c>
      <c r="N12" s="55" t="s">
        <v>251</v>
      </c>
      <c r="O12" s="9" t="s">
        <v>249</v>
      </c>
      <c r="P12" s="9" t="s">
        <v>252</v>
      </c>
      <c r="Q12" s="9" t="s">
        <v>5</v>
      </c>
      <c r="R12" s="9" t="s">
        <v>251</v>
      </c>
      <c r="S12" s="9" t="s">
        <v>252</v>
      </c>
      <c r="T12" s="9" t="s">
        <v>252</v>
      </c>
      <c r="U12" s="6" t="s">
        <v>22</v>
      </c>
      <c r="V12" s="25" t="s">
        <v>80</v>
      </c>
      <c r="W12" s="25" t="s">
        <v>39</v>
      </c>
      <c r="X12" s="25" t="s">
        <v>39</v>
      </c>
      <c r="Y12" s="28" t="s">
        <v>129</v>
      </c>
      <c r="Z12" s="8"/>
      <c r="AA12" s="6">
        <v>10</v>
      </c>
      <c r="AB12" s="8">
        <v>14</v>
      </c>
      <c r="AC12" s="8">
        <v>17.78</v>
      </c>
      <c r="AD12" s="8">
        <v>16</v>
      </c>
      <c r="AE12" s="8">
        <v>12.59</v>
      </c>
      <c r="AF12" s="8"/>
      <c r="AG12" s="28"/>
      <c r="AH12" s="6">
        <v>10</v>
      </c>
      <c r="AI12" s="8">
        <v>13</v>
      </c>
      <c r="AJ12" s="8">
        <v>10.37</v>
      </c>
      <c r="AK12" s="8">
        <v>15</v>
      </c>
      <c r="AL12" s="8">
        <v>9.6300000000000008</v>
      </c>
      <c r="AM12" s="8"/>
      <c r="AN12" s="28"/>
      <c r="AP12">
        <v>1</v>
      </c>
      <c r="AQ12">
        <v>0</v>
      </c>
    </row>
    <row r="13" spans="1:43" x14ac:dyDescent="0.2">
      <c r="A13" s="9">
        <v>62</v>
      </c>
      <c r="B13" s="11" t="s">
        <v>220</v>
      </c>
      <c r="C13" s="1" t="s">
        <v>140</v>
      </c>
      <c r="D13" s="1">
        <v>1</v>
      </c>
      <c r="E13" s="1" t="s">
        <v>140</v>
      </c>
      <c r="F13" s="1" t="s">
        <v>141</v>
      </c>
      <c r="G13" s="1" t="s">
        <v>39</v>
      </c>
      <c r="H13" s="1" t="s">
        <v>39</v>
      </c>
      <c r="I13" s="54" t="s">
        <v>135</v>
      </c>
      <c r="J13" s="11" t="s">
        <v>3</v>
      </c>
      <c r="K13" s="11" t="s">
        <v>4</v>
      </c>
      <c r="L13" s="11" t="s">
        <v>23</v>
      </c>
      <c r="M13" s="11" t="s">
        <v>24</v>
      </c>
      <c r="N13" s="55" t="s">
        <v>251</v>
      </c>
      <c r="O13" s="9" t="s">
        <v>249</v>
      </c>
      <c r="P13" s="9" t="s">
        <v>252</v>
      </c>
      <c r="Q13" s="9" t="s">
        <v>5</v>
      </c>
      <c r="R13" s="9" t="s">
        <v>251</v>
      </c>
      <c r="S13" s="9" t="s">
        <v>252</v>
      </c>
      <c r="T13" s="9" t="s">
        <v>252</v>
      </c>
      <c r="U13" s="9" t="s">
        <v>24</v>
      </c>
      <c r="V13" s="11" t="s">
        <v>63</v>
      </c>
      <c r="W13" s="11" t="s">
        <v>39</v>
      </c>
      <c r="X13" s="11" t="s">
        <v>39</v>
      </c>
      <c r="Y13" s="27" t="s">
        <v>129</v>
      </c>
      <c r="AA13" s="9">
        <v>10</v>
      </c>
      <c r="AB13" s="11">
        <v>-7</v>
      </c>
      <c r="AC13" s="11">
        <v>6.67</v>
      </c>
      <c r="AD13" s="11">
        <v>-8</v>
      </c>
      <c r="AE13" s="11">
        <v>7.4</v>
      </c>
      <c r="AF13" s="11"/>
      <c r="AH13" s="9">
        <v>10</v>
      </c>
      <c r="AI13" s="11">
        <v>-8</v>
      </c>
      <c r="AJ13" s="11">
        <v>5.93</v>
      </c>
      <c r="AK13" s="11">
        <v>-9</v>
      </c>
      <c r="AL13" s="11">
        <v>5.19</v>
      </c>
      <c r="AM13" s="11"/>
      <c r="AP13">
        <v>1</v>
      </c>
      <c r="AQ13">
        <v>0</v>
      </c>
    </row>
    <row r="14" spans="1:43" x14ac:dyDescent="0.2">
      <c r="A14" s="9">
        <v>62</v>
      </c>
      <c r="B14" s="11" t="s">
        <v>220</v>
      </c>
      <c r="C14" s="1" t="s">
        <v>140</v>
      </c>
      <c r="D14" s="1">
        <v>1</v>
      </c>
      <c r="E14" s="1" t="s">
        <v>140</v>
      </c>
      <c r="F14" s="1" t="s">
        <v>141</v>
      </c>
      <c r="G14" s="1" t="s">
        <v>39</v>
      </c>
      <c r="H14" s="1" t="s">
        <v>39</v>
      </c>
      <c r="I14" s="42" t="s">
        <v>135</v>
      </c>
      <c r="J14" s="11" t="s">
        <v>3</v>
      </c>
      <c r="K14" s="11" t="s">
        <v>4</v>
      </c>
      <c r="L14" s="20" t="s">
        <v>158</v>
      </c>
      <c r="M14" s="20" t="s">
        <v>69</v>
      </c>
      <c r="N14" s="55" t="s">
        <v>251</v>
      </c>
      <c r="O14" s="9" t="s">
        <v>249</v>
      </c>
      <c r="P14" s="9" t="s">
        <v>252</v>
      </c>
      <c r="Q14" s="9" t="s">
        <v>5</v>
      </c>
      <c r="R14" s="9" t="s">
        <v>251</v>
      </c>
      <c r="S14" s="9" t="s">
        <v>252</v>
      </c>
      <c r="T14" s="9" t="s">
        <v>252</v>
      </c>
      <c r="U14" s="9" t="s">
        <v>64</v>
      </c>
      <c r="V14" s="11" t="s">
        <v>65</v>
      </c>
      <c r="W14" s="11" t="s">
        <v>69</v>
      </c>
      <c r="X14" s="11" t="s">
        <v>39</v>
      </c>
      <c r="Y14" s="27" t="s">
        <v>129</v>
      </c>
      <c r="AA14" s="9">
        <v>10</v>
      </c>
      <c r="AB14" s="11">
        <v>55</v>
      </c>
      <c r="AC14" s="11">
        <v>14.07</v>
      </c>
      <c r="AD14" s="11">
        <v>54</v>
      </c>
      <c r="AE14" s="11">
        <v>14.81</v>
      </c>
      <c r="AF14" s="11"/>
      <c r="AH14" s="9">
        <v>10</v>
      </c>
      <c r="AI14" s="11">
        <v>61</v>
      </c>
      <c r="AJ14" s="11">
        <v>8.15</v>
      </c>
      <c r="AK14" s="11">
        <v>61</v>
      </c>
      <c r="AL14" s="11">
        <v>20</v>
      </c>
      <c r="AM14" s="11"/>
      <c r="AP14">
        <v>1</v>
      </c>
      <c r="AQ14">
        <v>0</v>
      </c>
    </row>
    <row r="15" spans="1:43" x14ac:dyDescent="0.2">
      <c r="A15" s="9">
        <v>62</v>
      </c>
      <c r="B15" s="11" t="s">
        <v>220</v>
      </c>
      <c r="C15" s="1" t="s">
        <v>140</v>
      </c>
      <c r="D15" s="1">
        <v>1</v>
      </c>
      <c r="E15" s="1" t="s">
        <v>140</v>
      </c>
      <c r="F15" s="1" t="s">
        <v>141</v>
      </c>
      <c r="G15" s="1" t="s">
        <v>39</v>
      </c>
      <c r="H15" s="1" t="s">
        <v>39</v>
      </c>
      <c r="I15" s="42" t="s">
        <v>135</v>
      </c>
      <c r="J15" s="11" t="s">
        <v>3</v>
      </c>
      <c r="K15" s="11" t="s">
        <v>4</v>
      </c>
      <c r="L15" s="9"/>
      <c r="M15" s="55" t="s">
        <v>25</v>
      </c>
      <c r="N15" s="55" t="s">
        <v>251</v>
      </c>
      <c r="O15" s="9" t="s">
        <v>249</v>
      </c>
      <c r="P15" s="9" t="s">
        <v>252</v>
      </c>
      <c r="Q15" s="9" t="s">
        <v>5</v>
      </c>
      <c r="R15" s="9" t="s">
        <v>251</v>
      </c>
      <c r="S15" s="9" t="s">
        <v>252</v>
      </c>
      <c r="T15" s="9" t="s">
        <v>252</v>
      </c>
      <c r="U15" s="9" t="s">
        <v>64</v>
      </c>
      <c r="V15" s="11" t="s">
        <v>65</v>
      </c>
      <c r="W15" s="11" t="s">
        <v>66</v>
      </c>
      <c r="X15" s="11" t="s">
        <v>39</v>
      </c>
      <c r="Y15" s="27" t="s">
        <v>129</v>
      </c>
      <c r="AA15" s="9">
        <v>10</v>
      </c>
      <c r="AB15" s="11">
        <v>45</v>
      </c>
      <c r="AC15" s="11">
        <v>15.5</v>
      </c>
      <c r="AD15" s="11">
        <v>51</v>
      </c>
      <c r="AE15" s="11">
        <v>15.5</v>
      </c>
      <c r="AF15" s="11"/>
      <c r="AH15" s="9">
        <v>10</v>
      </c>
      <c r="AI15" s="11">
        <v>60</v>
      </c>
      <c r="AJ15" s="11">
        <v>10.37</v>
      </c>
      <c r="AK15" s="11">
        <v>66</v>
      </c>
      <c r="AL15" s="11">
        <v>12.59</v>
      </c>
      <c r="AM15" s="11"/>
      <c r="AP15">
        <v>1</v>
      </c>
      <c r="AQ15">
        <v>0</v>
      </c>
    </row>
    <row r="16" spans="1:43" x14ac:dyDescent="0.2">
      <c r="A16" s="9">
        <v>62</v>
      </c>
      <c r="B16" s="11" t="s">
        <v>220</v>
      </c>
      <c r="C16" s="1" t="s">
        <v>140</v>
      </c>
      <c r="D16" s="1">
        <v>1</v>
      </c>
      <c r="E16" s="1" t="s">
        <v>140</v>
      </c>
      <c r="F16" s="1" t="s">
        <v>141</v>
      </c>
      <c r="G16" s="1" t="s">
        <v>39</v>
      </c>
      <c r="H16" s="1" t="s">
        <v>39</v>
      </c>
      <c r="I16" s="42" t="s">
        <v>135</v>
      </c>
      <c r="J16" s="11" t="s">
        <v>3</v>
      </c>
      <c r="K16" s="11" t="s">
        <v>4</v>
      </c>
      <c r="L16" s="11"/>
      <c r="M16" s="11"/>
      <c r="N16" s="55" t="s">
        <v>251</v>
      </c>
      <c r="O16" s="9" t="s">
        <v>249</v>
      </c>
      <c r="P16" s="9" t="s">
        <v>252</v>
      </c>
      <c r="Q16" s="9" t="s">
        <v>5</v>
      </c>
      <c r="R16" s="9" t="s">
        <v>251</v>
      </c>
      <c r="S16" s="9" t="s">
        <v>252</v>
      </c>
      <c r="T16" s="9" t="s">
        <v>252</v>
      </c>
      <c r="U16" s="9" t="s">
        <v>64</v>
      </c>
      <c r="V16" s="11" t="s">
        <v>65</v>
      </c>
      <c r="W16" s="24" t="s">
        <v>67</v>
      </c>
      <c r="X16" s="11" t="s">
        <v>39</v>
      </c>
      <c r="Y16" s="27" t="s">
        <v>129</v>
      </c>
      <c r="AA16" s="9">
        <v>10</v>
      </c>
      <c r="AB16" s="11">
        <v>54</v>
      </c>
      <c r="AC16" s="11">
        <v>17.03</v>
      </c>
      <c r="AD16" s="11">
        <v>54</v>
      </c>
      <c r="AE16" s="11">
        <v>20</v>
      </c>
      <c r="AF16" s="11"/>
      <c r="AH16" s="9">
        <v>10</v>
      </c>
      <c r="AI16" s="11">
        <v>50</v>
      </c>
      <c r="AJ16" s="11">
        <v>17.04</v>
      </c>
      <c r="AK16" s="11">
        <v>52</v>
      </c>
      <c r="AL16" s="11">
        <v>14.07</v>
      </c>
      <c r="AM16" s="11"/>
      <c r="AP16">
        <v>1</v>
      </c>
      <c r="AQ16">
        <v>0</v>
      </c>
    </row>
    <row r="17" spans="1:43" x14ac:dyDescent="0.2">
      <c r="A17" s="9">
        <v>62</v>
      </c>
      <c r="B17" s="11" t="s">
        <v>220</v>
      </c>
      <c r="C17" s="1" t="s">
        <v>140</v>
      </c>
      <c r="D17" s="1">
        <v>1</v>
      </c>
      <c r="E17" s="1" t="s">
        <v>140</v>
      </c>
      <c r="F17" s="1" t="s">
        <v>141</v>
      </c>
      <c r="G17" s="1" t="s">
        <v>39</v>
      </c>
      <c r="H17" s="1" t="s">
        <v>39</v>
      </c>
      <c r="I17" s="42" t="s">
        <v>135</v>
      </c>
      <c r="J17" s="11" t="s">
        <v>3</v>
      </c>
      <c r="K17" s="11" t="s">
        <v>4</v>
      </c>
      <c r="L17" s="11"/>
      <c r="M17" s="11"/>
      <c r="N17" s="55" t="s">
        <v>251</v>
      </c>
      <c r="O17" s="9" t="s">
        <v>249</v>
      </c>
      <c r="P17" s="9" t="s">
        <v>252</v>
      </c>
      <c r="Q17" s="9" t="s">
        <v>5</v>
      </c>
      <c r="R17" s="9" t="s">
        <v>251</v>
      </c>
      <c r="S17" s="9" t="s">
        <v>252</v>
      </c>
      <c r="T17" s="9" t="s">
        <v>252</v>
      </c>
      <c r="U17" s="9" t="s">
        <v>64</v>
      </c>
      <c r="V17" s="11" t="s">
        <v>65</v>
      </c>
      <c r="W17" s="11" t="s">
        <v>68</v>
      </c>
      <c r="X17" s="11" t="s">
        <v>39</v>
      </c>
      <c r="Y17" s="27" t="s">
        <v>129</v>
      </c>
      <c r="AA17" s="9">
        <v>10</v>
      </c>
      <c r="AB17" s="11">
        <v>48</v>
      </c>
      <c r="AC17" s="11">
        <v>8.15</v>
      </c>
      <c r="AD17" s="11">
        <v>43</v>
      </c>
      <c r="AE17" s="11">
        <v>11.1</v>
      </c>
      <c r="AF17" s="11"/>
      <c r="AH17" s="9">
        <v>10</v>
      </c>
      <c r="AI17" s="11">
        <v>60</v>
      </c>
      <c r="AJ17" s="11">
        <v>15.5</v>
      </c>
      <c r="AK17" s="11">
        <v>53</v>
      </c>
      <c r="AL17" s="11">
        <v>17.04</v>
      </c>
      <c r="AM17" s="11"/>
      <c r="AP17">
        <v>1</v>
      </c>
      <c r="AQ17">
        <v>0</v>
      </c>
    </row>
    <row r="18" spans="1:43" x14ac:dyDescent="0.2">
      <c r="A18" s="9">
        <v>62</v>
      </c>
      <c r="B18" s="11" t="s">
        <v>220</v>
      </c>
      <c r="C18" s="1" t="s">
        <v>140</v>
      </c>
      <c r="D18" s="1">
        <v>1</v>
      </c>
      <c r="E18" s="1" t="s">
        <v>140</v>
      </c>
      <c r="F18" s="1" t="s">
        <v>141</v>
      </c>
      <c r="G18" s="1" t="s">
        <v>39</v>
      </c>
      <c r="H18" s="1" t="s">
        <v>39</v>
      </c>
      <c r="I18" s="42" t="s">
        <v>135</v>
      </c>
      <c r="J18" s="11" t="s">
        <v>3</v>
      </c>
      <c r="K18" s="11" t="s">
        <v>4</v>
      </c>
      <c r="L18" s="11"/>
      <c r="M18" s="11"/>
      <c r="N18" s="55" t="s">
        <v>251</v>
      </c>
      <c r="O18" s="9" t="s">
        <v>249</v>
      </c>
      <c r="P18" s="9" t="s">
        <v>252</v>
      </c>
      <c r="Q18" s="9" t="s">
        <v>5</v>
      </c>
      <c r="R18" s="9" t="s">
        <v>251</v>
      </c>
      <c r="S18" s="9" t="s">
        <v>252</v>
      </c>
      <c r="T18" s="9" t="s">
        <v>252</v>
      </c>
      <c r="U18" s="9" t="s">
        <v>64</v>
      </c>
      <c r="V18" s="11" t="s">
        <v>65</v>
      </c>
      <c r="W18" s="11" t="s">
        <v>69</v>
      </c>
      <c r="X18" s="11" t="s">
        <v>39</v>
      </c>
      <c r="Y18" s="27" t="s">
        <v>129</v>
      </c>
      <c r="AA18" s="9">
        <v>10</v>
      </c>
      <c r="AB18" s="11">
        <v>-55</v>
      </c>
      <c r="AC18" s="11">
        <v>14.07</v>
      </c>
      <c r="AD18" s="11">
        <v>-54</v>
      </c>
      <c r="AE18" s="11">
        <v>14.81</v>
      </c>
      <c r="AF18" s="11"/>
      <c r="AH18" s="9">
        <v>10</v>
      </c>
      <c r="AI18" s="11">
        <v>-61</v>
      </c>
      <c r="AJ18" s="11">
        <v>8.15</v>
      </c>
      <c r="AK18" s="11">
        <v>-61</v>
      </c>
      <c r="AL18" s="11">
        <v>20</v>
      </c>
      <c r="AM18" s="11"/>
      <c r="AP18">
        <v>1</v>
      </c>
      <c r="AQ18">
        <v>0</v>
      </c>
    </row>
    <row r="19" spans="1:43" x14ac:dyDescent="0.2">
      <c r="A19" s="9">
        <v>62</v>
      </c>
      <c r="B19" s="11" t="s">
        <v>220</v>
      </c>
      <c r="C19" s="1" t="s">
        <v>140</v>
      </c>
      <c r="D19" s="1">
        <v>1</v>
      </c>
      <c r="E19" s="1" t="s">
        <v>140</v>
      </c>
      <c r="F19" s="1" t="s">
        <v>141</v>
      </c>
      <c r="G19" s="1" t="s">
        <v>39</v>
      </c>
      <c r="H19" s="1" t="s">
        <v>39</v>
      </c>
      <c r="I19" s="42" t="s">
        <v>135</v>
      </c>
      <c r="J19" s="11" t="s">
        <v>3</v>
      </c>
      <c r="K19" s="11" t="s">
        <v>4</v>
      </c>
      <c r="L19" s="11"/>
      <c r="M19" s="11"/>
      <c r="N19" s="55" t="s">
        <v>251</v>
      </c>
      <c r="O19" s="9" t="s">
        <v>249</v>
      </c>
      <c r="P19" s="9" t="s">
        <v>252</v>
      </c>
      <c r="Q19" s="9" t="s">
        <v>5</v>
      </c>
      <c r="R19" s="9" t="s">
        <v>251</v>
      </c>
      <c r="S19" s="9" t="s">
        <v>252</v>
      </c>
      <c r="T19" s="9" t="s">
        <v>252</v>
      </c>
      <c r="U19" s="9" t="s">
        <v>64</v>
      </c>
      <c r="V19" s="11" t="s">
        <v>65</v>
      </c>
      <c r="W19" s="11" t="s">
        <v>70</v>
      </c>
      <c r="X19" s="11" t="s">
        <v>39</v>
      </c>
      <c r="Y19" s="27" t="s">
        <v>129</v>
      </c>
      <c r="AA19" s="9">
        <v>10</v>
      </c>
      <c r="AB19" s="11">
        <v>49</v>
      </c>
      <c r="AC19" s="11">
        <v>14.8</v>
      </c>
      <c r="AD19" s="11">
        <v>46</v>
      </c>
      <c r="AE19" s="11">
        <v>19.260000000000002</v>
      </c>
      <c r="AF19" s="11"/>
      <c r="AH19" s="9">
        <v>10</v>
      </c>
      <c r="AI19" s="11">
        <v>59</v>
      </c>
      <c r="AJ19" s="11">
        <v>14.81</v>
      </c>
      <c r="AK19" s="11">
        <v>62</v>
      </c>
      <c r="AL19" s="11">
        <v>10.37</v>
      </c>
      <c r="AM19" s="11"/>
      <c r="AP19">
        <v>1</v>
      </c>
      <c r="AQ19">
        <v>0</v>
      </c>
    </row>
    <row r="20" spans="1:43" x14ac:dyDescent="0.2">
      <c r="A20" s="9">
        <v>62</v>
      </c>
      <c r="B20" s="11" t="s">
        <v>220</v>
      </c>
      <c r="C20" s="1" t="s">
        <v>140</v>
      </c>
      <c r="D20" s="1">
        <v>1</v>
      </c>
      <c r="E20" s="1" t="s">
        <v>140</v>
      </c>
      <c r="F20" s="1" t="s">
        <v>141</v>
      </c>
      <c r="G20" s="1" t="s">
        <v>39</v>
      </c>
      <c r="H20" s="1" t="s">
        <v>39</v>
      </c>
      <c r="I20" s="10" t="s">
        <v>135</v>
      </c>
      <c r="J20" s="11" t="s">
        <v>3</v>
      </c>
      <c r="K20" s="11" t="s">
        <v>4</v>
      </c>
      <c r="L20" s="9"/>
      <c r="M20" s="9" t="s">
        <v>21</v>
      </c>
      <c r="N20" s="55" t="s">
        <v>251</v>
      </c>
      <c r="O20" s="9" t="s">
        <v>249</v>
      </c>
      <c r="P20" s="9" t="s">
        <v>252</v>
      </c>
      <c r="Q20" s="9" t="s">
        <v>5</v>
      </c>
      <c r="R20" s="9" t="s">
        <v>251</v>
      </c>
      <c r="S20" s="9" t="s">
        <v>252</v>
      </c>
      <c r="T20" s="9" t="s">
        <v>252</v>
      </c>
      <c r="U20" s="9" t="s">
        <v>57</v>
      </c>
      <c r="V20" s="11" t="s">
        <v>58</v>
      </c>
      <c r="W20" s="11" t="s">
        <v>39</v>
      </c>
      <c r="X20" s="11" t="s">
        <v>39</v>
      </c>
      <c r="Y20" s="27" t="s">
        <v>129</v>
      </c>
      <c r="AA20" s="9">
        <v>10</v>
      </c>
      <c r="AB20" s="11">
        <v>18</v>
      </c>
      <c r="AC20" s="11">
        <v>23.7</v>
      </c>
      <c r="AD20" s="11">
        <v>19</v>
      </c>
      <c r="AE20" s="11">
        <v>25.92</v>
      </c>
      <c r="AF20" s="11"/>
      <c r="AH20" s="9">
        <v>10</v>
      </c>
      <c r="AI20" s="11">
        <v>18</v>
      </c>
      <c r="AJ20" s="11">
        <v>24.4</v>
      </c>
      <c r="AK20" s="11">
        <v>17</v>
      </c>
      <c r="AL20" s="11">
        <v>24.4</v>
      </c>
      <c r="AM20" s="11"/>
      <c r="AP20">
        <v>1</v>
      </c>
      <c r="AQ20">
        <v>0</v>
      </c>
    </row>
    <row r="21" spans="1:43" x14ac:dyDescent="0.2">
      <c r="A21" s="9">
        <v>62</v>
      </c>
      <c r="B21" s="11" t="s">
        <v>220</v>
      </c>
      <c r="C21" s="1" t="s">
        <v>140</v>
      </c>
      <c r="D21" s="1">
        <v>1</v>
      </c>
      <c r="E21" s="1" t="s">
        <v>140</v>
      </c>
      <c r="F21" s="1" t="s">
        <v>141</v>
      </c>
      <c r="G21" s="1" t="s">
        <v>39</v>
      </c>
      <c r="H21" s="1" t="s">
        <v>39</v>
      </c>
      <c r="I21" s="42" t="s">
        <v>135</v>
      </c>
      <c r="J21" s="11" t="s">
        <v>3</v>
      </c>
      <c r="K21" s="11" t="s">
        <v>4</v>
      </c>
      <c r="L21" s="20" t="s">
        <v>29</v>
      </c>
      <c r="M21" s="20" t="s">
        <v>30</v>
      </c>
      <c r="N21" s="55" t="s">
        <v>251</v>
      </c>
      <c r="O21" s="9" t="s">
        <v>249</v>
      </c>
      <c r="P21" s="9" t="s">
        <v>252</v>
      </c>
      <c r="Q21" s="9" t="s">
        <v>5</v>
      </c>
      <c r="R21" s="9" t="s">
        <v>251</v>
      </c>
      <c r="S21" s="9" t="s">
        <v>252</v>
      </c>
      <c r="T21" s="9" t="s">
        <v>252</v>
      </c>
      <c r="U21" s="9" t="s">
        <v>71</v>
      </c>
      <c r="V21" s="11" t="s">
        <v>72</v>
      </c>
      <c r="W21" s="24" t="s">
        <v>77</v>
      </c>
      <c r="X21" s="11" t="s">
        <v>39</v>
      </c>
      <c r="Y21" s="27" t="s">
        <v>129</v>
      </c>
      <c r="AA21" s="9">
        <v>10</v>
      </c>
      <c r="AB21" s="11">
        <v>81</v>
      </c>
      <c r="AC21" s="11">
        <v>37.04</v>
      </c>
      <c r="AD21" s="11">
        <v>56</v>
      </c>
      <c r="AE21" s="11">
        <v>34.81</v>
      </c>
      <c r="AF21" s="11"/>
      <c r="AH21" s="9">
        <v>10</v>
      </c>
      <c r="AI21" s="11">
        <v>75</v>
      </c>
      <c r="AJ21" s="11">
        <v>32.590000000000003</v>
      </c>
      <c r="AK21" s="11">
        <v>50</v>
      </c>
      <c r="AL21" s="11">
        <v>41.48</v>
      </c>
      <c r="AM21" s="11"/>
      <c r="AP21">
        <v>1</v>
      </c>
      <c r="AQ21">
        <v>0</v>
      </c>
    </row>
    <row r="22" spans="1:43" x14ac:dyDescent="0.2">
      <c r="A22" s="9">
        <v>62</v>
      </c>
      <c r="B22" s="11" t="s">
        <v>220</v>
      </c>
      <c r="C22" s="1" t="s">
        <v>140</v>
      </c>
      <c r="D22" s="1">
        <v>1</v>
      </c>
      <c r="E22" s="1" t="s">
        <v>140</v>
      </c>
      <c r="F22" s="1" t="s">
        <v>141</v>
      </c>
      <c r="G22" s="1" t="s">
        <v>39</v>
      </c>
      <c r="H22" s="1" t="s">
        <v>39</v>
      </c>
      <c r="I22" s="42" t="s">
        <v>135</v>
      </c>
      <c r="J22" s="11" t="s">
        <v>3</v>
      </c>
      <c r="K22" s="11" t="s">
        <v>4</v>
      </c>
      <c r="L22" s="11"/>
      <c r="M22" s="11"/>
      <c r="N22" s="55" t="s">
        <v>251</v>
      </c>
      <c r="O22" s="9" t="s">
        <v>249</v>
      </c>
      <c r="P22" s="9" t="s">
        <v>252</v>
      </c>
      <c r="Q22" s="9" t="s">
        <v>5</v>
      </c>
      <c r="R22" s="9" t="s">
        <v>251</v>
      </c>
      <c r="S22" s="9" t="s">
        <v>252</v>
      </c>
      <c r="T22" s="9" t="s">
        <v>252</v>
      </c>
      <c r="U22" s="9" t="s">
        <v>71</v>
      </c>
      <c r="V22" s="11" t="s">
        <v>72</v>
      </c>
      <c r="W22" s="11" t="s">
        <v>76</v>
      </c>
      <c r="X22" s="11" t="s">
        <v>39</v>
      </c>
      <c r="Y22" s="27" t="s">
        <v>129</v>
      </c>
      <c r="AA22" s="9">
        <v>10</v>
      </c>
      <c r="AB22" s="11">
        <v>45</v>
      </c>
      <c r="AC22" s="11">
        <v>40</v>
      </c>
      <c r="AD22" s="11">
        <v>55</v>
      </c>
      <c r="AE22" s="11">
        <v>38.520000000000003</v>
      </c>
      <c r="AF22" s="11"/>
      <c r="AH22" s="9">
        <v>10</v>
      </c>
      <c r="AI22" s="11">
        <v>20</v>
      </c>
      <c r="AJ22" s="11">
        <v>54.81</v>
      </c>
      <c r="AK22" s="11">
        <v>30</v>
      </c>
      <c r="AL22" s="11">
        <v>61.48</v>
      </c>
      <c r="AM22" s="11"/>
      <c r="AP22">
        <v>1</v>
      </c>
      <c r="AQ22">
        <v>0</v>
      </c>
    </row>
    <row r="23" spans="1:43" x14ac:dyDescent="0.2">
      <c r="A23" s="9">
        <v>62</v>
      </c>
      <c r="B23" s="11" t="s">
        <v>220</v>
      </c>
      <c r="C23" s="1" t="s">
        <v>140</v>
      </c>
      <c r="D23" s="1">
        <v>1</v>
      </c>
      <c r="E23" s="1" t="s">
        <v>140</v>
      </c>
      <c r="F23" s="1" t="s">
        <v>141</v>
      </c>
      <c r="G23" s="1" t="s">
        <v>39</v>
      </c>
      <c r="H23" s="1" t="s">
        <v>39</v>
      </c>
      <c r="I23" s="42" t="s">
        <v>135</v>
      </c>
      <c r="J23" s="11" t="s">
        <v>3</v>
      </c>
      <c r="K23" s="11" t="s">
        <v>4</v>
      </c>
      <c r="L23" s="11"/>
      <c r="M23" s="11"/>
      <c r="N23" s="55" t="s">
        <v>251</v>
      </c>
      <c r="O23" s="9" t="s">
        <v>249</v>
      </c>
      <c r="P23" s="9" t="s">
        <v>252</v>
      </c>
      <c r="Q23" s="9" t="s">
        <v>5</v>
      </c>
      <c r="R23" s="9" t="s">
        <v>251</v>
      </c>
      <c r="S23" s="9" t="s">
        <v>252</v>
      </c>
      <c r="T23" s="9" t="s">
        <v>252</v>
      </c>
      <c r="U23" s="9" t="s">
        <v>71</v>
      </c>
      <c r="V23" s="11" t="s">
        <v>72</v>
      </c>
      <c r="W23" s="11" t="s">
        <v>78</v>
      </c>
      <c r="X23" s="11" t="s">
        <v>39</v>
      </c>
      <c r="Y23" s="27" t="s">
        <v>129</v>
      </c>
      <c r="AA23" s="9">
        <v>10</v>
      </c>
      <c r="AB23" s="11">
        <v>75</v>
      </c>
      <c r="AC23" s="11">
        <v>37.04</v>
      </c>
      <c r="AD23" s="11">
        <v>80</v>
      </c>
      <c r="AE23" s="11">
        <v>23.7</v>
      </c>
      <c r="AF23" s="11"/>
      <c r="AH23" s="9">
        <v>10</v>
      </c>
      <c r="AI23" s="11">
        <v>80</v>
      </c>
      <c r="AJ23" s="11">
        <v>25.93</v>
      </c>
      <c r="AK23" s="11">
        <v>72</v>
      </c>
      <c r="AL23" s="11">
        <v>33.299999999999997</v>
      </c>
      <c r="AM23" s="11"/>
      <c r="AP23">
        <v>1</v>
      </c>
      <c r="AQ23">
        <v>0</v>
      </c>
    </row>
    <row r="24" spans="1:43" x14ac:dyDescent="0.2">
      <c r="A24" s="9">
        <v>62</v>
      </c>
      <c r="B24" s="11" t="s">
        <v>220</v>
      </c>
      <c r="C24" s="1" t="s">
        <v>140</v>
      </c>
      <c r="D24" s="1">
        <v>1</v>
      </c>
      <c r="E24" s="1" t="s">
        <v>140</v>
      </c>
      <c r="F24" s="1" t="s">
        <v>141</v>
      </c>
      <c r="G24" s="1" t="s">
        <v>39</v>
      </c>
      <c r="H24" s="1" t="s">
        <v>39</v>
      </c>
      <c r="I24" s="42" t="s">
        <v>135</v>
      </c>
      <c r="J24" s="11" t="s">
        <v>3</v>
      </c>
      <c r="K24" s="11" t="s">
        <v>4</v>
      </c>
      <c r="L24" s="11"/>
      <c r="M24" s="20"/>
      <c r="N24" s="55" t="s">
        <v>251</v>
      </c>
      <c r="O24" s="9" t="s">
        <v>249</v>
      </c>
      <c r="P24" s="9" t="s">
        <v>252</v>
      </c>
      <c r="Q24" s="9" t="s">
        <v>5</v>
      </c>
      <c r="R24" s="9" t="s">
        <v>251</v>
      </c>
      <c r="S24" s="9" t="s">
        <v>252</v>
      </c>
      <c r="T24" s="9" t="s">
        <v>252</v>
      </c>
      <c r="U24" s="9" t="s">
        <v>71</v>
      </c>
      <c r="V24" s="11" t="s">
        <v>72</v>
      </c>
      <c r="W24" s="11" t="s">
        <v>79</v>
      </c>
      <c r="X24" s="11" t="s">
        <v>39</v>
      </c>
      <c r="Y24" s="27" t="s">
        <v>129</v>
      </c>
      <c r="AA24" s="9">
        <v>10</v>
      </c>
      <c r="AB24" s="11">
        <v>63</v>
      </c>
      <c r="AC24" s="11">
        <v>24.4</v>
      </c>
      <c r="AD24" s="11">
        <v>55</v>
      </c>
      <c r="AE24" s="11">
        <v>24.4</v>
      </c>
      <c r="AF24" s="11"/>
      <c r="AH24" s="9">
        <v>10</v>
      </c>
      <c r="AI24" s="11">
        <v>70</v>
      </c>
      <c r="AJ24" s="11">
        <v>14.81</v>
      </c>
      <c r="AK24" s="11">
        <v>62</v>
      </c>
      <c r="AL24" s="11">
        <v>37.04</v>
      </c>
      <c r="AM24" s="11"/>
      <c r="AP24">
        <v>1</v>
      </c>
      <c r="AQ24">
        <v>0</v>
      </c>
    </row>
    <row r="25" spans="1:43" x14ac:dyDescent="0.2">
      <c r="A25" s="9">
        <v>62</v>
      </c>
      <c r="B25" s="11" t="s">
        <v>220</v>
      </c>
      <c r="C25" s="1" t="s">
        <v>140</v>
      </c>
      <c r="D25" s="1">
        <v>1</v>
      </c>
      <c r="E25" s="1" t="s">
        <v>140</v>
      </c>
      <c r="F25" s="1" t="s">
        <v>141</v>
      </c>
      <c r="G25" s="1" t="s">
        <v>39</v>
      </c>
      <c r="H25" s="1" t="s">
        <v>39</v>
      </c>
      <c r="I25" s="42" t="s">
        <v>135</v>
      </c>
      <c r="J25" s="11" t="s">
        <v>3</v>
      </c>
      <c r="K25" s="11" t="s">
        <v>4</v>
      </c>
      <c r="L25" s="20" t="s">
        <v>26</v>
      </c>
      <c r="M25" s="11"/>
      <c r="N25" s="55" t="s">
        <v>251</v>
      </c>
      <c r="O25" s="9" t="s">
        <v>249</v>
      </c>
      <c r="P25" s="9" t="s">
        <v>252</v>
      </c>
      <c r="Q25" s="9" t="s">
        <v>5</v>
      </c>
      <c r="R25" s="9" t="s">
        <v>251</v>
      </c>
      <c r="S25" s="9" t="s">
        <v>252</v>
      </c>
      <c r="T25" s="9" t="s">
        <v>252</v>
      </c>
      <c r="U25" s="9" t="s">
        <v>71</v>
      </c>
      <c r="V25" s="11" t="s">
        <v>72</v>
      </c>
      <c r="W25" s="11" t="s">
        <v>73</v>
      </c>
      <c r="X25" s="11" t="s">
        <v>39</v>
      </c>
      <c r="Y25" s="27" t="s">
        <v>129</v>
      </c>
      <c r="AA25" s="9">
        <v>10</v>
      </c>
      <c r="AB25" s="11">
        <v>72</v>
      </c>
      <c r="AC25" s="11">
        <v>11.85</v>
      </c>
      <c r="AD25" s="11">
        <v>54</v>
      </c>
      <c r="AE25" s="11">
        <v>20.74</v>
      </c>
      <c r="AF25" s="11"/>
      <c r="AH25" s="9">
        <v>10</v>
      </c>
      <c r="AI25" s="11">
        <v>70</v>
      </c>
      <c r="AJ25" s="11">
        <v>9.6300000000000008</v>
      </c>
      <c r="AK25" s="11">
        <v>70</v>
      </c>
      <c r="AL25" s="11">
        <v>17.04</v>
      </c>
      <c r="AM25" s="11"/>
      <c r="AP25">
        <v>1</v>
      </c>
      <c r="AQ25">
        <v>0</v>
      </c>
    </row>
    <row r="26" spans="1:43" x14ac:dyDescent="0.2">
      <c r="A26" s="9">
        <v>62</v>
      </c>
      <c r="B26" s="11" t="s">
        <v>220</v>
      </c>
      <c r="C26" s="1" t="s">
        <v>140</v>
      </c>
      <c r="D26" s="1">
        <v>1</v>
      </c>
      <c r="E26" s="1" t="s">
        <v>140</v>
      </c>
      <c r="F26" s="1" t="s">
        <v>141</v>
      </c>
      <c r="G26" s="1" t="s">
        <v>39</v>
      </c>
      <c r="H26" s="1" t="s">
        <v>39</v>
      </c>
      <c r="I26" s="42" t="s">
        <v>135</v>
      </c>
      <c r="J26" s="11" t="s">
        <v>3</v>
      </c>
      <c r="K26" s="11" t="s">
        <v>4</v>
      </c>
      <c r="L26" s="20" t="s">
        <v>28</v>
      </c>
      <c r="M26" s="11"/>
      <c r="N26" s="55" t="s">
        <v>251</v>
      </c>
      <c r="O26" s="9" t="s">
        <v>249</v>
      </c>
      <c r="P26" s="9" t="s">
        <v>252</v>
      </c>
      <c r="Q26" s="9" t="s">
        <v>5</v>
      </c>
      <c r="R26" s="9" t="s">
        <v>251</v>
      </c>
      <c r="S26" s="9" t="s">
        <v>252</v>
      </c>
      <c r="T26" s="9" t="s">
        <v>252</v>
      </c>
      <c r="U26" s="9" t="s">
        <v>71</v>
      </c>
      <c r="V26" s="11" t="s">
        <v>72</v>
      </c>
      <c r="W26" s="11" t="s">
        <v>75</v>
      </c>
      <c r="X26" s="11" t="s">
        <v>39</v>
      </c>
      <c r="Y26" s="27" t="s">
        <v>129</v>
      </c>
      <c r="AA26" s="9">
        <v>10</v>
      </c>
      <c r="AB26" s="11">
        <v>72</v>
      </c>
      <c r="AC26" s="11">
        <v>11.85</v>
      </c>
      <c r="AD26" s="11">
        <v>54</v>
      </c>
      <c r="AE26" s="11">
        <v>20.74</v>
      </c>
      <c r="AF26" s="11"/>
      <c r="AH26" s="9">
        <v>10</v>
      </c>
      <c r="AI26" s="11">
        <v>84</v>
      </c>
      <c r="AJ26" s="11">
        <v>9.6300000000000008</v>
      </c>
      <c r="AK26" s="11">
        <v>76</v>
      </c>
      <c r="AL26" s="11">
        <v>40</v>
      </c>
      <c r="AM26" s="11"/>
      <c r="AP26">
        <v>1</v>
      </c>
      <c r="AQ26">
        <v>0</v>
      </c>
    </row>
    <row r="27" spans="1:43" x14ac:dyDescent="0.2">
      <c r="A27" s="9">
        <v>62</v>
      </c>
      <c r="B27" s="11" t="s">
        <v>220</v>
      </c>
      <c r="C27" s="1" t="s">
        <v>140</v>
      </c>
      <c r="D27" s="1">
        <v>1</v>
      </c>
      <c r="E27" s="1" t="s">
        <v>140</v>
      </c>
      <c r="F27" s="1" t="s">
        <v>141</v>
      </c>
      <c r="G27" s="1" t="s">
        <v>39</v>
      </c>
      <c r="H27" s="1" t="s">
        <v>39</v>
      </c>
      <c r="I27" s="42" t="s">
        <v>135</v>
      </c>
      <c r="J27" s="11" t="s">
        <v>3</v>
      </c>
      <c r="K27" s="11" t="s">
        <v>4</v>
      </c>
      <c r="L27" s="20" t="s">
        <v>27</v>
      </c>
      <c r="M27" s="11"/>
      <c r="N27" s="55" t="s">
        <v>251</v>
      </c>
      <c r="O27" s="9" t="s">
        <v>249</v>
      </c>
      <c r="P27" s="9" t="s">
        <v>252</v>
      </c>
      <c r="Q27" s="9" t="s">
        <v>5</v>
      </c>
      <c r="R27" s="9" t="s">
        <v>251</v>
      </c>
      <c r="S27" s="9" t="s">
        <v>252</v>
      </c>
      <c r="T27" s="9" t="s">
        <v>252</v>
      </c>
      <c r="U27" s="9" t="s">
        <v>71</v>
      </c>
      <c r="V27" s="11" t="s">
        <v>72</v>
      </c>
      <c r="W27" s="11" t="s">
        <v>74</v>
      </c>
      <c r="X27" s="11" t="s">
        <v>39</v>
      </c>
      <c r="Y27" s="27" t="s">
        <v>129</v>
      </c>
      <c r="AA27" s="9">
        <v>10</v>
      </c>
      <c r="AB27" s="11">
        <v>62</v>
      </c>
      <c r="AC27" s="11">
        <v>73.3</v>
      </c>
      <c r="AD27" s="11">
        <v>41</v>
      </c>
      <c r="AE27" s="11">
        <v>46.6</v>
      </c>
      <c r="AF27" s="11"/>
      <c r="AH27" s="9">
        <v>10</v>
      </c>
      <c r="AI27" s="11">
        <v>75</v>
      </c>
      <c r="AJ27" s="11">
        <v>55.5</v>
      </c>
      <c r="AK27" s="11">
        <v>50</v>
      </c>
      <c r="AL27" s="11">
        <v>64.400000000000006</v>
      </c>
      <c r="AM27" s="11"/>
      <c r="AP27">
        <v>1</v>
      </c>
      <c r="AQ27">
        <v>0</v>
      </c>
    </row>
    <row r="28" spans="1:43" x14ac:dyDescent="0.2">
      <c r="A28" s="9">
        <v>62</v>
      </c>
      <c r="B28" s="11" t="s">
        <v>220</v>
      </c>
      <c r="C28" s="10" t="s">
        <v>140</v>
      </c>
      <c r="D28" s="1">
        <v>1</v>
      </c>
      <c r="E28" s="1" t="s">
        <v>140</v>
      </c>
      <c r="F28" s="10" t="s">
        <v>141</v>
      </c>
      <c r="G28" s="1" t="s">
        <v>39</v>
      </c>
      <c r="H28" s="10" t="s">
        <v>39</v>
      </c>
      <c r="I28" s="42" t="s">
        <v>135</v>
      </c>
      <c r="J28" s="11" t="s">
        <v>3</v>
      </c>
      <c r="K28" s="11" t="s">
        <v>4</v>
      </c>
      <c r="L28" s="20" t="s">
        <v>17</v>
      </c>
      <c r="M28" s="11" t="s">
        <v>18</v>
      </c>
      <c r="N28" s="55" t="s">
        <v>251</v>
      </c>
      <c r="O28" s="9" t="s">
        <v>249</v>
      </c>
      <c r="P28" s="9" t="s">
        <v>252</v>
      </c>
      <c r="Q28" s="9" t="s">
        <v>5</v>
      </c>
      <c r="R28" s="9" t="s">
        <v>251</v>
      </c>
      <c r="S28" s="9" t="s">
        <v>252</v>
      </c>
      <c r="T28" s="9" t="s">
        <v>252</v>
      </c>
      <c r="U28" s="9" t="s">
        <v>57</v>
      </c>
      <c r="V28" s="11" t="s">
        <v>47</v>
      </c>
      <c r="W28" s="11" t="s">
        <v>62</v>
      </c>
      <c r="X28" s="11" t="s">
        <v>39</v>
      </c>
      <c r="Y28" s="27" t="s">
        <v>129</v>
      </c>
      <c r="AA28" s="9">
        <v>10</v>
      </c>
      <c r="AB28" s="11">
        <v>14</v>
      </c>
      <c r="AC28" s="11">
        <v>10.37</v>
      </c>
      <c r="AD28" s="11">
        <v>17</v>
      </c>
      <c r="AE28" s="11">
        <v>9.6199999999999992</v>
      </c>
      <c r="AF28" s="11"/>
      <c r="AH28" s="9">
        <v>10</v>
      </c>
      <c r="AI28" s="11">
        <v>14</v>
      </c>
      <c r="AJ28" s="11">
        <v>10.37</v>
      </c>
      <c r="AK28" s="11">
        <v>14</v>
      </c>
      <c r="AL28" s="11">
        <v>12.59</v>
      </c>
      <c r="AM28" s="11"/>
      <c r="AP28">
        <v>1</v>
      </c>
      <c r="AQ28">
        <v>0</v>
      </c>
    </row>
    <row r="29" spans="1:43" ht="16" thickBot="1" x14ac:dyDescent="0.25">
      <c r="A29" s="9">
        <v>62</v>
      </c>
      <c r="B29" s="11" t="s">
        <v>220</v>
      </c>
      <c r="C29" s="10" t="s">
        <v>140</v>
      </c>
      <c r="D29" s="1">
        <v>1</v>
      </c>
      <c r="E29" s="1" t="s">
        <v>140</v>
      </c>
      <c r="F29" s="10" t="s">
        <v>141</v>
      </c>
      <c r="G29" s="1" t="s">
        <v>39</v>
      </c>
      <c r="H29" s="10" t="s">
        <v>39</v>
      </c>
      <c r="I29" s="10" t="s">
        <v>135</v>
      </c>
      <c r="J29" s="11" t="s">
        <v>3</v>
      </c>
      <c r="K29" s="11" t="s">
        <v>4</v>
      </c>
      <c r="L29" s="11"/>
      <c r="M29" s="20" t="s">
        <v>20</v>
      </c>
      <c r="N29" s="55" t="s">
        <v>251</v>
      </c>
      <c r="O29" s="9" t="s">
        <v>249</v>
      </c>
      <c r="P29" s="9" t="s">
        <v>252</v>
      </c>
      <c r="Q29" s="9" t="s">
        <v>5</v>
      </c>
      <c r="R29" s="9" t="s">
        <v>251</v>
      </c>
      <c r="S29" s="9" t="s">
        <v>252</v>
      </c>
      <c r="T29" s="9" t="s">
        <v>252</v>
      </c>
      <c r="U29" s="9" t="s">
        <v>59</v>
      </c>
      <c r="V29" s="11" t="s">
        <v>60</v>
      </c>
      <c r="W29" s="11" t="s">
        <v>61</v>
      </c>
      <c r="X29" s="11" t="s">
        <v>39</v>
      </c>
      <c r="Y29" s="27" t="s">
        <v>129</v>
      </c>
      <c r="AA29" s="9">
        <v>10</v>
      </c>
      <c r="AB29" s="11">
        <v>14</v>
      </c>
      <c r="AC29" s="11">
        <v>14.07</v>
      </c>
      <c r="AD29" s="11">
        <v>19</v>
      </c>
      <c r="AE29" s="11">
        <v>14.07</v>
      </c>
      <c r="AF29" s="11"/>
      <c r="AH29" s="9">
        <v>10</v>
      </c>
      <c r="AI29" s="11">
        <v>16</v>
      </c>
      <c r="AJ29" s="11">
        <v>10.37</v>
      </c>
      <c r="AK29" s="11">
        <v>16</v>
      </c>
      <c r="AL29" s="11">
        <v>10.37</v>
      </c>
      <c r="AM29" s="11"/>
      <c r="AP29">
        <v>1</v>
      </c>
      <c r="AQ29">
        <v>0</v>
      </c>
    </row>
    <row r="30" spans="1:43" x14ac:dyDescent="0.2">
      <c r="A30" s="6">
        <v>80</v>
      </c>
      <c r="B30" s="20" t="s">
        <v>221</v>
      </c>
      <c r="C30" s="1" t="s">
        <v>140</v>
      </c>
      <c r="D30" s="1">
        <v>1</v>
      </c>
      <c r="E30" s="1" t="s">
        <v>140</v>
      </c>
      <c r="F30" s="1" t="s">
        <v>141</v>
      </c>
      <c r="G30" s="1" t="s">
        <v>238</v>
      </c>
      <c r="H30" s="1" t="s">
        <v>164</v>
      </c>
      <c r="I30" s="54" t="s">
        <v>136</v>
      </c>
      <c r="J30" s="8" t="s">
        <v>1</v>
      </c>
      <c r="K30" s="8" t="s">
        <v>5</v>
      </c>
      <c r="L30" s="8"/>
      <c r="M30" s="8" t="s">
        <v>31</v>
      </c>
      <c r="N30" s="55" t="s">
        <v>251</v>
      </c>
      <c r="O30" s="9" t="s">
        <v>249</v>
      </c>
      <c r="P30" s="9" t="s">
        <v>251</v>
      </c>
      <c r="Q30" s="9" t="s">
        <v>255</v>
      </c>
      <c r="R30" s="9" t="s">
        <v>252</v>
      </c>
      <c r="S30" s="9" t="s">
        <v>252</v>
      </c>
      <c r="T30" s="9" t="s">
        <v>252</v>
      </c>
      <c r="U30" s="6" t="s">
        <v>21</v>
      </c>
      <c r="V30" s="8" t="s">
        <v>60</v>
      </c>
      <c r="W30" s="8" t="s">
        <v>21</v>
      </c>
      <c r="X30" s="8" t="s">
        <v>39</v>
      </c>
      <c r="Y30" s="28" t="s">
        <v>128</v>
      </c>
      <c r="Z30" s="8"/>
      <c r="AA30" s="6">
        <v>16</v>
      </c>
      <c r="AB30" s="8"/>
      <c r="AC30" s="8"/>
      <c r="AD30" s="8">
        <v>35.799999999999997</v>
      </c>
      <c r="AE30" s="8">
        <v>7.5</v>
      </c>
      <c r="AF30" s="8">
        <v>20.5</v>
      </c>
      <c r="AG30" s="28">
        <v>20.100000000000001</v>
      </c>
      <c r="AH30" s="6">
        <v>11</v>
      </c>
      <c r="AI30" s="8"/>
      <c r="AJ30" s="8"/>
      <c r="AK30" s="8">
        <v>18.8</v>
      </c>
      <c r="AL30" s="8">
        <v>8.83</v>
      </c>
      <c r="AM30" s="8">
        <v>5</v>
      </c>
      <c r="AN30" s="28">
        <v>18.7</v>
      </c>
      <c r="AP30">
        <v>1</v>
      </c>
      <c r="AQ30">
        <v>1</v>
      </c>
    </row>
    <row r="31" spans="1:43" x14ac:dyDescent="0.2">
      <c r="A31" s="9">
        <v>80</v>
      </c>
      <c r="B31" s="20" t="s">
        <v>221</v>
      </c>
      <c r="C31" s="1" t="s">
        <v>140</v>
      </c>
      <c r="D31" s="1">
        <v>1</v>
      </c>
      <c r="E31" s="1" t="s">
        <v>140</v>
      </c>
      <c r="F31" s="1" t="s">
        <v>141</v>
      </c>
      <c r="G31" s="1" t="s">
        <v>238</v>
      </c>
      <c r="H31" s="1" t="s">
        <v>164</v>
      </c>
      <c r="I31" s="42" t="s">
        <v>136</v>
      </c>
      <c r="J31" s="11" t="s">
        <v>1</v>
      </c>
      <c r="K31" s="11" t="s">
        <v>5</v>
      </c>
      <c r="L31" s="11"/>
      <c r="M31" s="11" t="s">
        <v>16</v>
      </c>
      <c r="N31" s="55" t="s">
        <v>251</v>
      </c>
      <c r="O31" s="9" t="s">
        <v>249</v>
      </c>
      <c r="P31" s="9" t="s">
        <v>251</v>
      </c>
      <c r="Q31" s="9" t="s">
        <v>255</v>
      </c>
      <c r="R31" s="9" t="s">
        <v>252</v>
      </c>
      <c r="S31" s="9" t="s">
        <v>252</v>
      </c>
      <c r="T31" s="9" t="s">
        <v>252</v>
      </c>
      <c r="U31" s="9" t="s">
        <v>16</v>
      </c>
      <c r="V31" s="11" t="s">
        <v>47</v>
      </c>
      <c r="W31" s="11" t="s">
        <v>16</v>
      </c>
      <c r="X31" s="11" t="s">
        <v>39</v>
      </c>
      <c r="Y31" s="27" t="s">
        <v>128</v>
      </c>
      <c r="AA31" s="9">
        <v>16</v>
      </c>
      <c r="AB31" s="11"/>
      <c r="AC31" s="20"/>
      <c r="AD31" s="20">
        <v>73</v>
      </c>
      <c r="AE31" s="20">
        <v>8.3000000000000007</v>
      </c>
      <c r="AF31" s="11">
        <v>28.5</v>
      </c>
      <c r="AG31" s="27">
        <v>21.6</v>
      </c>
      <c r="AH31" s="9">
        <v>11</v>
      </c>
      <c r="AI31" s="11"/>
      <c r="AJ31" s="20"/>
      <c r="AK31" s="20">
        <v>49.6</v>
      </c>
      <c r="AL31" s="20">
        <v>10.15</v>
      </c>
      <c r="AM31" s="11">
        <v>11.8</v>
      </c>
      <c r="AN31" s="27">
        <v>17.399999999999999</v>
      </c>
      <c r="AP31">
        <v>1</v>
      </c>
      <c r="AQ31">
        <v>1</v>
      </c>
    </row>
    <row r="32" spans="1:43" x14ac:dyDescent="0.2">
      <c r="A32" s="9">
        <v>80</v>
      </c>
      <c r="B32" s="20" t="s">
        <v>221</v>
      </c>
      <c r="C32" s="1" t="s">
        <v>140</v>
      </c>
      <c r="D32" s="1">
        <v>1</v>
      </c>
      <c r="E32" s="1" t="s">
        <v>140</v>
      </c>
      <c r="F32" s="1" t="s">
        <v>141</v>
      </c>
      <c r="G32" s="1" t="s">
        <v>238</v>
      </c>
      <c r="H32" s="1" t="s">
        <v>164</v>
      </c>
      <c r="I32" s="42" t="s">
        <v>136</v>
      </c>
      <c r="J32" s="11" t="s">
        <v>1</v>
      </c>
      <c r="K32" s="11" t="s">
        <v>5</v>
      </c>
      <c r="L32" s="11"/>
      <c r="M32" t="s">
        <v>156</v>
      </c>
      <c r="N32" s="55" t="s">
        <v>251</v>
      </c>
      <c r="O32" s="9" t="s">
        <v>249</v>
      </c>
      <c r="P32" s="9" t="s">
        <v>251</v>
      </c>
      <c r="Q32" s="9" t="s">
        <v>255</v>
      </c>
      <c r="R32" s="9" t="s">
        <v>252</v>
      </c>
      <c r="S32" s="9" t="s">
        <v>252</v>
      </c>
      <c r="T32" s="9" t="s">
        <v>252</v>
      </c>
      <c r="U32" s="9" t="s">
        <v>85</v>
      </c>
      <c r="V32" s="11" t="s">
        <v>52</v>
      </c>
      <c r="W32" s="11" t="s">
        <v>53</v>
      </c>
      <c r="X32" s="11" t="s">
        <v>39</v>
      </c>
      <c r="Y32" s="29" t="s">
        <v>128</v>
      </c>
      <c r="Z32" s="73"/>
      <c r="AA32" s="9">
        <v>16</v>
      </c>
      <c r="AB32" s="11"/>
      <c r="AC32" s="20"/>
      <c r="AD32" s="20">
        <v>36.5</v>
      </c>
      <c r="AE32" s="20">
        <v>4.7</v>
      </c>
      <c r="AF32" s="11">
        <v>17.600000000000001</v>
      </c>
      <c r="AG32" s="27">
        <v>11.8</v>
      </c>
      <c r="AH32" s="9">
        <v>11</v>
      </c>
      <c r="AI32" s="11"/>
      <c r="AJ32" s="20"/>
      <c r="AK32" s="20">
        <v>15.1</v>
      </c>
      <c r="AL32" s="20">
        <v>5.58</v>
      </c>
      <c r="AM32" s="11">
        <v>2.2999999999999998</v>
      </c>
      <c r="AN32" s="27">
        <v>5.6</v>
      </c>
      <c r="AP32">
        <v>1</v>
      </c>
      <c r="AQ32">
        <v>1</v>
      </c>
    </row>
    <row r="33" spans="1:44" x14ac:dyDescent="0.2">
      <c r="A33" s="9">
        <v>80</v>
      </c>
      <c r="B33" s="20" t="s">
        <v>221</v>
      </c>
      <c r="C33" s="1" t="s">
        <v>140</v>
      </c>
      <c r="D33" s="1">
        <v>1</v>
      </c>
      <c r="E33" s="1" t="s">
        <v>140</v>
      </c>
      <c r="F33" s="1" t="s">
        <v>141</v>
      </c>
      <c r="G33" s="1" t="s">
        <v>238</v>
      </c>
      <c r="H33" s="1" t="s">
        <v>164</v>
      </c>
      <c r="I33" s="42" t="s">
        <v>136</v>
      </c>
      <c r="J33" s="11" t="s">
        <v>1</v>
      </c>
      <c r="K33" s="11" t="s">
        <v>5</v>
      </c>
      <c r="L33" s="11"/>
      <c r="M33" s="11"/>
      <c r="N33" s="55" t="s">
        <v>251</v>
      </c>
      <c r="O33" s="9" t="s">
        <v>249</v>
      </c>
      <c r="P33" s="9" t="s">
        <v>251</v>
      </c>
      <c r="Q33" s="9" t="s">
        <v>255</v>
      </c>
      <c r="R33" s="9" t="s">
        <v>252</v>
      </c>
      <c r="S33" s="9" t="s">
        <v>252</v>
      </c>
      <c r="T33" s="9" t="s">
        <v>252</v>
      </c>
      <c r="U33" s="9" t="s">
        <v>83</v>
      </c>
      <c r="V33" s="11" t="s">
        <v>52</v>
      </c>
      <c r="W33" s="11" t="s">
        <v>84</v>
      </c>
      <c r="X33" s="11" t="s">
        <v>39</v>
      </c>
      <c r="Y33" s="29" t="s">
        <v>128</v>
      </c>
      <c r="Z33" s="73"/>
      <c r="AA33" s="9">
        <v>16</v>
      </c>
      <c r="AB33" s="11"/>
      <c r="AC33" s="20"/>
      <c r="AD33" s="11"/>
      <c r="AE33" s="20"/>
      <c r="AF33" s="11">
        <v>27.5</v>
      </c>
      <c r="AG33" s="27">
        <v>17.899999999999999</v>
      </c>
      <c r="AH33" s="9">
        <v>11</v>
      </c>
      <c r="AI33" s="11"/>
      <c r="AJ33" s="11"/>
      <c r="AK33" s="11"/>
      <c r="AL33" s="11"/>
      <c r="AM33" s="11">
        <v>8.1</v>
      </c>
      <c r="AN33" s="27">
        <v>11.8</v>
      </c>
      <c r="AP33">
        <v>0</v>
      </c>
      <c r="AQ33">
        <v>1</v>
      </c>
    </row>
    <row r="34" spans="1:44" x14ac:dyDescent="0.2">
      <c r="A34" s="9">
        <v>80</v>
      </c>
      <c r="B34" s="20" t="s">
        <v>221</v>
      </c>
      <c r="C34" s="1" t="s">
        <v>140</v>
      </c>
      <c r="D34" s="1">
        <v>1</v>
      </c>
      <c r="E34" s="1" t="s">
        <v>140</v>
      </c>
      <c r="F34" s="1" t="s">
        <v>141</v>
      </c>
      <c r="G34" s="1" t="s">
        <v>238</v>
      </c>
      <c r="H34" s="1" t="s">
        <v>164</v>
      </c>
      <c r="I34" s="42" t="s">
        <v>136</v>
      </c>
      <c r="J34" s="11" t="s">
        <v>1</v>
      </c>
      <c r="K34" s="11" t="s">
        <v>5</v>
      </c>
      <c r="L34" s="11"/>
      <c r="M34" t="s">
        <v>157</v>
      </c>
      <c r="N34" s="55" t="s">
        <v>251</v>
      </c>
      <c r="O34" s="9" t="s">
        <v>249</v>
      </c>
      <c r="P34" s="9" t="s">
        <v>251</v>
      </c>
      <c r="Q34" s="9" t="s">
        <v>255</v>
      </c>
      <c r="R34" s="9" t="s">
        <v>252</v>
      </c>
      <c r="S34" s="9" t="s">
        <v>252</v>
      </c>
      <c r="T34" s="9" t="s">
        <v>252</v>
      </c>
      <c r="U34" s="9" t="s">
        <v>86</v>
      </c>
      <c r="V34" s="11" t="s">
        <v>52</v>
      </c>
      <c r="W34" s="11" t="s">
        <v>54</v>
      </c>
      <c r="X34" s="11" t="s">
        <v>39</v>
      </c>
      <c r="Y34" s="29" t="s">
        <v>128</v>
      </c>
      <c r="Z34" s="73"/>
      <c r="AA34" s="9">
        <v>16</v>
      </c>
      <c r="AB34" s="11"/>
      <c r="AD34" s="11">
        <v>26.1</v>
      </c>
      <c r="AE34" s="20">
        <v>5</v>
      </c>
      <c r="AF34" s="11">
        <v>9.9</v>
      </c>
      <c r="AG34" s="27">
        <v>7.8</v>
      </c>
      <c r="AH34" s="9">
        <v>11</v>
      </c>
      <c r="AI34" s="11"/>
      <c r="AJ34" s="20"/>
      <c r="AK34" s="20">
        <v>14.1</v>
      </c>
      <c r="AL34" s="20">
        <v>5.86</v>
      </c>
      <c r="AM34" s="11">
        <v>5.8</v>
      </c>
      <c r="AN34" s="27">
        <v>7.3</v>
      </c>
      <c r="AP34">
        <v>1</v>
      </c>
      <c r="AQ34">
        <v>1</v>
      </c>
    </row>
    <row r="35" spans="1:44" x14ac:dyDescent="0.2">
      <c r="A35" s="9">
        <v>80</v>
      </c>
      <c r="B35" s="20" t="s">
        <v>221</v>
      </c>
      <c r="C35" s="10" t="s">
        <v>140</v>
      </c>
      <c r="D35" s="1">
        <v>1</v>
      </c>
      <c r="E35" s="1" t="s">
        <v>140</v>
      </c>
      <c r="F35" s="10" t="s">
        <v>141</v>
      </c>
      <c r="G35" s="1" t="s">
        <v>238</v>
      </c>
      <c r="H35" s="10" t="s">
        <v>164</v>
      </c>
      <c r="I35" s="42" t="s">
        <v>136</v>
      </c>
      <c r="J35" s="11" t="s">
        <v>1</v>
      </c>
      <c r="K35" s="11" t="s">
        <v>5</v>
      </c>
      <c r="L35" s="20" t="s">
        <v>17</v>
      </c>
      <c r="M35" s="11" t="s">
        <v>18</v>
      </c>
      <c r="N35" s="55" t="s">
        <v>251</v>
      </c>
      <c r="O35" s="9" t="s">
        <v>249</v>
      </c>
      <c r="P35" s="9" t="s">
        <v>251</v>
      </c>
      <c r="Q35" s="9" t="s">
        <v>255</v>
      </c>
      <c r="R35" s="9" t="s">
        <v>252</v>
      </c>
      <c r="S35" s="9" t="s">
        <v>252</v>
      </c>
      <c r="T35" s="9" t="s">
        <v>252</v>
      </c>
      <c r="U35" s="9" t="s">
        <v>82</v>
      </c>
      <c r="V35" s="11" t="s">
        <v>45</v>
      </c>
      <c r="W35" s="11" t="s">
        <v>39</v>
      </c>
      <c r="X35" s="11" t="s">
        <v>39</v>
      </c>
      <c r="Y35" s="27" t="s">
        <v>128</v>
      </c>
      <c r="AA35" s="9">
        <v>16</v>
      </c>
      <c r="AB35" s="11"/>
      <c r="AC35" s="11"/>
      <c r="AD35" s="11">
        <v>19.8</v>
      </c>
      <c r="AE35" s="20">
        <v>2.7</v>
      </c>
      <c r="AF35" s="11">
        <v>6.6</v>
      </c>
      <c r="AG35" s="27">
        <v>6.9</v>
      </c>
      <c r="AH35" s="9">
        <v>11</v>
      </c>
      <c r="AI35" s="11"/>
      <c r="AJ35" s="20"/>
      <c r="AK35" s="20">
        <v>15</v>
      </c>
      <c r="AL35" s="20">
        <v>3.15</v>
      </c>
      <c r="AM35" s="11">
        <v>2.2999999999999998</v>
      </c>
      <c r="AN35" s="27">
        <v>5.4</v>
      </c>
      <c r="AP35">
        <v>1</v>
      </c>
      <c r="AQ35">
        <v>1</v>
      </c>
    </row>
    <row r="36" spans="1:44" ht="16" thickBot="1" x14ac:dyDescent="0.25">
      <c r="A36" s="13">
        <v>80</v>
      </c>
      <c r="B36" s="20" t="s">
        <v>221</v>
      </c>
      <c r="C36" s="1" t="s">
        <v>140</v>
      </c>
      <c r="D36" s="1">
        <v>1</v>
      </c>
      <c r="E36" s="1" t="s">
        <v>140</v>
      </c>
      <c r="F36" s="1" t="s">
        <v>141</v>
      </c>
      <c r="G36" s="1" t="s">
        <v>238</v>
      </c>
      <c r="H36" s="1" t="s">
        <v>164</v>
      </c>
      <c r="I36" s="10" t="s">
        <v>136</v>
      </c>
      <c r="J36" s="14" t="s">
        <v>1</v>
      </c>
      <c r="K36" s="14" t="s">
        <v>5</v>
      </c>
      <c r="L36" s="14"/>
      <c r="M36" s="11" t="s">
        <v>20</v>
      </c>
      <c r="N36" s="55" t="s">
        <v>251</v>
      </c>
      <c r="O36" s="9" t="s">
        <v>249</v>
      </c>
      <c r="P36" s="9" t="s">
        <v>251</v>
      </c>
      <c r="Q36" s="9" t="s">
        <v>255</v>
      </c>
      <c r="R36" s="9" t="s">
        <v>252</v>
      </c>
      <c r="S36" s="9" t="s">
        <v>252</v>
      </c>
      <c r="T36" s="9" t="s">
        <v>252</v>
      </c>
      <c r="U36" s="13" t="s">
        <v>81</v>
      </c>
      <c r="V36" s="14" t="s">
        <v>44</v>
      </c>
      <c r="W36" s="14" t="s">
        <v>39</v>
      </c>
      <c r="X36" s="14" t="s">
        <v>39</v>
      </c>
      <c r="Y36" s="31" t="s">
        <v>128</v>
      </c>
      <c r="Z36" s="14"/>
      <c r="AA36" s="13">
        <v>16</v>
      </c>
      <c r="AB36" s="14"/>
      <c r="AC36" s="14"/>
      <c r="AD36" s="14">
        <v>11</v>
      </c>
      <c r="AE36" s="14">
        <v>4.26</v>
      </c>
      <c r="AF36" s="14">
        <v>6.1</v>
      </c>
      <c r="AG36" s="31">
        <v>13.9</v>
      </c>
      <c r="AH36" s="13">
        <v>11</v>
      </c>
      <c r="AI36" s="14"/>
      <c r="AJ36" s="14"/>
      <c r="AK36" s="14">
        <v>7.8</v>
      </c>
      <c r="AL36" s="14">
        <v>4.9000000000000004</v>
      </c>
      <c r="AM36" s="14">
        <v>5.2</v>
      </c>
      <c r="AN36" s="31">
        <v>11.6</v>
      </c>
      <c r="AP36">
        <v>1</v>
      </c>
      <c r="AQ36">
        <v>1</v>
      </c>
    </row>
    <row r="37" spans="1:44" ht="16" thickBot="1" x14ac:dyDescent="0.25">
      <c r="A37" s="6">
        <v>91</v>
      </c>
      <c r="B37" s="20" t="s">
        <v>223</v>
      </c>
      <c r="C37" s="1" t="s">
        <v>140</v>
      </c>
      <c r="D37" s="1">
        <v>1</v>
      </c>
      <c r="E37" s="1" t="s">
        <v>12</v>
      </c>
      <c r="F37" s="1" t="s">
        <v>141</v>
      </c>
      <c r="G37" s="1" t="s">
        <v>39</v>
      </c>
      <c r="H37" s="42" t="s">
        <v>165</v>
      </c>
      <c r="I37" s="42" t="s">
        <v>138</v>
      </c>
      <c r="J37" s="8" t="s">
        <v>6</v>
      </c>
      <c r="K37" s="8" t="s">
        <v>7</v>
      </c>
      <c r="L37" s="8"/>
      <c r="M37" s="11" t="s">
        <v>16</v>
      </c>
      <c r="N37" s="55" t="s">
        <v>251</v>
      </c>
      <c r="O37" s="9" t="s">
        <v>249</v>
      </c>
      <c r="P37" s="9" t="s">
        <v>251</v>
      </c>
      <c r="Q37" s="9" t="s">
        <v>256</v>
      </c>
      <c r="R37" s="9" t="s">
        <v>252</v>
      </c>
      <c r="S37" s="9" t="s">
        <v>252</v>
      </c>
      <c r="T37" s="9" t="s">
        <v>252</v>
      </c>
      <c r="U37" s="6" t="s">
        <v>90</v>
      </c>
      <c r="V37" s="8" t="s">
        <v>88</v>
      </c>
      <c r="W37" s="8" t="s">
        <v>16</v>
      </c>
      <c r="X37" s="8" t="s">
        <v>39</v>
      </c>
      <c r="Y37" s="43" t="s">
        <v>39</v>
      </c>
      <c r="Z37" s="74"/>
      <c r="AA37" s="6">
        <v>14</v>
      </c>
      <c r="AB37" s="8">
        <v>19.100000000000001</v>
      </c>
      <c r="AC37" s="8">
        <v>15.7</v>
      </c>
      <c r="AD37" s="25">
        <v>23.9</v>
      </c>
      <c r="AE37" s="25">
        <v>14.4</v>
      </c>
      <c r="AF37" s="8">
        <v>4.7</v>
      </c>
      <c r="AG37" s="28">
        <v>11.1</v>
      </c>
      <c r="AH37" s="6">
        <v>10</v>
      </c>
      <c r="AI37" s="25">
        <v>16.399999999999999</v>
      </c>
      <c r="AJ37" s="25">
        <v>14.3</v>
      </c>
      <c r="AK37" s="25">
        <v>15.4</v>
      </c>
      <c r="AL37" s="25">
        <v>15.4</v>
      </c>
      <c r="AM37" s="8">
        <v>-1</v>
      </c>
      <c r="AN37" s="28">
        <v>5.8</v>
      </c>
      <c r="AP37">
        <v>1</v>
      </c>
      <c r="AQ37">
        <v>1</v>
      </c>
    </row>
    <row r="38" spans="1:44" ht="16" thickBot="1" x14ac:dyDescent="0.25">
      <c r="A38" s="9">
        <v>91</v>
      </c>
      <c r="B38" s="20" t="s">
        <v>223</v>
      </c>
      <c r="C38" s="1" t="s">
        <v>140</v>
      </c>
      <c r="D38" s="1">
        <v>1</v>
      </c>
      <c r="E38" s="1" t="s">
        <v>12</v>
      </c>
      <c r="F38" s="1" t="s">
        <v>141</v>
      </c>
      <c r="G38" s="1" t="s">
        <v>39</v>
      </c>
      <c r="H38" s="42" t="s">
        <v>165</v>
      </c>
      <c r="I38" s="42" t="s">
        <v>138</v>
      </c>
      <c r="J38" s="11" t="s">
        <v>6</v>
      </c>
      <c r="K38" s="11" t="s">
        <v>7</v>
      </c>
      <c r="L38" s="11"/>
      <c r="M38" s="11" t="s">
        <v>18</v>
      </c>
      <c r="N38" s="55" t="s">
        <v>251</v>
      </c>
      <c r="O38" s="9" t="s">
        <v>249</v>
      </c>
      <c r="P38" s="9" t="s">
        <v>251</v>
      </c>
      <c r="Q38" s="9" t="s">
        <v>256</v>
      </c>
      <c r="R38" s="9" t="s">
        <v>252</v>
      </c>
      <c r="S38" s="9" t="s">
        <v>252</v>
      </c>
      <c r="T38" s="9" t="s">
        <v>252</v>
      </c>
      <c r="U38" s="9" t="s">
        <v>87</v>
      </c>
      <c r="V38" s="11" t="s">
        <v>88</v>
      </c>
      <c r="W38" s="11" t="s">
        <v>89</v>
      </c>
      <c r="X38" s="11" t="s">
        <v>39</v>
      </c>
      <c r="Y38" s="43" t="s">
        <v>39</v>
      </c>
      <c r="Z38" s="75"/>
      <c r="AA38" s="9">
        <v>14</v>
      </c>
      <c r="AB38" s="11">
        <v>2.8</v>
      </c>
      <c r="AC38" s="11">
        <v>2.9</v>
      </c>
      <c r="AD38" s="11">
        <v>3.7</v>
      </c>
      <c r="AE38" s="11">
        <v>3.4</v>
      </c>
      <c r="AF38" s="11">
        <v>0.9</v>
      </c>
      <c r="AG38" s="27">
        <v>2.4</v>
      </c>
      <c r="AH38" s="9">
        <v>10</v>
      </c>
      <c r="AI38" s="11">
        <v>2.9</v>
      </c>
      <c r="AJ38" s="11">
        <v>3.6</v>
      </c>
      <c r="AK38" s="11">
        <v>2.7</v>
      </c>
      <c r="AL38" s="11">
        <v>4.0999999999999996</v>
      </c>
      <c r="AM38" s="11">
        <v>-0.2</v>
      </c>
      <c r="AN38" s="27">
        <v>0.9</v>
      </c>
      <c r="AP38">
        <v>1</v>
      </c>
      <c r="AQ38">
        <v>1</v>
      </c>
    </row>
    <row r="39" spans="1:44" ht="16" thickBot="1" x14ac:dyDescent="0.25">
      <c r="A39" s="9">
        <v>91</v>
      </c>
      <c r="B39" s="20" t="s">
        <v>223</v>
      </c>
      <c r="C39" s="10" t="s">
        <v>140</v>
      </c>
      <c r="D39" s="1">
        <v>1</v>
      </c>
      <c r="E39" s="1" t="s">
        <v>12</v>
      </c>
      <c r="F39" s="10" t="s">
        <v>141</v>
      </c>
      <c r="G39" s="42" t="s">
        <v>39</v>
      </c>
      <c r="H39" s="42" t="s">
        <v>165</v>
      </c>
      <c r="I39" s="42" t="s">
        <v>138</v>
      </c>
      <c r="J39" s="11" t="s">
        <v>6</v>
      </c>
      <c r="K39" s="11" t="s">
        <v>7</v>
      </c>
      <c r="L39" s="20" t="s">
        <v>17</v>
      </c>
      <c r="M39" s="11"/>
      <c r="N39" s="55" t="s">
        <v>251</v>
      </c>
      <c r="O39" s="9" t="s">
        <v>249</v>
      </c>
      <c r="P39" s="9" t="s">
        <v>251</v>
      </c>
      <c r="Q39" s="9" t="s">
        <v>256</v>
      </c>
      <c r="R39" s="9" t="s">
        <v>252</v>
      </c>
      <c r="S39" s="9" t="s">
        <v>252</v>
      </c>
      <c r="T39" s="9" t="s">
        <v>252</v>
      </c>
      <c r="U39" s="9" t="s">
        <v>91</v>
      </c>
      <c r="V39" s="11" t="s">
        <v>92</v>
      </c>
      <c r="W39" s="11" t="s">
        <v>93</v>
      </c>
      <c r="X39" s="11" t="s">
        <v>39</v>
      </c>
      <c r="Y39" s="43" t="s">
        <v>39</v>
      </c>
      <c r="Z39" s="75"/>
      <c r="AA39" s="9">
        <v>14</v>
      </c>
      <c r="AB39" s="37">
        <v>18.899999999999999</v>
      </c>
      <c r="AC39" s="37">
        <v>14.9</v>
      </c>
      <c r="AD39" s="37">
        <v>24.2</v>
      </c>
      <c r="AE39" s="37">
        <v>16.100000000000001</v>
      </c>
      <c r="AF39" s="37">
        <v>5.3</v>
      </c>
      <c r="AG39" s="38">
        <v>8.9</v>
      </c>
      <c r="AH39" s="9">
        <v>10</v>
      </c>
      <c r="AI39" s="37">
        <v>17.5</v>
      </c>
      <c r="AJ39" s="37">
        <v>17.5</v>
      </c>
      <c r="AK39" s="37">
        <v>16.399999999999999</v>
      </c>
      <c r="AL39" s="37">
        <v>19.600000000000001</v>
      </c>
      <c r="AM39" s="37">
        <v>-1.1000000000000001</v>
      </c>
      <c r="AN39" s="38">
        <v>5.4</v>
      </c>
      <c r="AP39">
        <v>1</v>
      </c>
      <c r="AQ39">
        <v>1</v>
      </c>
    </row>
    <row r="40" spans="1:44" ht="16" thickBot="1" x14ac:dyDescent="0.25">
      <c r="A40" s="15">
        <v>360</v>
      </c>
      <c r="B40" s="20" t="s">
        <v>224</v>
      </c>
      <c r="C40" s="10" t="s">
        <v>140</v>
      </c>
      <c r="D40" s="1">
        <v>1</v>
      </c>
      <c r="E40" s="10" t="s">
        <v>140</v>
      </c>
      <c r="F40" s="10" t="s">
        <v>141</v>
      </c>
      <c r="G40" s="42" t="s">
        <v>237</v>
      </c>
      <c r="H40" s="42" t="s">
        <v>166</v>
      </c>
      <c r="I40" s="16" t="s">
        <v>136</v>
      </c>
      <c r="J40" s="17" t="s">
        <v>1</v>
      </c>
      <c r="K40" s="17" t="s">
        <v>5</v>
      </c>
      <c r="L40" s="17" t="s">
        <v>17</v>
      </c>
      <c r="M40" s="17"/>
      <c r="N40" s="55" t="s">
        <v>252</v>
      </c>
      <c r="O40" s="9" t="s">
        <v>249</v>
      </c>
      <c r="P40" s="9" t="s">
        <v>251</v>
      </c>
      <c r="Q40" s="9" t="s">
        <v>255</v>
      </c>
      <c r="R40" s="9" t="s">
        <v>252</v>
      </c>
      <c r="S40" s="9" t="s">
        <v>252</v>
      </c>
      <c r="T40" s="9" t="s">
        <v>252</v>
      </c>
      <c r="U40" s="15" t="s">
        <v>94</v>
      </c>
      <c r="V40" s="17" t="s">
        <v>95</v>
      </c>
      <c r="W40" s="17" t="s">
        <v>39</v>
      </c>
      <c r="X40" s="17" t="s">
        <v>39</v>
      </c>
      <c r="Y40" s="30" t="s">
        <v>129</v>
      </c>
      <c r="Z40" s="17"/>
      <c r="AA40" s="15">
        <v>11</v>
      </c>
      <c r="AB40" s="39">
        <v>1.9</v>
      </c>
      <c r="AC40" s="39">
        <v>2</v>
      </c>
      <c r="AD40" s="39">
        <v>4.5999999999999996</v>
      </c>
      <c r="AE40" s="39">
        <v>2.6</v>
      </c>
      <c r="AF40" s="39"/>
      <c r="AG40" s="40"/>
      <c r="AH40" s="15">
        <v>9</v>
      </c>
      <c r="AI40" s="39">
        <v>1.9</v>
      </c>
      <c r="AJ40" s="39">
        <v>2.2000000000000002</v>
      </c>
      <c r="AK40" s="39">
        <v>1.7</v>
      </c>
      <c r="AL40" s="39">
        <v>2.2999999999999998</v>
      </c>
      <c r="AM40" s="39"/>
      <c r="AN40" s="40"/>
      <c r="AP40">
        <v>1</v>
      </c>
      <c r="AQ40">
        <v>0</v>
      </c>
    </row>
    <row r="41" spans="1:44" ht="16" thickBot="1" x14ac:dyDescent="0.25">
      <c r="A41" s="6">
        <v>517</v>
      </c>
      <c r="B41" s="20" t="s">
        <v>225</v>
      </c>
      <c r="C41" s="1" t="s">
        <v>140</v>
      </c>
      <c r="D41" s="1">
        <v>1</v>
      </c>
      <c r="E41" s="42" t="s">
        <v>142</v>
      </c>
      <c r="F41" s="1" t="s">
        <v>141</v>
      </c>
      <c r="G41" s="42" t="s">
        <v>238</v>
      </c>
      <c r="H41" s="42" t="s">
        <v>167</v>
      </c>
      <c r="I41" s="7" t="s">
        <v>139</v>
      </c>
      <c r="J41" s="8" t="s">
        <v>8</v>
      </c>
      <c r="K41" s="8" t="s">
        <v>9</v>
      </c>
      <c r="L41" s="25" t="s">
        <v>19</v>
      </c>
      <c r="M41" s="11"/>
      <c r="N41" s="55" t="s">
        <v>251</v>
      </c>
      <c r="O41" s="55" t="s">
        <v>250</v>
      </c>
      <c r="P41" s="55" t="s">
        <v>252</v>
      </c>
      <c r="Q41" s="55" t="s">
        <v>5</v>
      </c>
      <c r="R41" s="9" t="s">
        <v>252</v>
      </c>
      <c r="S41" s="9" t="s">
        <v>252</v>
      </c>
      <c r="T41" s="9" t="s">
        <v>252</v>
      </c>
      <c r="U41" s="6" t="s">
        <v>98</v>
      </c>
      <c r="V41" s="25" t="s">
        <v>97</v>
      </c>
      <c r="W41" s="25" t="s">
        <v>39</v>
      </c>
      <c r="X41" s="25" t="s">
        <v>39</v>
      </c>
      <c r="Y41" s="28" t="s">
        <v>130</v>
      </c>
      <c r="Z41" s="8"/>
      <c r="AA41" s="6">
        <v>29</v>
      </c>
      <c r="AB41" s="8">
        <v>57.16</v>
      </c>
      <c r="AC41" s="8">
        <v>36.799999999999997</v>
      </c>
      <c r="AD41" s="8">
        <v>140.85</v>
      </c>
      <c r="AE41" s="8">
        <v>51.69</v>
      </c>
      <c r="AF41" s="8"/>
      <c r="AG41" s="28"/>
      <c r="AH41" s="6">
        <v>25</v>
      </c>
      <c r="AI41" s="8">
        <v>58.8</v>
      </c>
      <c r="AJ41" s="8">
        <v>35.53</v>
      </c>
      <c r="AK41" s="8">
        <v>92.5</v>
      </c>
      <c r="AL41" s="8">
        <v>48.12</v>
      </c>
      <c r="AM41" s="8"/>
      <c r="AN41" s="28"/>
      <c r="AP41">
        <v>1</v>
      </c>
      <c r="AQ41">
        <v>0</v>
      </c>
    </row>
    <row r="42" spans="1:44" ht="16" thickBot="1" x14ac:dyDescent="0.25">
      <c r="A42" s="9">
        <v>517</v>
      </c>
      <c r="B42" s="20" t="s">
        <v>225</v>
      </c>
      <c r="C42" s="1" t="s">
        <v>140</v>
      </c>
      <c r="D42" s="1">
        <v>1</v>
      </c>
      <c r="E42" s="42" t="s">
        <v>142</v>
      </c>
      <c r="F42" s="1" t="s">
        <v>141</v>
      </c>
      <c r="G42" s="42" t="s">
        <v>238</v>
      </c>
      <c r="H42" s="42" t="s">
        <v>167</v>
      </c>
      <c r="I42" s="7" t="s">
        <v>139</v>
      </c>
      <c r="J42" s="11" t="s">
        <v>8</v>
      </c>
      <c r="K42" s="11" t="s">
        <v>9</v>
      </c>
      <c r="L42" s="11"/>
      <c r="M42" s="11" t="s">
        <v>21</v>
      </c>
      <c r="N42" s="55" t="s">
        <v>251</v>
      </c>
      <c r="O42" s="55" t="s">
        <v>250</v>
      </c>
      <c r="P42" s="55" t="s">
        <v>252</v>
      </c>
      <c r="Q42" s="55" t="s">
        <v>5</v>
      </c>
      <c r="R42" s="9" t="s">
        <v>252</v>
      </c>
      <c r="S42" s="9" t="s">
        <v>252</v>
      </c>
      <c r="T42" s="9" t="s">
        <v>252</v>
      </c>
      <c r="U42" s="9" t="s">
        <v>48</v>
      </c>
      <c r="V42" s="20" t="s">
        <v>97</v>
      </c>
      <c r="W42" s="20" t="s">
        <v>39</v>
      </c>
      <c r="X42" s="20" t="s">
        <v>39</v>
      </c>
      <c r="Y42" s="27" t="s">
        <v>130</v>
      </c>
      <c r="AA42" s="9">
        <v>29</v>
      </c>
      <c r="AB42" s="11">
        <v>5.62</v>
      </c>
      <c r="AC42" s="11">
        <v>1.59</v>
      </c>
      <c r="AD42" s="11">
        <v>18.510000000000002</v>
      </c>
      <c r="AE42" s="11">
        <v>12.59</v>
      </c>
      <c r="AF42" s="11"/>
      <c r="AH42" s="9">
        <v>25</v>
      </c>
      <c r="AI42" s="11">
        <v>6.02</v>
      </c>
      <c r="AJ42" s="11">
        <v>5.0999999999999996</v>
      </c>
      <c r="AK42" s="11">
        <v>12</v>
      </c>
      <c r="AL42" s="11">
        <v>7.57</v>
      </c>
      <c r="AM42" s="11"/>
      <c r="AP42">
        <v>1</v>
      </c>
      <c r="AQ42">
        <v>0</v>
      </c>
    </row>
    <row r="43" spans="1:44" ht="16" thickBot="1" x14ac:dyDescent="0.25">
      <c r="A43" s="9">
        <v>517</v>
      </c>
      <c r="B43" s="20" t="s">
        <v>225</v>
      </c>
      <c r="C43" s="1" t="s">
        <v>140</v>
      </c>
      <c r="D43" s="1">
        <v>1</v>
      </c>
      <c r="E43" s="42" t="s">
        <v>142</v>
      </c>
      <c r="F43" s="1" t="s">
        <v>141</v>
      </c>
      <c r="G43" s="42" t="s">
        <v>238</v>
      </c>
      <c r="H43" s="42" t="s">
        <v>167</v>
      </c>
      <c r="I43" s="7" t="s">
        <v>139</v>
      </c>
      <c r="J43" s="11" t="s">
        <v>8</v>
      </c>
      <c r="K43" s="11" t="s">
        <v>9</v>
      </c>
      <c r="L43" s="11"/>
      <c r="M43" s="11" t="s">
        <v>32</v>
      </c>
      <c r="N43" s="55" t="s">
        <v>251</v>
      </c>
      <c r="O43" s="55" t="s">
        <v>250</v>
      </c>
      <c r="P43" s="55" t="s">
        <v>252</v>
      </c>
      <c r="Q43" s="55" t="s">
        <v>5</v>
      </c>
      <c r="R43" s="9" t="s">
        <v>252</v>
      </c>
      <c r="S43" s="9" t="s">
        <v>252</v>
      </c>
      <c r="T43" s="9" t="s">
        <v>252</v>
      </c>
      <c r="U43" s="9" t="s">
        <v>50</v>
      </c>
      <c r="V43" s="20" t="s">
        <v>97</v>
      </c>
      <c r="W43" s="20" t="s">
        <v>39</v>
      </c>
      <c r="X43" s="20" t="s">
        <v>39</v>
      </c>
      <c r="Y43" s="27" t="s">
        <v>130</v>
      </c>
      <c r="AA43" s="9">
        <v>29</v>
      </c>
      <c r="AB43" s="11">
        <v>9</v>
      </c>
      <c r="AC43" s="11">
        <v>6.08</v>
      </c>
      <c r="AD43" s="11">
        <v>38.31</v>
      </c>
      <c r="AE43" s="11">
        <v>18.559999999999999</v>
      </c>
      <c r="AF43" s="11"/>
      <c r="AH43" s="9">
        <v>25</v>
      </c>
      <c r="AI43" s="11">
        <v>10.44</v>
      </c>
      <c r="AJ43" s="11">
        <v>8.34</v>
      </c>
      <c r="AK43" s="11">
        <v>25.04</v>
      </c>
      <c r="AL43" s="11">
        <v>17.8</v>
      </c>
      <c r="AM43" s="11"/>
      <c r="AP43">
        <v>1</v>
      </c>
      <c r="AQ43">
        <v>0</v>
      </c>
    </row>
    <row r="44" spans="1:44" ht="16" thickBot="1" x14ac:dyDescent="0.25">
      <c r="A44" s="13">
        <v>517</v>
      </c>
      <c r="B44" s="20" t="s">
        <v>225</v>
      </c>
      <c r="C44" s="10" t="s">
        <v>140</v>
      </c>
      <c r="D44" s="1">
        <v>1</v>
      </c>
      <c r="E44" s="42" t="s">
        <v>142</v>
      </c>
      <c r="F44" s="10" t="s">
        <v>141</v>
      </c>
      <c r="G44" s="42" t="s">
        <v>238</v>
      </c>
      <c r="H44" s="42" t="s">
        <v>167</v>
      </c>
      <c r="I44" s="7" t="s">
        <v>139</v>
      </c>
      <c r="J44" s="14" t="s">
        <v>8</v>
      </c>
      <c r="K44" s="14" t="s">
        <v>9</v>
      </c>
      <c r="L44" s="14" t="s">
        <v>17</v>
      </c>
      <c r="M44" s="14" t="s">
        <v>18</v>
      </c>
      <c r="N44" s="55" t="s">
        <v>251</v>
      </c>
      <c r="O44" s="55" t="s">
        <v>250</v>
      </c>
      <c r="P44" s="55" t="s">
        <v>252</v>
      </c>
      <c r="Q44" s="55" t="s">
        <v>5</v>
      </c>
      <c r="R44" s="9" t="s">
        <v>252</v>
      </c>
      <c r="S44" s="9" t="s">
        <v>252</v>
      </c>
      <c r="T44" s="9" t="s">
        <v>252</v>
      </c>
      <c r="U44" s="13" t="s">
        <v>96</v>
      </c>
      <c r="V44" s="26" t="s">
        <v>97</v>
      </c>
      <c r="W44" s="26" t="s">
        <v>39</v>
      </c>
      <c r="X44" s="26" t="s">
        <v>39</v>
      </c>
      <c r="Y44" s="31" t="s">
        <v>130</v>
      </c>
      <c r="Z44" s="14"/>
      <c r="AA44" s="13">
        <v>29</v>
      </c>
      <c r="AB44" s="14">
        <v>16.100000000000001</v>
      </c>
      <c r="AC44" s="14">
        <v>5.09</v>
      </c>
      <c r="AD44" s="14">
        <v>40.630000000000003</v>
      </c>
      <c r="AE44" s="14">
        <v>21.3</v>
      </c>
      <c r="AF44" s="14"/>
      <c r="AG44" s="31"/>
      <c r="AH44" s="13">
        <v>25</v>
      </c>
      <c r="AI44" s="14">
        <v>18.239999999999998</v>
      </c>
      <c r="AJ44" s="14">
        <v>13.46</v>
      </c>
      <c r="AK44" s="14">
        <v>27.72</v>
      </c>
      <c r="AL44" s="14">
        <v>14.85</v>
      </c>
      <c r="AM44" s="14"/>
      <c r="AN44" s="31"/>
      <c r="AP44">
        <v>1</v>
      </c>
      <c r="AQ44">
        <v>0</v>
      </c>
    </row>
    <row r="45" spans="1:44" s="44" customFormat="1" ht="16" thickBot="1" x14ac:dyDescent="0.25">
      <c r="A45" s="6">
        <v>519</v>
      </c>
      <c r="B45" s="11" t="s">
        <v>226</v>
      </c>
      <c r="C45" s="10" t="s">
        <v>140</v>
      </c>
      <c r="D45" s="1">
        <v>1</v>
      </c>
      <c r="E45" s="42" t="s">
        <v>140</v>
      </c>
      <c r="F45" s="10" t="s">
        <v>39</v>
      </c>
      <c r="G45" s="42" t="s">
        <v>237</v>
      </c>
      <c r="H45" s="10" t="s">
        <v>168</v>
      </c>
      <c r="I45" s="54" t="s">
        <v>137</v>
      </c>
      <c r="J45" s="8" t="s">
        <v>10</v>
      </c>
      <c r="K45" s="8" t="s">
        <v>11</v>
      </c>
      <c r="L45" s="25" t="s">
        <v>17</v>
      </c>
      <c r="M45" s="8"/>
      <c r="N45" s="8" t="s">
        <v>252</v>
      </c>
      <c r="O45" s="8" t="s">
        <v>249</v>
      </c>
      <c r="P45" s="55" t="s">
        <v>252</v>
      </c>
      <c r="Q45" s="55" t="s">
        <v>5</v>
      </c>
      <c r="R45" s="9" t="s">
        <v>251</v>
      </c>
      <c r="S45" s="9" t="s">
        <v>252</v>
      </c>
      <c r="T45" s="9" t="s">
        <v>252</v>
      </c>
      <c r="U45" s="6" t="s">
        <v>100</v>
      </c>
      <c r="V45" s="8"/>
      <c r="W45" s="8"/>
      <c r="X45" s="8"/>
      <c r="Y45" s="28" t="s">
        <v>131</v>
      </c>
      <c r="Z45" s="8"/>
      <c r="AA45" s="6">
        <v>8</v>
      </c>
      <c r="AB45" s="8"/>
      <c r="AC45" s="8"/>
      <c r="AD45" s="8"/>
      <c r="AE45" s="8"/>
      <c r="AF45" s="8"/>
      <c r="AG45" s="28"/>
      <c r="AH45" s="6">
        <v>5</v>
      </c>
      <c r="AI45" s="8"/>
      <c r="AJ45" s="8"/>
      <c r="AK45" s="8"/>
      <c r="AL45" s="8"/>
      <c r="AM45" s="8"/>
      <c r="AN45" s="28"/>
      <c r="AO45" s="68">
        <v>2.04</v>
      </c>
      <c r="AP45" s="71">
        <v>1</v>
      </c>
      <c r="AQ45" s="20">
        <v>1</v>
      </c>
      <c r="AR45" s="71"/>
    </row>
    <row r="46" spans="1:44" s="44" customFormat="1" ht="16" thickBot="1" x14ac:dyDescent="0.25">
      <c r="A46" s="9">
        <v>519</v>
      </c>
      <c r="B46" s="11" t="s">
        <v>226</v>
      </c>
      <c r="C46" s="10" t="s">
        <v>12</v>
      </c>
      <c r="D46" s="1">
        <v>1</v>
      </c>
      <c r="E46" s="42" t="s">
        <v>12</v>
      </c>
      <c r="F46" s="10" t="s">
        <v>39</v>
      </c>
      <c r="G46" s="42" t="s">
        <v>237</v>
      </c>
      <c r="H46" s="10" t="s">
        <v>168</v>
      </c>
      <c r="I46" s="42" t="s">
        <v>138</v>
      </c>
      <c r="J46" s="11" t="s">
        <v>10</v>
      </c>
      <c r="K46" s="11" t="s">
        <v>13</v>
      </c>
      <c r="L46" s="20" t="s">
        <v>17</v>
      </c>
      <c r="M46" s="11"/>
      <c r="N46" s="8" t="s">
        <v>252</v>
      </c>
      <c r="O46" s="8" t="s">
        <v>249</v>
      </c>
      <c r="P46" s="55" t="s">
        <v>252</v>
      </c>
      <c r="Q46" s="55" t="s">
        <v>5</v>
      </c>
      <c r="R46" s="9" t="s">
        <v>251</v>
      </c>
      <c r="S46" s="9" t="s">
        <v>252</v>
      </c>
      <c r="T46" s="9" t="s">
        <v>252</v>
      </c>
      <c r="U46" s="9" t="s">
        <v>100</v>
      </c>
      <c r="V46" s="11"/>
      <c r="W46" s="11"/>
      <c r="X46" s="11"/>
      <c r="Y46" s="27" t="s">
        <v>131</v>
      </c>
      <c r="Z46" s="11"/>
      <c r="AA46" s="9">
        <v>8</v>
      </c>
      <c r="AB46" s="11"/>
      <c r="AC46" s="11"/>
      <c r="AD46" s="11"/>
      <c r="AE46" s="11"/>
      <c r="AF46" s="11"/>
      <c r="AG46" s="27"/>
      <c r="AH46" s="9">
        <v>5</v>
      </c>
      <c r="AI46" s="11"/>
      <c r="AJ46" s="11"/>
      <c r="AK46" s="11"/>
      <c r="AL46" s="11"/>
      <c r="AM46" s="11"/>
      <c r="AN46" s="27"/>
      <c r="AO46" s="69">
        <v>2.76</v>
      </c>
      <c r="AP46" s="71">
        <v>1</v>
      </c>
      <c r="AQ46" s="20">
        <v>1</v>
      </c>
      <c r="AR46" s="71"/>
    </row>
    <row r="47" spans="1:44" s="11" customFormat="1" ht="16" thickBot="1" x14ac:dyDescent="0.25">
      <c r="A47" s="9">
        <v>523</v>
      </c>
      <c r="B47" s="11" t="s">
        <v>227</v>
      </c>
      <c r="C47" s="10" t="s">
        <v>140</v>
      </c>
      <c r="D47" s="1">
        <v>1</v>
      </c>
      <c r="E47" s="42" t="s">
        <v>140</v>
      </c>
      <c r="F47" s="10" t="s">
        <v>141</v>
      </c>
      <c r="G47" s="42" t="s">
        <v>237</v>
      </c>
      <c r="H47" s="10" t="s">
        <v>170</v>
      </c>
      <c r="I47" s="10" t="s">
        <v>136</v>
      </c>
      <c r="J47" s="11" t="s">
        <v>1</v>
      </c>
      <c r="K47" s="11" t="s">
        <v>2</v>
      </c>
      <c r="L47" s="11" t="s">
        <v>17</v>
      </c>
      <c r="N47" s="8" t="s">
        <v>252</v>
      </c>
      <c r="O47" s="8" t="s">
        <v>249</v>
      </c>
      <c r="P47" s="55" t="s">
        <v>251</v>
      </c>
      <c r="Q47" s="55" t="s">
        <v>258</v>
      </c>
      <c r="R47" s="9" t="s">
        <v>252</v>
      </c>
      <c r="S47" s="77" t="s">
        <v>252</v>
      </c>
      <c r="T47" s="9" t="s">
        <v>252</v>
      </c>
      <c r="U47" s="11" t="s">
        <v>101</v>
      </c>
      <c r="V47" s="11" t="s">
        <v>102</v>
      </c>
      <c r="W47" s="11" t="s">
        <v>39</v>
      </c>
      <c r="X47" s="11" t="s">
        <v>39</v>
      </c>
      <c r="Y47" s="11" t="s">
        <v>143</v>
      </c>
      <c r="AA47" s="11">
        <v>3</v>
      </c>
      <c r="AB47" s="11">
        <v>3.67</v>
      </c>
      <c r="AC47" s="11">
        <v>1.53</v>
      </c>
      <c r="AD47" s="11">
        <v>111</v>
      </c>
      <c r="AE47" s="11">
        <v>150.81</v>
      </c>
      <c r="AH47" s="11">
        <v>3</v>
      </c>
      <c r="AI47" s="11">
        <v>6</v>
      </c>
      <c r="AJ47" s="11">
        <v>5.2</v>
      </c>
      <c r="AK47" s="11">
        <v>13.33</v>
      </c>
      <c r="AL47" s="11">
        <v>8.1</v>
      </c>
      <c r="AP47" s="20">
        <v>1</v>
      </c>
      <c r="AQ47" s="20">
        <v>0</v>
      </c>
    </row>
    <row r="48" spans="1:44" s="14" customFormat="1" ht="16" thickBot="1" x14ac:dyDescent="0.25">
      <c r="A48" s="18">
        <v>534</v>
      </c>
      <c r="B48" s="26" t="s">
        <v>228</v>
      </c>
      <c r="C48" s="57" t="s">
        <v>140</v>
      </c>
      <c r="D48" s="1">
        <v>1</v>
      </c>
      <c r="E48" s="42" t="s">
        <v>140</v>
      </c>
      <c r="F48" s="57" t="s">
        <v>141</v>
      </c>
      <c r="G48" s="57" t="s">
        <v>238</v>
      </c>
      <c r="H48" s="58" t="s">
        <v>171</v>
      </c>
      <c r="I48" s="58" t="s">
        <v>136</v>
      </c>
      <c r="J48" s="14" t="s">
        <v>14</v>
      </c>
      <c r="K48" s="14" t="s">
        <v>15</v>
      </c>
      <c r="L48" s="14" t="s">
        <v>19</v>
      </c>
      <c r="N48" s="8" t="s">
        <v>252</v>
      </c>
      <c r="O48" s="8" t="s">
        <v>249</v>
      </c>
      <c r="P48" s="55" t="s">
        <v>251</v>
      </c>
      <c r="Q48" s="55" t="s">
        <v>260</v>
      </c>
      <c r="R48" s="9" t="s">
        <v>252</v>
      </c>
      <c r="S48" s="78" t="s">
        <v>251</v>
      </c>
      <c r="T48" s="9" t="s">
        <v>252</v>
      </c>
      <c r="U48" s="14" t="s">
        <v>19</v>
      </c>
      <c r="V48" s="26" t="s">
        <v>104</v>
      </c>
      <c r="W48" s="26" t="s">
        <v>98</v>
      </c>
      <c r="X48" s="26" t="s">
        <v>39</v>
      </c>
      <c r="Y48" s="14" t="s">
        <v>132</v>
      </c>
      <c r="AA48" s="14">
        <v>6</v>
      </c>
      <c r="AF48" s="14">
        <v>40.5</v>
      </c>
      <c r="AG48" s="14">
        <v>26.8</v>
      </c>
      <c r="AH48" s="14">
        <v>4</v>
      </c>
      <c r="AM48" s="14">
        <v>11.5</v>
      </c>
      <c r="AN48" s="14">
        <v>9.5</v>
      </c>
      <c r="AP48" s="11">
        <v>0</v>
      </c>
      <c r="AQ48" s="11">
        <v>1</v>
      </c>
    </row>
    <row r="49" spans="1:43" ht="16" thickBot="1" x14ac:dyDescent="0.25">
      <c r="A49" s="12">
        <v>534</v>
      </c>
      <c r="B49" s="20" t="s">
        <v>228</v>
      </c>
      <c r="C49" s="10" t="s">
        <v>140</v>
      </c>
      <c r="D49" s="1">
        <v>1</v>
      </c>
      <c r="E49" s="42" t="s">
        <v>140</v>
      </c>
      <c r="F49" s="10" t="s">
        <v>141</v>
      </c>
      <c r="G49" s="42" t="s">
        <v>237</v>
      </c>
      <c r="H49" s="10" t="s">
        <v>162</v>
      </c>
      <c r="I49" s="42" t="s">
        <v>136</v>
      </c>
      <c r="J49" s="11" t="s">
        <v>14</v>
      </c>
      <c r="K49" s="11" t="s">
        <v>15</v>
      </c>
      <c r="L49" s="11" t="s">
        <v>19</v>
      </c>
      <c r="M49" s="11"/>
      <c r="N49" s="8" t="s">
        <v>252</v>
      </c>
      <c r="O49" s="8" t="s">
        <v>249</v>
      </c>
      <c r="P49" s="55" t="s">
        <v>251</v>
      </c>
      <c r="Q49" s="55" t="s">
        <v>260</v>
      </c>
      <c r="R49" s="9" t="s">
        <v>252</v>
      </c>
      <c r="S49" s="78" t="s">
        <v>251</v>
      </c>
      <c r="T49" s="9" t="s">
        <v>252</v>
      </c>
      <c r="U49" s="9" t="s">
        <v>19</v>
      </c>
      <c r="V49" s="20" t="s">
        <v>104</v>
      </c>
      <c r="W49" s="20" t="s">
        <v>98</v>
      </c>
      <c r="X49" s="20" t="s">
        <v>39</v>
      </c>
      <c r="Y49" s="27" t="s">
        <v>132</v>
      </c>
      <c r="AA49" s="9">
        <v>6</v>
      </c>
      <c r="AB49" s="11"/>
      <c r="AC49" s="11"/>
      <c r="AD49" s="11"/>
      <c r="AE49" s="11"/>
      <c r="AF49" s="11">
        <v>34.700000000000003</v>
      </c>
      <c r="AG49" s="27">
        <v>43.3</v>
      </c>
      <c r="AH49" s="9">
        <v>5</v>
      </c>
      <c r="AI49" s="11"/>
      <c r="AJ49" s="11"/>
      <c r="AK49" s="11"/>
      <c r="AL49" s="11"/>
      <c r="AM49" s="11">
        <v>5.8</v>
      </c>
      <c r="AN49" s="27">
        <v>8.3000000000000007</v>
      </c>
      <c r="AP49" s="11">
        <v>0</v>
      </c>
      <c r="AQ49" s="11">
        <v>1</v>
      </c>
    </row>
    <row r="50" spans="1:43" ht="16" thickBot="1" x14ac:dyDescent="0.25">
      <c r="A50" s="9">
        <v>534</v>
      </c>
      <c r="B50" s="20" t="s">
        <v>228</v>
      </c>
      <c r="C50" s="10" t="s">
        <v>140</v>
      </c>
      <c r="D50" s="1">
        <v>1</v>
      </c>
      <c r="E50" s="42" t="s">
        <v>140</v>
      </c>
      <c r="F50" s="10" t="s">
        <v>141</v>
      </c>
      <c r="G50" s="57" t="s">
        <v>238</v>
      </c>
      <c r="H50" s="42" t="s">
        <v>171</v>
      </c>
      <c r="I50" s="42" t="s">
        <v>136</v>
      </c>
      <c r="J50" s="11" t="s">
        <v>14</v>
      </c>
      <c r="K50" s="11" t="s">
        <v>15</v>
      </c>
      <c r="L50" s="11"/>
      <c r="M50" s="11" t="s">
        <v>21</v>
      </c>
      <c r="N50" s="8" t="s">
        <v>252</v>
      </c>
      <c r="O50" s="8" t="s">
        <v>249</v>
      </c>
      <c r="P50" s="55" t="s">
        <v>251</v>
      </c>
      <c r="Q50" s="55" t="s">
        <v>260</v>
      </c>
      <c r="R50" s="9" t="s">
        <v>252</v>
      </c>
      <c r="S50" s="78" t="s">
        <v>251</v>
      </c>
      <c r="T50" s="9" t="s">
        <v>252</v>
      </c>
      <c r="U50" s="9" t="s">
        <v>21</v>
      </c>
      <c r="V50" s="11" t="s">
        <v>104</v>
      </c>
      <c r="W50" s="11" t="s">
        <v>48</v>
      </c>
      <c r="X50" s="11" t="s">
        <v>39</v>
      </c>
      <c r="Y50" s="27" t="s">
        <v>132</v>
      </c>
      <c r="AA50" s="9">
        <v>6</v>
      </c>
      <c r="AB50" s="11"/>
      <c r="AC50" s="11"/>
      <c r="AD50" s="11"/>
      <c r="AE50" s="11"/>
      <c r="AF50" s="20">
        <v>23.7</v>
      </c>
      <c r="AG50" s="27">
        <v>27.3</v>
      </c>
      <c r="AH50" s="9">
        <v>4</v>
      </c>
      <c r="AI50" s="11"/>
      <c r="AJ50" s="11"/>
      <c r="AK50" s="11"/>
      <c r="AL50" s="11"/>
      <c r="AM50" s="20">
        <v>29</v>
      </c>
      <c r="AN50" s="27">
        <v>39.6</v>
      </c>
      <c r="AP50" s="11">
        <v>0</v>
      </c>
      <c r="AQ50" s="11">
        <v>1</v>
      </c>
    </row>
    <row r="51" spans="1:43" ht="16" thickBot="1" x14ac:dyDescent="0.25">
      <c r="A51" s="9">
        <v>534</v>
      </c>
      <c r="B51" s="20" t="s">
        <v>228</v>
      </c>
      <c r="C51" s="10" t="s">
        <v>140</v>
      </c>
      <c r="D51" s="1">
        <v>1</v>
      </c>
      <c r="E51" s="42" t="s">
        <v>140</v>
      </c>
      <c r="F51" s="10" t="s">
        <v>141</v>
      </c>
      <c r="G51" s="42" t="s">
        <v>237</v>
      </c>
      <c r="H51" s="10" t="s">
        <v>162</v>
      </c>
      <c r="I51" s="42" t="s">
        <v>136</v>
      </c>
      <c r="J51" s="11" t="s">
        <v>14</v>
      </c>
      <c r="K51" s="11" t="s">
        <v>15</v>
      </c>
      <c r="L51" s="11"/>
      <c r="M51" s="11" t="s">
        <v>21</v>
      </c>
      <c r="N51" s="8" t="s">
        <v>252</v>
      </c>
      <c r="O51" s="8" t="s">
        <v>249</v>
      </c>
      <c r="P51" s="55" t="s">
        <v>251</v>
      </c>
      <c r="Q51" s="55" t="s">
        <v>260</v>
      </c>
      <c r="R51" s="9" t="s">
        <v>252</v>
      </c>
      <c r="S51" s="78" t="s">
        <v>251</v>
      </c>
      <c r="T51" s="9" t="s">
        <v>252</v>
      </c>
      <c r="U51" s="9" t="s">
        <v>21</v>
      </c>
      <c r="V51" s="11" t="s">
        <v>104</v>
      </c>
      <c r="W51" s="11" t="s">
        <v>48</v>
      </c>
      <c r="X51" s="11" t="s">
        <v>39</v>
      </c>
      <c r="Y51" s="27" t="s">
        <v>132</v>
      </c>
      <c r="AA51" s="9">
        <v>6</v>
      </c>
      <c r="AB51" s="11"/>
      <c r="AC51" s="11"/>
      <c r="AD51" s="11"/>
      <c r="AE51" s="11"/>
      <c r="AF51" s="20">
        <v>15.5</v>
      </c>
      <c r="AG51" s="27">
        <v>10.1</v>
      </c>
      <c r="AH51" s="9">
        <v>5</v>
      </c>
      <c r="AI51" s="11"/>
      <c r="AJ51" s="11"/>
      <c r="AK51" s="11"/>
      <c r="AL51" s="11"/>
      <c r="AM51" s="20">
        <v>7.8</v>
      </c>
      <c r="AN51" s="27">
        <v>21.9</v>
      </c>
      <c r="AP51" s="11">
        <v>0</v>
      </c>
      <c r="AQ51" s="11">
        <v>1</v>
      </c>
    </row>
    <row r="52" spans="1:43" s="8" customFormat="1" ht="16" thickBot="1" x14ac:dyDescent="0.25">
      <c r="A52" s="6">
        <v>534</v>
      </c>
      <c r="B52" s="25" t="s">
        <v>228</v>
      </c>
      <c r="C52" s="7" t="s">
        <v>140</v>
      </c>
      <c r="D52" s="1">
        <v>1</v>
      </c>
      <c r="E52" s="42" t="s">
        <v>140</v>
      </c>
      <c r="F52" s="7" t="s">
        <v>141</v>
      </c>
      <c r="G52" s="57" t="s">
        <v>238</v>
      </c>
      <c r="H52" s="54" t="s">
        <v>171</v>
      </c>
      <c r="I52" s="54" t="s">
        <v>136</v>
      </c>
      <c r="J52" s="8" t="s">
        <v>14</v>
      </c>
      <c r="K52" s="8" t="s">
        <v>15</v>
      </c>
      <c r="M52" s="8" t="s">
        <v>16</v>
      </c>
      <c r="N52" s="8" t="s">
        <v>252</v>
      </c>
      <c r="O52" s="8" t="s">
        <v>249</v>
      </c>
      <c r="P52" s="55" t="s">
        <v>251</v>
      </c>
      <c r="Q52" s="55" t="s">
        <v>260</v>
      </c>
      <c r="R52" s="9" t="s">
        <v>252</v>
      </c>
      <c r="S52" s="78" t="s">
        <v>251</v>
      </c>
      <c r="T52" s="9" t="s">
        <v>252</v>
      </c>
      <c r="U52" s="8" t="s">
        <v>16</v>
      </c>
      <c r="V52" s="8" t="s">
        <v>104</v>
      </c>
      <c r="W52" s="8" t="s">
        <v>50</v>
      </c>
      <c r="X52" s="8" t="s">
        <v>39</v>
      </c>
      <c r="Y52" s="8" t="s">
        <v>132</v>
      </c>
      <c r="AA52" s="8">
        <v>6</v>
      </c>
      <c r="AF52" s="25">
        <v>25.5</v>
      </c>
      <c r="AG52" s="8">
        <v>38.4</v>
      </c>
      <c r="AH52" s="8">
        <v>4</v>
      </c>
      <c r="AM52" s="25">
        <v>29</v>
      </c>
      <c r="AN52" s="8">
        <v>39.6</v>
      </c>
      <c r="AP52" s="11">
        <v>0</v>
      </c>
      <c r="AQ52" s="11">
        <v>1</v>
      </c>
    </row>
    <row r="53" spans="1:43" s="14" customFormat="1" ht="16" thickBot="1" x14ac:dyDescent="0.25">
      <c r="A53" s="13">
        <v>534</v>
      </c>
      <c r="B53" s="26" t="s">
        <v>228</v>
      </c>
      <c r="C53" s="57" t="s">
        <v>140</v>
      </c>
      <c r="D53" s="1">
        <v>1</v>
      </c>
      <c r="E53" s="42" t="s">
        <v>140</v>
      </c>
      <c r="F53" s="57" t="s">
        <v>141</v>
      </c>
      <c r="G53" s="42" t="s">
        <v>237</v>
      </c>
      <c r="H53" s="10" t="s">
        <v>162</v>
      </c>
      <c r="I53" s="58" t="s">
        <v>136</v>
      </c>
      <c r="J53" s="14" t="s">
        <v>14</v>
      </c>
      <c r="K53" s="14" t="s">
        <v>15</v>
      </c>
      <c r="M53" s="14" t="s">
        <v>16</v>
      </c>
      <c r="N53" s="8" t="s">
        <v>252</v>
      </c>
      <c r="O53" s="8" t="s">
        <v>249</v>
      </c>
      <c r="P53" s="55" t="s">
        <v>251</v>
      </c>
      <c r="Q53" s="55" t="s">
        <v>260</v>
      </c>
      <c r="R53" s="9" t="s">
        <v>252</v>
      </c>
      <c r="S53" s="78" t="s">
        <v>251</v>
      </c>
      <c r="T53" s="9" t="s">
        <v>252</v>
      </c>
      <c r="U53" s="14" t="s">
        <v>16</v>
      </c>
      <c r="V53" s="14" t="s">
        <v>104</v>
      </c>
      <c r="W53" s="14" t="s">
        <v>50</v>
      </c>
      <c r="X53" s="14" t="s">
        <v>39</v>
      </c>
      <c r="Y53" s="14" t="s">
        <v>132</v>
      </c>
      <c r="AA53" s="14">
        <v>6</v>
      </c>
      <c r="AF53" s="26">
        <v>23.7</v>
      </c>
      <c r="AG53" s="14">
        <v>17.100000000000001</v>
      </c>
      <c r="AH53" s="14">
        <v>5</v>
      </c>
      <c r="AM53" s="26">
        <v>10.6</v>
      </c>
      <c r="AN53" s="14">
        <v>10.6</v>
      </c>
      <c r="AP53" s="11">
        <v>0</v>
      </c>
      <c r="AQ53" s="11">
        <v>1</v>
      </c>
    </row>
    <row r="54" spans="1:43" ht="16" thickBot="1" x14ac:dyDescent="0.25">
      <c r="A54" s="9">
        <v>534</v>
      </c>
      <c r="B54" s="20" t="s">
        <v>228</v>
      </c>
      <c r="C54" s="10" t="s">
        <v>140</v>
      </c>
      <c r="D54" s="1">
        <v>1</v>
      </c>
      <c r="E54" s="42" t="s">
        <v>140</v>
      </c>
      <c r="F54" s="10" t="s">
        <v>141</v>
      </c>
      <c r="G54" s="57" t="s">
        <v>238</v>
      </c>
      <c r="H54" s="42" t="s">
        <v>171</v>
      </c>
      <c r="I54" s="42" t="s">
        <v>136</v>
      </c>
      <c r="J54" s="11" t="s">
        <v>14</v>
      </c>
      <c r="K54" s="11" t="s">
        <v>15</v>
      </c>
      <c r="L54" s="11"/>
      <c r="M54" s="11" t="s">
        <v>18</v>
      </c>
      <c r="N54" s="8" t="s">
        <v>252</v>
      </c>
      <c r="O54" s="8" t="s">
        <v>249</v>
      </c>
      <c r="P54" s="55" t="s">
        <v>251</v>
      </c>
      <c r="Q54" s="55" t="s">
        <v>260</v>
      </c>
      <c r="R54" s="9" t="s">
        <v>252</v>
      </c>
      <c r="S54" s="78" t="s">
        <v>251</v>
      </c>
      <c r="T54" s="9" t="s">
        <v>252</v>
      </c>
      <c r="U54" s="9" t="s">
        <v>62</v>
      </c>
      <c r="V54" s="11" t="s">
        <v>104</v>
      </c>
      <c r="W54" s="11" t="s">
        <v>96</v>
      </c>
      <c r="X54" s="11" t="s">
        <v>39</v>
      </c>
      <c r="Y54" s="27" t="s">
        <v>132</v>
      </c>
      <c r="AA54" s="9">
        <v>6</v>
      </c>
      <c r="AB54" s="11"/>
      <c r="AC54" s="11"/>
      <c r="AD54" s="11"/>
      <c r="AE54" s="11"/>
      <c r="AF54" s="20">
        <v>7.8</v>
      </c>
      <c r="AG54" s="27">
        <v>6.2</v>
      </c>
      <c r="AH54" s="9">
        <v>4</v>
      </c>
      <c r="AI54" s="11"/>
      <c r="AJ54" s="11"/>
      <c r="AK54" s="11"/>
      <c r="AL54" s="11"/>
      <c r="AM54" s="20">
        <v>6.1</v>
      </c>
      <c r="AN54" s="27">
        <v>3.6</v>
      </c>
      <c r="AP54" s="11">
        <v>0</v>
      </c>
      <c r="AQ54" s="11">
        <v>1</v>
      </c>
    </row>
    <row r="55" spans="1:43" ht="16" thickBot="1" x14ac:dyDescent="0.25">
      <c r="A55" s="9">
        <v>534</v>
      </c>
      <c r="B55" s="20" t="s">
        <v>228</v>
      </c>
      <c r="C55" s="10" t="s">
        <v>140</v>
      </c>
      <c r="D55" s="1">
        <v>1</v>
      </c>
      <c r="E55" s="42" t="s">
        <v>140</v>
      </c>
      <c r="F55" s="10" t="s">
        <v>141</v>
      </c>
      <c r="G55" s="42" t="s">
        <v>237</v>
      </c>
      <c r="H55" s="10" t="s">
        <v>162</v>
      </c>
      <c r="I55" s="42" t="s">
        <v>136</v>
      </c>
      <c r="J55" s="11" t="s">
        <v>14</v>
      </c>
      <c r="K55" s="11" t="s">
        <v>15</v>
      </c>
      <c r="L55" s="11"/>
      <c r="M55" s="11" t="s">
        <v>18</v>
      </c>
      <c r="N55" s="8" t="s">
        <v>252</v>
      </c>
      <c r="O55" s="8" t="s">
        <v>249</v>
      </c>
      <c r="P55" s="55" t="s">
        <v>251</v>
      </c>
      <c r="Q55" s="55" t="s">
        <v>260</v>
      </c>
      <c r="R55" s="9" t="s">
        <v>252</v>
      </c>
      <c r="S55" s="78" t="s">
        <v>251</v>
      </c>
      <c r="T55" s="9" t="s">
        <v>252</v>
      </c>
      <c r="U55" s="9" t="s">
        <v>62</v>
      </c>
      <c r="V55" s="11" t="s">
        <v>104</v>
      </c>
      <c r="W55" s="11" t="s">
        <v>96</v>
      </c>
      <c r="X55" s="11" t="s">
        <v>39</v>
      </c>
      <c r="Y55" s="27" t="s">
        <v>132</v>
      </c>
      <c r="AA55" s="9">
        <v>6</v>
      </c>
      <c r="AB55" s="11"/>
      <c r="AC55" s="11"/>
      <c r="AD55" s="11"/>
      <c r="AE55" s="11"/>
      <c r="AF55" s="20">
        <v>4.4000000000000004</v>
      </c>
      <c r="AG55" s="27">
        <v>3.8</v>
      </c>
      <c r="AH55" s="9">
        <v>5</v>
      </c>
      <c r="AI55" s="11"/>
      <c r="AJ55" s="11"/>
      <c r="AK55" s="11"/>
      <c r="AL55" s="11"/>
      <c r="AM55" s="20">
        <v>1.7</v>
      </c>
      <c r="AN55" s="27">
        <v>2.1</v>
      </c>
      <c r="AP55" s="11">
        <v>0</v>
      </c>
      <c r="AQ55" s="11">
        <v>1</v>
      </c>
    </row>
    <row r="56" spans="1:43" ht="16" thickBot="1" x14ac:dyDescent="0.25">
      <c r="A56" s="9">
        <v>534</v>
      </c>
      <c r="B56" s="20" t="s">
        <v>228</v>
      </c>
      <c r="C56" s="10" t="s">
        <v>140</v>
      </c>
      <c r="D56" s="1">
        <v>1</v>
      </c>
      <c r="E56" s="42" t="s">
        <v>140</v>
      </c>
      <c r="F56" s="10" t="s">
        <v>141</v>
      </c>
      <c r="G56" s="57" t="s">
        <v>238</v>
      </c>
      <c r="H56" s="42" t="s">
        <v>171</v>
      </c>
      <c r="I56" s="10" t="s">
        <v>136</v>
      </c>
      <c r="J56" s="11" t="s">
        <v>14</v>
      </c>
      <c r="K56" s="11" t="s">
        <v>15</v>
      </c>
      <c r="L56" s="20" t="s">
        <v>17</v>
      </c>
      <c r="M56" s="11"/>
      <c r="N56" s="8" t="s">
        <v>252</v>
      </c>
      <c r="O56" s="8" t="s">
        <v>249</v>
      </c>
      <c r="P56" s="55" t="s">
        <v>251</v>
      </c>
      <c r="Q56" s="55" t="s">
        <v>260</v>
      </c>
      <c r="R56" s="9" t="s">
        <v>252</v>
      </c>
      <c r="S56" s="78" t="s">
        <v>251</v>
      </c>
      <c r="T56" s="9" t="s">
        <v>252</v>
      </c>
      <c r="U56" s="55" t="s">
        <v>103</v>
      </c>
      <c r="V56" s="11" t="s">
        <v>104</v>
      </c>
      <c r="W56" s="11" t="s">
        <v>99</v>
      </c>
      <c r="X56" s="11" t="s">
        <v>39</v>
      </c>
      <c r="Y56" s="27" t="s">
        <v>132</v>
      </c>
      <c r="AA56" s="9">
        <v>6</v>
      </c>
      <c r="AB56" s="11"/>
      <c r="AC56" s="11"/>
      <c r="AD56" s="11"/>
      <c r="AE56" s="11"/>
      <c r="AF56" s="11">
        <v>23</v>
      </c>
      <c r="AG56" s="27">
        <v>21.6</v>
      </c>
      <c r="AH56" s="9">
        <v>4</v>
      </c>
      <c r="AI56" s="11"/>
      <c r="AJ56" s="11"/>
      <c r="AK56" s="11"/>
      <c r="AL56" s="11"/>
      <c r="AM56" s="11">
        <v>11</v>
      </c>
      <c r="AN56" s="27">
        <v>11.4</v>
      </c>
      <c r="AP56" s="11">
        <v>0</v>
      </c>
      <c r="AQ56" s="11">
        <v>1</v>
      </c>
    </row>
    <row r="57" spans="1:43" s="8" customFormat="1" x14ac:dyDescent="0.2">
      <c r="A57" s="6">
        <v>534</v>
      </c>
      <c r="B57" s="25" t="s">
        <v>228</v>
      </c>
      <c r="C57" s="7" t="s">
        <v>140</v>
      </c>
      <c r="D57" s="1">
        <v>1</v>
      </c>
      <c r="E57" s="42" t="s">
        <v>140</v>
      </c>
      <c r="F57" s="7" t="s">
        <v>141</v>
      </c>
      <c r="G57" s="7" t="s">
        <v>237</v>
      </c>
      <c r="H57" s="10" t="s">
        <v>162</v>
      </c>
      <c r="I57" s="7" t="s">
        <v>136</v>
      </c>
      <c r="J57" s="8" t="s">
        <v>14</v>
      </c>
      <c r="K57" s="8" t="s">
        <v>15</v>
      </c>
      <c r="L57" s="25" t="s">
        <v>17</v>
      </c>
      <c r="N57" s="8" t="s">
        <v>252</v>
      </c>
      <c r="O57" s="8" t="s">
        <v>249</v>
      </c>
      <c r="P57" s="55" t="s">
        <v>251</v>
      </c>
      <c r="Q57" s="55" t="s">
        <v>260</v>
      </c>
      <c r="R57" s="9" t="s">
        <v>252</v>
      </c>
      <c r="S57" s="78" t="s">
        <v>251</v>
      </c>
      <c r="T57" s="9" t="s">
        <v>252</v>
      </c>
      <c r="U57" s="25" t="s">
        <v>103</v>
      </c>
      <c r="V57" s="8" t="s">
        <v>104</v>
      </c>
      <c r="W57" s="8" t="s">
        <v>99</v>
      </c>
      <c r="X57" s="8" t="s">
        <v>39</v>
      </c>
      <c r="Y57" s="8" t="s">
        <v>132</v>
      </c>
      <c r="AA57" s="8">
        <v>6</v>
      </c>
      <c r="AF57" s="8">
        <v>18.7</v>
      </c>
      <c r="AG57" s="8">
        <v>13.6</v>
      </c>
      <c r="AH57" s="8">
        <v>5</v>
      </c>
      <c r="AM57" s="8">
        <v>6.1</v>
      </c>
      <c r="AN57" s="8">
        <v>9.1999999999999993</v>
      </c>
      <c r="AP57" s="11">
        <v>0</v>
      </c>
      <c r="AQ57" s="11">
        <v>1</v>
      </c>
    </row>
    <row r="58" spans="1:43" s="49" customFormat="1" x14ac:dyDescent="0.2">
      <c r="A58" s="47">
        <v>764</v>
      </c>
      <c r="B58" s="49" t="s">
        <v>229</v>
      </c>
      <c r="C58" s="46" t="s">
        <v>140</v>
      </c>
      <c r="D58" s="46">
        <v>1</v>
      </c>
      <c r="E58" s="42" t="s">
        <v>140</v>
      </c>
      <c r="F58" s="46" t="s">
        <v>172</v>
      </c>
      <c r="G58" s="46" t="s">
        <v>237</v>
      </c>
      <c r="H58" s="46" t="s">
        <v>173</v>
      </c>
      <c r="I58" s="46" t="s">
        <v>39</v>
      </c>
      <c r="J58" s="49" t="s">
        <v>176</v>
      </c>
      <c r="K58" s="49" t="s">
        <v>184</v>
      </c>
      <c r="M58" s="49" t="s">
        <v>174</v>
      </c>
      <c r="N58" s="49" t="s">
        <v>251</v>
      </c>
      <c r="O58" s="49" t="s">
        <v>250</v>
      </c>
      <c r="P58" s="49" t="s">
        <v>252</v>
      </c>
      <c r="Q58" s="49" t="s">
        <v>5</v>
      </c>
      <c r="R58" s="49" t="s">
        <v>252</v>
      </c>
      <c r="S58" s="49" t="s">
        <v>251</v>
      </c>
      <c r="T58" s="49" t="s">
        <v>251</v>
      </c>
      <c r="U58" s="49" t="s">
        <v>111</v>
      </c>
      <c r="V58" s="49" t="s">
        <v>112</v>
      </c>
      <c r="W58" s="49" t="s">
        <v>99</v>
      </c>
      <c r="X58" s="49" t="s">
        <v>39</v>
      </c>
      <c r="Y58" s="49" t="s">
        <v>133</v>
      </c>
      <c r="AA58" s="49">
        <v>7</v>
      </c>
      <c r="AB58" s="60">
        <v>14</v>
      </c>
      <c r="AC58" s="60">
        <v>7.6811457478686078</v>
      </c>
      <c r="AD58" s="60">
        <v>14.142857142857142</v>
      </c>
      <c r="AE58" s="60">
        <v>5.8431889532050176</v>
      </c>
      <c r="AF58" s="49">
        <v>0.1</v>
      </c>
      <c r="AG58" s="49">
        <v>4.7</v>
      </c>
      <c r="AH58" s="49">
        <v>8</v>
      </c>
      <c r="AI58" s="60">
        <v>9.625</v>
      </c>
      <c r="AJ58" s="60">
        <v>7.0899828732414543</v>
      </c>
      <c r="AK58" s="60">
        <v>9.625</v>
      </c>
      <c r="AL58" s="60">
        <v>7.5391833585797414</v>
      </c>
      <c r="AM58" s="49">
        <v>0</v>
      </c>
      <c r="AN58" s="49">
        <v>2.1</v>
      </c>
      <c r="AP58" s="49">
        <v>1</v>
      </c>
      <c r="AQ58" s="49">
        <v>1</v>
      </c>
    </row>
    <row r="59" spans="1:43" s="14" customFormat="1" ht="16" thickBot="1" x14ac:dyDescent="0.25">
      <c r="A59" s="13">
        <v>764</v>
      </c>
      <c r="B59" s="61" t="s">
        <v>229</v>
      </c>
      <c r="C59" s="57" t="s">
        <v>140</v>
      </c>
      <c r="D59" s="10">
        <v>2</v>
      </c>
      <c r="E59" s="42" t="s">
        <v>140</v>
      </c>
      <c r="F59" s="58" t="s">
        <v>172</v>
      </c>
      <c r="G59" s="46" t="s">
        <v>237</v>
      </c>
      <c r="H59" s="58" t="s">
        <v>173</v>
      </c>
      <c r="I59" s="58" t="s">
        <v>39</v>
      </c>
      <c r="J59" s="61" t="s">
        <v>176</v>
      </c>
      <c r="K59" s="14" t="s">
        <v>208</v>
      </c>
      <c r="M59" s="14" t="s">
        <v>174</v>
      </c>
      <c r="N59" s="49" t="s">
        <v>251</v>
      </c>
      <c r="O59" s="49" t="s">
        <v>250</v>
      </c>
      <c r="P59" s="49" t="s">
        <v>252</v>
      </c>
      <c r="Q59" s="49" t="s">
        <v>5</v>
      </c>
      <c r="R59" s="49" t="s">
        <v>252</v>
      </c>
      <c r="S59" s="49" t="s">
        <v>251</v>
      </c>
      <c r="T59" s="49" t="s">
        <v>251</v>
      </c>
      <c r="U59" s="14" t="s">
        <v>111</v>
      </c>
      <c r="V59" s="56" t="s">
        <v>112</v>
      </c>
      <c r="W59" s="14" t="s">
        <v>99</v>
      </c>
      <c r="X59" s="14" t="s">
        <v>39</v>
      </c>
      <c r="Y59" s="14" t="s">
        <v>133</v>
      </c>
      <c r="AA59" s="14">
        <v>7</v>
      </c>
      <c r="AB59" s="62">
        <v>14</v>
      </c>
      <c r="AC59" s="62">
        <v>7.6811457478686078</v>
      </c>
      <c r="AD59" s="62">
        <v>14.142857142857142</v>
      </c>
      <c r="AE59" s="62">
        <v>5.8431889532050176</v>
      </c>
      <c r="AF59" s="14">
        <v>0.1</v>
      </c>
      <c r="AG59" s="14">
        <v>4.7</v>
      </c>
      <c r="AH59" s="14">
        <v>8</v>
      </c>
      <c r="AI59" s="62">
        <v>12</v>
      </c>
      <c r="AJ59" s="62">
        <v>7.6376261582597333</v>
      </c>
      <c r="AK59" s="62">
        <v>12</v>
      </c>
      <c r="AL59" s="62">
        <v>8.9628864398325021</v>
      </c>
      <c r="AM59" s="14">
        <v>0</v>
      </c>
      <c r="AN59" s="14">
        <v>5.6</v>
      </c>
      <c r="AP59" s="49">
        <v>1</v>
      </c>
      <c r="AQ59" s="49">
        <v>1</v>
      </c>
    </row>
    <row r="60" spans="1:43" s="45" customFormat="1" x14ac:dyDescent="0.2">
      <c r="A60" s="49">
        <v>764</v>
      </c>
      <c r="B60" s="45" t="s">
        <v>229</v>
      </c>
      <c r="C60" s="46" t="s">
        <v>140</v>
      </c>
      <c r="D60" s="46">
        <v>1</v>
      </c>
      <c r="E60" s="42" t="s">
        <v>140</v>
      </c>
      <c r="F60" s="46" t="s">
        <v>172</v>
      </c>
      <c r="G60" s="46" t="s">
        <v>237</v>
      </c>
      <c r="H60" s="46" t="s">
        <v>173</v>
      </c>
      <c r="I60" s="46" t="s">
        <v>39</v>
      </c>
      <c r="J60" s="45" t="s">
        <v>176</v>
      </c>
      <c r="K60" s="45" t="s">
        <v>184</v>
      </c>
      <c r="L60" s="45" t="s">
        <v>23</v>
      </c>
      <c r="N60" s="49" t="s">
        <v>251</v>
      </c>
      <c r="O60" s="49" t="s">
        <v>250</v>
      </c>
      <c r="P60" s="49" t="s">
        <v>252</v>
      </c>
      <c r="Q60" s="49" t="s">
        <v>5</v>
      </c>
      <c r="R60" s="49" t="s">
        <v>252</v>
      </c>
      <c r="S60" s="49" t="s">
        <v>251</v>
      </c>
      <c r="T60" s="49" t="s">
        <v>251</v>
      </c>
      <c r="U60" s="47" t="s">
        <v>122</v>
      </c>
      <c r="V60" s="45" t="s">
        <v>123</v>
      </c>
      <c r="W60" s="45" t="s">
        <v>39</v>
      </c>
      <c r="X60" s="45" t="s">
        <v>39</v>
      </c>
      <c r="Y60" s="48" t="s">
        <v>133</v>
      </c>
      <c r="Z60" s="49"/>
      <c r="AA60" s="47">
        <v>7</v>
      </c>
      <c r="AB60" s="50">
        <v>971</v>
      </c>
      <c r="AC60" s="50">
        <v>6.8799224801834313</v>
      </c>
      <c r="AD60" s="50">
        <v>964.28571428571433</v>
      </c>
      <c r="AE60" s="50">
        <v>12.592514783450865</v>
      </c>
      <c r="AF60" s="45">
        <v>-6.7</v>
      </c>
      <c r="AG60" s="48">
        <v>9.4</v>
      </c>
      <c r="AH60" s="47">
        <v>8</v>
      </c>
      <c r="AI60" s="50">
        <v>977.125</v>
      </c>
      <c r="AJ60" s="50">
        <v>6.706872807586473</v>
      </c>
      <c r="AK60" s="50">
        <v>974.5</v>
      </c>
      <c r="AL60" s="50">
        <v>9.2736184954957039</v>
      </c>
      <c r="AM60" s="45">
        <v>-2.5</v>
      </c>
      <c r="AN60" s="48">
        <v>6.1</v>
      </c>
      <c r="AP60" s="49">
        <v>1</v>
      </c>
      <c r="AQ60" s="49">
        <v>1</v>
      </c>
    </row>
    <row r="61" spans="1:43" x14ac:dyDescent="0.2">
      <c r="A61" s="11">
        <v>764</v>
      </c>
      <c r="B61" s="45" t="s">
        <v>229</v>
      </c>
      <c r="C61" s="10" t="s">
        <v>140</v>
      </c>
      <c r="D61" s="42">
        <v>2</v>
      </c>
      <c r="E61" s="42" t="s">
        <v>140</v>
      </c>
      <c r="F61" s="42" t="s">
        <v>172</v>
      </c>
      <c r="G61" s="46" t="s">
        <v>237</v>
      </c>
      <c r="H61" s="42" t="s">
        <v>173</v>
      </c>
      <c r="I61" s="42" t="s">
        <v>39</v>
      </c>
      <c r="J61" s="45" t="s">
        <v>176</v>
      </c>
      <c r="K61" t="s">
        <v>208</v>
      </c>
      <c r="L61" t="s">
        <v>23</v>
      </c>
      <c r="N61" s="49" t="s">
        <v>251</v>
      </c>
      <c r="O61" s="49" t="s">
        <v>250</v>
      </c>
      <c r="P61" s="49" t="s">
        <v>252</v>
      </c>
      <c r="Q61" s="49" t="s">
        <v>5</v>
      </c>
      <c r="R61" s="49" t="s">
        <v>252</v>
      </c>
      <c r="S61" s="49" t="s">
        <v>251</v>
      </c>
      <c r="T61" s="49" t="s">
        <v>251</v>
      </c>
      <c r="U61" s="9" t="s">
        <v>122</v>
      </c>
      <c r="V61" t="s">
        <v>123</v>
      </c>
      <c r="W61" t="s">
        <v>39</v>
      </c>
      <c r="X61" t="s">
        <v>39</v>
      </c>
      <c r="Y61" s="27" t="s">
        <v>133</v>
      </c>
      <c r="AA61" s="9">
        <v>7</v>
      </c>
      <c r="AB61" s="50">
        <v>971</v>
      </c>
      <c r="AC61" s="50">
        <v>6.8799224801834313</v>
      </c>
      <c r="AD61" s="50">
        <v>964.28571428571433</v>
      </c>
      <c r="AE61" s="50">
        <v>12.592514783450865</v>
      </c>
      <c r="AF61">
        <v>-6.7</v>
      </c>
      <c r="AG61" s="27">
        <v>9.4</v>
      </c>
      <c r="AH61" s="9">
        <v>8</v>
      </c>
      <c r="AI61" s="50">
        <v>980.42857142857144</v>
      </c>
      <c r="AJ61" s="50">
        <v>3.5523298860110981</v>
      </c>
      <c r="AK61" s="50">
        <v>979.85714285714289</v>
      </c>
      <c r="AL61" s="50">
        <v>4.3369947901195145</v>
      </c>
      <c r="AM61">
        <v>-0.5</v>
      </c>
      <c r="AN61" s="11">
        <v>4.0999999999999996</v>
      </c>
      <c r="AP61" s="49">
        <v>1</v>
      </c>
      <c r="AQ61" s="49">
        <v>1</v>
      </c>
    </row>
    <row r="62" spans="1:43" s="45" customFormat="1" x14ac:dyDescent="0.2">
      <c r="A62" s="49">
        <v>764</v>
      </c>
      <c r="B62" s="45" t="s">
        <v>229</v>
      </c>
      <c r="C62" s="46" t="s">
        <v>140</v>
      </c>
      <c r="D62" s="46">
        <v>1</v>
      </c>
      <c r="E62" s="42" t="s">
        <v>140</v>
      </c>
      <c r="F62" s="46" t="s">
        <v>172</v>
      </c>
      <c r="G62" s="46" t="s">
        <v>237</v>
      </c>
      <c r="H62" s="46" t="s">
        <v>173</v>
      </c>
      <c r="I62" s="46" t="s">
        <v>39</v>
      </c>
      <c r="J62" s="45" t="s">
        <v>176</v>
      </c>
      <c r="K62" s="45" t="s">
        <v>184</v>
      </c>
      <c r="L62" s="45" t="s">
        <v>33</v>
      </c>
      <c r="N62" s="49" t="s">
        <v>251</v>
      </c>
      <c r="O62" s="49" t="s">
        <v>250</v>
      </c>
      <c r="P62" s="49" t="s">
        <v>252</v>
      </c>
      <c r="Q62" s="49" t="s">
        <v>5</v>
      </c>
      <c r="R62" s="49" t="s">
        <v>252</v>
      </c>
      <c r="S62" s="49" t="s">
        <v>251</v>
      </c>
      <c r="T62" s="49" t="s">
        <v>251</v>
      </c>
      <c r="U62" s="47" t="s">
        <v>124</v>
      </c>
      <c r="V62" s="45" t="s">
        <v>125</v>
      </c>
      <c r="W62" s="45" t="s">
        <v>39</v>
      </c>
      <c r="X62" s="45" t="s">
        <v>39</v>
      </c>
      <c r="Y62" s="48" t="s">
        <v>133</v>
      </c>
      <c r="Z62" s="49"/>
      <c r="AA62" s="47">
        <v>7</v>
      </c>
      <c r="AB62" s="51">
        <v>49.428571428571431</v>
      </c>
      <c r="AC62" s="51">
        <v>7.253898787483025</v>
      </c>
      <c r="AD62" s="52">
        <v>48.285714285714285</v>
      </c>
      <c r="AE62" s="52">
        <v>9.7419075085304403</v>
      </c>
      <c r="AF62" s="45">
        <v>-1.1000000000000001</v>
      </c>
      <c r="AG62" s="48">
        <v>5.3</v>
      </c>
      <c r="AH62" s="47">
        <v>8</v>
      </c>
      <c r="AI62" s="51">
        <v>68.25</v>
      </c>
      <c r="AJ62" s="51">
        <v>14.360163150684803</v>
      </c>
      <c r="AK62" s="52">
        <v>71.75</v>
      </c>
      <c r="AL62" s="52">
        <v>14.508618128546908</v>
      </c>
      <c r="AM62" s="45">
        <v>3.5</v>
      </c>
      <c r="AN62" s="48">
        <v>4.9000000000000004</v>
      </c>
      <c r="AP62" s="49">
        <v>1</v>
      </c>
      <c r="AQ62" s="49">
        <v>1</v>
      </c>
    </row>
    <row r="63" spans="1:43" x14ac:dyDescent="0.2">
      <c r="A63" s="11">
        <v>764</v>
      </c>
      <c r="B63" s="49" t="s">
        <v>229</v>
      </c>
      <c r="C63" s="10" t="s">
        <v>140</v>
      </c>
      <c r="D63" s="42">
        <v>2</v>
      </c>
      <c r="E63" s="42" t="s">
        <v>140</v>
      </c>
      <c r="F63" s="42" t="s">
        <v>172</v>
      </c>
      <c r="G63" s="46" t="s">
        <v>237</v>
      </c>
      <c r="H63" s="42" t="s">
        <v>173</v>
      </c>
      <c r="I63" s="42" t="s">
        <v>39</v>
      </c>
      <c r="J63" s="49" t="s">
        <v>176</v>
      </c>
      <c r="K63" s="11" t="s">
        <v>208</v>
      </c>
      <c r="L63" s="11" t="s">
        <v>33</v>
      </c>
      <c r="M63" s="11"/>
      <c r="N63" s="49" t="s">
        <v>251</v>
      </c>
      <c r="O63" s="49" t="s">
        <v>250</v>
      </c>
      <c r="P63" s="49" t="s">
        <v>252</v>
      </c>
      <c r="Q63" s="49" t="s">
        <v>5</v>
      </c>
      <c r="R63" s="49" t="s">
        <v>252</v>
      </c>
      <c r="S63" s="49" t="s">
        <v>251</v>
      </c>
      <c r="T63" s="49" t="s">
        <v>251</v>
      </c>
      <c r="U63" s="9" t="s">
        <v>124</v>
      </c>
      <c r="V63" s="11" t="s">
        <v>125</v>
      </c>
      <c r="W63" s="11" t="s">
        <v>39</v>
      </c>
      <c r="X63" s="11" t="s">
        <v>39</v>
      </c>
      <c r="Y63" s="27" t="s">
        <v>133</v>
      </c>
      <c r="AA63" s="9">
        <v>7</v>
      </c>
      <c r="AB63" s="51">
        <v>49.428571428571431</v>
      </c>
      <c r="AC63" s="51">
        <v>7.253898787483025</v>
      </c>
      <c r="AD63" s="52">
        <v>48.285714285714285</v>
      </c>
      <c r="AE63" s="52">
        <v>9.7419075085304403</v>
      </c>
      <c r="AF63" s="11">
        <v>-1.1000000000000001</v>
      </c>
      <c r="AG63" s="27">
        <v>5.3</v>
      </c>
      <c r="AH63" s="9">
        <v>8</v>
      </c>
      <c r="AI63" s="51">
        <v>63.714285714285715</v>
      </c>
      <c r="AJ63" s="51">
        <v>9.4642183286010866</v>
      </c>
      <c r="AK63" s="52">
        <v>63.428571428571431</v>
      </c>
      <c r="AL63" s="52">
        <v>10.674848052894291</v>
      </c>
      <c r="AM63" s="11">
        <v>-0.4</v>
      </c>
      <c r="AN63" s="11">
        <v>5.9</v>
      </c>
      <c r="AP63" s="49">
        <v>1</v>
      </c>
      <c r="AQ63" s="49">
        <v>1</v>
      </c>
    </row>
    <row r="64" spans="1:43" s="45" customFormat="1" x14ac:dyDescent="0.2">
      <c r="A64" s="49">
        <v>764</v>
      </c>
      <c r="B64" s="49" t="s">
        <v>229</v>
      </c>
      <c r="C64" s="46" t="s">
        <v>140</v>
      </c>
      <c r="D64" s="46">
        <v>1</v>
      </c>
      <c r="E64" s="42" t="s">
        <v>140</v>
      </c>
      <c r="F64" s="46" t="s">
        <v>172</v>
      </c>
      <c r="G64" s="46" t="s">
        <v>237</v>
      </c>
      <c r="H64" s="46" t="s">
        <v>173</v>
      </c>
      <c r="I64" s="46" t="s">
        <v>39</v>
      </c>
      <c r="J64" s="49" t="s">
        <v>176</v>
      </c>
      <c r="K64" s="49" t="s">
        <v>184</v>
      </c>
      <c r="L64" s="49"/>
      <c r="M64" s="49"/>
      <c r="N64" s="49" t="s">
        <v>251</v>
      </c>
      <c r="O64" s="49" t="s">
        <v>250</v>
      </c>
      <c r="P64" s="49" t="s">
        <v>252</v>
      </c>
      <c r="Q64" s="49" t="s">
        <v>5</v>
      </c>
      <c r="R64" s="49" t="s">
        <v>252</v>
      </c>
      <c r="S64" s="49" t="s">
        <v>251</v>
      </c>
      <c r="T64" s="49" t="s">
        <v>251</v>
      </c>
      <c r="U64" s="47" t="s">
        <v>107</v>
      </c>
      <c r="V64" s="49" t="s">
        <v>106</v>
      </c>
      <c r="W64" s="49" t="s">
        <v>108</v>
      </c>
      <c r="X64" s="49" t="s">
        <v>39</v>
      </c>
      <c r="Y64" s="48" t="s">
        <v>133</v>
      </c>
      <c r="Z64" s="49"/>
      <c r="AA64" s="47">
        <v>7</v>
      </c>
      <c r="AB64" s="51">
        <v>21.142857142857142</v>
      </c>
      <c r="AC64" s="51">
        <v>3.8913824205360634</v>
      </c>
      <c r="AD64" s="52">
        <v>21.857142857142858</v>
      </c>
      <c r="AE64" s="52">
        <v>2.2677868380553634</v>
      </c>
      <c r="AF64" s="49">
        <v>0.7</v>
      </c>
      <c r="AG64" s="48">
        <v>3.2</v>
      </c>
      <c r="AH64" s="47">
        <v>8</v>
      </c>
      <c r="AI64" s="51">
        <v>21.5</v>
      </c>
      <c r="AJ64" s="51">
        <v>5.7321150422111078</v>
      </c>
      <c r="AK64" s="52">
        <v>21.75</v>
      </c>
      <c r="AL64" s="52">
        <v>6.181770435262516</v>
      </c>
      <c r="AM64" s="49">
        <v>0.3</v>
      </c>
      <c r="AN64" s="48">
        <v>0.9</v>
      </c>
      <c r="AP64" s="49">
        <v>1</v>
      </c>
      <c r="AQ64" s="49">
        <v>1</v>
      </c>
    </row>
    <row r="65" spans="1:43" x14ac:dyDescent="0.2">
      <c r="A65" s="11">
        <v>764</v>
      </c>
      <c r="B65" s="45" t="s">
        <v>229</v>
      </c>
      <c r="C65" s="10" t="s">
        <v>140</v>
      </c>
      <c r="D65" s="42">
        <v>2</v>
      </c>
      <c r="E65" s="42" t="s">
        <v>140</v>
      </c>
      <c r="F65" s="42" t="s">
        <v>172</v>
      </c>
      <c r="G65" s="46" t="s">
        <v>237</v>
      </c>
      <c r="H65" s="42" t="s">
        <v>173</v>
      </c>
      <c r="I65" s="42" t="s">
        <v>39</v>
      </c>
      <c r="J65" s="45" t="s">
        <v>176</v>
      </c>
      <c r="K65" t="s">
        <v>208</v>
      </c>
      <c r="N65" s="49" t="s">
        <v>251</v>
      </c>
      <c r="O65" s="49" t="s">
        <v>250</v>
      </c>
      <c r="P65" s="49" t="s">
        <v>252</v>
      </c>
      <c r="Q65" s="49" t="s">
        <v>5</v>
      </c>
      <c r="R65" s="49" t="s">
        <v>252</v>
      </c>
      <c r="S65" s="49" t="s">
        <v>251</v>
      </c>
      <c r="T65" s="49" t="s">
        <v>251</v>
      </c>
      <c r="U65" s="9" t="s">
        <v>107</v>
      </c>
      <c r="V65" t="s">
        <v>106</v>
      </c>
      <c r="W65" t="s">
        <v>108</v>
      </c>
      <c r="X65" t="s">
        <v>39</v>
      </c>
      <c r="Y65" s="27" t="s">
        <v>133</v>
      </c>
      <c r="AA65" s="9">
        <v>7</v>
      </c>
      <c r="AB65" s="51">
        <v>21.142857142857142</v>
      </c>
      <c r="AC65" s="51">
        <v>3.8913824205360634</v>
      </c>
      <c r="AD65" s="52">
        <v>21.857142857142858</v>
      </c>
      <c r="AE65" s="52">
        <v>2.2677868380553634</v>
      </c>
      <c r="AF65">
        <v>0.7</v>
      </c>
      <c r="AG65" s="27">
        <v>3.2</v>
      </c>
      <c r="AH65" s="9">
        <v>8</v>
      </c>
      <c r="AI65" s="51">
        <v>21.142857142857142</v>
      </c>
      <c r="AJ65" s="51">
        <v>3.5321651258386044</v>
      </c>
      <c r="AK65" s="52">
        <v>21.285714285714285</v>
      </c>
      <c r="AL65" s="52">
        <v>4.4239607334862949</v>
      </c>
      <c r="AM65">
        <v>0.1</v>
      </c>
      <c r="AN65" s="11">
        <v>1.5</v>
      </c>
      <c r="AP65" s="49">
        <v>1</v>
      </c>
      <c r="AQ65" s="49">
        <v>1</v>
      </c>
    </row>
    <row r="66" spans="1:43" s="45" customFormat="1" x14ac:dyDescent="0.2">
      <c r="A66" s="49">
        <v>764</v>
      </c>
      <c r="B66" s="45" t="s">
        <v>229</v>
      </c>
      <c r="C66" s="46" t="s">
        <v>140</v>
      </c>
      <c r="D66" s="46">
        <v>1</v>
      </c>
      <c r="E66" s="42" t="s">
        <v>140</v>
      </c>
      <c r="F66" s="46" t="s">
        <v>172</v>
      </c>
      <c r="G66" s="46" t="s">
        <v>237</v>
      </c>
      <c r="H66" s="46" t="s">
        <v>173</v>
      </c>
      <c r="I66" s="46" t="s">
        <v>39</v>
      </c>
      <c r="J66" s="45" t="s">
        <v>176</v>
      </c>
      <c r="K66" s="45" t="s">
        <v>184</v>
      </c>
      <c r="N66" s="49" t="s">
        <v>251</v>
      </c>
      <c r="O66" s="49" t="s">
        <v>250</v>
      </c>
      <c r="P66" s="49" t="s">
        <v>252</v>
      </c>
      <c r="Q66" s="49" t="s">
        <v>5</v>
      </c>
      <c r="R66" s="49" t="s">
        <v>252</v>
      </c>
      <c r="S66" s="49" t="s">
        <v>251</v>
      </c>
      <c r="T66" s="49" t="s">
        <v>251</v>
      </c>
      <c r="U66" s="47" t="s">
        <v>109</v>
      </c>
      <c r="V66" s="45" t="s">
        <v>106</v>
      </c>
      <c r="W66" s="45" t="s">
        <v>110</v>
      </c>
      <c r="X66" s="45" t="s">
        <v>39</v>
      </c>
      <c r="Y66" s="48" t="s">
        <v>133</v>
      </c>
      <c r="Z66" s="49"/>
      <c r="AA66" s="47">
        <v>7</v>
      </c>
      <c r="AB66" s="51">
        <v>19.428571428571427</v>
      </c>
      <c r="AC66" s="51">
        <v>5.9960304329098397</v>
      </c>
      <c r="AD66" s="52">
        <v>23.571428571428573</v>
      </c>
      <c r="AE66" s="52">
        <v>4.503966505838414</v>
      </c>
      <c r="AF66" s="45">
        <v>4.0999999999999996</v>
      </c>
      <c r="AG66" s="48">
        <v>5.6</v>
      </c>
      <c r="AH66" s="47">
        <v>8</v>
      </c>
      <c r="AI66" s="51">
        <v>22.875</v>
      </c>
      <c r="AJ66" s="51">
        <v>6.0577577181188564</v>
      </c>
      <c r="AK66" s="52">
        <v>24.5625</v>
      </c>
      <c r="AL66" s="52">
        <v>4.3706611137708418</v>
      </c>
      <c r="AM66" s="45">
        <v>0.9</v>
      </c>
      <c r="AN66" s="48">
        <v>2.2999999999999998</v>
      </c>
      <c r="AP66" s="49">
        <v>1</v>
      </c>
      <c r="AQ66" s="49">
        <v>1</v>
      </c>
    </row>
    <row r="67" spans="1:43" x14ac:dyDescent="0.2">
      <c r="A67" s="11">
        <v>764</v>
      </c>
      <c r="B67" s="45" t="s">
        <v>229</v>
      </c>
      <c r="C67" s="10" t="s">
        <v>140</v>
      </c>
      <c r="D67" s="42">
        <v>2</v>
      </c>
      <c r="E67" s="42" t="s">
        <v>140</v>
      </c>
      <c r="F67" s="42" t="s">
        <v>172</v>
      </c>
      <c r="G67" s="46" t="s">
        <v>237</v>
      </c>
      <c r="H67" s="42" t="s">
        <v>173</v>
      </c>
      <c r="I67" s="42" t="s">
        <v>39</v>
      </c>
      <c r="J67" s="45" t="s">
        <v>176</v>
      </c>
      <c r="K67" t="s">
        <v>208</v>
      </c>
      <c r="N67" s="49" t="s">
        <v>251</v>
      </c>
      <c r="O67" s="49" t="s">
        <v>250</v>
      </c>
      <c r="P67" s="49" t="s">
        <v>252</v>
      </c>
      <c r="Q67" s="49" t="s">
        <v>5</v>
      </c>
      <c r="R67" s="49" t="s">
        <v>252</v>
      </c>
      <c r="S67" s="49" t="s">
        <v>251</v>
      </c>
      <c r="T67" s="49" t="s">
        <v>251</v>
      </c>
      <c r="U67" s="9" t="s">
        <v>109</v>
      </c>
      <c r="V67" t="s">
        <v>106</v>
      </c>
      <c r="W67" t="s">
        <v>110</v>
      </c>
      <c r="X67" t="s">
        <v>39</v>
      </c>
      <c r="Y67" s="27" t="s">
        <v>133</v>
      </c>
      <c r="AA67" s="9">
        <v>7</v>
      </c>
      <c r="AB67" s="51">
        <v>19.428571428571427</v>
      </c>
      <c r="AC67" s="51">
        <v>5.9960304329098397</v>
      </c>
      <c r="AD67" s="52">
        <v>23.571428571428573</v>
      </c>
      <c r="AE67" s="52">
        <v>4.503966505838414</v>
      </c>
      <c r="AF67">
        <v>4.0999999999999996</v>
      </c>
      <c r="AG67" s="27">
        <v>5.6</v>
      </c>
      <c r="AH67" s="9">
        <v>8</v>
      </c>
      <c r="AI67" s="51">
        <v>23.142857142857142</v>
      </c>
      <c r="AJ67" s="51">
        <v>2.0354009783964293</v>
      </c>
      <c r="AK67" s="52">
        <v>23.428571428571399</v>
      </c>
      <c r="AL67" s="52">
        <v>2.1491969707422398</v>
      </c>
      <c r="AM67">
        <v>0.3</v>
      </c>
      <c r="AN67" s="11">
        <v>1.7</v>
      </c>
      <c r="AP67" s="49">
        <v>1</v>
      </c>
      <c r="AQ67" s="49">
        <v>1</v>
      </c>
    </row>
    <row r="68" spans="1:43" s="45" customFormat="1" x14ac:dyDescent="0.2">
      <c r="A68" s="49">
        <v>764</v>
      </c>
      <c r="B68" s="49" t="s">
        <v>229</v>
      </c>
      <c r="C68" s="46" t="s">
        <v>140</v>
      </c>
      <c r="D68" s="46">
        <v>1</v>
      </c>
      <c r="E68" s="42" t="s">
        <v>140</v>
      </c>
      <c r="F68" s="46" t="s">
        <v>172</v>
      </c>
      <c r="G68" s="46" t="s">
        <v>237</v>
      </c>
      <c r="H68" s="46" t="s">
        <v>173</v>
      </c>
      <c r="I68" s="46" t="s">
        <v>39</v>
      </c>
      <c r="J68" s="49" t="s">
        <v>176</v>
      </c>
      <c r="K68" s="49" t="s">
        <v>184</v>
      </c>
      <c r="L68" s="49"/>
      <c r="M68" s="49" t="s">
        <v>21</v>
      </c>
      <c r="N68" s="49" t="s">
        <v>251</v>
      </c>
      <c r="O68" s="49" t="s">
        <v>250</v>
      </c>
      <c r="P68" s="49" t="s">
        <v>252</v>
      </c>
      <c r="Q68" s="49" t="s">
        <v>5</v>
      </c>
      <c r="R68" s="49" t="s">
        <v>252</v>
      </c>
      <c r="S68" s="49" t="s">
        <v>251</v>
      </c>
      <c r="T68" s="49" t="s">
        <v>251</v>
      </c>
      <c r="U68" s="47" t="s">
        <v>48</v>
      </c>
      <c r="V68" s="49" t="s">
        <v>115</v>
      </c>
      <c r="W68" s="49" t="s">
        <v>118</v>
      </c>
      <c r="X68" s="49" t="s">
        <v>119</v>
      </c>
      <c r="Y68" s="48" t="s">
        <v>133</v>
      </c>
      <c r="Z68" s="49"/>
      <c r="AA68" s="47">
        <v>7</v>
      </c>
      <c r="AB68" s="51">
        <v>26.857142857142858</v>
      </c>
      <c r="AC68" s="51">
        <v>12.837816162008391</v>
      </c>
      <c r="AD68" s="52">
        <v>28.714285714285715</v>
      </c>
      <c r="AE68" s="52">
        <v>10.355582805332361</v>
      </c>
      <c r="AF68" s="49">
        <v>2</v>
      </c>
      <c r="AG68" s="48">
        <v>3.3</v>
      </c>
      <c r="AH68" s="47">
        <v>8</v>
      </c>
      <c r="AI68" s="51">
        <v>22.375</v>
      </c>
      <c r="AJ68" s="51">
        <v>12.982818316088823</v>
      </c>
      <c r="AK68" s="52">
        <v>23.625</v>
      </c>
      <c r="AL68" s="52">
        <v>13.479481761975443</v>
      </c>
      <c r="AM68" s="49">
        <v>1.3</v>
      </c>
      <c r="AN68" s="48">
        <v>2.2999999999999998</v>
      </c>
      <c r="AP68" s="49">
        <v>1</v>
      </c>
      <c r="AQ68" s="49">
        <v>1</v>
      </c>
    </row>
    <row r="69" spans="1:43" x14ac:dyDescent="0.2">
      <c r="A69" s="11">
        <v>764</v>
      </c>
      <c r="B69" s="45" t="s">
        <v>229</v>
      </c>
      <c r="C69" s="10" t="s">
        <v>140</v>
      </c>
      <c r="D69" s="42">
        <v>2</v>
      </c>
      <c r="E69" s="42" t="s">
        <v>140</v>
      </c>
      <c r="F69" s="42" t="s">
        <v>172</v>
      </c>
      <c r="G69" s="46" t="s">
        <v>237</v>
      </c>
      <c r="H69" s="42" t="s">
        <v>173</v>
      </c>
      <c r="I69" s="42" t="s">
        <v>39</v>
      </c>
      <c r="J69" s="45" t="s">
        <v>176</v>
      </c>
      <c r="K69" t="s">
        <v>208</v>
      </c>
      <c r="M69" t="s">
        <v>21</v>
      </c>
      <c r="N69" s="49" t="s">
        <v>251</v>
      </c>
      <c r="O69" s="49" t="s">
        <v>250</v>
      </c>
      <c r="P69" s="49" t="s">
        <v>252</v>
      </c>
      <c r="Q69" s="49" t="s">
        <v>5</v>
      </c>
      <c r="R69" s="49" t="s">
        <v>252</v>
      </c>
      <c r="S69" s="49" t="s">
        <v>251</v>
      </c>
      <c r="T69" s="49" t="s">
        <v>251</v>
      </c>
      <c r="U69" s="9" t="s">
        <v>48</v>
      </c>
      <c r="V69" t="s">
        <v>115</v>
      </c>
      <c r="W69" t="s">
        <v>118</v>
      </c>
      <c r="X69" t="s">
        <v>119</v>
      </c>
      <c r="Y69" s="27" t="s">
        <v>133</v>
      </c>
      <c r="AA69" s="9">
        <v>7</v>
      </c>
      <c r="AB69" s="51">
        <v>26.857142857142858</v>
      </c>
      <c r="AC69" s="51">
        <v>12.837816162008391</v>
      </c>
      <c r="AD69" s="52">
        <v>28.714285714285715</v>
      </c>
      <c r="AE69" s="52">
        <v>10.355582805332361</v>
      </c>
      <c r="AF69">
        <v>2</v>
      </c>
      <c r="AG69" s="27">
        <v>3.3</v>
      </c>
      <c r="AH69" s="9">
        <v>8</v>
      </c>
      <c r="AI69" s="51">
        <v>27.142857142857142</v>
      </c>
      <c r="AJ69" s="51">
        <v>8.9336176216314431</v>
      </c>
      <c r="AK69" s="52">
        <v>28.857142857142858</v>
      </c>
      <c r="AL69" s="52">
        <v>7.6469726347222213</v>
      </c>
      <c r="AM69">
        <v>1.7</v>
      </c>
      <c r="AN69" s="11">
        <v>3</v>
      </c>
      <c r="AP69" s="49">
        <v>1</v>
      </c>
      <c r="AQ69" s="49">
        <v>1</v>
      </c>
    </row>
    <row r="70" spans="1:43" s="45" customFormat="1" x14ac:dyDescent="0.2">
      <c r="A70" s="49">
        <v>764</v>
      </c>
      <c r="B70" s="49" t="s">
        <v>229</v>
      </c>
      <c r="C70" s="46" t="s">
        <v>140</v>
      </c>
      <c r="D70" s="46">
        <v>1</v>
      </c>
      <c r="E70" s="42" t="s">
        <v>140</v>
      </c>
      <c r="F70" s="46" t="s">
        <v>172</v>
      </c>
      <c r="G70" s="46" t="s">
        <v>237</v>
      </c>
      <c r="H70" s="46" t="s">
        <v>173</v>
      </c>
      <c r="I70" s="46" t="s">
        <v>39</v>
      </c>
      <c r="J70" s="49" t="s">
        <v>176</v>
      </c>
      <c r="K70" s="49" t="s">
        <v>184</v>
      </c>
      <c r="L70" s="49"/>
      <c r="M70" s="49"/>
      <c r="N70" s="49" t="s">
        <v>251</v>
      </c>
      <c r="O70" s="49" t="s">
        <v>250</v>
      </c>
      <c r="P70" s="49" t="s">
        <v>252</v>
      </c>
      <c r="Q70" s="49" t="s">
        <v>5</v>
      </c>
      <c r="R70" s="49" t="s">
        <v>252</v>
      </c>
      <c r="S70" s="49" t="s">
        <v>251</v>
      </c>
      <c r="T70" s="49" t="s">
        <v>251</v>
      </c>
      <c r="U70" s="47" t="s">
        <v>113</v>
      </c>
      <c r="V70" s="49" t="s">
        <v>114</v>
      </c>
      <c r="W70" s="49" t="s">
        <v>39</v>
      </c>
      <c r="X70" s="49" t="s">
        <v>39</v>
      </c>
      <c r="Y70" s="48" t="s">
        <v>133</v>
      </c>
      <c r="Z70" s="49"/>
      <c r="AA70" s="47">
        <v>7</v>
      </c>
      <c r="AB70" s="60">
        <v>12.428571428571429</v>
      </c>
      <c r="AC70" s="60">
        <v>1.6183471874253774</v>
      </c>
      <c r="AD70" s="60">
        <v>12.428571428571429</v>
      </c>
      <c r="AE70" s="60">
        <v>0.9759000729485332</v>
      </c>
      <c r="AF70" s="49">
        <v>0</v>
      </c>
      <c r="AG70" s="48">
        <v>1.3</v>
      </c>
      <c r="AH70" s="47">
        <v>8</v>
      </c>
      <c r="AI70" s="60">
        <v>10.375</v>
      </c>
      <c r="AJ70" s="60">
        <v>2.5599944196367752</v>
      </c>
      <c r="AK70" s="60">
        <v>11.25</v>
      </c>
      <c r="AL70" s="60">
        <v>3.0589447293376941</v>
      </c>
      <c r="AM70" s="49">
        <v>0.9</v>
      </c>
      <c r="AN70" s="48">
        <v>2.5</v>
      </c>
      <c r="AP70" s="49">
        <v>1</v>
      </c>
      <c r="AQ70" s="49">
        <v>1</v>
      </c>
    </row>
    <row r="71" spans="1:43" x14ac:dyDescent="0.2">
      <c r="A71">
        <v>764</v>
      </c>
      <c r="B71" s="45" t="s">
        <v>229</v>
      </c>
      <c r="C71" s="10" t="s">
        <v>140</v>
      </c>
      <c r="D71" s="42">
        <v>2</v>
      </c>
      <c r="E71" s="42" t="s">
        <v>140</v>
      </c>
      <c r="F71" s="42" t="s">
        <v>172</v>
      </c>
      <c r="G71" s="46" t="s">
        <v>237</v>
      </c>
      <c r="H71" s="42" t="s">
        <v>173</v>
      </c>
      <c r="I71" s="42" t="s">
        <v>39</v>
      </c>
      <c r="J71" s="45" t="s">
        <v>176</v>
      </c>
      <c r="K71" t="s">
        <v>208</v>
      </c>
      <c r="N71" s="49" t="s">
        <v>251</v>
      </c>
      <c r="O71" s="49" t="s">
        <v>250</v>
      </c>
      <c r="P71" s="49" t="s">
        <v>252</v>
      </c>
      <c r="Q71" s="49" t="s">
        <v>5</v>
      </c>
      <c r="R71" s="49" t="s">
        <v>252</v>
      </c>
      <c r="S71" s="49" t="s">
        <v>251</v>
      </c>
      <c r="T71" s="49" t="s">
        <v>251</v>
      </c>
      <c r="U71" s="9" t="s">
        <v>113</v>
      </c>
      <c r="V71" t="s">
        <v>114</v>
      </c>
      <c r="W71" t="s">
        <v>39</v>
      </c>
      <c r="X71" t="s">
        <v>39</v>
      </c>
      <c r="Y71" s="27" t="s">
        <v>133</v>
      </c>
      <c r="AA71" s="9">
        <v>7</v>
      </c>
      <c r="AB71" s="60">
        <v>12.428571428571429</v>
      </c>
      <c r="AC71" s="60">
        <v>1.6183471874253774</v>
      </c>
      <c r="AD71" s="60">
        <v>12.428571428571429</v>
      </c>
      <c r="AE71" s="60">
        <v>0.9759000729485332</v>
      </c>
      <c r="AF71">
        <v>0</v>
      </c>
      <c r="AG71" s="27">
        <v>1.3</v>
      </c>
      <c r="AH71" s="9">
        <v>8</v>
      </c>
      <c r="AI71" s="60">
        <v>10.571428571428571</v>
      </c>
      <c r="AJ71" s="60">
        <v>2.9920529661723809</v>
      </c>
      <c r="AK71" s="60">
        <v>10.714285714285714</v>
      </c>
      <c r="AL71" s="60">
        <v>1.3801311186847094</v>
      </c>
      <c r="AM71">
        <v>0.1</v>
      </c>
      <c r="AN71" s="11">
        <v>2.2999999999999998</v>
      </c>
      <c r="AP71" s="49">
        <v>1</v>
      </c>
      <c r="AQ71" s="49">
        <v>1</v>
      </c>
    </row>
    <row r="72" spans="1:43" s="45" customFormat="1" x14ac:dyDescent="0.2">
      <c r="A72" s="49">
        <v>764</v>
      </c>
      <c r="B72" s="45" t="s">
        <v>229</v>
      </c>
      <c r="C72" s="46" t="s">
        <v>140</v>
      </c>
      <c r="D72" s="46">
        <v>1</v>
      </c>
      <c r="E72" s="42" t="s">
        <v>140</v>
      </c>
      <c r="F72" s="46" t="s">
        <v>172</v>
      </c>
      <c r="G72" s="46" t="s">
        <v>237</v>
      </c>
      <c r="H72" s="46" t="s">
        <v>173</v>
      </c>
      <c r="I72" s="46" t="s">
        <v>39</v>
      </c>
      <c r="J72" s="45" t="s">
        <v>176</v>
      </c>
      <c r="K72" s="45" t="s">
        <v>184</v>
      </c>
      <c r="L72" s="45" t="s">
        <v>19</v>
      </c>
      <c r="M72" s="45" t="s">
        <v>34</v>
      </c>
      <c r="N72" s="49" t="s">
        <v>251</v>
      </c>
      <c r="O72" s="49" t="s">
        <v>250</v>
      </c>
      <c r="P72" s="49" t="s">
        <v>252</v>
      </c>
      <c r="Q72" s="49" t="s">
        <v>5</v>
      </c>
      <c r="R72" s="49" t="s">
        <v>252</v>
      </c>
      <c r="S72" s="49" t="s">
        <v>251</v>
      </c>
      <c r="T72" s="49" t="s">
        <v>251</v>
      </c>
      <c r="U72" s="47" t="s">
        <v>126</v>
      </c>
      <c r="V72" s="49" t="s">
        <v>114</v>
      </c>
      <c r="W72" s="45" t="s">
        <v>127</v>
      </c>
      <c r="X72" s="45" t="s">
        <v>39</v>
      </c>
      <c r="Y72" s="48" t="s">
        <v>133</v>
      </c>
      <c r="Z72" s="49"/>
      <c r="AA72" s="47">
        <v>7</v>
      </c>
      <c r="AB72" s="50">
        <v>39.857142857142854</v>
      </c>
      <c r="AC72" s="50">
        <v>6.7436036713459453</v>
      </c>
      <c r="AD72" s="50">
        <v>38.428571428571431</v>
      </c>
      <c r="AE72" s="50">
        <v>7.3225028247893293</v>
      </c>
      <c r="AF72" s="45">
        <v>-1.4</v>
      </c>
      <c r="AG72" s="48">
        <v>2</v>
      </c>
      <c r="AH72" s="47">
        <v>8</v>
      </c>
      <c r="AI72" s="50">
        <v>42</v>
      </c>
      <c r="AJ72" s="50">
        <v>7.5023805745719327</v>
      </c>
      <c r="AK72" s="50">
        <v>39.875</v>
      </c>
      <c r="AL72" s="50">
        <v>8.6757049939965771</v>
      </c>
      <c r="AM72" s="45">
        <v>-2.1</v>
      </c>
      <c r="AN72" s="48">
        <v>2.7</v>
      </c>
      <c r="AP72" s="49">
        <v>1</v>
      </c>
      <c r="AQ72" s="49">
        <v>1</v>
      </c>
    </row>
    <row r="73" spans="1:43" ht="16" thickBot="1" x14ac:dyDescent="0.25">
      <c r="A73" s="53">
        <v>764</v>
      </c>
      <c r="B73" s="49" t="s">
        <v>229</v>
      </c>
      <c r="C73" s="10" t="s">
        <v>140</v>
      </c>
      <c r="D73" s="42">
        <v>2</v>
      </c>
      <c r="E73" s="42" t="s">
        <v>140</v>
      </c>
      <c r="F73" s="42" t="s">
        <v>172</v>
      </c>
      <c r="G73" s="46" t="s">
        <v>237</v>
      </c>
      <c r="H73" s="42" t="s">
        <v>173</v>
      </c>
      <c r="I73" s="42" t="s">
        <v>39</v>
      </c>
      <c r="J73" s="49" t="s">
        <v>176</v>
      </c>
      <c r="K73" s="11" t="s">
        <v>208</v>
      </c>
      <c r="L73" s="11" t="s">
        <v>19</v>
      </c>
      <c r="M73" s="11" t="s">
        <v>34</v>
      </c>
      <c r="N73" s="49" t="s">
        <v>251</v>
      </c>
      <c r="O73" s="49" t="s">
        <v>250</v>
      </c>
      <c r="P73" s="49" t="s">
        <v>252</v>
      </c>
      <c r="Q73" s="49" t="s">
        <v>5</v>
      </c>
      <c r="R73" s="49" t="s">
        <v>252</v>
      </c>
      <c r="S73" s="49" t="s">
        <v>251</v>
      </c>
      <c r="T73" s="49" t="s">
        <v>251</v>
      </c>
      <c r="U73" s="9" t="s">
        <v>126</v>
      </c>
      <c r="V73" s="20" t="s">
        <v>114</v>
      </c>
      <c r="W73" s="11" t="s">
        <v>127</v>
      </c>
      <c r="X73" s="11" t="s">
        <v>39</v>
      </c>
      <c r="Y73" s="27" t="s">
        <v>133</v>
      </c>
      <c r="AA73" s="9">
        <v>7</v>
      </c>
      <c r="AB73" s="60">
        <v>39.857142857142854</v>
      </c>
      <c r="AC73" s="60">
        <v>6.7436036713459453</v>
      </c>
      <c r="AD73" s="60">
        <v>38.428571428571431</v>
      </c>
      <c r="AE73" s="60">
        <v>7.3225028247893293</v>
      </c>
      <c r="AF73" s="11">
        <v>-1.4</v>
      </c>
      <c r="AG73" s="27">
        <v>2</v>
      </c>
      <c r="AH73" s="9">
        <v>8</v>
      </c>
      <c r="AI73" s="60">
        <v>42.714285714285715</v>
      </c>
      <c r="AJ73" s="60">
        <v>6.8487051261360188</v>
      </c>
      <c r="AK73" s="60">
        <v>44</v>
      </c>
      <c r="AL73" s="60">
        <v>6.2182527020592095</v>
      </c>
      <c r="AM73" s="11">
        <v>1.3</v>
      </c>
      <c r="AN73" s="11">
        <v>3.2</v>
      </c>
      <c r="AP73" s="49">
        <v>1</v>
      </c>
      <c r="AQ73" s="49">
        <v>1</v>
      </c>
    </row>
    <row r="74" spans="1:43" s="59" customFormat="1" x14ac:dyDescent="0.2">
      <c r="A74" s="63">
        <v>764</v>
      </c>
      <c r="B74" s="59" t="s">
        <v>229</v>
      </c>
      <c r="C74" s="64" t="s">
        <v>140</v>
      </c>
      <c r="D74" s="46">
        <v>1</v>
      </c>
      <c r="E74" s="42" t="s">
        <v>140</v>
      </c>
      <c r="F74" s="64" t="s">
        <v>172</v>
      </c>
      <c r="G74" s="46" t="s">
        <v>237</v>
      </c>
      <c r="H74" s="64" t="s">
        <v>173</v>
      </c>
      <c r="I74" s="64" t="s">
        <v>39</v>
      </c>
      <c r="J74" s="59" t="s">
        <v>176</v>
      </c>
      <c r="K74" s="59" t="s">
        <v>184</v>
      </c>
      <c r="M74" s="59" t="s">
        <v>16</v>
      </c>
      <c r="N74" s="49" t="s">
        <v>251</v>
      </c>
      <c r="O74" s="49" t="s">
        <v>250</v>
      </c>
      <c r="P74" s="49" t="s">
        <v>252</v>
      </c>
      <c r="Q74" s="49" t="s">
        <v>5</v>
      </c>
      <c r="R74" s="49" t="s">
        <v>252</v>
      </c>
      <c r="S74" s="49" t="s">
        <v>251</v>
      </c>
      <c r="T74" s="49" t="s">
        <v>251</v>
      </c>
      <c r="U74" s="59" t="s">
        <v>50</v>
      </c>
      <c r="V74" s="59" t="s">
        <v>115</v>
      </c>
      <c r="W74" s="59" t="s">
        <v>116</v>
      </c>
      <c r="X74" s="59" t="s">
        <v>117</v>
      </c>
      <c r="Y74" s="59" t="s">
        <v>133</v>
      </c>
      <c r="AA74" s="59">
        <v>7</v>
      </c>
      <c r="AB74" s="65">
        <v>161.57142857142858</v>
      </c>
      <c r="AC74" s="65">
        <v>26.050317610713467</v>
      </c>
      <c r="AD74" s="65">
        <v>162.42857142857142</v>
      </c>
      <c r="AE74" s="65">
        <v>24.527923834255688</v>
      </c>
      <c r="AF74" s="59">
        <v>0.7</v>
      </c>
      <c r="AG74" s="59">
        <v>4.8</v>
      </c>
      <c r="AH74" s="59">
        <v>8</v>
      </c>
      <c r="AI74" s="65">
        <v>138.25</v>
      </c>
      <c r="AJ74" s="65">
        <v>49.893457916415684</v>
      </c>
      <c r="AK74" s="65">
        <v>138.125</v>
      </c>
      <c r="AL74" s="65">
        <v>51.457159712855173</v>
      </c>
      <c r="AM74" s="59">
        <v>-0.1</v>
      </c>
      <c r="AN74" s="59">
        <v>5.4</v>
      </c>
      <c r="AP74" s="49">
        <v>1</v>
      </c>
      <c r="AQ74" s="49">
        <v>1</v>
      </c>
    </row>
    <row r="75" spans="1:43" s="11" customFormat="1" x14ac:dyDescent="0.2">
      <c r="A75" s="9">
        <v>764</v>
      </c>
      <c r="B75" s="45" t="s">
        <v>229</v>
      </c>
      <c r="C75" s="10" t="s">
        <v>140</v>
      </c>
      <c r="D75" s="42">
        <v>2</v>
      </c>
      <c r="E75" s="42" t="s">
        <v>140</v>
      </c>
      <c r="F75" s="42" t="s">
        <v>172</v>
      </c>
      <c r="G75" s="46" t="s">
        <v>237</v>
      </c>
      <c r="H75" s="42" t="s">
        <v>173</v>
      </c>
      <c r="I75" s="42" t="s">
        <v>39</v>
      </c>
      <c r="J75" s="45" t="s">
        <v>176</v>
      </c>
      <c r="K75" t="s">
        <v>208</v>
      </c>
      <c r="L75"/>
      <c r="M75" t="s">
        <v>16</v>
      </c>
      <c r="N75" s="49" t="s">
        <v>251</v>
      </c>
      <c r="O75" s="49" t="s">
        <v>250</v>
      </c>
      <c r="P75" s="49" t="s">
        <v>252</v>
      </c>
      <c r="Q75" s="49" t="s">
        <v>5</v>
      </c>
      <c r="R75" s="49" t="s">
        <v>252</v>
      </c>
      <c r="S75" s="49" t="s">
        <v>251</v>
      </c>
      <c r="T75" s="49" t="s">
        <v>251</v>
      </c>
      <c r="U75" s="11" t="s">
        <v>50</v>
      </c>
      <c r="V75" t="s">
        <v>115</v>
      </c>
      <c r="W75" t="s">
        <v>116</v>
      </c>
      <c r="X75" t="s">
        <v>117</v>
      </c>
      <c r="Y75" s="11" t="s">
        <v>133</v>
      </c>
      <c r="AA75" s="11">
        <v>7</v>
      </c>
      <c r="AB75" s="60">
        <v>161.57142857142858</v>
      </c>
      <c r="AC75" s="60">
        <v>26.050317610713467</v>
      </c>
      <c r="AD75" s="60">
        <v>162.42857142857142</v>
      </c>
      <c r="AE75" s="60">
        <v>24.527923834255688</v>
      </c>
      <c r="AF75">
        <v>0.7</v>
      </c>
      <c r="AG75" s="11">
        <v>4.8</v>
      </c>
      <c r="AH75" s="11">
        <v>8</v>
      </c>
      <c r="AI75" s="60">
        <v>138.71428571428572</v>
      </c>
      <c r="AJ75" s="60">
        <v>27.55427544389612</v>
      </c>
      <c r="AK75" s="60">
        <v>140.57142857142858</v>
      </c>
      <c r="AL75" s="60">
        <v>24.514330114289919</v>
      </c>
      <c r="AM75">
        <v>1.9</v>
      </c>
      <c r="AN75" s="11">
        <v>7.5</v>
      </c>
      <c r="AP75" s="49">
        <v>1</v>
      </c>
      <c r="AQ75" s="49">
        <v>1</v>
      </c>
    </row>
    <row r="76" spans="1:43" s="49" customFormat="1" x14ac:dyDescent="0.2">
      <c r="A76" s="47">
        <v>764</v>
      </c>
      <c r="B76" s="45" t="s">
        <v>229</v>
      </c>
      <c r="C76" s="46" t="s">
        <v>140</v>
      </c>
      <c r="D76" s="46">
        <v>1</v>
      </c>
      <c r="E76" s="42" t="s">
        <v>140</v>
      </c>
      <c r="F76" s="46" t="s">
        <v>172</v>
      </c>
      <c r="G76" s="46" t="s">
        <v>237</v>
      </c>
      <c r="H76" s="46" t="s">
        <v>173</v>
      </c>
      <c r="I76" s="46" t="s">
        <v>39</v>
      </c>
      <c r="J76" s="45" t="s">
        <v>176</v>
      </c>
      <c r="K76" s="45" t="s">
        <v>184</v>
      </c>
      <c r="L76" s="45"/>
      <c r="M76" s="45"/>
      <c r="N76" s="49" t="s">
        <v>251</v>
      </c>
      <c r="O76" s="49" t="s">
        <v>250</v>
      </c>
      <c r="P76" s="49" t="s">
        <v>252</v>
      </c>
      <c r="Q76" s="49" t="s">
        <v>5</v>
      </c>
      <c r="R76" s="49" t="s">
        <v>252</v>
      </c>
      <c r="S76" s="49" t="s">
        <v>251</v>
      </c>
      <c r="T76" s="49" t="s">
        <v>251</v>
      </c>
      <c r="U76" s="49" t="s">
        <v>120</v>
      </c>
      <c r="V76" s="45" t="s">
        <v>121</v>
      </c>
      <c r="W76" s="45" t="s">
        <v>39</v>
      </c>
      <c r="X76" s="45" t="s">
        <v>39</v>
      </c>
      <c r="Y76" s="49" t="s">
        <v>133</v>
      </c>
      <c r="AA76" s="49">
        <v>7</v>
      </c>
      <c r="AB76" s="60">
        <v>28.428571428571427</v>
      </c>
      <c r="AC76" s="60">
        <v>9.9474811360655959</v>
      </c>
      <c r="AD76" s="60">
        <v>29.857142857142858</v>
      </c>
      <c r="AE76" s="60">
        <v>11.349428347257136</v>
      </c>
      <c r="AF76" s="45">
        <v>1.4</v>
      </c>
      <c r="AG76" s="49">
        <v>3.6</v>
      </c>
      <c r="AH76" s="49">
        <v>8</v>
      </c>
      <c r="AI76" s="60">
        <v>30.75</v>
      </c>
      <c r="AJ76" s="60">
        <v>14.858859790903011</v>
      </c>
      <c r="AK76" s="60">
        <v>32.75</v>
      </c>
      <c r="AL76" s="60">
        <v>14.250313279764365</v>
      </c>
      <c r="AM76" s="45">
        <v>2.2000000000000002</v>
      </c>
      <c r="AN76" s="49">
        <v>5.2</v>
      </c>
      <c r="AP76" s="49">
        <v>1</v>
      </c>
      <c r="AQ76" s="49">
        <v>1</v>
      </c>
    </row>
    <row r="77" spans="1:43" s="11" customFormat="1" x14ac:dyDescent="0.2">
      <c r="A77" s="9">
        <v>764</v>
      </c>
      <c r="B77" s="45" t="s">
        <v>229</v>
      </c>
      <c r="C77" s="10" t="s">
        <v>140</v>
      </c>
      <c r="D77" s="42">
        <v>2</v>
      </c>
      <c r="E77" s="42" t="s">
        <v>140</v>
      </c>
      <c r="F77" s="42" t="s">
        <v>172</v>
      </c>
      <c r="G77" s="46" t="s">
        <v>237</v>
      </c>
      <c r="H77" s="42" t="s">
        <v>173</v>
      </c>
      <c r="I77" s="42" t="s">
        <v>39</v>
      </c>
      <c r="J77" s="45" t="s">
        <v>176</v>
      </c>
      <c r="K77" t="s">
        <v>208</v>
      </c>
      <c r="L77"/>
      <c r="M77"/>
      <c r="N77" s="49" t="s">
        <v>251</v>
      </c>
      <c r="O77" s="49" t="s">
        <v>250</v>
      </c>
      <c r="P77" s="49" t="s">
        <v>252</v>
      </c>
      <c r="Q77" s="49" t="s">
        <v>5</v>
      </c>
      <c r="R77" s="49" t="s">
        <v>252</v>
      </c>
      <c r="S77" s="49" t="s">
        <v>251</v>
      </c>
      <c r="T77" s="49" t="s">
        <v>251</v>
      </c>
      <c r="U77" s="11" t="s">
        <v>120</v>
      </c>
      <c r="V77" t="s">
        <v>121</v>
      </c>
      <c r="W77" t="s">
        <v>39</v>
      </c>
      <c r="X77" t="s">
        <v>39</v>
      </c>
      <c r="Y77" s="11" t="s">
        <v>133</v>
      </c>
      <c r="AA77" s="11">
        <v>7</v>
      </c>
      <c r="AB77" s="60">
        <v>28.428571428571427</v>
      </c>
      <c r="AC77" s="60">
        <v>9.9474811360655959</v>
      </c>
      <c r="AD77" s="60">
        <v>29.857142857142858</v>
      </c>
      <c r="AE77" s="60">
        <v>11.349428347257136</v>
      </c>
      <c r="AF77">
        <v>1.4</v>
      </c>
      <c r="AG77" s="11">
        <v>3.6</v>
      </c>
      <c r="AH77" s="11">
        <v>8</v>
      </c>
      <c r="AI77" s="60">
        <v>32.285714285714285</v>
      </c>
      <c r="AJ77" s="60">
        <v>10.765907388825241</v>
      </c>
      <c r="AK77" s="60">
        <v>33.285714285714285</v>
      </c>
      <c r="AL77" s="60">
        <v>10.95010328283537</v>
      </c>
      <c r="AM77">
        <v>1.1000000000000001</v>
      </c>
      <c r="AN77" s="11">
        <v>3.9</v>
      </c>
      <c r="AP77" s="49">
        <v>1</v>
      </c>
      <c r="AQ77" s="49">
        <v>1</v>
      </c>
    </row>
    <row r="78" spans="1:43" s="49" customFormat="1" x14ac:dyDescent="0.2">
      <c r="A78" s="47">
        <v>764</v>
      </c>
      <c r="B78" s="49" t="s">
        <v>229</v>
      </c>
      <c r="C78" s="46" t="s">
        <v>140</v>
      </c>
      <c r="D78" s="46">
        <v>1</v>
      </c>
      <c r="E78" s="42" t="s">
        <v>140</v>
      </c>
      <c r="F78" s="46" t="s">
        <v>172</v>
      </c>
      <c r="G78" s="46" t="s">
        <v>237</v>
      </c>
      <c r="H78" s="46" t="s">
        <v>173</v>
      </c>
      <c r="I78" s="46" t="s">
        <v>39</v>
      </c>
      <c r="J78" s="49" t="s">
        <v>176</v>
      </c>
      <c r="K78" s="49" t="s">
        <v>184</v>
      </c>
      <c r="L78" s="49" t="s">
        <v>17</v>
      </c>
      <c r="N78" s="49" t="s">
        <v>251</v>
      </c>
      <c r="O78" s="49" t="s">
        <v>250</v>
      </c>
      <c r="P78" s="49" t="s">
        <v>252</v>
      </c>
      <c r="Q78" s="49" t="s">
        <v>5</v>
      </c>
      <c r="R78" s="49" t="s">
        <v>252</v>
      </c>
      <c r="S78" s="49" t="s">
        <v>251</v>
      </c>
      <c r="T78" s="49" t="s">
        <v>251</v>
      </c>
      <c r="U78" s="49" t="s">
        <v>105</v>
      </c>
      <c r="V78" s="49" t="s">
        <v>106</v>
      </c>
      <c r="W78" s="49" t="s">
        <v>99</v>
      </c>
      <c r="X78" s="49" t="s">
        <v>39</v>
      </c>
      <c r="Y78" s="49" t="s">
        <v>133</v>
      </c>
      <c r="AA78" s="49">
        <v>7</v>
      </c>
      <c r="AB78" s="60">
        <v>72</v>
      </c>
      <c r="AC78" s="60">
        <v>8.981462390204987</v>
      </c>
      <c r="AD78" s="60">
        <v>78.428571428571431</v>
      </c>
      <c r="AE78" s="60">
        <v>5.2553827281224361</v>
      </c>
      <c r="AF78" s="49">
        <v>6.6</v>
      </c>
      <c r="AG78" s="49">
        <v>11.4</v>
      </c>
      <c r="AH78" s="49">
        <v>8</v>
      </c>
      <c r="AI78" s="60">
        <v>78.25</v>
      </c>
      <c r="AJ78" s="60">
        <v>13.583077707206124</v>
      </c>
      <c r="AK78" s="60">
        <v>80</v>
      </c>
      <c r="AL78" s="60">
        <v>12.783918469255482</v>
      </c>
      <c r="AM78" s="49">
        <v>1.8</v>
      </c>
      <c r="AN78" s="49">
        <v>3.4</v>
      </c>
      <c r="AP78" s="49">
        <v>1</v>
      </c>
      <c r="AQ78" s="49">
        <v>1</v>
      </c>
    </row>
    <row r="79" spans="1:43" s="14" customFormat="1" ht="16" thickBot="1" x14ac:dyDescent="0.25">
      <c r="A79" s="13">
        <v>764</v>
      </c>
      <c r="B79" s="61" t="s">
        <v>229</v>
      </c>
      <c r="C79" s="57" t="s">
        <v>140</v>
      </c>
      <c r="D79" s="42">
        <v>2</v>
      </c>
      <c r="E79" s="42" t="s">
        <v>140</v>
      </c>
      <c r="F79" s="58" t="s">
        <v>172</v>
      </c>
      <c r="G79" s="46" t="s">
        <v>237</v>
      </c>
      <c r="H79" s="58" t="s">
        <v>173</v>
      </c>
      <c r="I79" s="58" t="s">
        <v>39</v>
      </c>
      <c r="J79" s="61" t="s">
        <v>176</v>
      </c>
      <c r="K79" s="14" t="s">
        <v>208</v>
      </c>
      <c r="L79" s="14" t="s">
        <v>17</v>
      </c>
      <c r="N79" s="49" t="s">
        <v>251</v>
      </c>
      <c r="O79" s="49" t="s">
        <v>250</v>
      </c>
      <c r="P79" s="49" t="s">
        <v>252</v>
      </c>
      <c r="Q79" s="49" t="s">
        <v>5</v>
      </c>
      <c r="R79" s="49" t="s">
        <v>252</v>
      </c>
      <c r="S79" s="49" t="s">
        <v>251</v>
      </c>
      <c r="T79" s="49" t="s">
        <v>251</v>
      </c>
      <c r="U79" s="14" t="s">
        <v>105</v>
      </c>
      <c r="V79" s="14" t="s">
        <v>106</v>
      </c>
      <c r="W79" s="14" t="s">
        <v>99</v>
      </c>
      <c r="X79" s="14" t="s">
        <v>39</v>
      </c>
      <c r="Y79" s="14" t="s">
        <v>133</v>
      </c>
      <c r="AA79" s="14">
        <v>7</v>
      </c>
      <c r="AB79" s="62">
        <v>72</v>
      </c>
      <c r="AC79" s="62">
        <v>8.981462390204987</v>
      </c>
      <c r="AD79" s="62">
        <v>78.428571428571431</v>
      </c>
      <c r="AE79" s="62">
        <v>5.2553827281224361</v>
      </c>
      <c r="AF79" s="14">
        <v>6.6</v>
      </c>
      <c r="AG79" s="14">
        <v>11.4</v>
      </c>
      <c r="AH79" s="14">
        <v>8</v>
      </c>
      <c r="AI79" s="62">
        <v>78.142857142857139</v>
      </c>
      <c r="AJ79" s="62">
        <v>6.0944940022004399</v>
      </c>
      <c r="AK79" s="62">
        <v>78.714285714285708</v>
      </c>
      <c r="AL79" s="62">
        <v>7.4097747539828704</v>
      </c>
      <c r="AM79" s="14">
        <v>0.6</v>
      </c>
      <c r="AN79" s="14">
        <v>3.2</v>
      </c>
      <c r="AP79" s="49">
        <v>1</v>
      </c>
      <c r="AQ79" s="49">
        <v>1</v>
      </c>
    </row>
    <row r="81" spans="31:32" x14ac:dyDescent="0.2">
      <c r="AE81" s="50"/>
      <c r="AF81" s="50"/>
    </row>
    <row r="82" spans="31:32" x14ac:dyDescent="0.2">
      <c r="AE82" s="50"/>
      <c r="AF82" s="50"/>
    </row>
    <row r="1048576" spans="15:20" x14ac:dyDescent="0.2">
      <c r="O1048576" s="9"/>
      <c r="P1048576" s="9"/>
      <c r="Q1048576" s="9"/>
      <c r="R1048576" s="9"/>
      <c r="S1048576" s="9"/>
      <c r="T1048576" s="9"/>
    </row>
  </sheetData>
  <autoFilter ref="A1:AN79" xr:uid="{8FA35750-66CC-4859-928E-4C0A3F6B103B}">
    <sortState ref="A2:AN75">
      <sortCondition ref="A1:A7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383D-D1EC-4BDA-9588-B79F1B296CF9}">
  <sheetPr codeName="Sheet1"/>
  <dimension ref="B1:AC42"/>
  <sheetViews>
    <sheetView topLeftCell="B1" workbookViewId="0">
      <pane xSplit="5" ySplit="2" topLeftCell="G3" activePane="bottomRight" state="frozen"/>
      <selection activeCell="B1" sqref="B1"/>
      <selection pane="topRight" activeCell="G1" sqref="G1"/>
      <selection pane="bottomLeft" activeCell="B3" sqref="B3"/>
      <selection pane="bottomRight" activeCell="I9" sqref="I3:I9"/>
    </sheetView>
  </sheetViews>
  <sheetFormatPr baseColWidth="10" defaultColWidth="8.83203125" defaultRowHeight="15" x14ac:dyDescent="0.2"/>
  <cols>
    <col min="12" max="12" width="9.1640625" style="9"/>
    <col min="13" max="13" width="9.1640625" style="27"/>
    <col min="14" max="14" width="9.1640625" style="9"/>
    <col min="15" max="15" width="9.1640625" style="27"/>
    <col min="16" max="16" width="9.1640625" style="9"/>
    <col min="17" max="17" width="9.1640625" style="27"/>
    <col min="18" max="18" width="9.1640625" style="9"/>
    <col min="19" max="19" width="9.1640625" style="27"/>
    <col min="20" max="20" width="9.1640625" style="9"/>
    <col min="21" max="21" width="9.1640625" style="27"/>
    <col min="22" max="22" width="9.1640625" style="9"/>
    <col min="23" max="23" width="9.1640625" style="27"/>
    <col min="24" max="24" width="9.1640625" style="9"/>
    <col min="25" max="25" width="9.1640625" style="27"/>
  </cols>
  <sheetData>
    <row r="1" spans="2:29" x14ac:dyDescent="0.2">
      <c r="G1" t="s">
        <v>210</v>
      </c>
      <c r="L1" s="6"/>
      <c r="M1" s="28"/>
      <c r="N1" s="6"/>
      <c r="O1" s="28"/>
      <c r="P1" s="6"/>
      <c r="Q1" s="28"/>
      <c r="R1" s="6"/>
      <c r="S1" s="28"/>
      <c r="T1" s="6" t="s">
        <v>217</v>
      </c>
      <c r="U1" s="28"/>
      <c r="V1" s="6"/>
      <c r="W1" s="28"/>
      <c r="X1" s="6"/>
      <c r="Y1" s="28"/>
    </row>
    <row r="2" spans="2:29" x14ac:dyDescent="0.2">
      <c r="G2" t="s">
        <v>209</v>
      </c>
      <c r="J2" t="s">
        <v>107</v>
      </c>
      <c r="L2" s="9" t="s">
        <v>211</v>
      </c>
      <c r="N2" s="9" t="s">
        <v>212</v>
      </c>
      <c r="P2" s="9" t="s">
        <v>213</v>
      </c>
      <c r="R2" s="9" t="s">
        <v>16</v>
      </c>
      <c r="T2" s="9" t="s">
        <v>21</v>
      </c>
      <c r="V2" s="9" t="s">
        <v>214</v>
      </c>
      <c r="X2" s="9" t="s">
        <v>215</v>
      </c>
      <c r="Z2" t="s">
        <v>23</v>
      </c>
      <c r="AB2" t="s">
        <v>216</v>
      </c>
    </row>
    <row r="3" spans="2:29" x14ac:dyDescent="0.2">
      <c r="B3" t="s">
        <v>176</v>
      </c>
      <c r="C3" t="s">
        <v>177</v>
      </c>
      <c r="D3">
        <v>20</v>
      </c>
      <c r="E3">
        <v>0</v>
      </c>
      <c r="F3">
        <v>53</v>
      </c>
      <c r="G3">
        <v>58</v>
      </c>
      <c r="H3">
        <v>84</v>
      </c>
      <c r="I3">
        <v>16</v>
      </c>
      <c r="J3">
        <v>19</v>
      </c>
      <c r="K3">
        <v>24</v>
      </c>
      <c r="L3" s="9">
        <v>12</v>
      </c>
      <c r="M3" s="27">
        <v>25</v>
      </c>
      <c r="N3" s="9">
        <v>20</v>
      </c>
      <c r="O3" s="27">
        <v>19</v>
      </c>
      <c r="P3" s="9">
        <v>14</v>
      </c>
      <c r="Q3" s="27">
        <v>12</v>
      </c>
      <c r="R3" s="9">
        <v>155</v>
      </c>
      <c r="S3" s="27">
        <v>156</v>
      </c>
      <c r="T3" s="9">
        <v>33</v>
      </c>
      <c r="U3" s="27">
        <v>37</v>
      </c>
      <c r="V3" s="9">
        <v>28</v>
      </c>
      <c r="W3" s="27">
        <v>35</v>
      </c>
      <c r="X3" s="9">
        <v>38</v>
      </c>
      <c r="Y3" s="27">
        <v>36</v>
      </c>
      <c r="Z3">
        <v>971</v>
      </c>
      <c r="AA3">
        <v>965</v>
      </c>
      <c r="AB3">
        <v>58</v>
      </c>
      <c r="AC3">
        <v>62</v>
      </c>
    </row>
    <row r="4" spans="2:29" x14ac:dyDescent="0.2">
      <c r="C4" t="s">
        <v>178</v>
      </c>
      <c r="D4">
        <v>14</v>
      </c>
      <c r="E4">
        <v>0</v>
      </c>
      <c r="F4">
        <v>23</v>
      </c>
      <c r="G4">
        <v>70</v>
      </c>
      <c r="H4">
        <v>80</v>
      </c>
      <c r="I4">
        <v>10</v>
      </c>
      <c r="J4">
        <v>14</v>
      </c>
      <c r="K4">
        <v>19</v>
      </c>
      <c r="L4" s="9">
        <v>24</v>
      </c>
      <c r="M4" s="27">
        <v>28</v>
      </c>
      <c r="N4" s="9">
        <v>19</v>
      </c>
      <c r="O4" s="27">
        <v>12</v>
      </c>
      <c r="P4" s="9">
        <v>12</v>
      </c>
      <c r="Q4" s="27">
        <v>12</v>
      </c>
      <c r="R4" s="9">
        <v>166</v>
      </c>
      <c r="S4" s="27">
        <v>174</v>
      </c>
      <c r="T4" s="9">
        <v>22</v>
      </c>
      <c r="U4" s="27">
        <v>27</v>
      </c>
      <c r="V4" s="9">
        <v>27</v>
      </c>
      <c r="W4" s="27">
        <v>33</v>
      </c>
      <c r="X4" s="9">
        <v>36</v>
      </c>
      <c r="Y4" s="27">
        <v>36</v>
      </c>
      <c r="Z4">
        <v>971</v>
      </c>
      <c r="AA4">
        <v>965</v>
      </c>
      <c r="AB4">
        <v>53</v>
      </c>
      <c r="AC4">
        <v>55</v>
      </c>
    </row>
    <row r="5" spans="2:29" x14ac:dyDescent="0.2">
      <c r="C5" t="s">
        <v>179</v>
      </c>
      <c r="D5">
        <v>20</v>
      </c>
      <c r="E5">
        <v>0</v>
      </c>
      <c r="F5">
        <v>40</v>
      </c>
      <c r="G5">
        <v>87</v>
      </c>
      <c r="H5">
        <v>79</v>
      </c>
      <c r="I5">
        <v>-8</v>
      </c>
      <c r="J5">
        <v>23</v>
      </c>
      <c r="K5">
        <v>20</v>
      </c>
      <c r="L5" s="9">
        <v>29</v>
      </c>
      <c r="M5" s="27">
        <v>28</v>
      </c>
      <c r="N5" s="9">
        <v>6</v>
      </c>
      <c r="O5" s="27">
        <v>7</v>
      </c>
      <c r="P5" s="9">
        <v>11</v>
      </c>
      <c r="Q5" s="27">
        <v>13</v>
      </c>
      <c r="R5" s="9">
        <v>130</v>
      </c>
      <c r="S5" s="27">
        <v>135</v>
      </c>
      <c r="T5" s="9">
        <v>36</v>
      </c>
      <c r="U5" s="27">
        <v>36</v>
      </c>
      <c r="V5" s="9">
        <v>35</v>
      </c>
      <c r="W5" s="27">
        <v>35</v>
      </c>
      <c r="X5" s="9">
        <v>50</v>
      </c>
      <c r="Y5" s="27">
        <v>47</v>
      </c>
      <c r="Z5">
        <v>968</v>
      </c>
      <c r="AA5">
        <v>941</v>
      </c>
      <c r="AB5">
        <v>57</v>
      </c>
      <c r="AC5">
        <v>49</v>
      </c>
    </row>
    <row r="6" spans="2:29" x14ac:dyDescent="0.2">
      <c r="C6" t="s">
        <v>180</v>
      </c>
      <c r="D6">
        <v>18</v>
      </c>
      <c r="E6">
        <v>0</v>
      </c>
      <c r="F6">
        <v>38</v>
      </c>
      <c r="G6">
        <v>69</v>
      </c>
      <c r="H6">
        <v>83</v>
      </c>
      <c r="I6">
        <v>14</v>
      </c>
      <c r="J6">
        <v>25</v>
      </c>
      <c r="K6">
        <v>23</v>
      </c>
      <c r="L6" s="9">
        <v>14</v>
      </c>
      <c r="M6" s="27">
        <v>25</v>
      </c>
      <c r="N6" s="9">
        <v>16</v>
      </c>
      <c r="O6" s="27">
        <v>15</v>
      </c>
      <c r="P6" s="9">
        <v>15</v>
      </c>
      <c r="Q6" s="27">
        <v>14</v>
      </c>
      <c r="R6" s="9">
        <v>190</v>
      </c>
      <c r="S6" s="27">
        <v>183</v>
      </c>
      <c r="T6" s="9">
        <v>36</v>
      </c>
      <c r="U6" s="27">
        <v>34</v>
      </c>
      <c r="V6" s="9">
        <v>36</v>
      </c>
      <c r="W6" s="27">
        <v>36</v>
      </c>
      <c r="X6" s="9">
        <v>40</v>
      </c>
      <c r="Y6" s="27">
        <v>40</v>
      </c>
      <c r="Z6">
        <v>958</v>
      </c>
      <c r="AA6">
        <v>957</v>
      </c>
      <c r="AB6">
        <v>45</v>
      </c>
      <c r="AC6">
        <v>35</v>
      </c>
    </row>
    <row r="7" spans="2:29" x14ac:dyDescent="0.2">
      <c r="C7" t="s">
        <v>181</v>
      </c>
      <c r="D7">
        <v>21</v>
      </c>
      <c r="E7">
        <v>0</v>
      </c>
      <c r="F7">
        <v>61</v>
      </c>
      <c r="G7">
        <v>75</v>
      </c>
      <c r="H7">
        <v>78</v>
      </c>
      <c r="I7">
        <v>3</v>
      </c>
      <c r="J7">
        <v>20</v>
      </c>
      <c r="K7">
        <v>20</v>
      </c>
      <c r="L7" s="9">
        <v>22</v>
      </c>
      <c r="M7" s="27">
        <v>24</v>
      </c>
      <c r="N7" s="9">
        <v>4</v>
      </c>
      <c r="O7" s="27">
        <v>13</v>
      </c>
      <c r="P7" s="9">
        <v>11</v>
      </c>
      <c r="Q7" s="27">
        <v>12</v>
      </c>
      <c r="R7" s="9">
        <v>132</v>
      </c>
      <c r="S7" s="27">
        <v>131</v>
      </c>
      <c r="T7" s="9">
        <v>1</v>
      </c>
      <c r="U7" s="27">
        <v>8</v>
      </c>
      <c r="V7" s="9">
        <v>8</v>
      </c>
      <c r="W7" s="27">
        <v>5</v>
      </c>
      <c r="X7" s="9">
        <v>32</v>
      </c>
      <c r="Y7" s="27">
        <v>27</v>
      </c>
      <c r="Z7">
        <v>975</v>
      </c>
      <c r="AA7">
        <v>968</v>
      </c>
      <c r="AB7">
        <v>51</v>
      </c>
      <c r="AC7">
        <v>55</v>
      </c>
    </row>
    <row r="8" spans="2:29" x14ac:dyDescent="0.2">
      <c r="C8" t="s">
        <v>182</v>
      </c>
      <c r="D8">
        <v>4</v>
      </c>
      <c r="E8">
        <v>0</v>
      </c>
      <c r="F8">
        <v>4</v>
      </c>
      <c r="G8">
        <v>68</v>
      </c>
      <c r="H8">
        <v>68</v>
      </c>
      <c r="I8">
        <v>0</v>
      </c>
      <c r="J8">
        <v>22</v>
      </c>
      <c r="K8">
        <v>22</v>
      </c>
      <c r="L8" s="9">
        <v>16</v>
      </c>
      <c r="M8" s="27">
        <v>16</v>
      </c>
      <c r="N8" s="9">
        <v>9</v>
      </c>
      <c r="O8" s="27">
        <v>9</v>
      </c>
      <c r="P8" s="9">
        <v>11</v>
      </c>
      <c r="Q8" s="27">
        <v>11</v>
      </c>
      <c r="R8" s="9">
        <v>160</v>
      </c>
      <c r="S8" s="27">
        <v>160</v>
      </c>
      <c r="T8" s="9">
        <v>24</v>
      </c>
      <c r="U8" s="27">
        <v>24</v>
      </c>
      <c r="V8" s="9">
        <v>28</v>
      </c>
      <c r="W8" s="27">
        <v>28</v>
      </c>
      <c r="X8" s="9">
        <v>35</v>
      </c>
      <c r="Y8" s="27">
        <v>35</v>
      </c>
      <c r="Z8">
        <v>980</v>
      </c>
      <c r="AA8">
        <v>980</v>
      </c>
      <c r="AB8">
        <v>43</v>
      </c>
      <c r="AC8">
        <v>43</v>
      </c>
    </row>
    <row r="9" spans="2:29" x14ac:dyDescent="0.2">
      <c r="C9" t="s">
        <v>183</v>
      </c>
      <c r="D9">
        <v>1</v>
      </c>
      <c r="E9">
        <v>0</v>
      </c>
      <c r="F9">
        <v>28</v>
      </c>
      <c r="G9">
        <v>77</v>
      </c>
      <c r="H9">
        <v>77</v>
      </c>
      <c r="I9">
        <v>0</v>
      </c>
      <c r="J9">
        <v>25</v>
      </c>
      <c r="K9">
        <v>25</v>
      </c>
      <c r="L9" s="9">
        <v>19</v>
      </c>
      <c r="M9" s="27">
        <v>19</v>
      </c>
      <c r="N9" s="9">
        <v>24</v>
      </c>
      <c r="O9" s="27">
        <v>24</v>
      </c>
      <c r="P9" s="9">
        <v>13</v>
      </c>
      <c r="Q9" s="27">
        <v>13</v>
      </c>
      <c r="R9" s="9">
        <v>198</v>
      </c>
      <c r="S9" s="27">
        <v>198</v>
      </c>
      <c r="T9" s="9">
        <v>36</v>
      </c>
      <c r="U9" s="27">
        <v>35</v>
      </c>
      <c r="V9" s="9">
        <v>37</v>
      </c>
      <c r="W9" s="27">
        <v>37</v>
      </c>
      <c r="X9" s="9">
        <v>48</v>
      </c>
      <c r="Y9" s="27">
        <v>48</v>
      </c>
      <c r="Z9">
        <v>974</v>
      </c>
      <c r="AA9">
        <v>974</v>
      </c>
      <c r="AB9">
        <v>39</v>
      </c>
      <c r="AC9">
        <v>39</v>
      </c>
    </row>
    <row r="10" spans="2:29" s="50" customFormat="1" x14ac:dyDescent="0.2">
      <c r="G10" s="50">
        <v>72</v>
      </c>
      <c r="H10" s="50">
        <v>78.428571428571431</v>
      </c>
      <c r="J10" s="50">
        <v>21.142857142857142</v>
      </c>
      <c r="K10" s="50">
        <v>21.857142857142858</v>
      </c>
      <c r="L10" s="51">
        <v>19.428571428571427</v>
      </c>
      <c r="M10" s="52">
        <v>23.571428571428573</v>
      </c>
      <c r="N10" s="51">
        <v>14</v>
      </c>
      <c r="O10" s="52">
        <v>14.142857142857142</v>
      </c>
      <c r="P10" s="51">
        <v>12.428571428571429</v>
      </c>
      <c r="Q10" s="52">
        <v>12.428571428571429</v>
      </c>
      <c r="R10" s="51">
        <v>161.57142857142858</v>
      </c>
      <c r="S10" s="52">
        <v>162.42857142857142</v>
      </c>
      <c r="T10" s="51">
        <v>26.857142857142858</v>
      </c>
      <c r="U10" s="52">
        <v>28.714285714285715</v>
      </c>
      <c r="V10" s="51">
        <v>28.428571428571427</v>
      </c>
      <c r="W10" s="52">
        <v>29.857142857142858</v>
      </c>
      <c r="X10" s="51">
        <v>39.857142857142854</v>
      </c>
      <c r="Y10" s="52">
        <v>38.428571428571431</v>
      </c>
      <c r="Z10" s="50">
        <v>971</v>
      </c>
      <c r="AA10" s="50">
        <v>964.28571428571433</v>
      </c>
      <c r="AB10" s="50">
        <v>49.428571428571431</v>
      </c>
      <c r="AC10" s="50">
        <v>48.285714285714285</v>
      </c>
    </row>
    <row r="11" spans="2:29" s="50" customFormat="1" x14ac:dyDescent="0.2">
      <c r="G11" s="50">
        <v>8.981462390204987</v>
      </c>
      <c r="H11" s="50">
        <v>5.2553827281224361</v>
      </c>
      <c r="J11" s="50">
        <v>3.8913824205360634</v>
      </c>
      <c r="K11" s="50">
        <v>2.2677868380553634</v>
      </c>
      <c r="L11" s="51">
        <v>5.9960304329098397</v>
      </c>
      <c r="M11" s="52">
        <v>4.503966505838414</v>
      </c>
      <c r="N11" s="51">
        <v>7.6811457478686078</v>
      </c>
      <c r="O11" s="52">
        <v>5.8431889532050176</v>
      </c>
      <c r="P11" s="51">
        <v>1.6183471874253774</v>
      </c>
      <c r="Q11" s="52">
        <v>0.9759000729485332</v>
      </c>
      <c r="R11" s="51">
        <v>26.050317610713467</v>
      </c>
      <c r="S11" s="52">
        <v>24.527923834255688</v>
      </c>
      <c r="T11" s="51">
        <v>12.837816162008391</v>
      </c>
      <c r="U11" s="52">
        <v>10.355582805332361</v>
      </c>
      <c r="V11" s="51">
        <v>9.9474811360655959</v>
      </c>
      <c r="W11" s="52">
        <v>11.349428347257136</v>
      </c>
      <c r="X11" s="51">
        <v>6.7436036713459453</v>
      </c>
      <c r="Y11" s="52">
        <v>7.3225028247893293</v>
      </c>
      <c r="Z11" s="50">
        <v>6.8799224801834313</v>
      </c>
      <c r="AA11" s="50">
        <v>12.592514783450865</v>
      </c>
      <c r="AB11" s="50">
        <v>7.253898787483025</v>
      </c>
      <c r="AC11" s="50">
        <v>9.7419075085304403</v>
      </c>
    </row>
    <row r="12" spans="2:29" s="50" customFormat="1" x14ac:dyDescent="0.2">
      <c r="L12" s="51"/>
      <c r="M12" s="52"/>
      <c r="N12" s="51"/>
      <c r="O12" s="52"/>
      <c r="P12" s="51"/>
      <c r="Q12" s="52"/>
      <c r="R12" s="51"/>
      <c r="S12" s="52"/>
      <c r="T12" s="51"/>
      <c r="U12" s="52"/>
      <c r="V12" s="51"/>
      <c r="W12" s="52"/>
      <c r="X12" s="51"/>
      <c r="Y12" s="52"/>
    </row>
    <row r="13" spans="2:29" x14ac:dyDescent="0.2">
      <c r="B13" t="s">
        <v>184</v>
      </c>
      <c r="C13" t="s">
        <v>185</v>
      </c>
      <c r="D13">
        <v>0</v>
      </c>
      <c r="E13">
        <v>12</v>
      </c>
      <c r="F13">
        <v>12</v>
      </c>
      <c r="G13">
        <v>95</v>
      </c>
      <c r="H13">
        <v>96</v>
      </c>
      <c r="J13">
        <v>26</v>
      </c>
      <c r="K13">
        <v>27</v>
      </c>
      <c r="L13" s="9">
        <v>30</v>
      </c>
      <c r="M13" s="27">
        <v>30</v>
      </c>
      <c r="N13" s="9">
        <v>23</v>
      </c>
      <c r="O13" s="27">
        <v>24</v>
      </c>
      <c r="P13" s="9">
        <v>14</v>
      </c>
      <c r="Q13" s="27">
        <v>13</v>
      </c>
      <c r="R13" s="9">
        <v>198</v>
      </c>
      <c r="S13" s="27">
        <v>202</v>
      </c>
      <c r="T13" s="9">
        <v>33</v>
      </c>
      <c r="U13" s="27">
        <v>37</v>
      </c>
      <c r="V13" s="9">
        <v>49</v>
      </c>
      <c r="W13" s="27">
        <v>55</v>
      </c>
      <c r="X13" s="9">
        <v>50</v>
      </c>
      <c r="Y13" s="27">
        <v>50</v>
      </c>
      <c r="Z13">
        <v>977</v>
      </c>
      <c r="AA13">
        <v>982</v>
      </c>
      <c r="AB13">
        <v>86</v>
      </c>
      <c r="AC13">
        <v>94</v>
      </c>
    </row>
    <row r="14" spans="2:29" x14ac:dyDescent="0.2">
      <c r="C14" t="s">
        <v>186</v>
      </c>
      <c r="D14">
        <v>0</v>
      </c>
      <c r="E14">
        <v>18</v>
      </c>
      <c r="F14">
        <v>34</v>
      </c>
      <c r="G14">
        <v>82</v>
      </c>
      <c r="H14">
        <v>83</v>
      </c>
      <c r="J14">
        <v>21</v>
      </c>
      <c r="K14">
        <v>23</v>
      </c>
      <c r="L14" s="9">
        <v>20</v>
      </c>
      <c r="M14" s="27">
        <v>25</v>
      </c>
      <c r="N14" s="9">
        <v>9</v>
      </c>
      <c r="O14" s="27">
        <v>11</v>
      </c>
      <c r="P14" s="9">
        <v>12</v>
      </c>
      <c r="Q14" s="27">
        <v>11</v>
      </c>
      <c r="R14" s="9">
        <v>123</v>
      </c>
      <c r="S14" s="27">
        <v>121</v>
      </c>
      <c r="T14" s="9">
        <v>16</v>
      </c>
      <c r="U14" s="27">
        <v>20</v>
      </c>
      <c r="V14" s="9">
        <v>30</v>
      </c>
      <c r="W14" s="27">
        <v>27</v>
      </c>
      <c r="X14" s="9">
        <v>38</v>
      </c>
      <c r="Y14" s="27">
        <v>33</v>
      </c>
      <c r="Z14">
        <v>985</v>
      </c>
      <c r="AA14">
        <v>971</v>
      </c>
      <c r="AB14">
        <v>83</v>
      </c>
      <c r="AC14">
        <v>86</v>
      </c>
    </row>
    <row r="15" spans="2:29" x14ac:dyDescent="0.2">
      <c r="C15" t="s">
        <v>187</v>
      </c>
      <c r="D15">
        <v>0</v>
      </c>
      <c r="E15">
        <v>22</v>
      </c>
      <c r="F15">
        <v>77</v>
      </c>
      <c r="G15">
        <v>86</v>
      </c>
      <c r="H15">
        <v>90</v>
      </c>
      <c r="J15">
        <v>24</v>
      </c>
      <c r="K15">
        <v>24</v>
      </c>
      <c r="L15" s="9">
        <v>26</v>
      </c>
      <c r="M15" s="27">
        <v>28.5</v>
      </c>
      <c r="N15" s="9">
        <v>6</v>
      </c>
      <c r="O15" s="27">
        <v>8</v>
      </c>
      <c r="P15" s="9">
        <v>10</v>
      </c>
      <c r="Q15" s="27">
        <v>13</v>
      </c>
      <c r="R15" s="9">
        <v>148</v>
      </c>
      <c r="S15" s="27">
        <v>149</v>
      </c>
      <c r="T15" s="9">
        <v>16</v>
      </c>
      <c r="U15" s="27">
        <v>13</v>
      </c>
      <c r="V15" s="9">
        <v>22</v>
      </c>
      <c r="W15" s="27">
        <v>22</v>
      </c>
      <c r="X15" s="9">
        <v>46</v>
      </c>
      <c r="Y15" s="27">
        <v>40</v>
      </c>
      <c r="Z15">
        <v>967</v>
      </c>
      <c r="AA15">
        <v>964</v>
      </c>
      <c r="AB15">
        <v>62</v>
      </c>
      <c r="AC15">
        <v>74</v>
      </c>
    </row>
    <row r="16" spans="2:29" x14ac:dyDescent="0.2">
      <c r="C16" t="s">
        <v>188</v>
      </c>
      <c r="D16">
        <v>0</v>
      </c>
      <c r="E16">
        <v>21</v>
      </c>
      <c r="F16">
        <v>52</v>
      </c>
      <c r="G16">
        <v>58</v>
      </c>
      <c r="H16">
        <v>67</v>
      </c>
      <c r="J16">
        <v>25</v>
      </c>
      <c r="K16">
        <v>25</v>
      </c>
      <c r="L16" s="9">
        <v>10</v>
      </c>
      <c r="M16" s="27">
        <v>16</v>
      </c>
      <c r="N16" s="9">
        <v>4</v>
      </c>
      <c r="O16" s="27">
        <v>0</v>
      </c>
      <c r="P16" s="9">
        <v>8</v>
      </c>
      <c r="Q16" s="27">
        <v>13</v>
      </c>
      <c r="R16" s="9">
        <v>134</v>
      </c>
      <c r="S16" s="27">
        <v>122</v>
      </c>
      <c r="T16" s="9">
        <v>33</v>
      </c>
      <c r="U16" s="27">
        <v>35</v>
      </c>
      <c r="V16" s="9">
        <v>24</v>
      </c>
      <c r="W16" s="27">
        <v>22</v>
      </c>
      <c r="X16" s="9">
        <v>43</v>
      </c>
      <c r="Y16" s="27">
        <v>44</v>
      </c>
      <c r="Z16">
        <v>978</v>
      </c>
      <c r="AA16">
        <v>974</v>
      </c>
      <c r="AB16">
        <v>63</v>
      </c>
      <c r="AC16">
        <v>66</v>
      </c>
    </row>
    <row r="17" spans="2:29" x14ac:dyDescent="0.2">
      <c r="C17" t="s">
        <v>189</v>
      </c>
      <c r="D17">
        <v>0</v>
      </c>
      <c r="E17">
        <v>9</v>
      </c>
      <c r="F17">
        <v>9</v>
      </c>
      <c r="G17">
        <v>59</v>
      </c>
      <c r="H17">
        <v>58</v>
      </c>
      <c r="J17">
        <v>9</v>
      </c>
      <c r="K17">
        <v>8</v>
      </c>
      <c r="L17" s="9">
        <v>21</v>
      </c>
      <c r="M17" s="27">
        <v>21</v>
      </c>
      <c r="N17" s="9">
        <v>7</v>
      </c>
      <c r="O17" s="27">
        <v>8</v>
      </c>
      <c r="P17" s="9">
        <v>8</v>
      </c>
      <c r="Q17" s="27">
        <v>6</v>
      </c>
      <c r="R17" s="9">
        <v>68</v>
      </c>
      <c r="S17" s="27">
        <v>70</v>
      </c>
      <c r="T17" s="9">
        <v>3</v>
      </c>
      <c r="U17" s="27">
        <v>5</v>
      </c>
      <c r="V17" s="9">
        <v>11</v>
      </c>
      <c r="W17" s="27">
        <v>24</v>
      </c>
      <c r="X17" s="9">
        <v>28</v>
      </c>
      <c r="Y17" s="27">
        <v>24</v>
      </c>
      <c r="Z17">
        <v>967</v>
      </c>
      <c r="AA17">
        <v>959</v>
      </c>
      <c r="AB17">
        <v>40</v>
      </c>
      <c r="AC17">
        <v>45</v>
      </c>
    </row>
    <row r="18" spans="2:29" x14ac:dyDescent="0.2">
      <c r="C18" t="s">
        <v>190</v>
      </c>
      <c r="D18">
        <v>0</v>
      </c>
      <c r="E18">
        <v>20</v>
      </c>
      <c r="F18">
        <v>40</v>
      </c>
      <c r="G18">
        <v>83</v>
      </c>
      <c r="H18">
        <v>83</v>
      </c>
      <c r="J18">
        <v>23</v>
      </c>
      <c r="K18">
        <v>23</v>
      </c>
      <c r="L18" s="9">
        <v>25</v>
      </c>
      <c r="M18" s="27">
        <v>25</v>
      </c>
      <c r="N18" s="9">
        <v>18</v>
      </c>
      <c r="O18" s="27">
        <v>16</v>
      </c>
      <c r="P18" s="9">
        <v>11</v>
      </c>
      <c r="Q18" s="27">
        <v>14</v>
      </c>
      <c r="R18" s="9">
        <v>182</v>
      </c>
      <c r="S18" s="27">
        <v>188</v>
      </c>
      <c r="T18" s="9">
        <v>31</v>
      </c>
      <c r="U18" s="27">
        <v>32</v>
      </c>
      <c r="V18" s="9">
        <v>18</v>
      </c>
      <c r="W18" s="27">
        <v>20</v>
      </c>
      <c r="X18" s="9">
        <v>46</v>
      </c>
      <c r="Y18" s="27">
        <v>43</v>
      </c>
      <c r="Z18">
        <v>982</v>
      </c>
      <c r="AA18">
        <v>985</v>
      </c>
      <c r="AB18">
        <v>75</v>
      </c>
      <c r="AC18">
        <v>72</v>
      </c>
    </row>
    <row r="19" spans="2:29" x14ac:dyDescent="0.2">
      <c r="C19" t="s">
        <v>191</v>
      </c>
      <c r="D19">
        <v>0</v>
      </c>
      <c r="E19">
        <v>3</v>
      </c>
      <c r="F19">
        <v>22</v>
      </c>
      <c r="G19">
        <v>74</v>
      </c>
      <c r="H19">
        <v>74</v>
      </c>
      <c r="J19">
        <v>18</v>
      </c>
      <c r="K19">
        <v>18</v>
      </c>
      <c r="L19" s="9">
        <v>25</v>
      </c>
      <c r="M19" s="27">
        <v>25</v>
      </c>
      <c r="N19" s="9">
        <v>3</v>
      </c>
      <c r="O19" s="27">
        <v>3</v>
      </c>
      <c r="P19" s="9">
        <v>7</v>
      </c>
      <c r="Q19" s="27">
        <v>7</v>
      </c>
      <c r="R19" s="9">
        <v>70</v>
      </c>
      <c r="S19" s="27">
        <v>70</v>
      </c>
      <c r="T19" s="9">
        <v>9</v>
      </c>
      <c r="U19" s="27">
        <v>9</v>
      </c>
      <c r="V19" s="9">
        <v>40</v>
      </c>
      <c r="W19" s="27">
        <v>40</v>
      </c>
      <c r="X19" s="9">
        <v>36</v>
      </c>
      <c r="Y19" s="27">
        <v>36</v>
      </c>
      <c r="Z19">
        <v>980</v>
      </c>
      <c r="AA19">
        <v>980</v>
      </c>
      <c r="AB19">
        <v>69</v>
      </c>
      <c r="AC19">
        <v>69</v>
      </c>
    </row>
    <row r="20" spans="2:29" x14ac:dyDescent="0.2">
      <c r="C20" t="s">
        <v>192</v>
      </c>
      <c r="D20">
        <v>0</v>
      </c>
      <c r="E20">
        <v>1</v>
      </c>
      <c r="F20">
        <v>24</v>
      </c>
      <c r="G20">
        <v>89</v>
      </c>
      <c r="H20">
        <v>89</v>
      </c>
      <c r="J20">
        <v>26</v>
      </c>
      <c r="K20">
        <v>26</v>
      </c>
      <c r="L20" s="9">
        <v>26</v>
      </c>
      <c r="M20" s="27">
        <v>26</v>
      </c>
      <c r="N20" s="9">
        <v>7</v>
      </c>
      <c r="O20" s="27">
        <v>7</v>
      </c>
      <c r="P20" s="9">
        <v>13</v>
      </c>
      <c r="Q20" s="27">
        <v>13</v>
      </c>
      <c r="R20" s="9">
        <v>183</v>
      </c>
      <c r="S20" s="27">
        <v>183</v>
      </c>
      <c r="T20" s="9">
        <v>38</v>
      </c>
      <c r="U20" s="27">
        <v>38</v>
      </c>
      <c r="V20" s="9">
        <v>52</v>
      </c>
      <c r="W20" s="27">
        <v>52</v>
      </c>
      <c r="X20" s="9">
        <v>49</v>
      </c>
      <c r="Y20" s="27">
        <v>49</v>
      </c>
      <c r="Z20">
        <v>981</v>
      </c>
      <c r="AA20">
        <v>981</v>
      </c>
      <c r="AB20">
        <v>68</v>
      </c>
      <c r="AC20">
        <v>68</v>
      </c>
    </row>
    <row r="21" spans="2:29" s="50" customFormat="1" x14ac:dyDescent="0.2">
      <c r="G21" s="50">
        <v>78.25</v>
      </c>
      <c r="H21" s="50">
        <v>80</v>
      </c>
      <c r="J21" s="50">
        <v>21.5</v>
      </c>
      <c r="K21" s="50">
        <v>21.75</v>
      </c>
      <c r="L21" s="51">
        <v>22.875</v>
      </c>
      <c r="M21" s="52">
        <v>24.5625</v>
      </c>
      <c r="N21" s="51">
        <v>9.625</v>
      </c>
      <c r="O21" s="52">
        <v>9.625</v>
      </c>
      <c r="P21" s="51">
        <v>10.375</v>
      </c>
      <c r="Q21" s="52">
        <v>11.25</v>
      </c>
      <c r="R21" s="51">
        <v>138.25</v>
      </c>
      <c r="S21" s="52">
        <v>138.125</v>
      </c>
      <c r="T21" s="51">
        <v>22.375</v>
      </c>
      <c r="U21" s="52">
        <v>23.625</v>
      </c>
      <c r="V21" s="51">
        <v>30.75</v>
      </c>
      <c r="W21" s="52">
        <v>32.75</v>
      </c>
      <c r="X21" s="51">
        <v>42</v>
      </c>
      <c r="Y21" s="52">
        <v>39.875</v>
      </c>
      <c r="Z21" s="50">
        <v>977.125</v>
      </c>
      <c r="AA21" s="50">
        <v>974.5</v>
      </c>
      <c r="AB21" s="50">
        <v>68.25</v>
      </c>
      <c r="AC21" s="50">
        <v>71.75</v>
      </c>
    </row>
    <row r="22" spans="2:29" s="50" customFormat="1" x14ac:dyDescent="0.2">
      <c r="G22" s="50">
        <v>13.583077707206124</v>
      </c>
      <c r="H22" s="50">
        <v>12.783918469255482</v>
      </c>
      <c r="J22" s="50">
        <v>5.7321150422111078</v>
      </c>
      <c r="K22" s="50">
        <v>6.181770435262516</v>
      </c>
      <c r="L22" s="51">
        <v>6.0577577181188564</v>
      </c>
      <c r="M22" s="52">
        <v>4.3706611137708418</v>
      </c>
      <c r="N22" s="51">
        <v>7.0899828732414543</v>
      </c>
      <c r="O22" s="52">
        <v>7.5391833585797414</v>
      </c>
      <c r="P22" s="51">
        <v>2.5599944196367752</v>
      </c>
      <c r="Q22" s="52">
        <v>3.0589447293376941</v>
      </c>
      <c r="R22" s="51">
        <v>49.893457916415684</v>
      </c>
      <c r="S22" s="52">
        <v>51.457159712855173</v>
      </c>
      <c r="T22" s="51">
        <v>12.982818316088823</v>
      </c>
      <c r="U22" s="52">
        <v>13.479481761975443</v>
      </c>
      <c r="V22" s="51">
        <v>14.858859790903011</v>
      </c>
      <c r="W22" s="52">
        <v>14.250313279764365</v>
      </c>
      <c r="X22" s="51">
        <v>7.5023805745719327</v>
      </c>
      <c r="Y22" s="52">
        <v>8.6757049939965771</v>
      </c>
      <c r="Z22" s="50">
        <v>6.706872807586473</v>
      </c>
      <c r="AA22" s="50">
        <v>9.2736184954957039</v>
      </c>
      <c r="AB22" s="50">
        <v>14.360163150684803</v>
      </c>
      <c r="AC22" s="50">
        <v>14.508618128546908</v>
      </c>
    </row>
    <row r="25" spans="2:29" x14ac:dyDescent="0.2">
      <c r="B25" t="s">
        <v>208</v>
      </c>
      <c r="C25" t="s">
        <v>193</v>
      </c>
      <c r="D25">
        <v>0</v>
      </c>
      <c r="E25">
        <v>0</v>
      </c>
      <c r="F25">
        <v>32</v>
      </c>
      <c r="G25">
        <v>80</v>
      </c>
      <c r="H25">
        <v>86</v>
      </c>
      <c r="J25">
        <v>23</v>
      </c>
      <c r="K25">
        <v>24</v>
      </c>
      <c r="L25" s="9">
        <v>23</v>
      </c>
      <c r="M25" s="27">
        <v>26</v>
      </c>
      <c r="N25" s="9">
        <v>23</v>
      </c>
      <c r="O25" s="27">
        <v>16</v>
      </c>
      <c r="P25" s="9">
        <v>11</v>
      </c>
      <c r="Q25" s="27">
        <v>9</v>
      </c>
      <c r="R25" s="9">
        <v>122</v>
      </c>
      <c r="S25" s="27">
        <v>129</v>
      </c>
      <c r="T25" s="9">
        <v>15</v>
      </c>
      <c r="U25" s="27">
        <v>17</v>
      </c>
      <c r="V25" s="9">
        <v>19</v>
      </c>
      <c r="W25" s="27">
        <v>26</v>
      </c>
      <c r="X25" s="9">
        <v>39</v>
      </c>
      <c r="Y25" s="27">
        <v>47</v>
      </c>
      <c r="Z25">
        <v>977</v>
      </c>
      <c r="AA25">
        <v>977</v>
      </c>
      <c r="AB25">
        <v>72</v>
      </c>
      <c r="AC25">
        <v>72</v>
      </c>
    </row>
    <row r="26" spans="2:29" x14ac:dyDescent="0.2">
      <c r="C26" t="s">
        <v>194</v>
      </c>
      <c r="D26">
        <v>0</v>
      </c>
      <c r="E26">
        <v>0</v>
      </c>
      <c r="F26">
        <v>0</v>
      </c>
      <c r="G26">
        <v>85</v>
      </c>
      <c r="H26">
        <v>85</v>
      </c>
      <c r="J26">
        <v>23</v>
      </c>
      <c r="K26">
        <v>23</v>
      </c>
      <c r="L26" s="9">
        <v>26</v>
      </c>
      <c r="M26" s="27">
        <v>26</v>
      </c>
      <c r="N26" s="9">
        <v>12</v>
      </c>
      <c r="O26" s="27">
        <v>6</v>
      </c>
      <c r="P26" s="9">
        <v>10</v>
      </c>
      <c r="Q26" s="27">
        <v>12</v>
      </c>
      <c r="R26" s="9">
        <v>176</v>
      </c>
      <c r="S26" s="27">
        <v>171</v>
      </c>
      <c r="T26" s="9">
        <v>29</v>
      </c>
      <c r="U26" s="27">
        <v>33</v>
      </c>
      <c r="V26" s="9">
        <v>34</v>
      </c>
      <c r="W26" s="27">
        <v>39</v>
      </c>
      <c r="X26" s="9">
        <v>36</v>
      </c>
      <c r="Y26" s="27">
        <v>38</v>
      </c>
      <c r="Z26">
        <v>984</v>
      </c>
      <c r="AA26">
        <v>982</v>
      </c>
      <c r="AB26">
        <v>69</v>
      </c>
      <c r="AC26">
        <v>62</v>
      </c>
    </row>
    <row r="27" spans="2:29" x14ac:dyDescent="0.2">
      <c r="C27" t="s">
        <v>195</v>
      </c>
      <c r="D27">
        <v>3</v>
      </c>
      <c r="E27">
        <v>0</v>
      </c>
      <c r="F27">
        <v>15</v>
      </c>
      <c r="G27">
        <v>83</v>
      </c>
      <c r="H27">
        <v>82</v>
      </c>
      <c r="J27">
        <v>24</v>
      </c>
      <c r="K27">
        <v>23</v>
      </c>
      <c r="L27" s="9">
        <v>24</v>
      </c>
      <c r="M27" s="27">
        <v>24</v>
      </c>
      <c r="N27" s="9">
        <v>2</v>
      </c>
      <c r="O27" s="27">
        <v>1</v>
      </c>
      <c r="P27" s="9">
        <v>6</v>
      </c>
      <c r="Q27" s="27">
        <v>9</v>
      </c>
      <c r="R27" s="9">
        <v>109</v>
      </c>
      <c r="S27" s="27">
        <v>125</v>
      </c>
      <c r="T27" s="9">
        <v>35</v>
      </c>
      <c r="U27" s="27">
        <v>38</v>
      </c>
      <c r="V27" s="9">
        <v>45</v>
      </c>
      <c r="W27" s="27">
        <v>46</v>
      </c>
      <c r="X27" s="9">
        <v>47</v>
      </c>
      <c r="Y27" s="27">
        <v>45</v>
      </c>
      <c r="Z27">
        <v>981</v>
      </c>
      <c r="AA27">
        <v>983</v>
      </c>
      <c r="AB27">
        <v>58</v>
      </c>
      <c r="AC27">
        <v>69</v>
      </c>
    </row>
    <row r="28" spans="2:29" x14ac:dyDescent="0.2">
      <c r="C28" t="s">
        <v>196</v>
      </c>
      <c r="D28">
        <v>0</v>
      </c>
      <c r="E28">
        <v>0</v>
      </c>
      <c r="F28">
        <v>33</v>
      </c>
      <c r="G28">
        <v>82</v>
      </c>
      <c r="H28">
        <v>84</v>
      </c>
      <c r="J28">
        <v>23</v>
      </c>
      <c r="K28">
        <v>26</v>
      </c>
      <c r="L28" s="9">
        <v>24</v>
      </c>
      <c r="M28" s="27">
        <v>23</v>
      </c>
      <c r="N28" s="9">
        <v>14</v>
      </c>
      <c r="O28" s="27">
        <v>22</v>
      </c>
      <c r="P28" s="9">
        <v>15</v>
      </c>
      <c r="Q28" s="27">
        <v>12</v>
      </c>
      <c r="R28" s="9">
        <v>167</v>
      </c>
      <c r="S28" s="27">
        <v>166</v>
      </c>
      <c r="T28" s="9">
        <v>39</v>
      </c>
      <c r="U28" s="27">
        <v>35</v>
      </c>
      <c r="V28" s="9">
        <v>48</v>
      </c>
      <c r="W28" s="27">
        <v>48</v>
      </c>
      <c r="X28" s="9">
        <v>53</v>
      </c>
      <c r="Y28" s="27">
        <v>53</v>
      </c>
      <c r="Z28">
        <v>980</v>
      </c>
      <c r="AA28">
        <v>981</v>
      </c>
      <c r="AB28">
        <v>74</v>
      </c>
      <c r="AC28">
        <v>74</v>
      </c>
    </row>
    <row r="29" spans="2:29" x14ac:dyDescent="0.2">
      <c r="C29" t="s">
        <v>197</v>
      </c>
      <c r="D29">
        <v>0</v>
      </c>
      <c r="E29">
        <v>0</v>
      </c>
      <c r="F29">
        <v>17</v>
      </c>
      <c r="G29">
        <v>68</v>
      </c>
      <c r="H29">
        <v>70</v>
      </c>
      <c r="J29">
        <v>16</v>
      </c>
      <c r="K29">
        <v>15</v>
      </c>
      <c r="L29" s="9">
        <v>21</v>
      </c>
      <c r="M29" s="27">
        <v>23</v>
      </c>
      <c r="N29" s="9">
        <v>2</v>
      </c>
      <c r="O29" s="27">
        <v>2</v>
      </c>
      <c r="P29" s="9">
        <v>8</v>
      </c>
      <c r="Q29" s="27">
        <v>10</v>
      </c>
      <c r="R29" s="9">
        <v>106</v>
      </c>
      <c r="S29" s="27">
        <v>101</v>
      </c>
      <c r="T29" s="9">
        <v>20</v>
      </c>
      <c r="U29" s="27">
        <v>25</v>
      </c>
      <c r="V29" s="9">
        <v>24</v>
      </c>
      <c r="W29" s="27">
        <v>20</v>
      </c>
      <c r="X29" s="9">
        <v>36</v>
      </c>
      <c r="Y29" s="27">
        <v>36</v>
      </c>
      <c r="Z29">
        <v>975</v>
      </c>
      <c r="AA29">
        <v>979</v>
      </c>
      <c r="AB29">
        <v>52</v>
      </c>
      <c r="AC29">
        <v>46</v>
      </c>
    </row>
    <row r="30" spans="2:29" x14ac:dyDescent="0.2">
      <c r="C30" t="s">
        <v>198</v>
      </c>
      <c r="D30">
        <v>0</v>
      </c>
      <c r="E30">
        <v>0</v>
      </c>
      <c r="F30">
        <v>0</v>
      </c>
      <c r="G30">
        <v>73</v>
      </c>
      <c r="H30">
        <v>68</v>
      </c>
      <c r="J30">
        <v>16</v>
      </c>
      <c r="K30">
        <v>15</v>
      </c>
      <c r="L30" s="9">
        <v>24</v>
      </c>
      <c r="M30" s="27">
        <v>22</v>
      </c>
      <c r="N30" s="9">
        <v>16</v>
      </c>
      <c r="O30" s="27">
        <v>22</v>
      </c>
      <c r="P30" s="9">
        <v>13</v>
      </c>
      <c r="Q30" s="27">
        <v>12</v>
      </c>
      <c r="R30" s="9">
        <v>141</v>
      </c>
      <c r="S30" s="27">
        <v>142</v>
      </c>
      <c r="T30" s="9">
        <v>20</v>
      </c>
      <c r="U30" s="27">
        <v>22</v>
      </c>
      <c r="V30" s="9">
        <v>29</v>
      </c>
      <c r="W30" s="27">
        <v>27</v>
      </c>
      <c r="X30" s="9">
        <v>39</v>
      </c>
      <c r="Y30" s="27">
        <v>40</v>
      </c>
      <c r="Z30">
        <v>981</v>
      </c>
      <c r="AA30">
        <v>972</v>
      </c>
      <c r="AB30">
        <v>69</v>
      </c>
      <c r="AC30">
        <v>69</v>
      </c>
    </row>
    <row r="31" spans="2:29" x14ac:dyDescent="0.2">
      <c r="C31" t="s">
        <v>199</v>
      </c>
      <c r="D31">
        <v>0</v>
      </c>
      <c r="E31">
        <v>0</v>
      </c>
      <c r="F31">
        <v>0</v>
      </c>
      <c r="G31">
        <v>76</v>
      </c>
      <c r="H31">
        <v>76</v>
      </c>
      <c r="J31">
        <v>23</v>
      </c>
      <c r="K31">
        <v>23</v>
      </c>
      <c r="L31" s="9">
        <v>20</v>
      </c>
      <c r="M31" s="27">
        <v>20</v>
      </c>
      <c r="N31" s="9">
        <v>15</v>
      </c>
      <c r="O31" s="27">
        <v>15</v>
      </c>
      <c r="P31" s="9">
        <v>11</v>
      </c>
      <c r="Q31" s="27">
        <v>11</v>
      </c>
      <c r="R31" s="9">
        <v>150</v>
      </c>
      <c r="S31" s="27">
        <v>150</v>
      </c>
      <c r="T31" s="9">
        <v>32</v>
      </c>
      <c r="U31" s="27">
        <v>32</v>
      </c>
      <c r="V31" s="9">
        <v>27</v>
      </c>
      <c r="W31" s="27">
        <v>27</v>
      </c>
      <c r="X31" s="9">
        <v>49</v>
      </c>
      <c r="Y31" s="27">
        <v>49</v>
      </c>
      <c r="Z31">
        <v>985</v>
      </c>
      <c r="AA31">
        <v>985</v>
      </c>
      <c r="AB31">
        <v>52</v>
      </c>
      <c r="AC31">
        <v>52</v>
      </c>
    </row>
    <row r="32" spans="2:29" s="50" customFormat="1" x14ac:dyDescent="0.2">
      <c r="G32" s="50">
        <v>78.142857142857139</v>
      </c>
      <c r="H32" s="50">
        <v>78.714285714285708</v>
      </c>
      <c r="J32" s="50">
        <v>21.142857142857142</v>
      </c>
      <c r="K32" s="50">
        <v>21.285714285714285</v>
      </c>
      <c r="L32" s="51">
        <v>23.142857142857142</v>
      </c>
      <c r="M32" s="52">
        <v>23.428571428571427</v>
      </c>
      <c r="N32" s="51">
        <v>12</v>
      </c>
      <c r="O32" s="52">
        <v>12</v>
      </c>
      <c r="P32" s="51">
        <v>10.571428571428571</v>
      </c>
      <c r="Q32" s="52">
        <v>10.714285714285714</v>
      </c>
      <c r="R32" s="51">
        <v>138.71428571428572</v>
      </c>
      <c r="S32" s="52">
        <v>140.57142857142858</v>
      </c>
      <c r="T32" s="51">
        <v>27.142857142857142</v>
      </c>
      <c r="U32" s="52">
        <v>28.857142857142858</v>
      </c>
      <c r="V32" s="51">
        <v>32.285714285714285</v>
      </c>
      <c r="W32" s="52">
        <v>33.285714285714285</v>
      </c>
      <c r="X32" s="51">
        <v>42.714285714285715</v>
      </c>
      <c r="Y32" s="52">
        <v>44</v>
      </c>
      <c r="Z32" s="50">
        <v>980.42857142857144</v>
      </c>
      <c r="AA32" s="50">
        <v>979.85714285714289</v>
      </c>
      <c r="AB32" s="50">
        <v>63.714285714285715</v>
      </c>
      <c r="AC32" s="50">
        <v>63.428571428571431</v>
      </c>
    </row>
    <row r="33" spans="2:29" s="50" customFormat="1" x14ac:dyDescent="0.2">
      <c r="G33" s="50">
        <v>6.0944940022004399</v>
      </c>
      <c r="H33" s="50">
        <v>7.4097747539828704</v>
      </c>
      <c r="J33" s="50">
        <v>3.5321651258386044</v>
      </c>
      <c r="K33" s="50">
        <v>4.4239607334862949</v>
      </c>
      <c r="L33" s="51">
        <v>2.0354009783964293</v>
      </c>
      <c r="M33" s="52">
        <v>2.1491969707422398</v>
      </c>
      <c r="N33" s="51">
        <v>7.6376261582597333</v>
      </c>
      <c r="O33" s="52">
        <v>8.9628864398325021</v>
      </c>
      <c r="P33" s="51">
        <v>2.9920529661723809</v>
      </c>
      <c r="Q33" s="52">
        <v>1.3801311186847094</v>
      </c>
      <c r="R33" s="51">
        <v>27.55427544389612</v>
      </c>
      <c r="S33" s="52">
        <v>24.514330114289919</v>
      </c>
      <c r="T33" s="51">
        <v>8.9336176216314431</v>
      </c>
      <c r="U33" s="52">
        <v>7.6469726347222213</v>
      </c>
      <c r="V33" s="51">
        <v>10.765907388825241</v>
      </c>
      <c r="W33" s="52">
        <v>10.95010328283537</v>
      </c>
      <c r="X33" s="51">
        <v>6.8487051261360188</v>
      </c>
      <c r="Y33" s="52">
        <v>6.2182527020592095</v>
      </c>
      <c r="Z33" s="50">
        <v>3.5523298860110981</v>
      </c>
      <c r="AA33" s="50">
        <v>4.3369947901195145</v>
      </c>
      <c r="AB33" s="50">
        <v>9.4642183286010866</v>
      </c>
      <c r="AC33" s="50">
        <v>10.674848052894291</v>
      </c>
    </row>
    <row r="38" spans="2:29" x14ac:dyDescent="0.2">
      <c r="B38" t="s">
        <v>200</v>
      </c>
      <c r="C38" t="s">
        <v>201</v>
      </c>
    </row>
    <row r="39" spans="2:29" x14ac:dyDescent="0.2">
      <c r="B39" t="s">
        <v>202</v>
      </c>
      <c r="C39" t="s">
        <v>203</v>
      </c>
      <c r="D39" t="s">
        <v>204</v>
      </c>
    </row>
    <row r="40" spans="2:29" x14ac:dyDescent="0.2">
      <c r="B40" t="s">
        <v>205</v>
      </c>
      <c r="C40" t="s">
        <v>206</v>
      </c>
    </row>
    <row r="41" spans="2:29" x14ac:dyDescent="0.2">
      <c r="B41" t="s">
        <v>175</v>
      </c>
    </row>
    <row r="42" spans="2:29" x14ac:dyDescent="0.2">
      <c r="B42" t="s">
        <v>207</v>
      </c>
      <c r="C42" t="s">
        <v>207</v>
      </c>
      <c r="D42">
        <v>6.7000000000000004E-2</v>
      </c>
      <c r="E42">
        <v>0.501</v>
      </c>
      <c r="F42">
        <v>0.86099999999999999</v>
      </c>
      <c r="G42">
        <v>0.33200000000000002</v>
      </c>
      <c r="J42">
        <v>0.82299999999999995</v>
      </c>
      <c r="L42" s="9">
        <v>0.82299999999999995</v>
      </c>
      <c r="N42" s="9">
        <v>0.99299999999999999</v>
      </c>
      <c r="P42" s="9">
        <v>0.88200000000000001</v>
      </c>
      <c r="R42" s="9">
        <v>0.85699999999999998</v>
      </c>
      <c r="T42" s="9">
        <v>8.2000000000000003E-2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D9FB-0E74-4235-AC3E-95064B0260E1}">
  <dimension ref="E3:K31"/>
  <sheetViews>
    <sheetView topLeftCell="D1" workbookViewId="0">
      <selection activeCell="K30" sqref="K30"/>
    </sheetView>
  </sheetViews>
  <sheetFormatPr baseColWidth="10" defaultColWidth="8.83203125" defaultRowHeight="15" x14ac:dyDescent="0.2"/>
  <cols>
    <col min="5" max="5" width="26.33203125" bestFit="1" customWidth="1"/>
    <col min="6" max="6" width="16.83203125" bestFit="1" customWidth="1"/>
    <col min="7" max="7" width="7" bestFit="1" customWidth="1"/>
  </cols>
  <sheetData>
    <row r="3" spans="5:9" x14ac:dyDescent="0.2">
      <c r="E3" t="s">
        <v>159</v>
      </c>
      <c r="F3" t="s">
        <v>160</v>
      </c>
      <c r="G3">
        <f>((18.9^2)+(16.1^2)-(8.9^2))</f>
        <v>537.20999999999992</v>
      </c>
      <c r="H3">
        <f>2*14.9*24.2</f>
        <v>721.16</v>
      </c>
      <c r="I3">
        <f>G3/H3</f>
        <v>0.74492484330800368</v>
      </c>
    </row>
    <row r="4" spans="5:9" x14ac:dyDescent="0.2">
      <c r="G4">
        <f>((17.5^2)+(19.6^2)-(5.4^2))</f>
        <v>661.25000000000011</v>
      </c>
      <c r="H4">
        <f>2*17.5*19.6</f>
        <v>686</v>
      </c>
      <c r="I4">
        <f>G4/H4</f>
        <v>0.96392128279883393</v>
      </c>
    </row>
    <row r="5" spans="5:9" x14ac:dyDescent="0.2">
      <c r="I5">
        <f>(I4+I3)/2</f>
        <v>0.85442306305341886</v>
      </c>
    </row>
    <row r="6" spans="5:9" x14ac:dyDescent="0.2">
      <c r="G6">
        <f>((2.9^2)+(3.4^2)-(2.4^2))</f>
        <v>14.209999999999999</v>
      </c>
      <c r="H6">
        <f>(2*2.9*3.4)</f>
        <v>19.72</v>
      </c>
      <c r="I6">
        <f>G6/H6</f>
        <v>0.72058823529411764</v>
      </c>
    </row>
    <row r="7" spans="5:9" x14ac:dyDescent="0.2">
      <c r="G7">
        <f>((3.6^2)+(4.1^2)-(0.9^2))</f>
        <v>28.96</v>
      </c>
      <c r="H7">
        <f>2*3.6*4.1</f>
        <v>29.52</v>
      </c>
      <c r="I7">
        <f>G7/H7</f>
        <v>0.98102981029810299</v>
      </c>
    </row>
    <row r="12" spans="5:9" x14ac:dyDescent="0.2">
      <c r="G12">
        <f>((15.41^2)+(15.71^2)-(6.88^2))</f>
        <v>436.93779999999998</v>
      </c>
      <c r="H12">
        <f>2*15.41*15.71</f>
        <v>484.18220000000002</v>
      </c>
      <c r="I12">
        <f>G12/H12</f>
        <v>0.90242433530187594</v>
      </c>
    </row>
    <row r="13" spans="5:9" x14ac:dyDescent="0.2">
      <c r="G13">
        <f>((14.21^2)+(16.6^2)-(4.83^2))</f>
        <v>454.15520000000015</v>
      </c>
      <c r="H13">
        <f>2*14.21*16.6</f>
        <v>471.77200000000005</v>
      </c>
      <c r="I13">
        <f>G13/H13</f>
        <v>0.96265823321434951</v>
      </c>
    </row>
    <row r="14" spans="5:9" x14ac:dyDescent="0.2">
      <c r="I14">
        <f>(I12+I13)/2</f>
        <v>0.93254128425811267</v>
      </c>
    </row>
    <row r="19" spans="5:11" x14ac:dyDescent="0.2">
      <c r="E19">
        <v>58</v>
      </c>
      <c r="G19">
        <v>84</v>
      </c>
      <c r="I19">
        <f>G19-E19</f>
        <v>26</v>
      </c>
    </row>
    <row r="20" spans="5:11" x14ac:dyDescent="0.2">
      <c r="E20">
        <v>70</v>
      </c>
      <c r="G20">
        <v>80</v>
      </c>
      <c r="I20">
        <f t="shared" ref="I20:I25" si="0">G20-E20</f>
        <v>10</v>
      </c>
    </row>
    <row r="21" spans="5:11" x14ac:dyDescent="0.2">
      <c r="E21">
        <v>87</v>
      </c>
      <c r="G21">
        <v>79</v>
      </c>
      <c r="I21">
        <f t="shared" si="0"/>
        <v>-8</v>
      </c>
    </row>
    <row r="22" spans="5:11" x14ac:dyDescent="0.2">
      <c r="E22">
        <v>69</v>
      </c>
      <c r="G22">
        <v>83</v>
      </c>
      <c r="I22">
        <f t="shared" si="0"/>
        <v>14</v>
      </c>
    </row>
    <row r="23" spans="5:11" x14ac:dyDescent="0.2">
      <c r="E23">
        <v>75</v>
      </c>
      <c r="G23">
        <v>78</v>
      </c>
      <c r="I23">
        <f t="shared" si="0"/>
        <v>3</v>
      </c>
    </row>
    <row r="24" spans="5:11" x14ac:dyDescent="0.2">
      <c r="E24">
        <v>68</v>
      </c>
      <c r="G24">
        <v>68</v>
      </c>
      <c r="I24">
        <f t="shared" si="0"/>
        <v>0</v>
      </c>
    </row>
    <row r="25" spans="5:11" x14ac:dyDescent="0.2">
      <c r="E25">
        <v>77</v>
      </c>
      <c r="G25">
        <v>77</v>
      </c>
      <c r="I25">
        <f t="shared" si="0"/>
        <v>0</v>
      </c>
    </row>
    <row r="26" spans="5:11" x14ac:dyDescent="0.2">
      <c r="E26">
        <f>AVERAGEA(E19:E25)</f>
        <v>72</v>
      </c>
      <c r="G26">
        <f>AVERAGEA(G19:G25)</f>
        <v>78.428571428571431</v>
      </c>
      <c r="I26">
        <f>AVERAGEA(I19:I25)</f>
        <v>6.4285714285714288</v>
      </c>
    </row>
    <row r="27" spans="5:11" x14ac:dyDescent="0.2">
      <c r="E27">
        <f>_xlfn.STDEV.S(E19:E25)</f>
        <v>8.981462390204987</v>
      </c>
      <c r="G27">
        <f>_xlfn.STDEV.S(G19:G25)</f>
        <v>5.2553827281224361</v>
      </c>
      <c r="I27">
        <f>_xlfn.STDEV.S(I19:I25)</f>
        <v>11.222850838908132</v>
      </c>
    </row>
    <row r="30" spans="5:11" x14ac:dyDescent="0.2">
      <c r="J30">
        <f>(E27^2)+(G27^2)-(I27^2)</f>
        <v>-17.666666666666643</v>
      </c>
      <c r="K30">
        <f>2*E27*G27</f>
        <v>94.402044637529087</v>
      </c>
    </row>
    <row r="31" spans="5:11" x14ac:dyDescent="0.2">
      <c r="K31">
        <f>J30/K30</f>
        <v>-0.18714283927324327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analysis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Ponce</dc:creator>
  <cp:lastModifiedBy>Cristina Kochi</cp:lastModifiedBy>
  <dcterms:created xsi:type="dcterms:W3CDTF">2019-04-19T18:03:33Z</dcterms:created>
  <dcterms:modified xsi:type="dcterms:W3CDTF">2019-05-14T22:03:42Z</dcterms:modified>
</cp:coreProperties>
</file>