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41manning/Desktop/To Dataverse on Af Migration/"/>
    </mc:Choice>
  </mc:AlternateContent>
  <xr:revisionPtr revIDLastSave="0" documentId="13_ncr:1_{CBA3B5F6-03CA-A043-B2AB-0DE6BC5623BC}" xr6:coauthVersionLast="47" xr6:coauthVersionMax="47" xr10:uidLastSave="{00000000-0000-0000-0000-000000000000}"/>
  <bookViews>
    <workbookView xWindow="20" yWindow="460" windowWidth="24680" windowHeight="14500" xr2:uid="{9A3C7CAD-3544-5F4E-AF3D-2B2B9BD6852F}"/>
  </bookViews>
  <sheets>
    <sheet name="Sheet1" sheetId="1" r:id="rId1"/>
  </sheets>
  <definedNames>
    <definedName name="_xlnm.Print_Area" localSheetId="0">Sheet1!$A$1:$I$134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06" i="1" l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Y103" i="1"/>
  <c r="Y104" i="1" s="1"/>
  <c r="X103" i="1"/>
  <c r="X104" i="1" s="1"/>
  <c r="W103" i="1"/>
  <c r="W104" i="1" s="1"/>
  <c r="V103" i="1"/>
  <c r="V104" i="1" s="1"/>
  <c r="U103" i="1"/>
  <c r="U104" i="1" s="1"/>
  <c r="T103" i="1"/>
  <c r="T104" i="1" s="1"/>
  <c r="S103" i="1"/>
  <c r="S104" i="1" s="1"/>
  <c r="R103" i="1"/>
  <c r="R104" i="1" s="1"/>
  <c r="Q103" i="1"/>
  <c r="Q104" i="1" s="1"/>
  <c r="P103" i="1"/>
  <c r="P104" i="1" s="1"/>
  <c r="O103" i="1"/>
  <c r="O104" i="1" s="1"/>
  <c r="N103" i="1"/>
  <c r="N104" i="1" s="1"/>
  <c r="M103" i="1"/>
  <c r="M104" i="1" s="1"/>
  <c r="L103" i="1"/>
  <c r="L104" i="1" s="1"/>
  <c r="K103" i="1"/>
  <c r="K104" i="1" s="1"/>
  <c r="J103" i="1"/>
  <c r="J104" i="1" s="1"/>
  <c r="I103" i="1"/>
  <c r="I104" i="1" s="1"/>
  <c r="H103" i="1"/>
  <c r="H104" i="1" s="1"/>
  <c r="G103" i="1"/>
  <c r="G104" i="1" s="1"/>
  <c r="F103" i="1"/>
  <c r="F104" i="1" s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Y95" i="1"/>
  <c r="Y96" i="1" s="1"/>
  <c r="X95" i="1"/>
  <c r="X96" i="1" s="1"/>
  <c r="W95" i="1"/>
  <c r="W96" i="1" s="1"/>
  <c r="V95" i="1"/>
  <c r="V96" i="1" s="1"/>
  <c r="U95" i="1"/>
  <c r="U96" i="1" s="1"/>
  <c r="T95" i="1"/>
  <c r="T96" i="1" s="1"/>
  <c r="S95" i="1"/>
  <c r="S96" i="1" s="1"/>
  <c r="R95" i="1"/>
  <c r="R96" i="1" s="1"/>
  <c r="Q95" i="1"/>
  <c r="Q96" i="1" s="1"/>
  <c r="P95" i="1"/>
  <c r="P96" i="1" s="1"/>
  <c r="O95" i="1"/>
  <c r="O96" i="1" s="1"/>
  <c r="N95" i="1"/>
  <c r="N96" i="1" s="1"/>
  <c r="M95" i="1"/>
  <c r="M96" i="1" s="1"/>
  <c r="L95" i="1"/>
  <c r="L96" i="1" s="1"/>
  <c r="K95" i="1"/>
  <c r="K96" i="1" s="1"/>
  <c r="J95" i="1"/>
  <c r="J96" i="1" s="1"/>
  <c r="I95" i="1"/>
  <c r="I96" i="1" s="1"/>
  <c r="H95" i="1"/>
  <c r="H96" i="1" s="1"/>
  <c r="G95" i="1"/>
  <c r="G96" i="1" s="1"/>
  <c r="F95" i="1"/>
  <c r="F96" i="1" s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Y87" i="1"/>
  <c r="Y88" i="1" s="1"/>
  <c r="X87" i="1"/>
  <c r="X88" i="1" s="1"/>
  <c r="W87" i="1"/>
  <c r="W88" i="1" s="1"/>
  <c r="V87" i="1"/>
  <c r="V88" i="1" s="1"/>
  <c r="U87" i="1"/>
  <c r="U88" i="1" s="1"/>
  <c r="T87" i="1"/>
  <c r="T88" i="1" s="1"/>
  <c r="S87" i="1"/>
  <c r="S88" i="1" s="1"/>
  <c r="R87" i="1"/>
  <c r="R88" i="1" s="1"/>
  <c r="Q87" i="1"/>
  <c r="Q88" i="1" s="1"/>
  <c r="P87" i="1"/>
  <c r="P88" i="1" s="1"/>
  <c r="O87" i="1"/>
  <c r="O88" i="1" s="1"/>
  <c r="N87" i="1"/>
  <c r="N88" i="1" s="1"/>
  <c r="M87" i="1"/>
  <c r="M88" i="1" s="1"/>
  <c r="L87" i="1"/>
  <c r="L88" i="1" s="1"/>
  <c r="K87" i="1"/>
  <c r="K88" i="1" s="1"/>
  <c r="J87" i="1"/>
  <c r="J88" i="1" s="1"/>
  <c r="I87" i="1"/>
  <c r="I88" i="1" s="1"/>
  <c r="H87" i="1"/>
  <c r="H88" i="1" s="1"/>
  <c r="G87" i="1"/>
  <c r="G88" i="1" s="1"/>
  <c r="F87" i="1"/>
  <c r="F88" i="1" s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Y79" i="1"/>
  <c r="Y80" i="1" s="1"/>
  <c r="X79" i="1"/>
  <c r="X80" i="1" s="1"/>
  <c r="W79" i="1"/>
  <c r="W80" i="1" s="1"/>
  <c r="V79" i="1"/>
  <c r="V80" i="1" s="1"/>
  <c r="U79" i="1"/>
  <c r="U80" i="1" s="1"/>
  <c r="T79" i="1"/>
  <c r="T80" i="1" s="1"/>
  <c r="S79" i="1"/>
  <c r="S80" i="1" s="1"/>
  <c r="R79" i="1"/>
  <c r="R80" i="1" s="1"/>
  <c r="Q79" i="1"/>
  <c r="Q80" i="1" s="1"/>
  <c r="P79" i="1"/>
  <c r="P80" i="1" s="1"/>
  <c r="O79" i="1"/>
  <c r="O80" i="1" s="1"/>
  <c r="N79" i="1"/>
  <c r="N80" i="1" s="1"/>
  <c r="M79" i="1"/>
  <c r="M80" i="1" s="1"/>
  <c r="L79" i="1"/>
  <c r="L80" i="1" s="1"/>
  <c r="K79" i="1"/>
  <c r="K80" i="1" s="1"/>
  <c r="J79" i="1"/>
  <c r="J80" i="1" s="1"/>
  <c r="I79" i="1"/>
  <c r="I80" i="1" s="1"/>
  <c r="H79" i="1"/>
  <c r="H80" i="1" s="1"/>
  <c r="G79" i="1"/>
  <c r="G80" i="1" s="1"/>
  <c r="F79" i="1"/>
  <c r="F80" i="1" s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Y71" i="1"/>
  <c r="Y72" i="1" s="1"/>
  <c r="X71" i="1"/>
  <c r="X72" i="1" s="1"/>
  <c r="W71" i="1"/>
  <c r="W72" i="1" s="1"/>
  <c r="V71" i="1"/>
  <c r="V72" i="1" s="1"/>
  <c r="U71" i="1"/>
  <c r="U72" i="1" s="1"/>
  <c r="T71" i="1"/>
  <c r="T72" i="1" s="1"/>
  <c r="S71" i="1"/>
  <c r="S72" i="1" s="1"/>
  <c r="R71" i="1"/>
  <c r="R72" i="1" s="1"/>
  <c r="Q71" i="1"/>
  <c r="Q72" i="1" s="1"/>
  <c r="P71" i="1"/>
  <c r="P72" i="1" s="1"/>
  <c r="O71" i="1"/>
  <c r="O72" i="1" s="1"/>
  <c r="N71" i="1"/>
  <c r="N72" i="1" s="1"/>
  <c r="M71" i="1"/>
  <c r="M72" i="1" s="1"/>
  <c r="L71" i="1"/>
  <c r="L72" i="1" s="1"/>
  <c r="K71" i="1"/>
  <c r="K72" i="1" s="1"/>
  <c r="J71" i="1"/>
  <c r="J72" i="1" s="1"/>
  <c r="I71" i="1"/>
  <c r="I72" i="1" s="1"/>
  <c r="H71" i="1"/>
  <c r="H72" i="1" s="1"/>
  <c r="G71" i="1"/>
  <c r="G72" i="1" s="1"/>
  <c r="F71" i="1"/>
  <c r="F72" i="1" s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Y63" i="1"/>
  <c r="Y64" i="1" s="1"/>
  <c r="X63" i="1"/>
  <c r="X64" i="1" s="1"/>
  <c r="W63" i="1"/>
  <c r="W64" i="1" s="1"/>
  <c r="V63" i="1"/>
  <c r="V64" i="1" s="1"/>
  <c r="U63" i="1"/>
  <c r="U64" i="1" s="1"/>
  <c r="T63" i="1"/>
  <c r="T64" i="1" s="1"/>
  <c r="S63" i="1"/>
  <c r="S64" i="1" s="1"/>
  <c r="R63" i="1"/>
  <c r="R64" i="1" s="1"/>
  <c r="Q63" i="1"/>
  <c r="Q64" i="1" s="1"/>
  <c r="P63" i="1"/>
  <c r="P64" i="1" s="1"/>
  <c r="O63" i="1"/>
  <c r="O64" i="1" s="1"/>
  <c r="N63" i="1"/>
  <c r="N64" i="1" s="1"/>
  <c r="M63" i="1"/>
  <c r="M64" i="1" s="1"/>
  <c r="L63" i="1"/>
  <c r="L64" i="1" s="1"/>
  <c r="K63" i="1"/>
  <c r="K64" i="1" s="1"/>
  <c r="J63" i="1"/>
  <c r="J64" i="1" s="1"/>
  <c r="I63" i="1"/>
  <c r="I64" i="1" s="1"/>
  <c r="H63" i="1"/>
  <c r="H64" i="1" s="1"/>
  <c r="G63" i="1"/>
  <c r="G64" i="1" s="1"/>
  <c r="F63" i="1"/>
  <c r="F64" i="1" s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Y51" i="1"/>
  <c r="Y52" i="1" s="1"/>
  <c r="X51" i="1"/>
  <c r="X52" i="1" s="1"/>
  <c r="W51" i="1"/>
  <c r="W52" i="1" s="1"/>
  <c r="V51" i="1"/>
  <c r="V52" i="1" s="1"/>
  <c r="U51" i="1"/>
  <c r="U52" i="1" s="1"/>
  <c r="T51" i="1"/>
  <c r="T52" i="1" s="1"/>
  <c r="S51" i="1"/>
  <c r="S52" i="1" s="1"/>
  <c r="R51" i="1"/>
  <c r="R52" i="1" s="1"/>
  <c r="Q51" i="1"/>
  <c r="Q52" i="1" s="1"/>
  <c r="P51" i="1"/>
  <c r="P52" i="1" s="1"/>
  <c r="O51" i="1"/>
  <c r="O52" i="1" s="1"/>
  <c r="N51" i="1"/>
  <c r="N52" i="1" s="1"/>
  <c r="M51" i="1"/>
  <c r="M52" i="1" s="1"/>
  <c r="L51" i="1"/>
  <c r="L52" i="1" s="1"/>
  <c r="K51" i="1"/>
  <c r="K52" i="1" s="1"/>
  <c r="J51" i="1"/>
  <c r="J52" i="1" s="1"/>
  <c r="I51" i="1"/>
  <c r="I52" i="1" s="1"/>
  <c r="H51" i="1"/>
  <c r="H52" i="1" s="1"/>
  <c r="G51" i="1"/>
  <c r="G52" i="1" s="1"/>
  <c r="F51" i="1"/>
  <c r="F52" i="1" s="1"/>
  <c r="F53" i="1" s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J54" i="1" l="1"/>
  <c r="J57" i="1" s="1"/>
  <c r="J55" i="1"/>
  <c r="J58" i="1" s="1"/>
  <c r="J53" i="1"/>
  <c r="J56" i="1" s="1"/>
  <c r="G55" i="1"/>
  <c r="G58" i="1" s="1"/>
  <c r="G54" i="1"/>
  <c r="G57" i="1" s="1"/>
  <c r="G53" i="1"/>
  <c r="G56" i="1" s="1"/>
  <c r="K55" i="1"/>
  <c r="K58" i="1" s="1"/>
  <c r="K54" i="1"/>
  <c r="K57" i="1" s="1"/>
  <c r="K53" i="1"/>
  <c r="K56" i="1" s="1"/>
  <c r="O55" i="1"/>
  <c r="O58" i="1" s="1"/>
  <c r="O54" i="1"/>
  <c r="O57" i="1" s="1"/>
  <c r="O53" i="1"/>
  <c r="O56" i="1" s="1"/>
  <c r="S55" i="1"/>
  <c r="S58" i="1" s="1"/>
  <c r="S54" i="1"/>
  <c r="S57" i="1" s="1"/>
  <c r="S53" i="1"/>
  <c r="S56" i="1" s="1"/>
  <c r="W55" i="1"/>
  <c r="W58" i="1" s="1"/>
  <c r="W54" i="1"/>
  <c r="W57" i="1" s="1"/>
  <c r="W53" i="1"/>
  <c r="W56" i="1" s="1"/>
  <c r="H55" i="1"/>
  <c r="H58" i="1" s="1"/>
  <c r="H54" i="1"/>
  <c r="H57" i="1" s="1"/>
  <c r="H53" i="1"/>
  <c r="H56" i="1" s="1"/>
  <c r="P55" i="1"/>
  <c r="P58" i="1" s="1"/>
  <c r="P54" i="1"/>
  <c r="P57" i="1" s="1"/>
  <c r="P53" i="1"/>
  <c r="P56" i="1" s="1"/>
  <c r="T55" i="1"/>
  <c r="T58" i="1" s="1"/>
  <c r="T54" i="1"/>
  <c r="T57" i="1" s="1"/>
  <c r="T53" i="1"/>
  <c r="T56" i="1" s="1"/>
  <c r="X55" i="1"/>
  <c r="X58" i="1" s="1"/>
  <c r="X54" i="1"/>
  <c r="X57" i="1" s="1"/>
  <c r="X53" i="1"/>
  <c r="X56" i="1" s="1"/>
  <c r="L55" i="1"/>
  <c r="L58" i="1" s="1"/>
  <c r="L54" i="1"/>
  <c r="L57" i="1" s="1"/>
  <c r="L53" i="1"/>
  <c r="L56" i="1" s="1"/>
  <c r="I55" i="1"/>
  <c r="I58" i="1" s="1"/>
  <c r="I54" i="1"/>
  <c r="I57" i="1" s="1"/>
  <c r="I53" i="1"/>
  <c r="I56" i="1" s="1"/>
  <c r="M55" i="1"/>
  <c r="M58" i="1" s="1"/>
  <c r="M54" i="1"/>
  <c r="M57" i="1" s="1"/>
  <c r="M53" i="1"/>
  <c r="M56" i="1" s="1"/>
  <c r="Q55" i="1"/>
  <c r="Q58" i="1" s="1"/>
  <c r="Q54" i="1"/>
  <c r="Q57" i="1" s="1"/>
  <c r="Q53" i="1"/>
  <c r="Q56" i="1" s="1"/>
  <c r="U55" i="1"/>
  <c r="U58" i="1" s="1"/>
  <c r="U54" i="1"/>
  <c r="U57" i="1" s="1"/>
  <c r="U53" i="1"/>
  <c r="U56" i="1" s="1"/>
  <c r="Y55" i="1"/>
  <c r="Y58" i="1" s="1"/>
  <c r="Y54" i="1"/>
  <c r="Y57" i="1" s="1"/>
  <c r="Y53" i="1"/>
  <c r="Y56" i="1" s="1"/>
  <c r="F56" i="1"/>
  <c r="F54" i="1"/>
  <c r="F57" i="1" s="1"/>
  <c r="F55" i="1"/>
  <c r="F58" i="1" s="1"/>
  <c r="N55" i="1"/>
  <c r="N58" i="1" s="1"/>
  <c r="N54" i="1"/>
  <c r="N57" i="1" s="1"/>
  <c r="N53" i="1"/>
  <c r="N56" i="1" s="1"/>
  <c r="R55" i="1"/>
  <c r="R58" i="1" s="1"/>
  <c r="R53" i="1"/>
  <c r="R56" i="1" s="1"/>
  <c r="R54" i="1"/>
  <c r="R57" i="1" s="1"/>
  <c r="V54" i="1"/>
  <c r="V57" i="1" s="1"/>
  <c r="V55" i="1"/>
  <c r="V58" i="1" s="1"/>
  <c r="V53" i="1"/>
  <c r="V56" i="1" s="1"/>
</calcChain>
</file>

<file path=xl/sharedStrings.xml><?xml version="1.0" encoding="utf-8"?>
<sst xmlns="http://schemas.openxmlformats.org/spreadsheetml/2006/main" count="153" uniqueCount="74">
  <si>
    <t>United Nations</t>
  </si>
  <si>
    <t>Population Division</t>
  </si>
  <si>
    <t>Department of Economic and Social Affairs</t>
  </si>
  <si>
    <t>World Urbanization Prospects: The 2018 Revision</t>
  </si>
  <si>
    <t>File 5: Total Population at Mid-Year by Region, Subregion, Country and Area, 1950-2050 (thousands)</t>
  </si>
  <si>
    <t>POP/DB/WUP/Rev.2018/1/F05</t>
  </si>
  <si>
    <t>Copyright © 2018 by United Nations, made available under a Creative Commons license CC BY 3.0 IGO: http://creativecommons.org/licenses/by/3.0/igo/</t>
  </si>
  <si>
    <t>Suggested citation: United Nations, Department of Economic and Social Affairs, Population Division (2018). World Urbanization Prospects: The 2018 Revision, Online Edition.</t>
  </si>
  <si>
    <t>Total Population at Mid-Year, 1950-2050 (thousands)</t>
  </si>
  <si>
    <t>Index</t>
  </si>
  <si>
    <t>Region, subregion, country or area</t>
  </si>
  <si>
    <t>Note</t>
  </si>
  <si>
    <t>Country
code</t>
  </si>
  <si>
    <t>WORLD</t>
  </si>
  <si>
    <t/>
  </si>
  <si>
    <t>AFRICA</t>
  </si>
  <si>
    <t>ASIA</t>
  </si>
  <si>
    <t>EUROPE</t>
  </si>
  <si>
    <t>LATIN AMERICA AND THE CARIBBEAN</t>
  </si>
  <si>
    <t>NORTHERN AMERICA</t>
  </si>
  <si>
    <t>OCEANIA</t>
  </si>
  <si>
    <t>(5-year change difference)</t>
  </si>
  <si>
    <t>(5-year change ratio)</t>
  </si>
  <si>
    <t>(5th root of 5-year change ratio)</t>
  </si>
  <si>
    <t>5-yr change #1</t>
  </si>
  <si>
    <t>5-yr change #2</t>
  </si>
  <si>
    <t>5-yr change #3</t>
  </si>
  <si>
    <t>AFRICA population</t>
  </si>
  <si>
    <t>TOTAL POPULATION</t>
  </si>
  <si>
    <t>ANNUAL CHANGE IN TOTAL POPULATION</t>
  </si>
  <si>
    <t>1950-54</t>
  </si>
  <si>
    <t>1955-59</t>
  </si>
  <si>
    <t>1960-64</t>
  </si>
  <si>
    <t>1965-69</t>
  </si>
  <si>
    <t>1970-74</t>
  </si>
  <si>
    <t>1975-79</t>
  </si>
  <si>
    <t>1985-89</t>
  </si>
  <si>
    <t>1980-84</t>
  </si>
  <si>
    <t>1990-94</t>
  </si>
  <si>
    <t>1995-99</t>
  </si>
  <si>
    <t>2000-04</t>
  </si>
  <si>
    <t>2005-09</t>
  </si>
  <si>
    <t>2010-14</t>
  </si>
  <si>
    <t>2020-24</t>
  </si>
  <si>
    <t>2025-29</t>
  </si>
  <si>
    <t>2030-34</t>
  </si>
  <si>
    <t>2035-39</t>
  </si>
  <si>
    <t>2040-44</t>
  </si>
  <si>
    <t>2045-49</t>
  </si>
  <si>
    <t>Patrick Manning, September 29, 2021.</t>
  </si>
  <si>
    <t>World Annual Population Growth, 1980 - 2020.</t>
  </si>
  <si>
    <t>Contents.</t>
  </si>
  <si>
    <r>
      <t xml:space="preserve">   1. UN data and citation (2018) on world population stocks, 1950 - 2050. </t>
    </r>
    <r>
      <rPr>
        <b/>
        <sz val="12"/>
        <color theme="1"/>
        <rFont val="Calibri"/>
        <family val="2"/>
        <scheme val="minor"/>
      </rPr>
      <t xml:space="preserve"> Rows 11-35.</t>
    </r>
  </si>
  <si>
    <r>
      <t xml:space="preserve">   2. Algorithm for estimation of annual flows of population change. </t>
    </r>
    <r>
      <rPr>
        <b/>
        <sz val="12"/>
        <color theme="1"/>
        <rFont val="Calibri"/>
        <family val="2"/>
        <scheme val="minor"/>
      </rPr>
      <t>Rows 40-45.</t>
    </r>
  </si>
  <si>
    <r>
      <t xml:space="preserve">   3. Calculations of annual flows of population change, in 5-year averages by continent. </t>
    </r>
    <r>
      <rPr>
        <b/>
        <sz val="12"/>
        <color theme="1"/>
        <rFont val="Calibri"/>
        <family val="2"/>
        <scheme val="minor"/>
      </rPr>
      <t>Rows 46-106.</t>
    </r>
  </si>
  <si>
    <t>For each 5-year period, the average annual population change is the midpoint population (mean popuation) for the 5-year period multiplied by the average annual population growth for the period.</t>
  </si>
  <si>
    <t>ALGORITHM FOR ESTIMATION OF ANNUAL FLOWS OF POPULATION CHANGE.</t>
  </si>
  <si>
    <t>Annual change #1 (F52 - 1)*E49</t>
  </si>
  <si>
    <t>Annual change #2 (F52 - 1)*(E49 + F49)/2</t>
  </si>
  <si>
    <t>Annual change #3 (F52 - 1)*F49</t>
  </si>
  <si>
    <t>2015-19</t>
  </si>
  <si>
    <t xml:space="preserve">Full calculation details are shown for World, 1955. Fifth root of 5-year population difference is shown in Row 52 (cell F52). Three estimates of annual change in population are calculated as </t>
  </si>
  <si>
    <t>F52*E49 [Row 53], F52*F49 [Row 55], and F52*(E49+F49)/2 [Row 54] - where these are based on 1950 population [Row 53], 1955 population [Row 55], and the average of the two [Row 54].</t>
  </si>
  <si>
    <t xml:space="preserve">Rows 56, 57, and 58 multiply these estimated annual changes by 5 and comparing the result to Row 50, confirming that Row 54 gives the best estimate of averageannual change. </t>
  </si>
  <si>
    <r>
      <t xml:space="preserve">   4. Summary table of annual flows of population, in five-year averages by continent. </t>
    </r>
    <r>
      <rPr>
        <b/>
        <sz val="12"/>
        <color theme="1"/>
        <rFont val="Calibri"/>
        <family val="2"/>
        <scheme val="minor"/>
      </rPr>
      <t>Rows 122-133.</t>
    </r>
  </si>
  <si>
    <t>Average Annual Population Increase by 5-year Period, 1950-54 to 2045-50 (thousands)</t>
  </si>
  <si>
    <r>
      <t xml:space="preserve">Note: Periods highlighted in green are reported in Manning, "Counting and Categorizing African Migrants, 1980 - 2020: Global, Continental and National Perspectives," in Ewout Frankema and Michiel de Haas, eds., </t>
    </r>
    <r>
      <rPr>
        <b/>
        <i/>
        <sz val="9"/>
        <rFont val="Arial"/>
        <family val="2"/>
      </rPr>
      <t>Migration in Africa.</t>
    </r>
  </si>
  <si>
    <t xml:space="preserve">AFRICA Annual change #2 </t>
  </si>
  <si>
    <t xml:space="preserve">ASIA Annual change #2 </t>
  </si>
  <si>
    <t xml:space="preserve">EUROPE Annual change #2 </t>
  </si>
  <si>
    <t xml:space="preserve">LATIN AMERICA Annual change #2 </t>
  </si>
  <si>
    <t xml:space="preserve">NORTHERN AMERICA Annual change #2 </t>
  </si>
  <si>
    <t xml:space="preserve">OCEANIA Annual change #2 </t>
  </si>
  <si>
    <t xml:space="preserve">Rows 61-106 are calculated on the same basis as Rows 49-58.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</si>
</sst>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\ ###\ ###\ ##0;\-#\ ###\ ###\ ##0;0"/>
    <numFmt numFmtId="165" formatCode="_(* #,##0_);_(* \(#,##0\);_(* &quot;-&quot;??_);_(@_)"/>
    <numFmt numFmtId="166" formatCode="_(* #,##0.000_);_(* \(#,##0.000\);_(* &quot;-&quot;??_);_(@_)"/>
    <numFmt numFmtId="167" formatCode="0.000"/>
    <numFmt numFmtId="168" formatCode="0.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"/>
      <name val="Arial"/>
      <family val="2"/>
    </font>
    <font>
      <b/>
      <sz val="9"/>
      <color rgb="FFFF0000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sz val="9"/>
      <color indexed="8"/>
      <name val="Arial"/>
      <family val="2"/>
    </font>
    <font>
      <i/>
      <sz val="8"/>
      <color indexed="8"/>
      <name val="Arial"/>
      <family val="2"/>
    </font>
    <font>
      <b/>
      <sz val="9"/>
      <name val="Arial"/>
      <family val="2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9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49" fontId="2" fillId="2" borderId="0" xfId="0" applyNumberFormat="1" applyFont="1" applyFill="1"/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quotePrefix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49" fontId="2" fillId="3" borderId="2" xfId="0" applyNumberFormat="1" applyFont="1" applyFill="1" applyBorder="1"/>
    <xf numFmtId="49" fontId="2" fillId="3" borderId="3" xfId="0" applyNumberFormat="1" applyFont="1" applyFill="1" applyBorder="1"/>
    <xf numFmtId="49" fontId="2" fillId="3" borderId="4" xfId="0" applyNumberFormat="1" applyFont="1" applyFill="1" applyBorder="1"/>
    <xf numFmtId="0" fontId="2" fillId="3" borderId="5" xfId="0" applyFont="1" applyFill="1" applyBorder="1" applyAlignment="1">
      <alignment horizontal="center" vertical="center"/>
    </xf>
    <xf numFmtId="0" fontId="2" fillId="3" borderId="5" xfId="0" quotePrefix="1" applyFont="1" applyFill="1" applyBorder="1" applyAlignment="1">
      <alignment horizontal="center" vertical="center"/>
    </xf>
    <xf numFmtId="0" fontId="2" fillId="3" borderId="6" xfId="0" quotePrefix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0" borderId="0" xfId="0" applyFont="1"/>
    <xf numFmtId="0" fontId="9" fillId="0" borderId="0" xfId="0" applyFont="1" applyAlignment="1">
      <alignment horizontal="left" indent="1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10" fillId="0" borderId="0" xfId="0" applyFont="1"/>
    <xf numFmtId="0" fontId="7" fillId="0" borderId="0" xfId="0" applyFont="1"/>
    <xf numFmtId="0" fontId="9" fillId="0" borderId="0" xfId="0" applyFont="1" applyAlignment="1">
      <alignment horizontal="left" indent="2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right"/>
    </xf>
    <xf numFmtId="165" fontId="7" fillId="0" borderId="0" xfId="1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0" fillId="4" borderId="0" xfId="0" applyFill="1"/>
    <xf numFmtId="166" fontId="2" fillId="0" borderId="0" xfId="1" applyNumberFormat="1" applyFont="1" applyAlignment="1">
      <alignment horizontal="right"/>
    </xf>
    <xf numFmtId="166" fontId="7" fillId="0" borderId="0" xfId="1" applyNumberFormat="1" applyFont="1" applyAlignment="1">
      <alignment horizontal="right"/>
    </xf>
    <xf numFmtId="167" fontId="11" fillId="0" borderId="0" xfId="0" applyNumberFormat="1" applyFont="1"/>
    <xf numFmtId="168" fontId="11" fillId="0" borderId="0" xfId="0" applyNumberFormat="1" applyFont="1"/>
    <xf numFmtId="165" fontId="11" fillId="0" borderId="0" xfId="1" applyNumberFormat="1" applyFont="1"/>
    <xf numFmtId="0" fontId="12" fillId="0" borderId="0" xfId="0" applyFont="1"/>
    <xf numFmtId="0" fontId="12" fillId="5" borderId="0" xfId="0" applyFont="1" applyFill="1" applyAlignment="1">
      <alignment horizontal="left" indent="1"/>
    </xf>
    <xf numFmtId="0" fontId="12" fillId="5" borderId="0" xfId="0" applyFont="1" applyFill="1" applyAlignment="1">
      <alignment horizontal="center"/>
    </xf>
    <xf numFmtId="1" fontId="12" fillId="5" borderId="0" xfId="0" applyNumberFormat="1" applyFont="1" applyFill="1" applyAlignment="1">
      <alignment horizontal="right"/>
    </xf>
    <xf numFmtId="164" fontId="12" fillId="5" borderId="0" xfId="0" applyNumberFormat="1" applyFont="1" applyFill="1" applyAlignment="1">
      <alignment horizontal="right"/>
    </xf>
    <xf numFmtId="0" fontId="13" fillId="0" borderId="0" xfId="0" applyFont="1"/>
    <xf numFmtId="0" fontId="14" fillId="0" borderId="0" xfId="0" applyFont="1"/>
    <xf numFmtId="0" fontId="14" fillId="5" borderId="0" xfId="0" applyFont="1" applyFill="1" applyAlignment="1">
      <alignment horizontal="center"/>
    </xf>
    <xf numFmtId="1" fontId="14" fillId="5" borderId="0" xfId="0" applyNumberFormat="1" applyFont="1" applyFill="1" applyAlignment="1">
      <alignment horizontal="right"/>
    </xf>
    <xf numFmtId="165" fontId="14" fillId="5" borderId="0" xfId="1" applyNumberFormat="1" applyFont="1" applyFill="1" applyAlignment="1">
      <alignment horizontal="right"/>
    </xf>
    <xf numFmtId="0" fontId="15" fillId="0" borderId="0" xfId="0" applyFont="1"/>
    <xf numFmtId="164" fontId="14" fillId="5" borderId="0" xfId="0" applyNumberFormat="1" applyFont="1" applyFill="1" applyAlignment="1">
      <alignment horizontal="right"/>
    </xf>
    <xf numFmtId="0" fontId="12" fillId="5" borderId="0" xfId="0" applyFont="1" applyFill="1"/>
    <xf numFmtId="1" fontId="12" fillId="5" borderId="0" xfId="0" applyNumberFormat="1" applyFont="1" applyFill="1"/>
    <xf numFmtId="0" fontId="16" fillId="0" borderId="0" xfId="0" applyFo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0" xfId="0" applyFont="1" applyBorder="1" applyAlignment="1">
      <alignment horizontal="left" indent="1"/>
    </xf>
    <xf numFmtId="0" fontId="7" fillId="0" borderId="11" xfId="0" applyFont="1" applyBorder="1"/>
    <xf numFmtId="0" fontId="9" fillId="5" borderId="0" xfId="0" applyFont="1" applyFill="1" applyBorder="1" applyAlignment="1">
      <alignment horizontal="left" indent="1"/>
    </xf>
    <xf numFmtId="0" fontId="7" fillId="5" borderId="0" xfId="0" applyFont="1" applyFill="1" applyBorder="1" applyAlignment="1">
      <alignment horizontal="center"/>
    </xf>
    <xf numFmtId="1" fontId="7" fillId="5" borderId="0" xfId="0" applyNumberFormat="1" applyFont="1" applyFill="1" applyBorder="1" applyAlignment="1">
      <alignment horizontal="right"/>
    </xf>
    <xf numFmtId="165" fontId="7" fillId="5" borderId="0" xfId="1" applyNumberFormat="1" applyFont="1" applyFill="1" applyBorder="1" applyAlignment="1">
      <alignment horizontal="right"/>
    </xf>
    <xf numFmtId="165" fontId="7" fillId="5" borderId="12" xfId="1" applyNumberFormat="1" applyFont="1" applyFill="1" applyBorder="1" applyAlignment="1">
      <alignment horizontal="right"/>
    </xf>
    <xf numFmtId="164" fontId="7" fillId="5" borderId="0" xfId="0" applyNumberFormat="1" applyFont="1" applyFill="1" applyBorder="1" applyAlignment="1">
      <alignment horizontal="right"/>
    </xf>
    <xf numFmtId="0" fontId="16" fillId="0" borderId="13" xfId="0" applyFont="1" applyBorder="1"/>
    <xf numFmtId="0" fontId="9" fillId="5" borderId="14" xfId="0" applyFont="1" applyFill="1" applyBorder="1" applyAlignment="1">
      <alignment horizontal="left" indent="1"/>
    </xf>
    <xf numFmtId="0" fontId="16" fillId="5" borderId="14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 wrapText="1"/>
    </xf>
    <xf numFmtId="0" fontId="0" fillId="0" borderId="0" xfId="0" applyFill="1"/>
    <xf numFmtId="0" fontId="2" fillId="0" borderId="0" xfId="0" quotePrefix="1" applyFont="1" applyFill="1" applyBorder="1" applyAlignment="1">
      <alignment horizontal="left" vertical="center"/>
    </xf>
    <xf numFmtId="0" fontId="18" fillId="0" borderId="0" xfId="0" applyFont="1"/>
    <xf numFmtId="0" fontId="9" fillId="0" borderId="9" xfId="0" applyFont="1" applyBorder="1" applyAlignment="1">
      <alignment vertical="center"/>
    </xf>
    <xf numFmtId="0" fontId="17" fillId="0" borderId="0" xfId="0" applyFont="1" applyFill="1"/>
    <xf numFmtId="165" fontId="16" fillId="5" borderId="14" xfId="1" applyNumberFormat="1" applyFont="1" applyFill="1" applyBorder="1"/>
    <xf numFmtId="165" fontId="16" fillId="5" borderId="15" xfId="1" applyNumberFormat="1" applyFont="1" applyFill="1" applyBorder="1"/>
    <xf numFmtId="165" fontId="16" fillId="0" borderId="11" xfId="1" applyNumberFormat="1" applyFont="1" applyBorder="1"/>
    <xf numFmtId="165" fontId="16" fillId="0" borderId="0" xfId="1" applyNumberFormat="1" applyFont="1" applyBorder="1"/>
    <xf numFmtId="165" fontId="16" fillId="0" borderId="12" xfId="1" applyNumberFormat="1" applyFont="1" applyBorder="1"/>
    <xf numFmtId="165" fontId="16" fillId="0" borderId="0" xfId="1" applyNumberFormat="1" applyFont="1"/>
    <xf numFmtId="0" fontId="2" fillId="6" borderId="7" xfId="0" applyFont="1" applyFill="1" applyBorder="1" applyAlignment="1">
      <alignment horizontal="center" vertical="center"/>
    </xf>
    <xf numFmtId="0" fontId="0" fillId="6" borderId="9" xfId="0" applyFill="1" applyBorder="1"/>
    <xf numFmtId="165" fontId="16" fillId="6" borderId="0" xfId="1" applyNumberFormat="1" applyFont="1" applyFill="1" applyBorder="1"/>
    <xf numFmtId="165" fontId="7" fillId="6" borderId="0" xfId="1" applyNumberFormat="1" applyFont="1" applyFill="1" applyBorder="1" applyAlignment="1">
      <alignment horizontal="right"/>
    </xf>
    <xf numFmtId="165" fontId="16" fillId="6" borderId="14" xfId="1" applyNumberFormat="1" applyFont="1" applyFill="1" applyBorder="1"/>
    <xf numFmtId="0" fontId="9" fillId="0" borderId="0" xfId="0" applyFont="1" applyFill="1" applyBorder="1" applyAlignment="1">
      <alignment horizontal="left" inden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10</xdr:row>
      <xdr:rowOff>88900</xdr:rowOff>
    </xdr:from>
    <xdr:to>
      <xdr:col>4</xdr:col>
      <xdr:colOff>0</xdr:colOff>
      <xdr:row>13</xdr:row>
      <xdr:rowOff>25400</xdr:rowOff>
    </xdr:to>
    <xdr:pic>
      <xdr:nvPicPr>
        <xdr:cNvPr id="2" name="Picture 1" descr="unlogo.gif">
          <a:extLst>
            <a:ext uri="{FF2B5EF4-FFF2-40B4-BE49-F238E27FC236}">
              <a16:creationId xmlns:a16="http://schemas.microsoft.com/office/drawing/2014/main" id="{EE40CDF2-B5E7-B146-83C8-254E47337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1300" y="88900"/>
          <a:ext cx="647700" cy="54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9EB1-056D-DC40-86FE-E2110A92FCAB}">
  <sheetPr>
    <pageSetUpPr fitToPage="1"/>
  </sheetPr>
  <dimension ref="A1:Y134"/>
  <sheetViews>
    <sheetView tabSelected="1" zoomScale="110" zoomScaleNormal="110" workbookViewId="0">
      <selection activeCell="A135" sqref="A135:XFD143"/>
    </sheetView>
  </sheetViews>
  <sheetFormatPr baseColWidth="10" defaultColWidth="6.1640625" defaultRowHeight="16" x14ac:dyDescent="0.2"/>
  <cols>
    <col min="1" max="1" width="6" bestFit="1" customWidth="1"/>
    <col min="2" max="2" width="41.1640625" customWidth="1"/>
    <col min="3" max="3" width="4.5" bestFit="1" customWidth="1"/>
    <col min="4" max="4" width="9.1640625" customWidth="1"/>
    <col min="5" max="25" width="9.83203125" customWidth="1"/>
    <col min="257" max="257" width="6" bestFit="1" customWidth="1"/>
    <col min="258" max="258" width="41.1640625" customWidth="1"/>
    <col min="259" max="259" width="4.5" bestFit="1" customWidth="1"/>
    <col min="260" max="260" width="9.1640625" customWidth="1"/>
    <col min="261" max="281" width="9.83203125" customWidth="1"/>
    <col min="513" max="513" width="6" bestFit="1" customWidth="1"/>
    <col min="514" max="514" width="41.1640625" customWidth="1"/>
    <col min="515" max="515" width="4.5" bestFit="1" customWidth="1"/>
    <col min="516" max="516" width="9.1640625" customWidth="1"/>
    <col min="517" max="537" width="9.83203125" customWidth="1"/>
    <col min="769" max="769" width="6" bestFit="1" customWidth="1"/>
    <col min="770" max="770" width="41.1640625" customWidth="1"/>
    <col min="771" max="771" width="4.5" bestFit="1" customWidth="1"/>
    <col min="772" max="772" width="9.1640625" customWidth="1"/>
    <col min="773" max="793" width="9.83203125" customWidth="1"/>
    <col min="1025" max="1025" width="6" bestFit="1" customWidth="1"/>
    <col min="1026" max="1026" width="41.1640625" customWidth="1"/>
    <col min="1027" max="1027" width="4.5" bestFit="1" customWidth="1"/>
    <col min="1028" max="1028" width="9.1640625" customWidth="1"/>
    <col min="1029" max="1049" width="9.83203125" customWidth="1"/>
    <col min="1281" max="1281" width="6" bestFit="1" customWidth="1"/>
    <col min="1282" max="1282" width="41.1640625" customWidth="1"/>
    <col min="1283" max="1283" width="4.5" bestFit="1" customWidth="1"/>
    <col min="1284" max="1284" width="9.1640625" customWidth="1"/>
    <col min="1285" max="1305" width="9.83203125" customWidth="1"/>
    <col min="1537" max="1537" width="6" bestFit="1" customWidth="1"/>
    <col min="1538" max="1538" width="41.1640625" customWidth="1"/>
    <col min="1539" max="1539" width="4.5" bestFit="1" customWidth="1"/>
    <col min="1540" max="1540" width="9.1640625" customWidth="1"/>
    <col min="1541" max="1561" width="9.83203125" customWidth="1"/>
    <col min="1793" max="1793" width="6" bestFit="1" customWidth="1"/>
    <col min="1794" max="1794" width="41.1640625" customWidth="1"/>
    <col min="1795" max="1795" width="4.5" bestFit="1" customWidth="1"/>
    <col min="1796" max="1796" width="9.1640625" customWidth="1"/>
    <col min="1797" max="1817" width="9.83203125" customWidth="1"/>
    <col min="2049" max="2049" width="6" bestFit="1" customWidth="1"/>
    <col min="2050" max="2050" width="41.1640625" customWidth="1"/>
    <col min="2051" max="2051" width="4.5" bestFit="1" customWidth="1"/>
    <col min="2052" max="2052" width="9.1640625" customWidth="1"/>
    <col min="2053" max="2073" width="9.83203125" customWidth="1"/>
    <col min="2305" max="2305" width="6" bestFit="1" customWidth="1"/>
    <col min="2306" max="2306" width="41.1640625" customWidth="1"/>
    <col min="2307" max="2307" width="4.5" bestFit="1" customWidth="1"/>
    <col min="2308" max="2308" width="9.1640625" customWidth="1"/>
    <col min="2309" max="2329" width="9.83203125" customWidth="1"/>
    <col min="2561" max="2561" width="6" bestFit="1" customWidth="1"/>
    <col min="2562" max="2562" width="41.1640625" customWidth="1"/>
    <col min="2563" max="2563" width="4.5" bestFit="1" customWidth="1"/>
    <col min="2564" max="2564" width="9.1640625" customWidth="1"/>
    <col min="2565" max="2585" width="9.83203125" customWidth="1"/>
    <col min="2817" max="2817" width="6" bestFit="1" customWidth="1"/>
    <col min="2818" max="2818" width="41.1640625" customWidth="1"/>
    <col min="2819" max="2819" width="4.5" bestFit="1" customWidth="1"/>
    <col min="2820" max="2820" width="9.1640625" customWidth="1"/>
    <col min="2821" max="2841" width="9.83203125" customWidth="1"/>
    <col min="3073" max="3073" width="6" bestFit="1" customWidth="1"/>
    <col min="3074" max="3074" width="41.1640625" customWidth="1"/>
    <col min="3075" max="3075" width="4.5" bestFit="1" customWidth="1"/>
    <col min="3076" max="3076" width="9.1640625" customWidth="1"/>
    <col min="3077" max="3097" width="9.83203125" customWidth="1"/>
    <col min="3329" max="3329" width="6" bestFit="1" customWidth="1"/>
    <col min="3330" max="3330" width="41.1640625" customWidth="1"/>
    <col min="3331" max="3331" width="4.5" bestFit="1" customWidth="1"/>
    <col min="3332" max="3332" width="9.1640625" customWidth="1"/>
    <col min="3333" max="3353" width="9.83203125" customWidth="1"/>
    <col min="3585" max="3585" width="6" bestFit="1" customWidth="1"/>
    <col min="3586" max="3586" width="41.1640625" customWidth="1"/>
    <col min="3587" max="3587" width="4.5" bestFit="1" customWidth="1"/>
    <col min="3588" max="3588" width="9.1640625" customWidth="1"/>
    <col min="3589" max="3609" width="9.83203125" customWidth="1"/>
    <col min="3841" max="3841" width="6" bestFit="1" customWidth="1"/>
    <col min="3842" max="3842" width="41.1640625" customWidth="1"/>
    <col min="3843" max="3843" width="4.5" bestFit="1" customWidth="1"/>
    <col min="3844" max="3844" width="9.1640625" customWidth="1"/>
    <col min="3845" max="3865" width="9.83203125" customWidth="1"/>
    <col min="4097" max="4097" width="6" bestFit="1" customWidth="1"/>
    <col min="4098" max="4098" width="41.1640625" customWidth="1"/>
    <col min="4099" max="4099" width="4.5" bestFit="1" customWidth="1"/>
    <col min="4100" max="4100" width="9.1640625" customWidth="1"/>
    <col min="4101" max="4121" width="9.83203125" customWidth="1"/>
    <col min="4353" max="4353" width="6" bestFit="1" customWidth="1"/>
    <col min="4354" max="4354" width="41.1640625" customWidth="1"/>
    <col min="4355" max="4355" width="4.5" bestFit="1" customWidth="1"/>
    <col min="4356" max="4356" width="9.1640625" customWidth="1"/>
    <col min="4357" max="4377" width="9.83203125" customWidth="1"/>
    <col min="4609" max="4609" width="6" bestFit="1" customWidth="1"/>
    <col min="4610" max="4610" width="41.1640625" customWidth="1"/>
    <col min="4611" max="4611" width="4.5" bestFit="1" customWidth="1"/>
    <col min="4612" max="4612" width="9.1640625" customWidth="1"/>
    <col min="4613" max="4633" width="9.83203125" customWidth="1"/>
    <col min="4865" max="4865" width="6" bestFit="1" customWidth="1"/>
    <col min="4866" max="4866" width="41.1640625" customWidth="1"/>
    <col min="4867" max="4867" width="4.5" bestFit="1" customWidth="1"/>
    <col min="4868" max="4868" width="9.1640625" customWidth="1"/>
    <col min="4869" max="4889" width="9.83203125" customWidth="1"/>
    <col min="5121" max="5121" width="6" bestFit="1" customWidth="1"/>
    <col min="5122" max="5122" width="41.1640625" customWidth="1"/>
    <col min="5123" max="5123" width="4.5" bestFit="1" customWidth="1"/>
    <col min="5124" max="5124" width="9.1640625" customWidth="1"/>
    <col min="5125" max="5145" width="9.83203125" customWidth="1"/>
    <col min="5377" max="5377" width="6" bestFit="1" customWidth="1"/>
    <col min="5378" max="5378" width="41.1640625" customWidth="1"/>
    <col min="5379" max="5379" width="4.5" bestFit="1" customWidth="1"/>
    <col min="5380" max="5380" width="9.1640625" customWidth="1"/>
    <col min="5381" max="5401" width="9.83203125" customWidth="1"/>
    <col min="5633" max="5633" width="6" bestFit="1" customWidth="1"/>
    <col min="5634" max="5634" width="41.1640625" customWidth="1"/>
    <col min="5635" max="5635" width="4.5" bestFit="1" customWidth="1"/>
    <col min="5636" max="5636" width="9.1640625" customWidth="1"/>
    <col min="5637" max="5657" width="9.83203125" customWidth="1"/>
    <col min="5889" max="5889" width="6" bestFit="1" customWidth="1"/>
    <col min="5890" max="5890" width="41.1640625" customWidth="1"/>
    <col min="5891" max="5891" width="4.5" bestFit="1" customWidth="1"/>
    <col min="5892" max="5892" width="9.1640625" customWidth="1"/>
    <col min="5893" max="5913" width="9.83203125" customWidth="1"/>
    <col min="6145" max="6145" width="6" bestFit="1" customWidth="1"/>
    <col min="6146" max="6146" width="41.1640625" customWidth="1"/>
    <col min="6147" max="6147" width="4.5" bestFit="1" customWidth="1"/>
    <col min="6148" max="6148" width="9.1640625" customWidth="1"/>
    <col min="6149" max="6169" width="9.83203125" customWidth="1"/>
    <col min="6401" max="6401" width="6" bestFit="1" customWidth="1"/>
    <col min="6402" max="6402" width="41.1640625" customWidth="1"/>
    <col min="6403" max="6403" width="4.5" bestFit="1" customWidth="1"/>
    <col min="6404" max="6404" width="9.1640625" customWidth="1"/>
    <col min="6405" max="6425" width="9.83203125" customWidth="1"/>
    <col min="6657" max="6657" width="6" bestFit="1" customWidth="1"/>
    <col min="6658" max="6658" width="41.1640625" customWidth="1"/>
    <col min="6659" max="6659" width="4.5" bestFit="1" customWidth="1"/>
    <col min="6660" max="6660" width="9.1640625" customWidth="1"/>
    <col min="6661" max="6681" width="9.83203125" customWidth="1"/>
    <col min="6913" max="6913" width="6" bestFit="1" customWidth="1"/>
    <col min="6914" max="6914" width="41.1640625" customWidth="1"/>
    <col min="6915" max="6915" width="4.5" bestFit="1" customWidth="1"/>
    <col min="6916" max="6916" width="9.1640625" customWidth="1"/>
    <col min="6917" max="6937" width="9.83203125" customWidth="1"/>
    <col min="7169" max="7169" width="6" bestFit="1" customWidth="1"/>
    <col min="7170" max="7170" width="41.1640625" customWidth="1"/>
    <col min="7171" max="7171" width="4.5" bestFit="1" customWidth="1"/>
    <col min="7172" max="7172" width="9.1640625" customWidth="1"/>
    <col min="7173" max="7193" width="9.83203125" customWidth="1"/>
    <col min="7425" max="7425" width="6" bestFit="1" customWidth="1"/>
    <col min="7426" max="7426" width="41.1640625" customWidth="1"/>
    <col min="7427" max="7427" width="4.5" bestFit="1" customWidth="1"/>
    <col min="7428" max="7428" width="9.1640625" customWidth="1"/>
    <col min="7429" max="7449" width="9.83203125" customWidth="1"/>
    <col min="7681" max="7681" width="6" bestFit="1" customWidth="1"/>
    <col min="7682" max="7682" width="41.1640625" customWidth="1"/>
    <col min="7683" max="7683" width="4.5" bestFit="1" customWidth="1"/>
    <col min="7684" max="7684" width="9.1640625" customWidth="1"/>
    <col min="7685" max="7705" width="9.83203125" customWidth="1"/>
    <col min="7937" max="7937" width="6" bestFit="1" customWidth="1"/>
    <col min="7938" max="7938" width="41.1640625" customWidth="1"/>
    <col min="7939" max="7939" width="4.5" bestFit="1" customWidth="1"/>
    <col min="7940" max="7940" width="9.1640625" customWidth="1"/>
    <col min="7941" max="7961" width="9.83203125" customWidth="1"/>
    <col min="8193" max="8193" width="6" bestFit="1" customWidth="1"/>
    <col min="8194" max="8194" width="41.1640625" customWidth="1"/>
    <col min="8195" max="8195" width="4.5" bestFit="1" customWidth="1"/>
    <col min="8196" max="8196" width="9.1640625" customWidth="1"/>
    <col min="8197" max="8217" width="9.83203125" customWidth="1"/>
    <col min="8449" max="8449" width="6" bestFit="1" customWidth="1"/>
    <col min="8450" max="8450" width="41.1640625" customWidth="1"/>
    <col min="8451" max="8451" width="4.5" bestFit="1" customWidth="1"/>
    <col min="8452" max="8452" width="9.1640625" customWidth="1"/>
    <col min="8453" max="8473" width="9.83203125" customWidth="1"/>
    <col min="8705" max="8705" width="6" bestFit="1" customWidth="1"/>
    <col min="8706" max="8706" width="41.1640625" customWidth="1"/>
    <col min="8707" max="8707" width="4.5" bestFit="1" customWidth="1"/>
    <col min="8708" max="8708" width="9.1640625" customWidth="1"/>
    <col min="8709" max="8729" width="9.83203125" customWidth="1"/>
    <col min="8961" max="8961" width="6" bestFit="1" customWidth="1"/>
    <col min="8962" max="8962" width="41.1640625" customWidth="1"/>
    <col min="8963" max="8963" width="4.5" bestFit="1" customWidth="1"/>
    <col min="8964" max="8964" width="9.1640625" customWidth="1"/>
    <col min="8965" max="8985" width="9.83203125" customWidth="1"/>
    <col min="9217" max="9217" width="6" bestFit="1" customWidth="1"/>
    <col min="9218" max="9218" width="41.1640625" customWidth="1"/>
    <col min="9219" max="9219" width="4.5" bestFit="1" customWidth="1"/>
    <col min="9220" max="9220" width="9.1640625" customWidth="1"/>
    <col min="9221" max="9241" width="9.83203125" customWidth="1"/>
    <col min="9473" max="9473" width="6" bestFit="1" customWidth="1"/>
    <col min="9474" max="9474" width="41.1640625" customWidth="1"/>
    <col min="9475" max="9475" width="4.5" bestFit="1" customWidth="1"/>
    <col min="9476" max="9476" width="9.1640625" customWidth="1"/>
    <col min="9477" max="9497" width="9.83203125" customWidth="1"/>
    <col min="9729" max="9729" width="6" bestFit="1" customWidth="1"/>
    <col min="9730" max="9730" width="41.1640625" customWidth="1"/>
    <col min="9731" max="9731" width="4.5" bestFit="1" customWidth="1"/>
    <col min="9732" max="9732" width="9.1640625" customWidth="1"/>
    <col min="9733" max="9753" width="9.83203125" customWidth="1"/>
    <col min="9985" max="9985" width="6" bestFit="1" customWidth="1"/>
    <col min="9986" max="9986" width="41.1640625" customWidth="1"/>
    <col min="9987" max="9987" width="4.5" bestFit="1" customWidth="1"/>
    <col min="9988" max="9988" width="9.1640625" customWidth="1"/>
    <col min="9989" max="10009" width="9.83203125" customWidth="1"/>
    <col min="10241" max="10241" width="6" bestFit="1" customWidth="1"/>
    <col min="10242" max="10242" width="41.1640625" customWidth="1"/>
    <col min="10243" max="10243" width="4.5" bestFit="1" customWidth="1"/>
    <col min="10244" max="10244" width="9.1640625" customWidth="1"/>
    <col min="10245" max="10265" width="9.83203125" customWidth="1"/>
    <col min="10497" max="10497" width="6" bestFit="1" customWidth="1"/>
    <col min="10498" max="10498" width="41.1640625" customWidth="1"/>
    <col min="10499" max="10499" width="4.5" bestFit="1" customWidth="1"/>
    <col min="10500" max="10500" width="9.1640625" customWidth="1"/>
    <col min="10501" max="10521" width="9.83203125" customWidth="1"/>
    <col min="10753" max="10753" width="6" bestFit="1" customWidth="1"/>
    <col min="10754" max="10754" width="41.1640625" customWidth="1"/>
    <col min="10755" max="10755" width="4.5" bestFit="1" customWidth="1"/>
    <col min="10756" max="10756" width="9.1640625" customWidth="1"/>
    <col min="10757" max="10777" width="9.83203125" customWidth="1"/>
    <col min="11009" max="11009" width="6" bestFit="1" customWidth="1"/>
    <col min="11010" max="11010" width="41.1640625" customWidth="1"/>
    <col min="11011" max="11011" width="4.5" bestFit="1" customWidth="1"/>
    <col min="11012" max="11012" width="9.1640625" customWidth="1"/>
    <col min="11013" max="11033" width="9.83203125" customWidth="1"/>
    <col min="11265" max="11265" width="6" bestFit="1" customWidth="1"/>
    <col min="11266" max="11266" width="41.1640625" customWidth="1"/>
    <col min="11267" max="11267" width="4.5" bestFit="1" customWidth="1"/>
    <col min="11268" max="11268" width="9.1640625" customWidth="1"/>
    <col min="11269" max="11289" width="9.83203125" customWidth="1"/>
    <col min="11521" max="11521" width="6" bestFit="1" customWidth="1"/>
    <col min="11522" max="11522" width="41.1640625" customWidth="1"/>
    <col min="11523" max="11523" width="4.5" bestFit="1" customWidth="1"/>
    <col min="11524" max="11524" width="9.1640625" customWidth="1"/>
    <col min="11525" max="11545" width="9.83203125" customWidth="1"/>
    <col min="11777" max="11777" width="6" bestFit="1" customWidth="1"/>
    <col min="11778" max="11778" width="41.1640625" customWidth="1"/>
    <col min="11779" max="11779" width="4.5" bestFit="1" customWidth="1"/>
    <col min="11780" max="11780" width="9.1640625" customWidth="1"/>
    <col min="11781" max="11801" width="9.83203125" customWidth="1"/>
    <col min="12033" max="12033" width="6" bestFit="1" customWidth="1"/>
    <col min="12034" max="12034" width="41.1640625" customWidth="1"/>
    <col min="12035" max="12035" width="4.5" bestFit="1" customWidth="1"/>
    <col min="12036" max="12036" width="9.1640625" customWidth="1"/>
    <col min="12037" max="12057" width="9.83203125" customWidth="1"/>
    <col min="12289" max="12289" width="6" bestFit="1" customWidth="1"/>
    <col min="12290" max="12290" width="41.1640625" customWidth="1"/>
    <col min="12291" max="12291" width="4.5" bestFit="1" customWidth="1"/>
    <col min="12292" max="12292" width="9.1640625" customWidth="1"/>
    <col min="12293" max="12313" width="9.83203125" customWidth="1"/>
    <col min="12545" max="12545" width="6" bestFit="1" customWidth="1"/>
    <col min="12546" max="12546" width="41.1640625" customWidth="1"/>
    <col min="12547" max="12547" width="4.5" bestFit="1" customWidth="1"/>
    <col min="12548" max="12548" width="9.1640625" customWidth="1"/>
    <col min="12549" max="12569" width="9.83203125" customWidth="1"/>
    <col min="12801" max="12801" width="6" bestFit="1" customWidth="1"/>
    <col min="12802" max="12802" width="41.1640625" customWidth="1"/>
    <col min="12803" max="12803" width="4.5" bestFit="1" customWidth="1"/>
    <col min="12804" max="12804" width="9.1640625" customWidth="1"/>
    <col min="12805" max="12825" width="9.83203125" customWidth="1"/>
    <col min="13057" max="13057" width="6" bestFit="1" customWidth="1"/>
    <col min="13058" max="13058" width="41.1640625" customWidth="1"/>
    <col min="13059" max="13059" width="4.5" bestFit="1" customWidth="1"/>
    <col min="13060" max="13060" width="9.1640625" customWidth="1"/>
    <col min="13061" max="13081" width="9.83203125" customWidth="1"/>
    <col min="13313" max="13313" width="6" bestFit="1" customWidth="1"/>
    <col min="13314" max="13314" width="41.1640625" customWidth="1"/>
    <col min="13315" max="13315" width="4.5" bestFit="1" customWidth="1"/>
    <col min="13316" max="13316" width="9.1640625" customWidth="1"/>
    <col min="13317" max="13337" width="9.83203125" customWidth="1"/>
    <col min="13569" max="13569" width="6" bestFit="1" customWidth="1"/>
    <col min="13570" max="13570" width="41.1640625" customWidth="1"/>
    <col min="13571" max="13571" width="4.5" bestFit="1" customWidth="1"/>
    <col min="13572" max="13572" width="9.1640625" customWidth="1"/>
    <col min="13573" max="13593" width="9.83203125" customWidth="1"/>
    <col min="13825" max="13825" width="6" bestFit="1" customWidth="1"/>
    <col min="13826" max="13826" width="41.1640625" customWidth="1"/>
    <col min="13827" max="13827" width="4.5" bestFit="1" customWidth="1"/>
    <col min="13828" max="13828" width="9.1640625" customWidth="1"/>
    <col min="13829" max="13849" width="9.83203125" customWidth="1"/>
    <col min="14081" max="14081" width="6" bestFit="1" customWidth="1"/>
    <col min="14082" max="14082" width="41.1640625" customWidth="1"/>
    <col min="14083" max="14083" width="4.5" bestFit="1" customWidth="1"/>
    <col min="14084" max="14084" width="9.1640625" customWidth="1"/>
    <col min="14085" max="14105" width="9.83203125" customWidth="1"/>
    <col min="14337" max="14337" width="6" bestFit="1" customWidth="1"/>
    <col min="14338" max="14338" width="41.1640625" customWidth="1"/>
    <col min="14339" max="14339" width="4.5" bestFit="1" customWidth="1"/>
    <col min="14340" max="14340" width="9.1640625" customWidth="1"/>
    <col min="14341" max="14361" width="9.83203125" customWidth="1"/>
    <col min="14593" max="14593" width="6" bestFit="1" customWidth="1"/>
    <col min="14594" max="14594" width="41.1640625" customWidth="1"/>
    <col min="14595" max="14595" width="4.5" bestFit="1" customWidth="1"/>
    <col min="14596" max="14596" width="9.1640625" customWidth="1"/>
    <col min="14597" max="14617" width="9.83203125" customWidth="1"/>
    <col min="14849" max="14849" width="6" bestFit="1" customWidth="1"/>
    <col min="14850" max="14850" width="41.1640625" customWidth="1"/>
    <col min="14851" max="14851" width="4.5" bestFit="1" customWidth="1"/>
    <col min="14852" max="14852" width="9.1640625" customWidth="1"/>
    <col min="14853" max="14873" width="9.83203125" customWidth="1"/>
    <col min="15105" max="15105" width="6" bestFit="1" customWidth="1"/>
    <col min="15106" max="15106" width="41.1640625" customWidth="1"/>
    <col min="15107" max="15107" width="4.5" bestFit="1" customWidth="1"/>
    <col min="15108" max="15108" width="9.1640625" customWidth="1"/>
    <col min="15109" max="15129" width="9.83203125" customWidth="1"/>
    <col min="15361" max="15361" width="6" bestFit="1" customWidth="1"/>
    <col min="15362" max="15362" width="41.1640625" customWidth="1"/>
    <col min="15363" max="15363" width="4.5" bestFit="1" customWidth="1"/>
    <col min="15364" max="15364" width="9.1640625" customWidth="1"/>
    <col min="15365" max="15385" width="9.83203125" customWidth="1"/>
    <col min="15617" max="15617" width="6" bestFit="1" customWidth="1"/>
    <col min="15618" max="15618" width="41.1640625" customWidth="1"/>
    <col min="15619" max="15619" width="4.5" bestFit="1" customWidth="1"/>
    <col min="15620" max="15620" width="9.1640625" customWidth="1"/>
    <col min="15621" max="15641" width="9.83203125" customWidth="1"/>
    <col min="15873" max="15873" width="6" bestFit="1" customWidth="1"/>
    <col min="15874" max="15874" width="41.1640625" customWidth="1"/>
    <col min="15875" max="15875" width="4.5" bestFit="1" customWidth="1"/>
    <col min="15876" max="15876" width="9.1640625" customWidth="1"/>
    <col min="15877" max="15897" width="9.83203125" customWidth="1"/>
    <col min="16129" max="16129" width="6" bestFit="1" customWidth="1"/>
    <col min="16130" max="16130" width="41.1640625" customWidth="1"/>
    <col min="16131" max="16131" width="4.5" bestFit="1" customWidth="1"/>
    <col min="16132" max="16132" width="9.1640625" customWidth="1"/>
    <col min="16133" max="16153" width="9.83203125" customWidth="1"/>
  </cols>
  <sheetData>
    <row r="1" spans="1:25" s="71" customFormat="1" ht="19" x14ac:dyDescent="0.25">
      <c r="B1" s="71" t="s">
        <v>50</v>
      </c>
    </row>
    <row r="2" spans="1:25" x14ac:dyDescent="0.2">
      <c r="B2" t="s">
        <v>49</v>
      </c>
    </row>
    <row r="4" spans="1:25" x14ac:dyDescent="0.2">
      <c r="B4" t="s">
        <v>51</v>
      </c>
    </row>
    <row r="5" spans="1:25" x14ac:dyDescent="0.2">
      <c r="B5" t="s">
        <v>52</v>
      </c>
    </row>
    <row r="6" spans="1:25" x14ac:dyDescent="0.2">
      <c r="B6" t="s">
        <v>53</v>
      </c>
    </row>
    <row r="7" spans="1:25" x14ac:dyDescent="0.2">
      <c r="B7" t="s">
        <v>54</v>
      </c>
    </row>
    <row r="8" spans="1:25" x14ac:dyDescent="0.2">
      <c r="B8" t="s">
        <v>64</v>
      </c>
    </row>
    <row r="11" spans="1:25" x14ac:dyDescent="0.2">
      <c r="A11" s="1"/>
      <c r="B11" s="1"/>
      <c r="C11" s="2"/>
      <c r="D11" s="1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2">
      <c r="A12" s="1"/>
      <c r="B12" s="4"/>
      <c r="C12" s="2"/>
      <c r="D12" s="1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1"/>
      <c r="B13" s="4"/>
      <c r="C13" s="2"/>
      <c r="D13" s="1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x14ac:dyDescent="0.2">
      <c r="A14" s="1"/>
      <c r="B14" s="1"/>
      <c r="C14" s="2"/>
      <c r="D14" s="1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x14ac:dyDescent="0.2">
      <c r="A15" s="1"/>
      <c r="B15" s="1"/>
      <c r="C15" s="2"/>
      <c r="D15" s="5" t="s"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x14ac:dyDescent="0.2">
      <c r="A16" s="1"/>
      <c r="B16" s="1"/>
      <c r="C16" s="2"/>
      <c r="D16" s="6" t="s">
        <v>1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x14ac:dyDescent="0.2">
      <c r="A17" s="1"/>
      <c r="B17" s="1"/>
      <c r="C17" s="2"/>
      <c r="D17" s="6" t="s">
        <v>2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2">
      <c r="A18" s="1"/>
      <c r="B18" s="1"/>
      <c r="C18" s="2"/>
      <c r="D18" s="1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2">
      <c r="A19" s="1"/>
      <c r="B19" s="1"/>
      <c r="C19" s="2"/>
      <c r="D19" s="7" t="s">
        <v>3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x14ac:dyDescent="0.2">
      <c r="A20" s="1"/>
      <c r="B20" s="1"/>
      <c r="C20" s="2"/>
      <c r="D20" s="6" t="s">
        <v>4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2">
      <c r="A21" s="2"/>
      <c r="B21" s="1"/>
      <c r="C21" s="2"/>
      <c r="D21" s="2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2">
      <c r="A22" s="1"/>
      <c r="B22" s="1"/>
      <c r="C22" s="2"/>
      <c r="D22" s="8" t="s">
        <v>5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2">
      <c r="A23" s="1"/>
      <c r="B23" s="1"/>
      <c r="C23" s="2"/>
      <c r="D23" s="9" t="s">
        <v>6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2">
      <c r="A24" s="1"/>
      <c r="B24" s="1"/>
      <c r="C24" s="2"/>
      <c r="D24" s="10" t="s">
        <v>7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">
      <c r="A25" s="1"/>
      <c r="B25" s="1"/>
      <c r="C25" s="2"/>
      <c r="D25" s="1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x14ac:dyDescent="0.2">
      <c r="A26" s="11"/>
      <c r="B26" s="11"/>
      <c r="C26" s="11"/>
      <c r="D26" s="11"/>
      <c r="E26" s="12" t="s">
        <v>8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4"/>
    </row>
    <row r="27" spans="1:25" ht="26" x14ac:dyDescent="0.2">
      <c r="A27" s="15" t="s">
        <v>9</v>
      </c>
      <c r="B27" s="16" t="s">
        <v>10</v>
      </c>
      <c r="C27" s="16" t="s">
        <v>11</v>
      </c>
      <c r="D27" s="17" t="s">
        <v>12</v>
      </c>
      <c r="E27" s="18">
        <v>1950</v>
      </c>
      <c r="F27" s="18">
        <v>1955</v>
      </c>
      <c r="G27" s="18">
        <v>1960</v>
      </c>
      <c r="H27" s="18">
        <v>1965</v>
      </c>
      <c r="I27" s="18">
        <v>1970</v>
      </c>
      <c r="J27" s="18">
        <v>1975</v>
      </c>
      <c r="K27" s="18">
        <v>1980</v>
      </c>
      <c r="L27" s="18">
        <v>1985</v>
      </c>
      <c r="M27" s="18">
        <v>1990</v>
      </c>
      <c r="N27" s="18">
        <v>1995</v>
      </c>
      <c r="O27" s="18">
        <v>2000</v>
      </c>
      <c r="P27" s="18">
        <v>2005</v>
      </c>
      <c r="Q27" s="18">
        <v>2010</v>
      </c>
      <c r="R27" s="18">
        <v>2015</v>
      </c>
      <c r="S27" s="18">
        <v>2020</v>
      </c>
      <c r="T27" s="18">
        <v>2025</v>
      </c>
      <c r="U27" s="18">
        <v>2030</v>
      </c>
      <c r="V27" s="18">
        <v>2035</v>
      </c>
      <c r="W27" s="18">
        <v>2040</v>
      </c>
      <c r="X27" s="18">
        <v>2045</v>
      </c>
      <c r="Y27" s="18">
        <v>2050</v>
      </c>
    </row>
    <row r="28" spans="1:25" s="69" customFormat="1" x14ac:dyDescent="0.2">
      <c r="A28" s="66"/>
      <c r="B28" s="70" t="s">
        <v>28</v>
      </c>
      <c r="C28" s="67"/>
      <c r="D28" s="68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</row>
    <row r="29" spans="1:25" s="24" customFormat="1" ht="12" x14ac:dyDescent="0.15">
      <c r="A29" s="19">
        <v>1</v>
      </c>
      <c r="B29" s="20" t="s">
        <v>13</v>
      </c>
      <c r="C29" s="21" t="s">
        <v>14</v>
      </c>
      <c r="D29" s="22">
        <v>900</v>
      </c>
      <c r="E29" s="23">
        <v>2536274.7209999999</v>
      </c>
      <c r="F29" s="23">
        <v>2772242.5350000011</v>
      </c>
      <c r="G29" s="23">
        <v>3033212.5269999998</v>
      </c>
      <c r="H29" s="23">
        <v>3339592.6880000019</v>
      </c>
      <c r="I29" s="23">
        <v>3700577.6499999994</v>
      </c>
      <c r="J29" s="23">
        <v>4079087.1980000013</v>
      </c>
      <c r="K29" s="23">
        <v>4458411.534</v>
      </c>
      <c r="L29" s="23">
        <v>4873781.7959999992</v>
      </c>
      <c r="M29" s="23">
        <v>5330943.459999999</v>
      </c>
      <c r="N29" s="23">
        <v>5751474.4159999993</v>
      </c>
      <c r="O29" s="23">
        <v>6145006.9890000001</v>
      </c>
      <c r="P29" s="23">
        <v>6542159.3830000032</v>
      </c>
      <c r="Q29" s="23">
        <v>6958169.1589999991</v>
      </c>
      <c r="R29" s="23">
        <v>7383008.8199999984</v>
      </c>
      <c r="S29" s="23">
        <v>7795482.3089999985</v>
      </c>
      <c r="T29" s="23">
        <v>8185613.7570000021</v>
      </c>
      <c r="U29" s="23">
        <v>8551198.6439999994</v>
      </c>
      <c r="V29" s="23">
        <v>8892701.9399999995</v>
      </c>
      <c r="W29" s="23">
        <v>9210337.0040000044</v>
      </c>
      <c r="X29" s="23">
        <v>9504209.5720000006</v>
      </c>
      <c r="Y29" s="23">
        <v>9771822.7529999986</v>
      </c>
    </row>
    <row r="30" spans="1:25" x14ac:dyDescent="0.2">
      <c r="A30" s="25">
        <v>13</v>
      </c>
      <c r="B30" s="26" t="s">
        <v>15</v>
      </c>
      <c r="C30" s="27" t="s">
        <v>14</v>
      </c>
      <c r="D30" s="28">
        <v>903</v>
      </c>
      <c r="E30" s="29">
        <v>228670.01900000003</v>
      </c>
      <c r="F30" s="29">
        <v>253995.02499999999</v>
      </c>
      <c r="G30" s="29">
        <v>285142.00600000005</v>
      </c>
      <c r="H30" s="29">
        <v>322470.63400000002</v>
      </c>
      <c r="I30" s="29">
        <v>366458.92900000006</v>
      </c>
      <c r="J30" s="29">
        <v>417898.07400000008</v>
      </c>
      <c r="K30" s="29">
        <v>480012.20900000003</v>
      </c>
      <c r="L30" s="29">
        <v>552796.228</v>
      </c>
      <c r="M30" s="29">
        <v>634567.04399999999</v>
      </c>
      <c r="N30" s="29">
        <v>722921.96100000001</v>
      </c>
      <c r="O30" s="29">
        <v>817566.00400000007</v>
      </c>
      <c r="P30" s="29">
        <v>924757.7080000001</v>
      </c>
      <c r="Q30" s="29">
        <v>1049446.344</v>
      </c>
      <c r="R30" s="29">
        <v>1194369.9080000001</v>
      </c>
      <c r="S30" s="29">
        <v>1352622.189</v>
      </c>
      <c r="T30" s="29">
        <v>1522250.0929999999</v>
      </c>
      <c r="U30" s="29">
        <v>1703537.5039999997</v>
      </c>
      <c r="V30" s="29">
        <v>1896703.6969999999</v>
      </c>
      <c r="W30" s="29">
        <v>2100301.7310000001</v>
      </c>
      <c r="X30" s="29">
        <v>2311561.3260000004</v>
      </c>
      <c r="Y30" s="29">
        <v>2527556.7609999999</v>
      </c>
    </row>
    <row r="31" spans="1:25" x14ac:dyDescent="0.2">
      <c r="A31" s="25">
        <v>77</v>
      </c>
      <c r="B31" s="26" t="s">
        <v>16</v>
      </c>
      <c r="C31" s="27" t="s">
        <v>14</v>
      </c>
      <c r="D31" s="28">
        <v>935</v>
      </c>
      <c r="E31" s="30">
        <v>1404061.59</v>
      </c>
      <c r="F31" s="30">
        <v>1546143.227</v>
      </c>
      <c r="G31" s="30">
        <v>1700462.7519999999</v>
      </c>
      <c r="H31" s="30">
        <v>1891228.7349999999</v>
      </c>
      <c r="I31" s="30">
        <v>2137828.395</v>
      </c>
      <c r="J31" s="30">
        <v>2394338.0039999997</v>
      </c>
      <c r="K31" s="30">
        <v>2642488.9689999996</v>
      </c>
      <c r="L31" s="30">
        <v>2915953.4439999997</v>
      </c>
      <c r="M31" s="30">
        <v>3221341.7190000005</v>
      </c>
      <c r="N31" s="30">
        <v>3489306.2530000005</v>
      </c>
      <c r="O31" s="30">
        <v>3730370.625</v>
      </c>
      <c r="P31" s="30">
        <v>3964342.6619999995</v>
      </c>
      <c r="Q31" s="30">
        <v>4194425.2119999994</v>
      </c>
      <c r="R31" s="30">
        <v>4419897.6009999998</v>
      </c>
      <c r="S31" s="30">
        <v>4623454.1910000006</v>
      </c>
      <c r="T31" s="30">
        <v>4799909.8550000004</v>
      </c>
      <c r="U31" s="30">
        <v>4946586.3620000007</v>
      </c>
      <c r="V31" s="30">
        <v>5064479.8250000002</v>
      </c>
      <c r="W31" s="30">
        <v>5154419.0960000008</v>
      </c>
      <c r="X31" s="30">
        <v>5218558.3059999999</v>
      </c>
      <c r="Y31" s="30">
        <v>5256927.4990000008</v>
      </c>
    </row>
    <row r="32" spans="1:25" x14ac:dyDescent="0.2">
      <c r="A32" s="25">
        <v>135</v>
      </c>
      <c r="B32" s="26" t="s">
        <v>17</v>
      </c>
      <c r="C32" s="27" t="s">
        <v>14</v>
      </c>
      <c r="D32" s="28">
        <v>908</v>
      </c>
      <c r="E32" s="30">
        <v>549375.01900000009</v>
      </c>
      <c r="F32" s="30">
        <v>577110.3600000001</v>
      </c>
      <c r="G32" s="30">
        <v>605925.43699999992</v>
      </c>
      <c r="H32" s="30">
        <v>635332.23400000005</v>
      </c>
      <c r="I32" s="30">
        <v>657350.13400000008</v>
      </c>
      <c r="J32" s="30">
        <v>677604.81599999999</v>
      </c>
      <c r="K32" s="30">
        <v>694207.33699999994</v>
      </c>
      <c r="L32" s="30">
        <v>708226.81799999997</v>
      </c>
      <c r="M32" s="30">
        <v>721698.58700000006</v>
      </c>
      <c r="N32" s="30">
        <v>728084.59299999999</v>
      </c>
      <c r="O32" s="30">
        <v>727200.93900000001</v>
      </c>
      <c r="P32" s="30">
        <v>730289.68200000003</v>
      </c>
      <c r="Q32" s="30">
        <v>737163.58</v>
      </c>
      <c r="R32" s="30">
        <v>740813.95899999992</v>
      </c>
      <c r="S32" s="30">
        <v>743390.04499999993</v>
      </c>
      <c r="T32" s="30">
        <v>742543.94299999997</v>
      </c>
      <c r="U32" s="30">
        <v>739455.61800000002</v>
      </c>
      <c r="V32" s="30">
        <v>734559.25900000008</v>
      </c>
      <c r="W32" s="30">
        <v>728823.37299999991</v>
      </c>
      <c r="X32" s="30">
        <v>722641.29599999986</v>
      </c>
      <c r="Y32" s="30">
        <v>715721.01399999997</v>
      </c>
    </row>
    <row r="33" spans="1:25" x14ac:dyDescent="0.2">
      <c r="A33" s="25">
        <v>188</v>
      </c>
      <c r="B33" s="26" t="s">
        <v>18</v>
      </c>
      <c r="C33" s="27" t="s">
        <v>14</v>
      </c>
      <c r="D33" s="28">
        <v>904</v>
      </c>
      <c r="E33" s="30">
        <v>168917.69299999997</v>
      </c>
      <c r="F33" s="30">
        <v>193223.682</v>
      </c>
      <c r="G33" s="30">
        <v>221050.54100000003</v>
      </c>
      <c r="H33" s="30">
        <v>253378.16000000003</v>
      </c>
      <c r="I33" s="30">
        <v>288077.45199999993</v>
      </c>
      <c r="J33" s="30">
        <v>325267.48499999993</v>
      </c>
      <c r="K33" s="30">
        <v>364284.30499999999</v>
      </c>
      <c r="L33" s="30">
        <v>405059.62099999998</v>
      </c>
      <c r="M33" s="30">
        <v>445919.20900000003</v>
      </c>
      <c r="N33" s="30">
        <v>486862.56200000003</v>
      </c>
      <c r="O33" s="30">
        <v>525794.973</v>
      </c>
      <c r="P33" s="30">
        <v>561655.87100000004</v>
      </c>
      <c r="Q33" s="30">
        <v>597561.53</v>
      </c>
      <c r="R33" s="30">
        <v>632380.83100000001</v>
      </c>
      <c r="S33" s="30">
        <v>664473.53800000006</v>
      </c>
      <c r="T33" s="30">
        <v>693281.87800000003</v>
      </c>
      <c r="U33" s="30">
        <v>718483.39099999983</v>
      </c>
      <c r="V33" s="30">
        <v>739736.02899999998</v>
      </c>
      <c r="W33" s="30">
        <v>757027.01299999992</v>
      </c>
      <c r="X33" s="30">
        <v>770374.3330000001</v>
      </c>
      <c r="Y33" s="30">
        <v>779841.201</v>
      </c>
    </row>
    <row r="34" spans="1:25" x14ac:dyDescent="0.2">
      <c r="A34" s="25">
        <v>240</v>
      </c>
      <c r="B34" s="26" t="s">
        <v>19</v>
      </c>
      <c r="C34" s="27" t="s">
        <v>14</v>
      </c>
      <c r="D34" s="28">
        <v>905</v>
      </c>
      <c r="E34" s="30">
        <v>172602.62399999998</v>
      </c>
      <c r="F34" s="30">
        <v>187593.52799999999</v>
      </c>
      <c r="G34" s="30">
        <v>204806.56700000001</v>
      </c>
      <c r="H34" s="30">
        <v>219611.69200000001</v>
      </c>
      <c r="I34" s="30">
        <v>231144.70600000001</v>
      </c>
      <c r="J34" s="30">
        <v>242471.96400000001</v>
      </c>
      <c r="K34" s="30">
        <v>254413.64600000001</v>
      </c>
      <c r="L34" s="30">
        <v>266816.288</v>
      </c>
      <c r="M34" s="30">
        <v>280345.44</v>
      </c>
      <c r="N34" s="30">
        <v>295113.73300000001</v>
      </c>
      <c r="O34" s="30">
        <v>312845.02600000001</v>
      </c>
      <c r="P34" s="30">
        <v>327545.82299999997</v>
      </c>
      <c r="Q34" s="30">
        <v>342936.92700000003</v>
      </c>
      <c r="R34" s="30">
        <v>356003.54100000003</v>
      </c>
      <c r="S34" s="30">
        <v>369158.55699999997</v>
      </c>
      <c r="T34" s="30">
        <v>382552.71299999999</v>
      </c>
      <c r="U34" s="30">
        <v>395452.58499999996</v>
      </c>
      <c r="V34" s="30">
        <v>407044.28199999995</v>
      </c>
      <c r="W34" s="30">
        <v>417193.46100000001</v>
      </c>
      <c r="X34" s="30">
        <v>426187.58900000004</v>
      </c>
      <c r="Y34" s="30">
        <v>434654.82299999997</v>
      </c>
    </row>
    <row r="35" spans="1:25" x14ac:dyDescent="0.2">
      <c r="A35" s="25">
        <v>246</v>
      </c>
      <c r="B35" s="26" t="s">
        <v>20</v>
      </c>
      <c r="C35" s="27" t="s">
        <v>14</v>
      </c>
      <c r="D35" s="28">
        <v>909</v>
      </c>
      <c r="E35" s="30">
        <v>12647.776</v>
      </c>
      <c r="F35" s="30">
        <v>14176.712999999998</v>
      </c>
      <c r="G35" s="30">
        <v>15825.223999999998</v>
      </c>
      <c r="H35" s="30">
        <v>17571.233000000004</v>
      </c>
      <c r="I35" s="30">
        <v>19718.034</v>
      </c>
      <c r="J35" s="30">
        <v>21506.855</v>
      </c>
      <c r="K35" s="30">
        <v>23005.068000000003</v>
      </c>
      <c r="L35" s="30">
        <v>24929.397000000001</v>
      </c>
      <c r="M35" s="30">
        <v>27071.460999999999</v>
      </c>
      <c r="N35" s="30">
        <v>29185.314000000002</v>
      </c>
      <c r="O35" s="30">
        <v>31229.422000000002</v>
      </c>
      <c r="P35" s="30">
        <v>33567.636999999995</v>
      </c>
      <c r="Q35" s="30">
        <v>36635.565999999992</v>
      </c>
      <c r="R35" s="30">
        <v>39542.980000000003</v>
      </c>
      <c r="S35" s="30">
        <v>42383.789000000004</v>
      </c>
      <c r="T35" s="30">
        <v>45075.275000000001</v>
      </c>
      <c r="U35" s="30">
        <v>47683.184000000001</v>
      </c>
      <c r="V35" s="30">
        <v>50178.847999999998</v>
      </c>
      <c r="W35" s="30">
        <v>52572.330000000009</v>
      </c>
      <c r="X35" s="30">
        <v>54886.722000000002</v>
      </c>
      <c r="Y35" s="30">
        <v>57121.454999999994</v>
      </c>
    </row>
    <row r="37" spans="1:25" x14ac:dyDescent="0.2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spans="1:25" x14ac:dyDescent="0.2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spans="1:25" s="69" customFormat="1" x14ac:dyDescent="0.2">
      <c r="B39" s="73" t="s">
        <v>56</v>
      </c>
    </row>
    <row r="40" spans="1:25" s="69" customFormat="1" x14ac:dyDescent="0.2">
      <c r="B40" s="69" t="s">
        <v>55</v>
      </c>
    </row>
    <row r="41" spans="1:25" s="69" customFormat="1" x14ac:dyDescent="0.2">
      <c r="B41" s="69" t="s">
        <v>61</v>
      </c>
    </row>
    <row r="42" spans="1:25" s="69" customFormat="1" x14ac:dyDescent="0.2">
      <c r="B42" s="69" t="s">
        <v>62</v>
      </c>
    </row>
    <row r="43" spans="1:25" s="69" customFormat="1" x14ac:dyDescent="0.2">
      <c r="B43" s="69" t="s">
        <v>63</v>
      </c>
    </row>
    <row r="44" spans="1:25" s="69" customFormat="1" x14ac:dyDescent="0.2">
      <c r="B44" s="69" t="s">
        <v>73</v>
      </c>
    </row>
    <row r="46" spans="1:25" x14ac:dyDescent="0.2">
      <c r="A46" s="11"/>
      <c r="B46" s="11"/>
      <c r="C46" s="11"/>
      <c r="D46" s="11"/>
      <c r="E46" s="12" t="s">
        <v>8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4"/>
    </row>
    <row r="47" spans="1:25" ht="26" x14ac:dyDescent="0.2">
      <c r="A47" s="15" t="s">
        <v>9</v>
      </c>
      <c r="B47" s="16" t="s">
        <v>10</v>
      </c>
      <c r="C47" s="16" t="s">
        <v>11</v>
      </c>
      <c r="D47" s="17" t="s">
        <v>12</v>
      </c>
      <c r="E47" s="18">
        <v>1950</v>
      </c>
      <c r="F47" s="18">
        <v>1955</v>
      </c>
      <c r="G47" s="18">
        <v>1960</v>
      </c>
      <c r="H47" s="18">
        <v>1965</v>
      </c>
      <c r="I47" s="18">
        <v>1970</v>
      </c>
      <c r="J47" s="18">
        <v>1975</v>
      </c>
      <c r="K47" s="18">
        <v>1980</v>
      </c>
      <c r="L47" s="18">
        <v>1985</v>
      </c>
      <c r="M47" s="18">
        <v>1990</v>
      </c>
      <c r="N47" s="18">
        <v>1995</v>
      </c>
      <c r="O47" s="18">
        <v>2000</v>
      </c>
      <c r="P47" s="18">
        <v>2005</v>
      </c>
      <c r="Q47" s="18">
        <v>2010</v>
      </c>
      <c r="R47" s="18">
        <v>2015</v>
      </c>
      <c r="S47" s="18">
        <v>2020</v>
      </c>
      <c r="T47" s="18">
        <v>2025</v>
      </c>
      <c r="U47" s="18">
        <v>2030</v>
      </c>
      <c r="V47" s="18">
        <v>2035</v>
      </c>
      <c r="W47" s="18">
        <v>2040</v>
      </c>
      <c r="X47" s="18">
        <v>2045</v>
      </c>
      <c r="Y47" s="18">
        <v>2050</v>
      </c>
    </row>
    <row r="49" spans="1:25" s="24" customFormat="1" ht="12" x14ac:dyDescent="0.15">
      <c r="A49" s="19">
        <v>1</v>
      </c>
      <c r="B49" s="20" t="s">
        <v>13</v>
      </c>
      <c r="C49" s="21" t="s">
        <v>14</v>
      </c>
      <c r="D49" s="22">
        <v>900</v>
      </c>
      <c r="E49" s="23">
        <v>2536274.7209999999</v>
      </c>
      <c r="F49" s="23">
        <v>2772242.5350000011</v>
      </c>
      <c r="G49" s="23">
        <v>3033212.5269999998</v>
      </c>
      <c r="H49" s="23">
        <v>3339592.6880000019</v>
      </c>
      <c r="I49" s="23">
        <v>3700577.6499999994</v>
      </c>
      <c r="J49" s="23">
        <v>4079087.1980000013</v>
      </c>
      <c r="K49" s="23">
        <v>4458411.534</v>
      </c>
      <c r="L49" s="23">
        <v>4873781.7959999992</v>
      </c>
      <c r="M49" s="23">
        <v>5330943.459999999</v>
      </c>
      <c r="N49" s="23">
        <v>5751474.4159999993</v>
      </c>
      <c r="O49" s="23">
        <v>6145006.9890000001</v>
      </c>
      <c r="P49" s="23">
        <v>6542159.3830000032</v>
      </c>
      <c r="Q49" s="23">
        <v>6958169.1589999991</v>
      </c>
      <c r="R49" s="23">
        <v>7383008.8199999984</v>
      </c>
      <c r="S49" s="23">
        <v>7795482.3089999985</v>
      </c>
      <c r="T49" s="23">
        <v>8185613.7570000021</v>
      </c>
      <c r="U49" s="23">
        <v>8551198.6439999994</v>
      </c>
      <c r="V49" s="23">
        <v>8892701.9399999995</v>
      </c>
      <c r="W49" s="23">
        <v>9210337.0040000044</v>
      </c>
      <c r="X49" s="23">
        <v>9504209.5720000006</v>
      </c>
      <c r="Y49" s="23">
        <v>9771822.7529999986</v>
      </c>
    </row>
    <row r="50" spans="1:25" s="24" customFormat="1" ht="12" x14ac:dyDescent="0.15">
      <c r="A50" s="19"/>
      <c r="B50" s="20" t="s">
        <v>21</v>
      </c>
      <c r="C50" s="21"/>
      <c r="D50" s="22"/>
      <c r="E50" s="23"/>
      <c r="F50" s="23">
        <f>F49-E49</f>
        <v>235967.81400000118</v>
      </c>
      <c r="G50" s="23">
        <f t="shared" ref="G50:Y50" si="0">G49-F49</f>
        <v>260969.99199999869</v>
      </c>
      <c r="H50" s="23">
        <f t="shared" si="0"/>
        <v>306380.16100000218</v>
      </c>
      <c r="I50" s="23">
        <f t="shared" si="0"/>
        <v>360984.9619999975</v>
      </c>
      <c r="J50" s="23">
        <f t="shared" si="0"/>
        <v>378509.54800000181</v>
      </c>
      <c r="K50" s="23">
        <f t="shared" si="0"/>
        <v>379324.33599999873</v>
      </c>
      <c r="L50" s="23">
        <f t="shared" si="0"/>
        <v>415370.26199999917</v>
      </c>
      <c r="M50" s="23">
        <f t="shared" si="0"/>
        <v>457161.66399999987</v>
      </c>
      <c r="N50" s="23">
        <f t="shared" si="0"/>
        <v>420530.95600000024</v>
      </c>
      <c r="O50" s="23">
        <f t="shared" si="0"/>
        <v>393532.57300000079</v>
      </c>
      <c r="P50" s="23">
        <f t="shared" si="0"/>
        <v>397152.39400000311</v>
      </c>
      <c r="Q50" s="23">
        <f t="shared" si="0"/>
        <v>416009.77599999588</v>
      </c>
      <c r="R50" s="23">
        <f t="shared" si="0"/>
        <v>424839.66099999938</v>
      </c>
      <c r="S50" s="23">
        <f t="shared" si="0"/>
        <v>412473.48900000006</v>
      </c>
      <c r="T50" s="23">
        <f t="shared" si="0"/>
        <v>390131.44800000358</v>
      </c>
      <c r="U50" s="23">
        <f t="shared" si="0"/>
        <v>365584.88699999731</v>
      </c>
      <c r="V50" s="23">
        <f t="shared" si="0"/>
        <v>341503.29600000009</v>
      </c>
      <c r="W50" s="23">
        <f t="shared" si="0"/>
        <v>317635.0640000049</v>
      </c>
      <c r="X50" s="23">
        <f t="shared" si="0"/>
        <v>293872.56799999624</v>
      </c>
      <c r="Y50" s="23">
        <f t="shared" si="0"/>
        <v>267613.180999998</v>
      </c>
    </row>
    <row r="51" spans="1:25" s="24" customFormat="1" ht="12" x14ac:dyDescent="0.15">
      <c r="A51" s="19"/>
      <c r="B51" s="20" t="s">
        <v>22</v>
      </c>
      <c r="C51" s="21"/>
      <c r="D51" s="22"/>
      <c r="E51" s="23"/>
      <c r="F51" s="32">
        <f t="shared" ref="F51:Y51" si="1">F29/E29</f>
        <v>1.0930371666942151</v>
      </c>
      <c r="G51" s="32">
        <f t="shared" si="1"/>
        <v>1.0941367822999652</v>
      </c>
      <c r="H51" s="32">
        <f t="shared" si="1"/>
        <v>1.1010084714713437</v>
      </c>
      <c r="I51" s="32">
        <f t="shared" si="1"/>
        <v>1.1080925117895686</v>
      </c>
      <c r="J51" s="32">
        <f t="shared" si="1"/>
        <v>1.1022839091080825</v>
      </c>
      <c r="K51" s="32">
        <f t="shared" si="1"/>
        <v>1.0929924558087367</v>
      </c>
      <c r="L51" s="32">
        <f t="shared" si="1"/>
        <v>1.0931655274153971</v>
      </c>
      <c r="M51" s="32">
        <f t="shared" si="1"/>
        <v>1.0938001911319051</v>
      </c>
      <c r="N51" s="32">
        <f t="shared" si="1"/>
        <v>1.0788849026734941</v>
      </c>
      <c r="O51" s="32">
        <f t="shared" si="1"/>
        <v>1.068422902465711</v>
      </c>
      <c r="P51" s="32">
        <f t="shared" si="1"/>
        <v>1.064630096387349</v>
      </c>
      <c r="Q51" s="32">
        <f t="shared" si="1"/>
        <v>1.0635890615996011</v>
      </c>
      <c r="R51" s="32">
        <f t="shared" si="1"/>
        <v>1.0610562421366967</v>
      </c>
      <c r="S51" s="32">
        <f t="shared" si="1"/>
        <v>1.0558679393532135</v>
      </c>
      <c r="T51" s="32">
        <f t="shared" si="1"/>
        <v>1.0500458384145894</v>
      </c>
      <c r="U51" s="32">
        <f t="shared" si="1"/>
        <v>1.0446618784922956</v>
      </c>
      <c r="V51" s="32">
        <f t="shared" si="1"/>
        <v>1.0399363072029226</v>
      </c>
      <c r="W51" s="32">
        <f t="shared" si="1"/>
        <v>1.035718622544995</v>
      </c>
      <c r="X51" s="32">
        <f t="shared" si="1"/>
        <v>1.0319068203337585</v>
      </c>
      <c r="Y51" s="32">
        <f t="shared" si="1"/>
        <v>1.0281573316510615</v>
      </c>
    </row>
    <row r="52" spans="1:25" s="24" customFormat="1" ht="12" x14ac:dyDescent="0.15">
      <c r="A52" s="19"/>
      <c r="B52" s="20" t="s">
        <v>23</v>
      </c>
      <c r="C52" s="21"/>
      <c r="D52" s="22"/>
      <c r="E52" s="23"/>
      <c r="F52" s="32">
        <f>F51^0.2</f>
        <v>1.0179512638606962</v>
      </c>
      <c r="G52" s="32">
        <f t="shared" ref="G52:Y52" si="2">G51^0.2</f>
        <v>1.0181559970508667</v>
      </c>
      <c r="H52" s="32">
        <f t="shared" si="2"/>
        <v>1.0194316951544984</v>
      </c>
      <c r="I52" s="32">
        <f t="shared" si="2"/>
        <v>1.0207401647428038</v>
      </c>
      <c r="J52" s="32">
        <f t="shared" si="2"/>
        <v>1.019667773171993</v>
      </c>
      <c r="K52" s="32">
        <f t="shared" si="2"/>
        <v>1.0179429358278569</v>
      </c>
      <c r="L52" s="32">
        <f t="shared" si="2"/>
        <v>1.0179751713406833</v>
      </c>
      <c r="M52" s="32">
        <f t="shared" si="2"/>
        <v>1.0180933459271526</v>
      </c>
      <c r="N52" s="32">
        <f t="shared" si="2"/>
        <v>1.0153014891606154</v>
      </c>
      <c r="O52" s="32">
        <f t="shared" si="2"/>
        <v>1.0133247209489122</v>
      </c>
      <c r="P52" s="32">
        <f t="shared" si="2"/>
        <v>1.0126042546959453</v>
      </c>
      <c r="Q52" s="32">
        <f t="shared" si="2"/>
        <v>1.0124061447950055</v>
      </c>
      <c r="R52" s="32">
        <f t="shared" si="2"/>
        <v>1.011923498224131</v>
      </c>
      <c r="S52" s="32">
        <f t="shared" si="2"/>
        <v>1.0109319457825261</v>
      </c>
      <c r="T52" s="32">
        <f t="shared" si="2"/>
        <v>1.0098146142617783</v>
      </c>
      <c r="U52" s="32">
        <f t="shared" si="2"/>
        <v>1.0087769478649422</v>
      </c>
      <c r="V52" s="32">
        <f t="shared" si="2"/>
        <v>1.0078626431429374</v>
      </c>
      <c r="W52" s="32">
        <f t="shared" si="2"/>
        <v>1.0070437930470295</v>
      </c>
      <c r="X52" s="32">
        <f t="shared" si="2"/>
        <v>1.0063014456159818</v>
      </c>
      <c r="Y52" s="32">
        <f t="shared" si="2"/>
        <v>1.0055690903837315</v>
      </c>
    </row>
    <row r="53" spans="1:25" s="24" customFormat="1" ht="12" x14ac:dyDescent="0.15">
      <c r="A53" s="19"/>
      <c r="B53" s="20" t="s">
        <v>57</v>
      </c>
      <c r="C53" s="21"/>
      <c r="D53" s="22"/>
      <c r="E53" s="23"/>
      <c r="F53" s="23">
        <f>(F52-1)*E49</f>
        <v>45529.336739884719</v>
      </c>
      <c r="G53" s="23">
        <f t="shared" ref="G53:Y53" si="3">(G52-1)*F49</f>
        <v>50332.827289747183</v>
      </c>
      <c r="H53" s="23">
        <f t="shared" si="3"/>
        <v>58940.461163469699</v>
      </c>
      <c r="I53" s="23">
        <f t="shared" si="3"/>
        <v>69263.702522983091</v>
      </c>
      <c r="J53" s="23">
        <f t="shared" si="3"/>
        <v>72782.121825546797</v>
      </c>
      <c r="K53" s="23">
        <f t="shared" si="3"/>
        <v>73190.799829946583</v>
      </c>
      <c r="L53" s="23">
        <f t="shared" si="3"/>
        <v>80140.711230928544</v>
      </c>
      <c r="M53" s="23">
        <f t="shared" si="3"/>
        <v>88183.020008487147</v>
      </c>
      <c r="N53" s="23">
        <f t="shared" si="3"/>
        <v>81571.37356904331</v>
      </c>
      <c r="O53" s="23">
        <f t="shared" si="3"/>
        <v>76636.79163800797</v>
      </c>
      <c r="P53" s="23">
        <f t="shared" si="3"/>
        <v>77453.233197719834</v>
      </c>
      <c r="Q53" s="23">
        <f t="shared" si="3"/>
        <v>81162.976577501613</v>
      </c>
      <c r="R53" s="23">
        <f t="shared" si="3"/>
        <v>82965.717610539359</v>
      </c>
      <c r="S53" s="23">
        <f t="shared" si="3"/>
        <v>80710.652132151969</v>
      </c>
      <c r="T53" s="23">
        <f t="shared" si="3"/>
        <v>76509.651847351983</v>
      </c>
      <c r="U53" s="23">
        <f t="shared" si="3"/>
        <v>71844.705187742744</v>
      </c>
      <c r="V53" s="23">
        <f t="shared" si="3"/>
        <v>67235.02338214207</v>
      </c>
      <c r="W53" s="23">
        <f t="shared" si="3"/>
        <v>62638.352094277849</v>
      </c>
      <c r="X53" s="23">
        <f t="shared" si="3"/>
        <v>58038.437735570609</v>
      </c>
      <c r="Y53" s="23">
        <f t="shared" si="3"/>
        <v>52929.802132394507</v>
      </c>
    </row>
    <row r="54" spans="1:25" s="42" customFormat="1" ht="14" x14ac:dyDescent="0.2">
      <c r="A54" s="37"/>
      <c r="B54" s="38" t="s">
        <v>58</v>
      </c>
      <c r="C54" s="39"/>
      <c r="D54" s="40"/>
      <c r="E54" s="41"/>
      <c r="F54" s="41">
        <f>(F52-1)*(E49+F49)/2</f>
        <v>47647.296985757574</v>
      </c>
      <c r="G54" s="41">
        <f t="shared" ref="G54:Y54" si="4">(G52-1)*(F49+G49)/2</f>
        <v>52701.912492305528</v>
      </c>
      <c r="H54" s="41">
        <f t="shared" si="4"/>
        <v>61917.204108438789</v>
      </c>
      <c r="I54" s="41">
        <f t="shared" si="4"/>
        <v>73007.146313760459</v>
      </c>
      <c r="J54" s="41">
        <f t="shared" si="4"/>
        <v>76504.341792295614</v>
      </c>
      <c r="K54" s="41">
        <f t="shared" si="4"/>
        <v>76593.895939342779</v>
      </c>
      <c r="L54" s="41">
        <f t="shared" si="4"/>
        <v>83873.887045565774</v>
      </c>
      <c r="M54" s="41">
        <f t="shared" si="4"/>
        <v>92318.812074179485</v>
      </c>
      <c r="N54" s="41">
        <f t="shared" si="4"/>
        <v>84788.748501511916</v>
      </c>
      <c r="O54" s="41">
        <f t="shared" si="4"/>
        <v>79258.647497774204</v>
      </c>
      <c r="P54" s="41">
        <f t="shared" si="4"/>
        <v>79956.138161260053</v>
      </c>
      <c r="Q54" s="41">
        <f t="shared" si="4"/>
        <v>83743.515336098484</v>
      </c>
      <c r="R54" s="41">
        <f t="shared" si="4"/>
        <v>85498.505082276315</v>
      </c>
      <c r="S54" s="41">
        <f t="shared" si="4"/>
        <v>82965.221041390658</v>
      </c>
      <c r="T54" s="41">
        <f t="shared" si="4"/>
        <v>78424.146684106498</v>
      </c>
      <c r="U54" s="41">
        <f t="shared" si="4"/>
        <v>73449.064934447611</v>
      </c>
      <c r="V54" s="41">
        <f t="shared" si="4"/>
        <v>68577.582656434533</v>
      </c>
      <c r="W54" s="41">
        <f t="shared" si="4"/>
        <v>63757.02992192586</v>
      </c>
      <c r="X54" s="41">
        <f t="shared" si="4"/>
        <v>58964.348738211054</v>
      </c>
      <c r="Y54" s="41">
        <f t="shared" si="4"/>
        <v>53674.98312882796</v>
      </c>
    </row>
    <row r="55" spans="1:25" s="24" customFormat="1" ht="12" x14ac:dyDescent="0.15">
      <c r="A55" s="19"/>
      <c r="B55" s="20" t="s">
        <v>59</v>
      </c>
      <c r="C55" s="21"/>
      <c r="D55" s="22"/>
      <c r="E55" s="23"/>
      <c r="F55" s="23">
        <f>(F52 - 1)*F49</f>
        <v>49765.257231630429</v>
      </c>
      <c r="G55" s="23">
        <f t="shared" ref="G55:Y55" si="5">(G52 - 1)*G49</f>
        <v>55070.997694863865</v>
      </c>
      <c r="H55" s="23">
        <f t="shared" si="5"/>
        <v>64893.947053407872</v>
      </c>
      <c r="I55" s="23">
        <f t="shared" si="5"/>
        <v>76750.590104537812</v>
      </c>
      <c r="J55" s="23">
        <f t="shared" si="5"/>
        <v>80226.561759044416</v>
      </c>
      <c r="K55" s="23">
        <f t="shared" si="5"/>
        <v>79996.99204873899</v>
      </c>
      <c r="L55" s="23">
        <f t="shared" si="5"/>
        <v>87607.062860203034</v>
      </c>
      <c r="M55" s="23">
        <f t="shared" si="5"/>
        <v>96454.604139871852</v>
      </c>
      <c r="N55" s="23">
        <f t="shared" si="5"/>
        <v>88006.123433980523</v>
      </c>
      <c r="O55" s="23">
        <f t="shared" si="5"/>
        <v>81880.503357540423</v>
      </c>
      <c r="P55" s="23">
        <f t="shared" si="5"/>
        <v>82459.043124800286</v>
      </c>
      <c r="Q55" s="23">
        <f t="shared" si="5"/>
        <v>86324.054094695341</v>
      </c>
      <c r="R55" s="23">
        <f t="shared" si="5"/>
        <v>88031.292554013256</v>
      </c>
      <c r="S55" s="23">
        <f t="shared" si="5"/>
        <v>85219.789950629347</v>
      </c>
      <c r="T55" s="23">
        <f t="shared" si="5"/>
        <v>80338.641520861041</v>
      </c>
      <c r="U55" s="23">
        <f t="shared" si="5"/>
        <v>75053.424681152508</v>
      </c>
      <c r="V55" s="23">
        <f t="shared" si="5"/>
        <v>69920.141930726997</v>
      </c>
      <c r="W55" s="23">
        <f t="shared" si="5"/>
        <v>64875.707749573856</v>
      </c>
      <c r="X55" s="23">
        <f t="shared" si="5"/>
        <v>59890.259740851492</v>
      </c>
      <c r="Y55" s="23">
        <f t="shared" si="5"/>
        <v>54420.164125261406</v>
      </c>
    </row>
    <row r="56" spans="1:25" s="24" customFormat="1" ht="12" x14ac:dyDescent="0.15">
      <c r="A56" s="19"/>
      <c r="B56" s="20" t="s">
        <v>24</v>
      </c>
      <c r="C56" s="21"/>
      <c r="D56" s="22"/>
      <c r="E56" s="23"/>
      <c r="F56" s="23">
        <f>F53*5</f>
        <v>227646.68369942359</v>
      </c>
      <c r="G56" s="23">
        <f t="shared" ref="G56:Y58" si="6">G53*5</f>
        <v>251664.13644873592</v>
      </c>
      <c r="H56" s="23">
        <f t="shared" si="6"/>
        <v>294702.30581734848</v>
      </c>
      <c r="I56" s="23">
        <f t="shared" si="6"/>
        <v>346318.51261491544</v>
      </c>
      <c r="J56" s="23">
        <f t="shared" si="6"/>
        <v>363910.60912773397</v>
      </c>
      <c r="K56" s="23">
        <f t="shared" si="6"/>
        <v>365953.99914973293</v>
      </c>
      <c r="L56" s="23">
        <f t="shared" si="6"/>
        <v>400703.55615464272</v>
      </c>
      <c r="M56" s="23">
        <f t="shared" si="6"/>
        <v>440915.10004243575</v>
      </c>
      <c r="N56" s="23">
        <f t="shared" si="6"/>
        <v>407856.86784521653</v>
      </c>
      <c r="O56" s="23">
        <f t="shared" si="6"/>
        <v>383183.95819003985</v>
      </c>
      <c r="P56" s="23">
        <f t="shared" si="6"/>
        <v>387266.16598859918</v>
      </c>
      <c r="Q56" s="23">
        <f t="shared" si="6"/>
        <v>405814.88288750808</v>
      </c>
      <c r="R56" s="23">
        <f t="shared" si="6"/>
        <v>414828.58805269678</v>
      </c>
      <c r="S56" s="23">
        <f t="shared" si="6"/>
        <v>403553.26066075987</v>
      </c>
      <c r="T56" s="23">
        <f t="shared" si="6"/>
        <v>382548.25923675991</v>
      </c>
      <c r="U56" s="23">
        <f t="shared" si="6"/>
        <v>359223.52593871369</v>
      </c>
      <c r="V56" s="23">
        <f t="shared" si="6"/>
        <v>336175.11691071035</v>
      </c>
      <c r="W56" s="23">
        <f t="shared" si="6"/>
        <v>313191.76047138922</v>
      </c>
      <c r="X56" s="23">
        <f t="shared" si="6"/>
        <v>290192.18867785303</v>
      </c>
      <c r="Y56" s="23">
        <f t="shared" si="6"/>
        <v>264649.01066197251</v>
      </c>
    </row>
    <row r="57" spans="1:25" s="24" customFormat="1" ht="12" x14ac:dyDescent="0.15">
      <c r="A57" s="19"/>
      <c r="B57" s="20" t="s">
        <v>25</v>
      </c>
      <c r="C57" s="21"/>
      <c r="D57" s="22"/>
      <c r="E57" s="23"/>
      <c r="F57" s="23">
        <f>F54*5</f>
        <v>238236.48492878786</v>
      </c>
      <c r="G57" s="23">
        <f t="shared" si="6"/>
        <v>263509.56246152765</v>
      </c>
      <c r="H57" s="23">
        <f t="shared" si="6"/>
        <v>309586.02054219396</v>
      </c>
      <c r="I57" s="23">
        <f t="shared" si="6"/>
        <v>365035.73156880226</v>
      </c>
      <c r="J57" s="23">
        <f t="shared" si="6"/>
        <v>382521.70896147809</v>
      </c>
      <c r="K57" s="23">
        <f t="shared" si="6"/>
        <v>382969.47969671391</v>
      </c>
      <c r="L57" s="23">
        <f t="shared" si="6"/>
        <v>419369.43522782886</v>
      </c>
      <c r="M57" s="23">
        <f t="shared" si="6"/>
        <v>461594.06037089741</v>
      </c>
      <c r="N57" s="23">
        <f t="shared" si="6"/>
        <v>423943.7425075596</v>
      </c>
      <c r="O57" s="23">
        <f t="shared" si="6"/>
        <v>396293.23748887103</v>
      </c>
      <c r="P57" s="23">
        <f t="shared" si="6"/>
        <v>399780.69080630026</v>
      </c>
      <c r="Q57" s="23">
        <f t="shared" si="6"/>
        <v>418717.57668049244</v>
      </c>
      <c r="R57" s="23">
        <f t="shared" si="6"/>
        <v>427492.52541138156</v>
      </c>
      <c r="S57" s="23">
        <f t="shared" si="6"/>
        <v>414826.1052069533</v>
      </c>
      <c r="T57" s="23">
        <f t="shared" si="6"/>
        <v>392120.73342053249</v>
      </c>
      <c r="U57" s="23">
        <f t="shared" si="6"/>
        <v>367245.32467223809</v>
      </c>
      <c r="V57" s="23">
        <f t="shared" si="6"/>
        <v>342887.91328217264</v>
      </c>
      <c r="W57" s="23">
        <f t="shared" si="6"/>
        <v>318785.1496096293</v>
      </c>
      <c r="X57" s="23">
        <f t="shared" si="6"/>
        <v>294821.74369105528</v>
      </c>
      <c r="Y57" s="23">
        <f t="shared" si="6"/>
        <v>268374.91564413981</v>
      </c>
    </row>
    <row r="58" spans="1:25" s="24" customFormat="1" ht="12" x14ac:dyDescent="0.15">
      <c r="A58" s="19"/>
      <c r="B58" s="20" t="s">
        <v>26</v>
      </c>
      <c r="C58" s="21"/>
      <c r="D58" s="22"/>
      <c r="E58" s="23"/>
      <c r="F58" s="23">
        <f>F55*5</f>
        <v>248826.28615815216</v>
      </c>
      <c r="G58" s="23">
        <f t="shared" si="6"/>
        <v>275354.98847431934</v>
      </c>
      <c r="H58" s="23">
        <f t="shared" si="6"/>
        <v>324469.73526703939</v>
      </c>
      <c r="I58" s="23">
        <f t="shared" si="6"/>
        <v>383752.95052268903</v>
      </c>
      <c r="J58" s="23">
        <f t="shared" si="6"/>
        <v>401132.80879522208</v>
      </c>
      <c r="K58" s="23">
        <f t="shared" si="6"/>
        <v>399984.96024369495</v>
      </c>
      <c r="L58" s="23">
        <f t="shared" si="6"/>
        <v>438035.31430101517</v>
      </c>
      <c r="M58" s="23">
        <f t="shared" si="6"/>
        <v>482273.02069935924</v>
      </c>
      <c r="N58" s="23">
        <f t="shared" si="6"/>
        <v>440030.6171699026</v>
      </c>
      <c r="O58" s="23">
        <f t="shared" si="6"/>
        <v>409402.5167877021</v>
      </c>
      <c r="P58" s="23">
        <f t="shared" si="6"/>
        <v>412295.21562400146</v>
      </c>
      <c r="Q58" s="23">
        <f t="shared" si="6"/>
        <v>431620.27047347673</v>
      </c>
      <c r="R58" s="23">
        <f t="shared" si="6"/>
        <v>440156.46277006628</v>
      </c>
      <c r="S58" s="23">
        <f t="shared" si="6"/>
        <v>426098.94975314674</v>
      </c>
      <c r="T58" s="23">
        <f t="shared" si="6"/>
        <v>401693.20760430524</v>
      </c>
      <c r="U58" s="23">
        <f t="shared" si="6"/>
        <v>375267.12340576254</v>
      </c>
      <c r="V58" s="23">
        <f t="shared" si="6"/>
        <v>349600.70965363499</v>
      </c>
      <c r="W58" s="23">
        <f t="shared" si="6"/>
        <v>324378.53874786926</v>
      </c>
      <c r="X58" s="23">
        <f t="shared" si="6"/>
        <v>299451.29870425747</v>
      </c>
      <c r="Y58" s="23">
        <f t="shared" si="6"/>
        <v>272100.82062630705</v>
      </c>
    </row>
    <row r="59" spans="1:25" s="24" customFormat="1" ht="12" x14ac:dyDescent="0.15">
      <c r="A59" s="19"/>
      <c r="B59" s="20"/>
      <c r="C59" s="21"/>
      <c r="D59" s="22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1" spans="1:25" x14ac:dyDescent="0.2">
      <c r="A61" s="25">
        <v>13</v>
      </c>
      <c r="B61" s="26" t="s">
        <v>27</v>
      </c>
      <c r="C61" s="27" t="s">
        <v>14</v>
      </c>
      <c r="D61" s="28">
        <v>903</v>
      </c>
      <c r="E61" s="29">
        <v>228670.01900000003</v>
      </c>
      <c r="F61" s="29">
        <v>253995.02499999999</v>
      </c>
      <c r="G61" s="29">
        <v>285142.00600000005</v>
      </c>
      <c r="H61" s="29">
        <v>322470.63400000002</v>
      </c>
      <c r="I61" s="29">
        <v>366458.92900000006</v>
      </c>
      <c r="J61" s="29">
        <v>417898.07400000008</v>
      </c>
      <c r="K61" s="29">
        <v>480012.20900000003</v>
      </c>
      <c r="L61" s="29">
        <v>552796.228</v>
      </c>
      <c r="M61" s="29">
        <v>634567.04399999999</v>
      </c>
      <c r="N61" s="29">
        <v>722921.96100000001</v>
      </c>
      <c r="O61" s="29">
        <v>817566.00400000007</v>
      </c>
      <c r="P61" s="29">
        <v>924757.7080000001</v>
      </c>
      <c r="Q61" s="29">
        <v>1049446.344</v>
      </c>
      <c r="R61" s="29">
        <v>1194369.9080000001</v>
      </c>
      <c r="S61" s="29">
        <v>1352622.189</v>
      </c>
      <c r="T61" s="29">
        <v>1522250.0929999999</v>
      </c>
      <c r="U61" s="29">
        <v>1703537.5039999997</v>
      </c>
      <c r="V61" s="29">
        <v>1896703.6969999999</v>
      </c>
      <c r="W61" s="29">
        <v>2100301.7310000001</v>
      </c>
      <c r="X61" s="29">
        <v>2311561.3260000004</v>
      </c>
      <c r="Y61" s="29">
        <v>2527556.7609999999</v>
      </c>
    </row>
    <row r="62" spans="1:25" x14ac:dyDescent="0.2">
      <c r="A62" s="25"/>
      <c r="B62" s="20" t="s">
        <v>21</v>
      </c>
      <c r="C62" s="27"/>
      <c r="D62" s="28"/>
      <c r="E62" s="29"/>
      <c r="F62" s="30">
        <f>F61-E61</f>
        <v>25325.005999999965</v>
      </c>
      <c r="G62" s="30">
        <f t="shared" ref="G62:X62" si="7">G61-F61</f>
        <v>31146.981000000058</v>
      </c>
      <c r="H62" s="30">
        <f t="shared" si="7"/>
        <v>37328.627999999968</v>
      </c>
      <c r="I62" s="30">
        <f t="shared" si="7"/>
        <v>43988.295000000042</v>
      </c>
      <c r="J62" s="30">
        <f t="shared" si="7"/>
        <v>51439.145000000019</v>
      </c>
      <c r="K62" s="30">
        <f t="shared" si="7"/>
        <v>62114.134999999951</v>
      </c>
      <c r="L62" s="30">
        <f t="shared" si="7"/>
        <v>72784.018999999971</v>
      </c>
      <c r="M62" s="30">
        <f t="shared" si="7"/>
        <v>81770.815999999992</v>
      </c>
      <c r="N62" s="30">
        <f t="shared" si="7"/>
        <v>88354.917000000016</v>
      </c>
      <c r="O62" s="30">
        <f t="shared" si="7"/>
        <v>94644.043000000063</v>
      </c>
      <c r="P62" s="30">
        <f t="shared" si="7"/>
        <v>107191.70400000003</v>
      </c>
      <c r="Q62" s="30">
        <f t="shared" si="7"/>
        <v>124688.63599999994</v>
      </c>
      <c r="R62" s="30">
        <f t="shared" si="7"/>
        <v>144923.56400000001</v>
      </c>
      <c r="S62" s="30">
        <f t="shared" si="7"/>
        <v>158252.28099999996</v>
      </c>
      <c r="T62" s="30">
        <f t="shared" si="7"/>
        <v>169627.90399999986</v>
      </c>
      <c r="U62" s="30">
        <f t="shared" si="7"/>
        <v>181287.41099999985</v>
      </c>
      <c r="V62" s="30">
        <f t="shared" si="7"/>
        <v>193166.1930000002</v>
      </c>
      <c r="W62" s="30">
        <f t="shared" si="7"/>
        <v>203598.03400000022</v>
      </c>
      <c r="X62" s="30">
        <f t="shared" si="7"/>
        <v>211259.5950000002</v>
      </c>
      <c r="Y62" s="30">
        <f>Y61-X61</f>
        <v>215995.43499999959</v>
      </c>
    </row>
    <row r="63" spans="1:25" x14ac:dyDescent="0.2">
      <c r="A63" s="25"/>
      <c r="B63" s="20" t="s">
        <v>22</v>
      </c>
      <c r="C63" s="27"/>
      <c r="D63" s="28"/>
      <c r="E63" s="29"/>
      <c r="F63" s="33">
        <f t="shared" ref="F63:Y63" si="8">F30/E30</f>
        <v>1.1107491314810272</v>
      </c>
      <c r="G63" s="33">
        <f t="shared" si="8"/>
        <v>1.1226283113222397</v>
      </c>
      <c r="H63" s="33">
        <f t="shared" si="8"/>
        <v>1.1309124128137051</v>
      </c>
      <c r="I63" s="33">
        <f t="shared" si="8"/>
        <v>1.1364102351099667</v>
      </c>
      <c r="J63" s="33">
        <f t="shared" si="8"/>
        <v>1.1403681038428184</v>
      </c>
      <c r="K63" s="33">
        <f t="shared" si="8"/>
        <v>1.1486346524774842</v>
      </c>
      <c r="L63" s="33">
        <f t="shared" si="8"/>
        <v>1.1516295161567442</v>
      </c>
      <c r="M63" s="33">
        <f t="shared" si="8"/>
        <v>1.1479221670810678</v>
      </c>
      <c r="N63" s="33">
        <f t="shared" si="8"/>
        <v>1.1392365358954886</v>
      </c>
      <c r="O63" s="33">
        <f t="shared" si="8"/>
        <v>1.1309187548668203</v>
      </c>
      <c r="P63" s="33">
        <f t="shared" si="8"/>
        <v>1.1311107647279326</v>
      </c>
      <c r="Q63" s="33">
        <f t="shared" si="8"/>
        <v>1.1348338434179344</v>
      </c>
      <c r="R63" s="33">
        <f t="shared" si="8"/>
        <v>1.1380952583508166</v>
      </c>
      <c r="S63" s="33">
        <f t="shared" si="8"/>
        <v>1.1324985500220757</v>
      </c>
      <c r="T63" s="33">
        <f t="shared" si="8"/>
        <v>1.125406713995581</v>
      </c>
      <c r="U63" s="33">
        <f t="shared" si="8"/>
        <v>1.1190917391522208</v>
      </c>
      <c r="V63" s="33">
        <f t="shared" si="8"/>
        <v>1.1133912183009973</v>
      </c>
      <c r="W63" s="33">
        <f t="shared" si="8"/>
        <v>1.107343089129857</v>
      </c>
      <c r="X63" s="33">
        <f t="shared" si="8"/>
        <v>1.1005853548953726</v>
      </c>
      <c r="Y63" s="33">
        <f t="shared" si="8"/>
        <v>1.0934413604218605</v>
      </c>
    </row>
    <row r="64" spans="1:25" x14ac:dyDescent="0.2">
      <c r="A64" s="25"/>
      <c r="B64" s="20" t="s">
        <v>23</v>
      </c>
      <c r="C64" s="27"/>
      <c r="D64" s="28"/>
      <c r="E64" s="29"/>
      <c r="F64" s="33">
        <f>F63^0.2</f>
        <v>1.0212291350445921</v>
      </c>
      <c r="G64" s="33">
        <f t="shared" ref="G64:Y64" si="9">G63^0.2</f>
        <v>1.0234042073462311</v>
      </c>
      <c r="H64" s="33">
        <f t="shared" si="9"/>
        <v>1.0249101501693256</v>
      </c>
      <c r="I64" s="33">
        <f t="shared" si="9"/>
        <v>1.0259047185370032</v>
      </c>
      <c r="J64" s="33">
        <f t="shared" si="9"/>
        <v>1.0266183255224697</v>
      </c>
      <c r="K64" s="33">
        <f t="shared" si="9"/>
        <v>1.0281024233326936</v>
      </c>
      <c r="L64" s="33">
        <f t="shared" si="9"/>
        <v>1.0286379844712978</v>
      </c>
      <c r="M64" s="33">
        <f t="shared" si="9"/>
        <v>1.0279748475582073</v>
      </c>
      <c r="N64" s="33">
        <f t="shared" si="9"/>
        <v>1.0264145054135805</v>
      </c>
      <c r="O64" s="33">
        <f t="shared" si="9"/>
        <v>1.0249112996871763</v>
      </c>
      <c r="P64" s="33">
        <f t="shared" si="9"/>
        <v>1.024946099660567</v>
      </c>
      <c r="Q64" s="33">
        <f t="shared" si="9"/>
        <v>1.0256199400795094</v>
      </c>
      <c r="R64" s="33">
        <f t="shared" si="9"/>
        <v>1.0262087722789806</v>
      </c>
      <c r="S64" s="33">
        <f t="shared" si="9"/>
        <v>1.0251974822147458</v>
      </c>
      <c r="T64" s="33">
        <f t="shared" si="9"/>
        <v>1.023910273020636</v>
      </c>
      <c r="U64" s="33">
        <f t="shared" si="9"/>
        <v>1.0227585952248845</v>
      </c>
      <c r="V64" s="33">
        <f t="shared" si="9"/>
        <v>1.0217145034161548</v>
      </c>
      <c r="W64" s="33">
        <f t="shared" si="9"/>
        <v>1.0206020584332673</v>
      </c>
      <c r="X64" s="33">
        <f t="shared" si="9"/>
        <v>1.0193533297685899</v>
      </c>
      <c r="Y64" s="33">
        <f t="shared" si="9"/>
        <v>1.0180265382762501</v>
      </c>
    </row>
    <row r="65" spans="1:25" s="47" customFormat="1" ht="14" x14ac:dyDescent="0.2">
      <c r="A65" s="43"/>
      <c r="B65" s="38" t="s">
        <v>67</v>
      </c>
      <c r="C65" s="44"/>
      <c r="D65" s="45"/>
      <c r="E65" s="46"/>
      <c r="F65" s="46">
        <v>5123.2807001899982</v>
      </c>
      <c r="G65" s="46">
        <v>6309.037430777701</v>
      </c>
      <c r="H65" s="46">
        <v>7567.861053590198</v>
      </c>
      <c r="I65" s="46">
        <v>8923.2632106677938</v>
      </c>
      <c r="J65" s="46">
        <v>10439.135015841364</v>
      </c>
      <c r="K65" s="46">
        <v>12616.727443822374</v>
      </c>
      <c r="L65" s="46">
        <v>14788.775990315697</v>
      </c>
      <c r="M65" s="46">
        <v>16608.153265207136</v>
      </c>
      <c r="N65" s="46">
        <v>17928.700335724239</v>
      </c>
      <c r="O65" s="46">
        <v>19187.77868030169</v>
      </c>
      <c r="P65" s="46">
        <v>21732.090480260562</v>
      </c>
      <c r="Q65" s="46">
        <v>25289.494758482339</v>
      </c>
      <c r="R65" s="46">
        <v>29403.834592271825</v>
      </c>
      <c r="S65" s="46">
        <v>32088.894032627839</v>
      </c>
      <c r="T65" s="46">
        <v>34369.490581039383</v>
      </c>
      <c r="U65" s="46">
        <v>36707.197100787998</v>
      </c>
      <c r="V65" s="46">
        <v>39088.724929047828</v>
      </c>
      <c r="W65" s="46">
        <v>41173.269692871378</v>
      </c>
      <c r="X65" s="46">
        <v>42692.120317990164</v>
      </c>
      <c r="Y65" s="46">
        <v>43616.273709299872</v>
      </c>
    </row>
    <row r="66" spans="1:25" x14ac:dyDescent="0.2">
      <c r="A66" s="25"/>
      <c r="B66" s="26" t="s">
        <v>25</v>
      </c>
      <c r="C66" s="27"/>
      <c r="D66" s="28"/>
      <c r="E66" s="29"/>
      <c r="F66" s="29">
        <f>F65*5</f>
        <v>25616.403500949993</v>
      </c>
      <c r="G66" s="29">
        <f t="shared" ref="G66:Y66" si="10">G65*5</f>
        <v>31545.187153888506</v>
      </c>
      <c r="H66" s="29">
        <f t="shared" si="10"/>
        <v>37839.305267950993</v>
      </c>
      <c r="I66" s="29">
        <f t="shared" si="10"/>
        <v>44616.316053338967</v>
      </c>
      <c r="J66" s="29">
        <f t="shared" si="10"/>
        <v>52195.67507920682</v>
      </c>
      <c r="K66" s="29">
        <f t="shared" si="10"/>
        <v>63083.637219111872</v>
      </c>
      <c r="L66" s="29">
        <f t="shared" si="10"/>
        <v>73943.879951578478</v>
      </c>
      <c r="M66" s="29">
        <f t="shared" si="10"/>
        <v>83040.766326035679</v>
      </c>
      <c r="N66" s="29">
        <f t="shared" si="10"/>
        <v>89643.501678621193</v>
      </c>
      <c r="O66" s="29">
        <f t="shared" si="10"/>
        <v>95938.893401508452</v>
      </c>
      <c r="P66" s="29">
        <f t="shared" si="10"/>
        <v>108660.45240130281</v>
      </c>
      <c r="Q66" s="29">
        <f t="shared" si="10"/>
        <v>126447.47379241169</v>
      </c>
      <c r="R66" s="29">
        <f t="shared" si="10"/>
        <v>147019.17296135912</v>
      </c>
      <c r="S66" s="29">
        <f t="shared" si="10"/>
        <v>160444.47016313919</v>
      </c>
      <c r="T66" s="29">
        <f t="shared" si="10"/>
        <v>171847.45290519693</v>
      </c>
      <c r="U66" s="29">
        <f t="shared" si="10"/>
        <v>183535.98550394</v>
      </c>
      <c r="V66" s="29">
        <f t="shared" si="10"/>
        <v>195443.62464523915</v>
      </c>
      <c r="W66" s="29">
        <f t="shared" si="10"/>
        <v>205866.34846435688</v>
      </c>
      <c r="X66" s="29">
        <f t="shared" si="10"/>
        <v>213460.60158995082</v>
      </c>
      <c r="Y66" s="29">
        <f t="shared" si="10"/>
        <v>218081.36854649935</v>
      </c>
    </row>
    <row r="67" spans="1:25" x14ac:dyDescent="0.2">
      <c r="A67" s="25"/>
      <c r="B67" s="26"/>
      <c r="C67" s="27"/>
      <c r="D67" s="28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</row>
    <row r="69" spans="1:25" x14ac:dyDescent="0.2">
      <c r="A69" s="25">
        <v>77</v>
      </c>
      <c r="B69" s="26" t="s">
        <v>16</v>
      </c>
      <c r="C69" s="27" t="s">
        <v>14</v>
      </c>
      <c r="D69" s="28">
        <v>935</v>
      </c>
      <c r="E69" s="30">
        <v>1404061.59</v>
      </c>
      <c r="F69" s="30">
        <v>1546143.227</v>
      </c>
      <c r="G69" s="30">
        <v>1700462.7519999999</v>
      </c>
      <c r="H69" s="30">
        <v>1891228.7349999999</v>
      </c>
      <c r="I69" s="30">
        <v>2137828.395</v>
      </c>
      <c r="J69" s="30">
        <v>2394338.0039999997</v>
      </c>
      <c r="K69" s="30">
        <v>2642488.9689999996</v>
      </c>
      <c r="L69" s="30">
        <v>2915953.4439999997</v>
      </c>
      <c r="M69" s="30">
        <v>3221341.7190000005</v>
      </c>
      <c r="N69" s="30">
        <v>3489306.2530000005</v>
      </c>
      <c r="O69" s="30">
        <v>3730370.625</v>
      </c>
      <c r="P69" s="30">
        <v>3964342.6619999995</v>
      </c>
      <c r="Q69" s="30">
        <v>4194425.2119999994</v>
      </c>
      <c r="R69" s="30">
        <v>4419897.6009999998</v>
      </c>
      <c r="S69" s="30">
        <v>4623454.1910000006</v>
      </c>
      <c r="T69" s="30">
        <v>4799909.8550000004</v>
      </c>
      <c r="U69" s="30">
        <v>4946586.3620000007</v>
      </c>
      <c r="V69" s="30">
        <v>5064479.8250000002</v>
      </c>
      <c r="W69" s="30">
        <v>5154419.0960000008</v>
      </c>
      <c r="X69" s="30">
        <v>5218558.3059999999</v>
      </c>
      <c r="Y69" s="30">
        <v>5256927.4990000008</v>
      </c>
    </row>
    <row r="70" spans="1:25" x14ac:dyDescent="0.2">
      <c r="A70" s="25"/>
      <c r="B70" s="20" t="s">
        <v>21</v>
      </c>
      <c r="C70" s="27"/>
      <c r="D70" s="28"/>
      <c r="E70" s="30"/>
      <c r="F70" s="30">
        <f>F69-E69</f>
        <v>142081.63699999987</v>
      </c>
      <c r="G70" s="30">
        <f t="shared" ref="G70:X70" si="11">G69-F69</f>
        <v>154319.52499999991</v>
      </c>
      <c r="H70" s="30">
        <f t="shared" si="11"/>
        <v>190765.98300000001</v>
      </c>
      <c r="I70" s="30">
        <f t="shared" si="11"/>
        <v>246599.66000000015</v>
      </c>
      <c r="J70" s="30">
        <f t="shared" si="11"/>
        <v>256509.60899999971</v>
      </c>
      <c r="K70" s="30">
        <f t="shared" si="11"/>
        <v>248150.96499999985</v>
      </c>
      <c r="L70" s="30">
        <f t="shared" si="11"/>
        <v>273464.47500000009</v>
      </c>
      <c r="M70" s="30">
        <f t="shared" si="11"/>
        <v>305388.27500000084</v>
      </c>
      <c r="N70" s="30">
        <f t="shared" si="11"/>
        <v>267964.53399999999</v>
      </c>
      <c r="O70" s="30">
        <f t="shared" si="11"/>
        <v>241064.37199999951</v>
      </c>
      <c r="P70" s="30">
        <f t="shared" si="11"/>
        <v>233972.03699999955</v>
      </c>
      <c r="Q70" s="30">
        <f t="shared" si="11"/>
        <v>230082.54999999981</v>
      </c>
      <c r="R70" s="30">
        <f t="shared" si="11"/>
        <v>225472.38900000043</v>
      </c>
      <c r="S70" s="30">
        <f t="shared" si="11"/>
        <v>203556.59000000078</v>
      </c>
      <c r="T70" s="30">
        <f t="shared" si="11"/>
        <v>176455.66399999987</v>
      </c>
      <c r="U70" s="30">
        <f t="shared" si="11"/>
        <v>146676.50700000022</v>
      </c>
      <c r="V70" s="30">
        <f t="shared" si="11"/>
        <v>117893.46299999952</v>
      </c>
      <c r="W70" s="30">
        <f t="shared" si="11"/>
        <v>89939.271000000648</v>
      </c>
      <c r="X70" s="30">
        <f t="shared" si="11"/>
        <v>64139.209999999031</v>
      </c>
      <c r="Y70" s="30">
        <f>Y69-X69</f>
        <v>38369.193000000902</v>
      </c>
    </row>
    <row r="71" spans="1:25" x14ac:dyDescent="0.2">
      <c r="A71" s="25"/>
      <c r="B71" s="20" t="s">
        <v>22</v>
      </c>
      <c r="C71" s="27"/>
      <c r="D71" s="28"/>
      <c r="E71" s="30"/>
      <c r="F71" s="33">
        <f t="shared" ref="F71:Y71" si="12">F31/E31</f>
        <v>1.1011933080513938</v>
      </c>
      <c r="G71" s="33">
        <f t="shared" si="12"/>
        <v>1.0998093335113772</v>
      </c>
      <c r="H71" s="33">
        <f t="shared" si="12"/>
        <v>1.1121847466377199</v>
      </c>
      <c r="I71" s="33">
        <f t="shared" si="12"/>
        <v>1.130391240063302</v>
      </c>
      <c r="J71" s="33">
        <f t="shared" si="12"/>
        <v>1.1199860613695327</v>
      </c>
      <c r="K71" s="33">
        <f t="shared" si="12"/>
        <v>1.1036407410254681</v>
      </c>
      <c r="L71" s="33">
        <f t="shared" si="12"/>
        <v>1.1034874613321424</v>
      </c>
      <c r="M71" s="33">
        <f t="shared" si="12"/>
        <v>1.1047301614600129</v>
      </c>
      <c r="N71" s="33">
        <f t="shared" si="12"/>
        <v>1.0831841379694371</v>
      </c>
      <c r="O71" s="33">
        <f t="shared" si="12"/>
        <v>1.0690866190930475</v>
      </c>
      <c r="P71" s="33">
        <f t="shared" si="12"/>
        <v>1.0627208555182099</v>
      </c>
      <c r="Q71" s="33">
        <f t="shared" si="12"/>
        <v>1.0580380077144804</v>
      </c>
      <c r="R71" s="33">
        <f t="shared" si="12"/>
        <v>1.0537552531285901</v>
      </c>
      <c r="S71" s="33">
        <f t="shared" si="12"/>
        <v>1.0460545941050639</v>
      </c>
      <c r="T71" s="33">
        <f t="shared" si="12"/>
        <v>1.038165331959704</v>
      </c>
      <c r="U71" s="33">
        <f t="shared" si="12"/>
        <v>1.0305581795139775</v>
      </c>
      <c r="V71" s="33">
        <f t="shared" si="12"/>
        <v>1.0238332972220328</v>
      </c>
      <c r="W71" s="33">
        <f t="shared" si="12"/>
        <v>1.0177588368613948</v>
      </c>
      <c r="X71" s="33">
        <f t="shared" si="12"/>
        <v>1.0124435380215344</v>
      </c>
      <c r="Y71" s="33">
        <f t="shared" si="12"/>
        <v>1.0073524507632474</v>
      </c>
    </row>
    <row r="72" spans="1:25" x14ac:dyDescent="0.2">
      <c r="A72" s="25"/>
      <c r="B72" s="20" t="s">
        <v>23</v>
      </c>
      <c r="C72" s="27"/>
      <c r="D72" s="28"/>
      <c r="E72" s="30"/>
      <c r="F72" s="33">
        <f>F71^0.2</f>
        <v>1.019465921161109</v>
      </c>
      <c r="G72" s="33">
        <f t="shared" ref="G72:Y72" si="13">G71^0.2</f>
        <v>1.0192095402520043</v>
      </c>
      <c r="H72" s="33">
        <f t="shared" si="13"/>
        <v>1.0214929812391476</v>
      </c>
      <c r="I72" s="33">
        <f t="shared" si="13"/>
        <v>1.0248156682752934</v>
      </c>
      <c r="J72" s="33">
        <f t="shared" si="13"/>
        <v>1.0229220105120358</v>
      </c>
      <c r="K72" s="33">
        <f t="shared" si="13"/>
        <v>1.019918677148149</v>
      </c>
      <c r="L72" s="33">
        <f t="shared" si="13"/>
        <v>1.0198903451915788</v>
      </c>
      <c r="M72" s="33">
        <f t="shared" si="13"/>
        <v>1.0201199531151199</v>
      </c>
      <c r="N72" s="33">
        <f t="shared" si="13"/>
        <v>1.0161093749564836</v>
      </c>
      <c r="O72" s="33">
        <f t="shared" si="13"/>
        <v>1.0134505874772262</v>
      </c>
      <c r="P72" s="33">
        <f t="shared" si="13"/>
        <v>1.0122408056904177</v>
      </c>
      <c r="Q72" s="33">
        <f t="shared" si="13"/>
        <v>1.0113471473541646</v>
      </c>
      <c r="R72" s="33">
        <f t="shared" si="13"/>
        <v>1.0105270668453359</v>
      </c>
      <c r="S72" s="33">
        <f t="shared" si="13"/>
        <v>1.0090457794977421</v>
      </c>
      <c r="T72" s="33">
        <f t="shared" si="13"/>
        <v>1.007519138089823</v>
      </c>
      <c r="U72" s="33">
        <f t="shared" si="13"/>
        <v>1.0060382727758097</v>
      </c>
      <c r="V72" s="33">
        <f t="shared" si="13"/>
        <v>1.0047218565322493</v>
      </c>
      <c r="W72" s="33">
        <f t="shared" si="13"/>
        <v>1.0035268028062581</v>
      </c>
      <c r="X72" s="33">
        <f t="shared" si="13"/>
        <v>1.0024764119605147</v>
      </c>
      <c r="Y72" s="33">
        <f t="shared" si="13"/>
        <v>1.0014661844506363</v>
      </c>
    </row>
    <row r="73" spans="1:25" s="47" customFormat="1" ht="14" x14ac:dyDescent="0.2">
      <c r="A73" s="43"/>
      <c r="B73" s="38" t="s">
        <v>68</v>
      </c>
      <c r="C73" s="44"/>
      <c r="D73" s="45"/>
      <c r="E73" s="48"/>
      <c r="F73" s="48">
        <v>28714.227188423018</v>
      </c>
      <c r="G73" s="48">
        <v>31182.904117999122</v>
      </c>
      <c r="H73" s="48">
        <v>38598.078873448496</v>
      </c>
      <c r="I73" s="48">
        <v>49991.872600142749</v>
      </c>
      <c r="J73" s="48">
        <v>51943.182920086714</v>
      </c>
      <c r="K73" s="48">
        <v>50163.465163137764</v>
      </c>
      <c r="L73" s="48">
        <v>55279.669161041202</v>
      </c>
      <c r="M73" s="48">
        <v>61741.045466606192</v>
      </c>
      <c r="N73" s="48">
        <v>54052.172190957033</v>
      </c>
      <c r="O73" s="48">
        <v>48554.447702423036</v>
      </c>
      <c r="P73" s="48">
        <v>47094.745094821308</v>
      </c>
      <c r="Q73" s="48">
        <v>46289.370647351294</v>
      </c>
      <c r="R73" s="48">
        <v>45341.776039876429</v>
      </c>
      <c r="S73" s="48">
        <v>40902.083115471447</v>
      </c>
      <c r="T73" s="48">
        <v>35427.787766273417</v>
      </c>
      <c r="U73" s="48">
        <v>29426.001383321691</v>
      </c>
      <c r="V73" s="48">
        <v>23635.409134933147</v>
      </c>
      <c r="W73" s="48">
        <v>18020.02069572511</v>
      </c>
      <c r="X73" s="48">
        <v>12843.882652230932</v>
      </c>
      <c r="Y73" s="48">
        <v>7679.4972000760763</v>
      </c>
    </row>
    <row r="74" spans="1:25" x14ac:dyDescent="0.2">
      <c r="A74" s="25"/>
      <c r="B74" s="26" t="s">
        <v>25</v>
      </c>
      <c r="C74" s="27"/>
      <c r="D74" s="28"/>
      <c r="E74" s="30"/>
      <c r="F74" s="30">
        <f>F73*5</f>
        <v>143571.1359421151</v>
      </c>
      <c r="G74" s="30">
        <f t="shared" ref="G74:Y74" si="14">G73*5</f>
        <v>155914.52058999561</v>
      </c>
      <c r="H74" s="30">
        <f t="shared" si="14"/>
        <v>192990.39436724246</v>
      </c>
      <c r="I74" s="30">
        <f t="shared" si="14"/>
        <v>249959.36300071375</v>
      </c>
      <c r="J74" s="30">
        <f t="shared" si="14"/>
        <v>259715.91460043358</v>
      </c>
      <c r="K74" s="30">
        <f t="shared" si="14"/>
        <v>250817.32581568882</v>
      </c>
      <c r="L74" s="30">
        <f t="shared" si="14"/>
        <v>276398.34580520599</v>
      </c>
      <c r="M74" s="30">
        <f t="shared" si="14"/>
        <v>308705.22733303095</v>
      </c>
      <c r="N74" s="30">
        <f t="shared" si="14"/>
        <v>270260.86095478514</v>
      </c>
      <c r="O74" s="30">
        <f t="shared" si="14"/>
        <v>242772.23851211517</v>
      </c>
      <c r="P74" s="30">
        <f t="shared" si="14"/>
        <v>235473.72547410656</v>
      </c>
      <c r="Q74" s="30">
        <f t="shared" si="14"/>
        <v>231446.85323675646</v>
      </c>
      <c r="R74" s="30">
        <f t="shared" si="14"/>
        <v>226708.88019938214</v>
      </c>
      <c r="S74" s="30">
        <f t="shared" si="14"/>
        <v>204510.41557735723</v>
      </c>
      <c r="T74" s="30">
        <f t="shared" si="14"/>
        <v>177138.93883136709</v>
      </c>
      <c r="U74" s="30">
        <f t="shared" si="14"/>
        <v>147130.00691660846</v>
      </c>
      <c r="V74" s="30">
        <f t="shared" si="14"/>
        <v>118177.04567466573</v>
      </c>
      <c r="W74" s="30">
        <f t="shared" si="14"/>
        <v>90100.103478625548</v>
      </c>
      <c r="X74" s="30">
        <f t="shared" si="14"/>
        <v>64219.413261154659</v>
      </c>
      <c r="Y74" s="30">
        <f t="shared" si="14"/>
        <v>38397.486000380384</v>
      </c>
    </row>
    <row r="75" spans="1:25" x14ac:dyDescent="0.2">
      <c r="A75" s="25"/>
      <c r="B75" s="26"/>
      <c r="C75" s="27"/>
      <c r="D75" s="28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7" spans="1:25" x14ac:dyDescent="0.2">
      <c r="A77" s="25">
        <v>135</v>
      </c>
      <c r="B77" s="26" t="s">
        <v>17</v>
      </c>
      <c r="C77" s="27" t="s">
        <v>14</v>
      </c>
      <c r="D77" s="28">
        <v>908</v>
      </c>
      <c r="E77" s="30">
        <v>549375.01900000009</v>
      </c>
      <c r="F77" s="30">
        <v>577110.3600000001</v>
      </c>
      <c r="G77" s="30">
        <v>605925.43699999992</v>
      </c>
      <c r="H77" s="30">
        <v>635332.23400000005</v>
      </c>
      <c r="I77" s="30">
        <v>657350.13400000008</v>
      </c>
      <c r="J77" s="30">
        <v>677604.81599999999</v>
      </c>
      <c r="K77" s="30">
        <v>694207.33699999994</v>
      </c>
      <c r="L77" s="30">
        <v>708226.81799999997</v>
      </c>
      <c r="M77" s="30">
        <v>721698.58700000006</v>
      </c>
      <c r="N77" s="30">
        <v>728084.59299999999</v>
      </c>
      <c r="O77" s="30">
        <v>727200.93900000001</v>
      </c>
      <c r="P77" s="30">
        <v>730289.68200000003</v>
      </c>
      <c r="Q77" s="30">
        <v>737163.58</v>
      </c>
      <c r="R77" s="30">
        <v>740813.95899999992</v>
      </c>
      <c r="S77" s="30">
        <v>743390.04499999993</v>
      </c>
      <c r="T77" s="30">
        <v>742543.94299999997</v>
      </c>
      <c r="U77" s="30">
        <v>739455.61800000002</v>
      </c>
      <c r="V77" s="30">
        <v>734559.25900000008</v>
      </c>
      <c r="W77" s="30">
        <v>728823.37299999991</v>
      </c>
      <c r="X77" s="30">
        <v>722641.29599999986</v>
      </c>
      <c r="Y77" s="30">
        <v>715721.01399999997</v>
      </c>
    </row>
    <row r="78" spans="1:25" x14ac:dyDescent="0.2">
      <c r="A78" s="25"/>
      <c r="B78" s="20" t="s">
        <v>21</v>
      </c>
      <c r="C78" s="27"/>
      <c r="D78" s="28"/>
      <c r="E78" s="30"/>
      <c r="F78" s="30">
        <f>F77-E77</f>
        <v>27735.341000000015</v>
      </c>
      <c r="G78" s="30">
        <f t="shared" ref="G78:Y78" si="15">G77-F77</f>
        <v>28815.076999999816</v>
      </c>
      <c r="H78" s="30">
        <f t="shared" si="15"/>
        <v>29406.797000000137</v>
      </c>
      <c r="I78" s="30">
        <f t="shared" si="15"/>
        <v>22017.900000000023</v>
      </c>
      <c r="J78" s="30">
        <f t="shared" si="15"/>
        <v>20254.681999999913</v>
      </c>
      <c r="K78" s="30">
        <f t="shared" si="15"/>
        <v>16602.52099999995</v>
      </c>
      <c r="L78" s="30">
        <f t="shared" si="15"/>
        <v>14019.481000000029</v>
      </c>
      <c r="M78" s="30">
        <f t="shared" si="15"/>
        <v>13471.769000000088</v>
      </c>
      <c r="N78" s="30">
        <f t="shared" si="15"/>
        <v>6386.0059999999357</v>
      </c>
      <c r="O78" s="30">
        <f t="shared" si="15"/>
        <v>-883.65399999998044</v>
      </c>
      <c r="P78" s="30">
        <f t="shared" si="15"/>
        <v>3088.7430000000168</v>
      </c>
      <c r="Q78" s="30">
        <f t="shared" si="15"/>
        <v>6873.8979999999283</v>
      </c>
      <c r="R78" s="30">
        <f t="shared" si="15"/>
        <v>3650.3789999999572</v>
      </c>
      <c r="S78" s="30">
        <f t="shared" si="15"/>
        <v>2576.0860000000102</v>
      </c>
      <c r="T78" s="30">
        <f t="shared" si="15"/>
        <v>-846.1019999999553</v>
      </c>
      <c r="U78" s="30">
        <f t="shared" si="15"/>
        <v>-3088.3249999999534</v>
      </c>
      <c r="V78" s="30">
        <f t="shared" si="15"/>
        <v>-4896.3589999999385</v>
      </c>
      <c r="W78" s="30">
        <f t="shared" si="15"/>
        <v>-5735.8860000001732</v>
      </c>
      <c r="X78" s="30">
        <f t="shared" si="15"/>
        <v>-6182.0770000000484</v>
      </c>
      <c r="Y78" s="30">
        <f t="shared" si="15"/>
        <v>-6920.2819999998901</v>
      </c>
    </row>
    <row r="79" spans="1:25" x14ac:dyDescent="0.2">
      <c r="A79" s="25"/>
      <c r="B79" s="20" t="s">
        <v>22</v>
      </c>
      <c r="C79" s="27"/>
      <c r="D79" s="28"/>
      <c r="E79" s="30"/>
      <c r="F79" s="33">
        <f t="shared" ref="F79:Y79" si="16">F32/E32</f>
        <v>1.0504852605975519</v>
      </c>
      <c r="G79" s="33">
        <f t="shared" si="16"/>
        <v>1.0499299250146883</v>
      </c>
      <c r="H79" s="33">
        <f t="shared" si="16"/>
        <v>1.0485320390997219</v>
      </c>
      <c r="I79" s="33">
        <f t="shared" si="16"/>
        <v>1.0346557262825737</v>
      </c>
      <c r="J79" s="33">
        <f t="shared" si="16"/>
        <v>1.0308126232161077</v>
      </c>
      <c r="K79" s="33">
        <f t="shared" si="16"/>
        <v>1.0245017753828951</v>
      </c>
      <c r="L79" s="33">
        <f t="shared" si="16"/>
        <v>1.0201949478963805</v>
      </c>
      <c r="M79" s="33">
        <f t="shared" si="16"/>
        <v>1.0190218283996133</v>
      </c>
      <c r="N79" s="33">
        <f t="shared" si="16"/>
        <v>1.0088485776680618</v>
      </c>
      <c r="O79" s="33">
        <f t="shared" si="16"/>
        <v>0.99878633058782496</v>
      </c>
      <c r="P79" s="33">
        <f t="shared" si="16"/>
        <v>1.0042474408851114</v>
      </c>
      <c r="Q79" s="33">
        <f t="shared" si="16"/>
        <v>1.0094125634928524</v>
      </c>
      <c r="R79" s="33">
        <f t="shared" si="16"/>
        <v>1.0049519253243628</v>
      </c>
      <c r="S79" s="33">
        <f t="shared" si="16"/>
        <v>1.0034773723803441</v>
      </c>
      <c r="T79" s="33">
        <f t="shared" si="16"/>
        <v>0.99886183302333575</v>
      </c>
      <c r="U79" s="33">
        <f t="shared" si="16"/>
        <v>0.99584088587737629</v>
      </c>
      <c r="V79" s="33">
        <f t="shared" si="16"/>
        <v>0.99337842747987626</v>
      </c>
      <c r="W79" s="33">
        <f t="shared" si="16"/>
        <v>0.99219139105562593</v>
      </c>
      <c r="X79" s="33">
        <f t="shared" si="16"/>
        <v>0.99151772949520922</v>
      </c>
      <c r="Y79" s="33">
        <f t="shared" si="16"/>
        <v>0.99042362782433635</v>
      </c>
    </row>
    <row r="80" spans="1:25" x14ac:dyDescent="0.2">
      <c r="A80" s="25"/>
      <c r="B80" s="20" t="s">
        <v>23</v>
      </c>
      <c r="C80" s="27"/>
      <c r="D80" s="28"/>
      <c r="E80" s="30"/>
      <c r="F80" s="33">
        <f>F79^0.2</f>
        <v>1.0098991173695646</v>
      </c>
      <c r="G80" s="33">
        <f t="shared" ref="G80:Y80" si="17">G79^0.1</f>
        <v>1.0048842315477864</v>
      </c>
      <c r="H80" s="33">
        <f t="shared" si="17"/>
        <v>1.0047503601529557</v>
      </c>
      <c r="I80" s="33">
        <f t="shared" si="17"/>
        <v>1.0034126839684567</v>
      </c>
      <c r="J80" s="33">
        <f t="shared" si="17"/>
        <v>1.0030393540749476</v>
      </c>
      <c r="K80" s="33">
        <f t="shared" si="17"/>
        <v>1.002423574281784</v>
      </c>
      <c r="L80" s="33">
        <f t="shared" si="17"/>
        <v>1.0020013735220934</v>
      </c>
      <c r="M80" s="33">
        <f t="shared" si="17"/>
        <v>1.0018860939823446</v>
      </c>
      <c r="N80" s="33">
        <f t="shared" si="17"/>
        <v>1.000881354006669</v>
      </c>
      <c r="O80" s="33">
        <f t="shared" si="17"/>
        <v>0.99987856672308251</v>
      </c>
      <c r="P80" s="33">
        <f t="shared" si="17"/>
        <v>1.0004239344317456</v>
      </c>
      <c r="Q80" s="33">
        <f t="shared" si="17"/>
        <v>1.000937293119148</v>
      </c>
      <c r="R80" s="33">
        <f t="shared" si="17"/>
        <v>1.000494092510386</v>
      </c>
      <c r="S80" s="33">
        <f t="shared" si="17"/>
        <v>1.000347194288072</v>
      </c>
      <c r="T80" s="33">
        <f t="shared" si="17"/>
        <v>0.99988612496619522</v>
      </c>
      <c r="U80" s="33">
        <f t="shared" si="17"/>
        <v>0.99958330811073037</v>
      </c>
      <c r="V80" s="33">
        <f t="shared" si="17"/>
        <v>0.99933586139879782</v>
      </c>
      <c r="W80" s="33">
        <f t="shared" si="17"/>
        <v>0.99921638161189341</v>
      </c>
      <c r="X80" s="33">
        <f t="shared" si="17"/>
        <v>0.99914851774749558</v>
      </c>
      <c r="Y80" s="33">
        <f t="shared" si="17"/>
        <v>0.99903821076741428</v>
      </c>
    </row>
    <row r="81" spans="1:25" s="47" customFormat="1" ht="14" x14ac:dyDescent="0.2">
      <c r="A81" s="43"/>
      <c r="B81" s="38" t="s">
        <v>69</v>
      </c>
      <c r="C81" s="44"/>
      <c r="D81" s="45"/>
      <c r="E81" s="48"/>
      <c r="F81" s="48">
        <v>5575.6054909097393</v>
      </c>
      <c r="G81" s="48">
        <v>2889.110380934007</v>
      </c>
      <c r="H81" s="48">
        <v>2948.2104899345059</v>
      </c>
      <c r="I81" s="48">
        <v>2205.7581967901428</v>
      </c>
      <c r="J81" s="48">
        <v>2028.7003835769835</v>
      </c>
      <c r="K81" s="48">
        <v>1662.3443267247476</v>
      </c>
      <c r="L81" s="48">
        <v>1403.3972921482134</v>
      </c>
      <c r="M81" s="48">
        <v>1348.4868507861022</v>
      </c>
      <c r="N81" s="48">
        <v>638.8861072471617</v>
      </c>
      <c r="O81" s="48">
        <v>-88.360045500688614</v>
      </c>
      <c r="P81" s="48">
        <v>308.94022909408716</v>
      </c>
      <c r="Q81" s="48">
        <v>687.71692257196605</v>
      </c>
      <c r="R81" s="48">
        <v>365.12881626932551</v>
      </c>
      <c r="S81" s="48">
        <v>257.653576261159</v>
      </c>
      <c r="T81" s="48">
        <v>-84.605391557584156</v>
      </c>
      <c r="U81" s="48">
        <v>-308.76859848492387</v>
      </c>
      <c r="V81" s="48">
        <v>-489.47508928099171</v>
      </c>
      <c r="W81" s="48">
        <v>-573.36676963550838</v>
      </c>
      <c r="X81" s="48">
        <v>-617.94820289535164</v>
      </c>
      <c r="Y81" s="48">
        <v>-691.70069115756098</v>
      </c>
    </row>
    <row r="82" spans="1:25" x14ac:dyDescent="0.2">
      <c r="A82" s="25"/>
      <c r="B82" s="26" t="s">
        <v>25</v>
      </c>
      <c r="C82" s="27"/>
      <c r="D82" s="28"/>
      <c r="E82" s="30"/>
      <c r="F82" s="30">
        <f>F81*5</f>
        <v>27878.027454548697</v>
      </c>
      <c r="G82" s="30">
        <f t="shared" ref="G82:Y82" si="18">G81*5</f>
        <v>14445.551904670036</v>
      </c>
      <c r="H82" s="30">
        <f t="shared" si="18"/>
        <v>14741.05244967253</v>
      </c>
      <c r="I82" s="30">
        <f t="shared" si="18"/>
        <v>11028.790983950714</v>
      </c>
      <c r="J82" s="30">
        <f t="shared" si="18"/>
        <v>10143.501917884918</v>
      </c>
      <c r="K82" s="30">
        <f t="shared" si="18"/>
        <v>8311.7216336237379</v>
      </c>
      <c r="L82" s="30">
        <f t="shared" si="18"/>
        <v>7016.9864607410673</v>
      </c>
      <c r="M82" s="30">
        <f t="shared" si="18"/>
        <v>6742.4342539305107</v>
      </c>
      <c r="N82" s="30">
        <f t="shared" si="18"/>
        <v>3194.4305362358086</v>
      </c>
      <c r="O82" s="30">
        <f t="shared" si="18"/>
        <v>-441.80022750344307</v>
      </c>
      <c r="P82" s="30">
        <f t="shared" si="18"/>
        <v>1544.7011454704357</v>
      </c>
      <c r="Q82" s="30">
        <f t="shared" si="18"/>
        <v>3438.5846128598305</v>
      </c>
      <c r="R82" s="30">
        <f t="shared" si="18"/>
        <v>1825.6440813466274</v>
      </c>
      <c r="S82" s="30">
        <f t="shared" si="18"/>
        <v>1288.2678813057951</v>
      </c>
      <c r="T82" s="30">
        <f t="shared" si="18"/>
        <v>-423.02695778792076</v>
      </c>
      <c r="U82" s="30">
        <f t="shared" si="18"/>
        <v>-1543.8429924246193</v>
      </c>
      <c r="V82" s="30">
        <f t="shared" si="18"/>
        <v>-2447.3754464049584</v>
      </c>
      <c r="W82" s="30">
        <f t="shared" si="18"/>
        <v>-2866.8338481775418</v>
      </c>
      <c r="X82" s="30">
        <f t="shared" si="18"/>
        <v>-3089.7410144767582</v>
      </c>
      <c r="Y82" s="30">
        <f t="shared" si="18"/>
        <v>-3458.5034557878048</v>
      </c>
    </row>
    <row r="83" spans="1:25" x14ac:dyDescent="0.2">
      <c r="A83" s="25"/>
      <c r="B83" s="26"/>
      <c r="C83" s="27"/>
      <c r="D83" s="28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</row>
    <row r="85" spans="1:25" x14ac:dyDescent="0.2">
      <c r="A85" s="25">
        <v>188</v>
      </c>
      <c r="B85" s="26" t="s">
        <v>18</v>
      </c>
      <c r="C85" s="27" t="s">
        <v>14</v>
      </c>
      <c r="D85" s="28">
        <v>904</v>
      </c>
      <c r="E85" s="30">
        <v>168917.69299999997</v>
      </c>
      <c r="F85" s="30">
        <v>193223.682</v>
      </c>
      <c r="G85" s="30">
        <v>221050.54100000003</v>
      </c>
      <c r="H85" s="30">
        <v>253378.16000000003</v>
      </c>
      <c r="I85" s="30">
        <v>288077.45199999993</v>
      </c>
      <c r="J85" s="30">
        <v>325267.48499999993</v>
      </c>
      <c r="K85" s="30">
        <v>364284.30499999999</v>
      </c>
      <c r="L85" s="30">
        <v>405059.62099999998</v>
      </c>
      <c r="M85" s="30">
        <v>445919.20900000003</v>
      </c>
      <c r="N85" s="30">
        <v>486862.56200000003</v>
      </c>
      <c r="O85" s="30">
        <v>525794.973</v>
      </c>
      <c r="P85" s="30">
        <v>561655.87100000004</v>
      </c>
      <c r="Q85" s="30">
        <v>597561.53</v>
      </c>
      <c r="R85" s="30">
        <v>632380.83100000001</v>
      </c>
      <c r="S85" s="30">
        <v>664473.53800000006</v>
      </c>
      <c r="T85" s="30">
        <v>693281.87800000003</v>
      </c>
      <c r="U85" s="30">
        <v>718483.39099999983</v>
      </c>
      <c r="V85" s="30">
        <v>739736.02899999998</v>
      </c>
      <c r="W85" s="30">
        <v>757027.01299999992</v>
      </c>
      <c r="X85" s="30">
        <v>770374.3330000001</v>
      </c>
      <c r="Y85" s="30">
        <v>779841.201</v>
      </c>
    </row>
    <row r="86" spans="1:25" x14ac:dyDescent="0.2">
      <c r="A86" s="25"/>
      <c r="B86" s="20" t="s">
        <v>21</v>
      </c>
      <c r="C86" s="27"/>
      <c r="D86" s="28"/>
      <c r="E86" s="30"/>
      <c r="F86" s="30">
        <f>F85-E85</f>
        <v>24305.989000000031</v>
      </c>
      <c r="G86" s="30">
        <f t="shared" ref="G86:Y86" si="19">G85-F85</f>
        <v>27826.859000000026</v>
      </c>
      <c r="H86" s="30">
        <f t="shared" si="19"/>
        <v>32327.619000000006</v>
      </c>
      <c r="I86" s="30">
        <f t="shared" si="19"/>
        <v>34699.291999999899</v>
      </c>
      <c r="J86" s="30">
        <f t="shared" si="19"/>
        <v>37190.032999999996</v>
      </c>
      <c r="K86" s="30">
        <f t="shared" si="19"/>
        <v>39016.820000000065</v>
      </c>
      <c r="L86" s="30">
        <f t="shared" si="19"/>
        <v>40775.315999999992</v>
      </c>
      <c r="M86" s="30">
        <f t="shared" si="19"/>
        <v>40859.588000000047</v>
      </c>
      <c r="N86" s="30">
        <f t="shared" si="19"/>
        <v>40943.353000000003</v>
      </c>
      <c r="O86" s="30">
        <f t="shared" si="19"/>
        <v>38932.410999999964</v>
      </c>
      <c r="P86" s="30">
        <f t="shared" si="19"/>
        <v>35860.898000000045</v>
      </c>
      <c r="Q86" s="30">
        <f t="shared" si="19"/>
        <v>35905.658999999985</v>
      </c>
      <c r="R86" s="30">
        <f t="shared" si="19"/>
        <v>34819.300999999978</v>
      </c>
      <c r="S86" s="30">
        <f t="shared" si="19"/>
        <v>32092.707000000053</v>
      </c>
      <c r="T86" s="30">
        <f t="shared" si="19"/>
        <v>28808.339999999967</v>
      </c>
      <c r="U86" s="30">
        <f t="shared" si="19"/>
        <v>25201.512999999803</v>
      </c>
      <c r="V86" s="30">
        <f t="shared" si="19"/>
        <v>21252.638000000152</v>
      </c>
      <c r="W86" s="30">
        <f t="shared" si="19"/>
        <v>17290.983999999939</v>
      </c>
      <c r="X86" s="30">
        <f t="shared" si="19"/>
        <v>13347.320000000182</v>
      </c>
      <c r="Y86" s="30">
        <f t="shared" si="19"/>
        <v>9466.8679999999003</v>
      </c>
    </row>
    <row r="87" spans="1:25" x14ac:dyDescent="0.2">
      <c r="A87" s="25"/>
      <c r="B87" s="20" t="s">
        <v>22</v>
      </c>
      <c r="C87" s="27"/>
      <c r="D87" s="28"/>
      <c r="E87" s="30"/>
      <c r="F87" s="33">
        <f t="shared" ref="F87:Y87" si="20">F33/E33</f>
        <v>1.1438924991711794</v>
      </c>
      <c r="G87" s="33">
        <f t="shared" si="20"/>
        <v>1.1440137084231736</v>
      </c>
      <c r="H87" s="33">
        <f t="shared" si="20"/>
        <v>1.1462453738124985</v>
      </c>
      <c r="I87" s="33">
        <f t="shared" si="20"/>
        <v>1.1369466571230917</v>
      </c>
      <c r="J87" s="33">
        <f t="shared" si="20"/>
        <v>1.1290973408081935</v>
      </c>
      <c r="K87" s="33">
        <f t="shared" si="20"/>
        <v>1.119953028812579</v>
      </c>
      <c r="L87" s="33">
        <f t="shared" si="20"/>
        <v>1.1119326730258114</v>
      </c>
      <c r="M87" s="33">
        <f t="shared" si="20"/>
        <v>1.1008730218507761</v>
      </c>
      <c r="N87" s="33">
        <f t="shared" si="20"/>
        <v>1.0918178723267336</v>
      </c>
      <c r="O87" s="33">
        <f t="shared" si="20"/>
        <v>1.0799659165413502</v>
      </c>
      <c r="P87" s="33">
        <f t="shared" si="20"/>
        <v>1.06820319676202</v>
      </c>
      <c r="Q87" s="33">
        <f t="shared" si="20"/>
        <v>1.0639282180671801</v>
      </c>
      <c r="R87" s="33">
        <f t="shared" si="20"/>
        <v>1.0582689802671867</v>
      </c>
      <c r="S87" s="33">
        <f t="shared" si="20"/>
        <v>1.0507490193041604</v>
      </c>
      <c r="T87" s="33">
        <f t="shared" si="20"/>
        <v>1.0433551350844013</v>
      </c>
      <c r="U87" s="33">
        <f t="shared" si="20"/>
        <v>1.0363510338286959</v>
      </c>
      <c r="V87" s="33">
        <f t="shared" si="20"/>
        <v>1.0295798598356189</v>
      </c>
      <c r="W87" s="33">
        <f t="shared" si="20"/>
        <v>1.0233745327010426</v>
      </c>
      <c r="X87" s="33">
        <f t="shared" si="20"/>
        <v>1.0176312334577158</v>
      </c>
      <c r="Y87" s="33">
        <f t="shared" si="20"/>
        <v>1.0122886596742313</v>
      </c>
    </row>
    <row r="88" spans="1:25" x14ac:dyDescent="0.2">
      <c r="A88" s="25"/>
      <c r="B88" s="20" t="s">
        <v>23</v>
      </c>
      <c r="C88" s="27"/>
      <c r="D88" s="28"/>
      <c r="E88" s="30"/>
      <c r="F88" s="33">
        <f>F87^0.2</f>
        <v>1.0272521110788559</v>
      </c>
      <c r="G88" s="33">
        <f t="shared" ref="G88:Y88" si="21">G87^0.2</f>
        <v>1.0272738801144914</v>
      </c>
      <c r="H88" s="33">
        <f t="shared" si="21"/>
        <v>1.0276743551771168</v>
      </c>
      <c r="I88" s="33">
        <f t="shared" si="21"/>
        <v>1.0260015522295816</v>
      </c>
      <c r="J88" s="33">
        <f t="shared" si="21"/>
        <v>1.0245809502900911</v>
      </c>
      <c r="K88" s="33">
        <f t="shared" si="21"/>
        <v>1.0229159764854745</v>
      </c>
      <c r="L88" s="33">
        <f t="shared" si="21"/>
        <v>1.0214466733261569</v>
      </c>
      <c r="M88" s="33">
        <f t="shared" si="21"/>
        <v>1.0194066111637239</v>
      </c>
      <c r="N88" s="33">
        <f t="shared" si="21"/>
        <v>1.0177240554048639</v>
      </c>
      <c r="O88" s="33">
        <f t="shared" si="21"/>
        <v>1.0155048686616297</v>
      </c>
      <c r="P88" s="33">
        <f t="shared" si="21"/>
        <v>1.0132830424084862</v>
      </c>
      <c r="Q88" s="33">
        <f t="shared" si="21"/>
        <v>1.0124707036205756</v>
      </c>
      <c r="R88" s="33">
        <f t="shared" si="21"/>
        <v>1.0113912994612977</v>
      </c>
      <c r="S88" s="33">
        <f t="shared" si="21"/>
        <v>1.0099498259224005</v>
      </c>
      <c r="T88" s="33">
        <f t="shared" si="21"/>
        <v>1.0085244503405362</v>
      </c>
      <c r="U88" s="33">
        <f t="shared" si="21"/>
        <v>1.0071667434995022</v>
      </c>
      <c r="V88" s="33">
        <f t="shared" si="21"/>
        <v>1.0058471916691156</v>
      </c>
      <c r="W88" s="33">
        <f t="shared" si="21"/>
        <v>1.0046318001960857</v>
      </c>
      <c r="X88" s="33">
        <f t="shared" si="21"/>
        <v>1.0035016377369821</v>
      </c>
      <c r="Y88" s="33">
        <f t="shared" si="21"/>
        <v>1.0024457393579649</v>
      </c>
    </row>
    <row r="89" spans="1:25" s="47" customFormat="1" ht="14" x14ac:dyDescent="0.2">
      <c r="A89" s="43"/>
      <c r="B89" s="38" t="s">
        <v>70</v>
      </c>
      <c r="C89" s="44"/>
      <c r="D89" s="45"/>
      <c r="E89" s="48"/>
      <c r="F89" s="48">
        <v>4934.5584888748126</v>
      </c>
      <c r="G89" s="48">
        <v>5649.4327463130358</v>
      </c>
      <c r="H89" s="48">
        <v>6564.7541888460764</v>
      </c>
      <c r="I89" s="48">
        <v>7039.3431877090234</v>
      </c>
      <c r="J89" s="48">
        <v>7538.3007035380306</v>
      </c>
      <c r="K89" s="48">
        <v>7900.8763025784237</v>
      </c>
      <c r="L89" s="48">
        <v>8249.9339281925168</v>
      </c>
      <c r="M89" s="48">
        <v>8257.3076311853456</v>
      </c>
      <c r="N89" s="48">
        <v>8266.3378949255275</v>
      </c>
      <c r="O89" s="48">
        <v>7850.5610396923412</v>
      </c>
      <c r="P89" s="48">
        <v>7222.3278389980624</v>
      </c>
      <c r="Q89" s="48">
        <v>7228.1283198424471</v>
      </c>
      <c r="R89" s="48">
        <v>7005.3208771432537</v>
      </c>
      <c r="S89" s="48">
        <v>6451.7376091272436</v>
      </c>
      <c r="T89" s="48">
        <v>5787.0593091430164</v>
      </c>
      <c r="U89" s="48">
        <v>5058.879782214357</v>
      </c>
      <c r="V89" s="48">
        <v>4263.2442221833098</v>
      </c>
      <c r="W89" s="48">
        <v>3466.3536757146894</v>
      </c>
      <c r="X89" s="48">
        <v>2674.2030963354177</v>
      </c>
      <c r="Y89" s="48">
        <v>1895.7115724161736</v>
      </c>
    </row>
    <row r="90" spans="1:25" x14ac:dyDescent="0.2">
      <c r="A90" s="25"/>
      <c r="B90" s="26" t="s">
        <v>25</v>
      </c>
      <c r="C90" s="27"/>
      <c r="D90" s="28"/>
      <c r="E90" s="30"/>
      <c r="F90" s="30">
        <f>F89*5</f>
        <v>24672.792444374063</v>
      </c>
      <c r="G90" s="30">
        <f t="shared" ref="G90:W90" si="22">G89*5</f>
        <v>28247.163731565179</v>
      </c>
      <c r="H90" s="30">
        <f t="shared" si="22"/>
        <v>32823.770944230382</v>
      </c>
      <c r="I90" s="30">
        <f t="shared" si="22"/>
        <v>35196.715938545116</v>
      </c>
      <c r="J90" s="30">
        <f t="shared" si="22"/>
        <v>37691.503517690151</v>
      </c>
      <c r="K90" s="30">
        <f t="shared" si="22"/>
        <v>39504.38151289212</v>
      </c>
      <c r="L90" s="30">
        <f t="shared" si="22"/>
        <v>41249.669640962587</v>
      </c>
      <c r="M90" s="30">
        <f t="shared" si="22"/>
        <v>41286.538155926726</v>
      </c>
      <c r="N90" s="30">
        <f t="shared" si="22"/>
        <v>41331.689474627638</v>
      </c>
      <c r="O90" s="30">
        <f t="shared" si="22"/>
        <v>39252.805198461705</v>
      </c>
      <c r="P90" s="30">
        <f t="shared" si="22"/>
        <v>36111.639194990312</v>
      </c>
      <c r="Q90" s="30">
        <f t="shared" si="22"/>
        <v>36140.641599212235</v>
      </c>
      <c r="R90" s="30">
        <f t="shared" si="22"/>
        <v>35026.604385716266</v>
      </c>
      <c r="S90" s="30">
        <f t="shared" si="22"/>
        <v>32258.68804563622</v>
      </c>
      <c r="T90" s="30">
        <f t="shared" si="22"/>
        <v>28935.296545715082</v>
      </c>
      <c r="U90" s="30">
        <f t="shared" si="22"/>
        <v>25294.398911071785</v>
      </c>
      <c r="V90" s="30">
        <f t="shared" si="22"/>
        <v>21316.221110916551</v>
      </c>
      <c r="W90" s="30">
        <f t="shared" si="22"/>
        <v>17331.768378573448</v>
      </c>
      <c r="X90" s="30">
        <f>X89*5</f>
        <v>13371.015481677088</v>
      </c>
      <c r="Y90" s="30">
        <f>Y89*5</f>
        <v>9478.5578620808683</v>
      </c>
    </row>
    <row r="91" spans="1:25" x14ac:dyDescent="0.2">
      <c r="A91" s="25"/>
      <c r="B91" s="26"/>
      <c r="C91" s="27"/>
      <c r="D91" s="28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</row>
    <row r="93" spans="1:25" x14ac:dyDescent="0.2">
      <c r="A93" s="25">
        <v>240</v>
      </c>
      <c r="B93" s="26" t="s">
        <v>19</v>
      </c>
      <c r="C93" s="27" t="s">
        <v>14</v>
      </c>
      <c r="D93" s="28">
        <v>905</v>
      </c>
      <c r="E93" s="30">
        <v>172602.62399999998</v>
      </c>
      <c r="F93" s="30">
        <v>187593.52799999999</v>
      </c>
      <c r="G93" s="30">
        <v>204806.56700000001</v>
      </c>
      <c r="H93" s="30">
        <v>219611.69200000001</v>
      </c>
      <c r="I93" s="30">
        <v>231144.70600000001</v>
      </c>
      <c r="J93" s="30">
        <v>242471.96400000001</v>
      </c>
      <c r="K93" s="30">
        <v>254413.64600000001</v>
      </c>
      <c r="L93" s="30">
        <v>266816.288</v>
      </c>
      <c r="M93" s="30">
        <v>280345.44</v>
      </c>
      <c r="N93" s="30">
        <v>295113.73300000001</v>
      </c>
      <c r="O93" s="30">
        <v>312845.02600000001</v>
      </c>
      <c r="P93" s="30">
        <v>327545.82299999997</v>
      </c>
      <c r="Q93" s="30">
        <v>342936.92700000003</v>
      </c>
      <c r="R93" s="30">
        <v>356003.54100000003</v>
      </c>
      <c r="S93" s="30">
        <v>369158.55699999997</v>
      </c>
      <c r="T93" s="30">
        <v>382552.71299999999</v>
      </c>
      <c r="U93" s="30">
        <v>395452.58499999996</v>
      </c>
      <c r="V93" s="30">
        <v>407044.28199999995</v>
      </c>
      <c r="W93" s="30">
        <v>417193.46100000001</v>
      </c>
      <c r="X93" s="30">
        <v>426187.58900000004</v>
      </c>
      <c r="Y93" s="30">
        <v>434654.82299999997</v>
      </c>
    </row>
    <row r="94" spans="1:25" x14ac:dyDescent="0.2">
      <c r="A94" s="25"/>
      <c r="B94" s="20" t="s">
        <v>21</v>
      </c>
      <c r="C94" s="27"/>
      <c r="D94" s="28"/>
      <c r="E94" s="30"/>
      <c r="F94" s="30">
        <f>F93-E93</f>
        <v>14990.90400000001</v>
      </c>
      <c r="G94" s="30">
        <f t="shared" ref="G94:Y94" si="23">G93-F93</f>
        <v>17213.039000000019</v>
      </c>
      <c r="H94" s="30">
        <f t="shared" si="23"/>
        <v>14805.125</v>
      </c>
      <c r="I94" s="30">
        <f t="shared" si="23"/>
        <v>11533.013999999996</v>
      </c>
      <c r="J94" s="30">
        <f t="shared" si="23"/>
        <v>11327.258000000002</v>
      </c>
      <c r="K94" s="30">
        <f t="shared" si="23"/>
        <v>11941.682000000001</v>
      </c>
      <c r="L94" s="30">
        <f t="shared" si="23"/>
        <v>12402.641999999993</v>
      </c>
      <c r="M94" s="30">
        <f t="shared" si="23"/>
        <v>13529.152000000002</v>
      </c>
      <c r="N94" s="30">
        <f t="shared" si="23"/>
        <v>14768.293000000005</v>
      </c>
      <c r="O94" s="30">
        <f t="shared" si="23"/>
        <v>17731.293000000005</v>
      </c>
      <c r="P94" s="30">
        <f t="shared" si="23"/>
        <v>14700.796999999962</v>
      </c>
      <c r="Q94" s="30">
        <f t="shared" si="23"/>
        <v>15391.10400000005</v>
      </c>
      <c r="R94" s="30">
        <f t="shared" si="23"/>
        <v>13066.614000000001</v>
      </c>
      <c r="S94" s="30">
        <f t="shared" si="23"/>
        <v>13155.015999999945</v>
      </c>
      <c r="T94" s="30">
        <f t="shared" si="23"/>
        <v>13394.156000000017</v>
      </c>
      <c r="U94" s="30">
        <f t="shared" si="23"/>
        <v>12899.871999999974</v>
      </c>
      <c r="V94" s="30">
        <f t="shared" si="23"/>
        <v>11591.696999999986</v>
      </c>
      <c r="W94" s="30">
        <f t="shared" si="23"/>
        <v>10149.179000000062</v>
      </c>
      <c r="X94" s="30">
        <f t="shared" si="23"/>
        <v>8994.1280000000261</v>
      </c>
      <c r="Y94" s="30">
        <f t="shared" si="23"/>
        <v>8467.2339999999385</v>
      </c>
    </row>
    <row r="95" spans="1:25" x14ac:dyDescent="0.2">
      <c r="A95" s="25"/>
      <c r="B95" s="20" t="s">
        <v>22</v>
      </c>
      <c r="C95" s="27"/>
      <c r="D95" s="28"/>
      <c r="E95" s="30"/>
      <c r="F95" s="33">
        <f t="shared" ref="F95:Y95" si="24">F34/E34</f>
        <v>1.0868521210894222</v>
      </c>
      <c r="G95" s="33">
        <f t="shared" si="24"/>
        <v>1.0917571047547014</v>
      </c>
      <c r="H95" s="33">
        <f t="shared" si="24"/>
        <v>1.072288331457653</v>
      </c>
      <c r="I95" s="33">
        <f t="shared" si="24"/>
        <v>1.0525154826456142</v>
      </c>
      <c r="J95" s="33">
        <f t="shared" si="24"/>
        <v>1.0490050505418023</v>
      </c>
      <c r="K95" s="33">
        <f t="shared" si="24"/>
        <v>1.0492497433641441</v>
      </c>
      <c r="L95" s="33">
        <f t="shared" si="24"/>
        <v>1.048749908642872</v>
      </c>
      <c r="M95" s="33">
        <f t="shared" si="24"/>
        <v>1.0507058699504881</v>
      </c>
      <c r="N95" s="33">
        <f t="shared" si="24"/>
        <v>1.052678912844097</v>
      </c>
      <c r="O95" s="33">
        <f t="shared" si="24"/>
        <v>1.0600829138642627</v>
      </c>
      <c r="P95" s="33">
        <f t="shared" si="24"/>
        <v>1.0469906687920298</v>
      </c>
      <c r="Q95" s="33">
        <f t="shared" si="24"/>
        <v>1.0469891627957046</v>
      </c>
      <c r="R95" s="33">
        <f t="shared" si="24"/>
        <v>1.0381020910005414</v>
      </c>
      <c r="S95" s="33">
        <f t="shared" si="24"/>
        <v>1.0369519245877388</v>
      </c>
      <c r="T95" s="33">
        <f t="shared" si="24"/>
        <v>1.0362829351941583</v>
      </c>
      <c r="U95" s="33">
        <f t="shared" si="24"/>
        <v>1.0337205084727761</v>
      </c>
      <c r="V95" s="33">
        <f t="shared" si="24"/>
        <v>1.0293124825571693</v>
      </c>
      <c r="W95" s="33">
        <f t="shared" si="24"/>
        <v>1.0249338449127263</v>
      </c>
      <c r="X95" s="33">
        <f t="shared" si="24"/>
        <v>1.0215586504602479</v>
      </c>
      <c r="Y95" s="33">
        <f t="shared" si="24"/>
        <v>1.0198673875507902</v>
      </c>
    </row>
    <row r="96" spans="1:25" x14ac:dyDescent="0.2">
      <c r="A96" s="25"/>
      <c r="B96" s="20" t="s">
        <v>23</v>
      </c>
      <c r="C96" s="27"/>
      <c r="D96" s="28"/>
      <c r="E96" s="30"/>
      <c r="F96" s="33">
        <f>F95^0.2</f>
        <v>1.0167966143184441</v>
      </c>
      <c r="G96" s="33">
        <f t="shared" ref="G96:Y96" si="25">G95^0.2</f>
        <v>1.017712726409745</v>
      </c>
      <c r="H96" s="33">
        <f t="shared" si="25"/>
        <v>1.0140568802117864</v>
      </c>
      <c r="I96" s="33">
        <f t="shared" si="25"/>
        <v>1.0102891725841308</v>
      </c>
      <c r="J96" s="33">
        <f t="shared" si="25"/>
        <v>1.009614352576361</v>
      </c>
      <c r="K96" s="33">
        <f t="shared" si="25"/>
        <v>1.0096614490775657</v>
      </c>
      <c r="L96" s="33">
        <f t="shared" si="25"/>
        <v>1.0095652355606122</v>
      </c>
      <c r="M96" s="33">
        <f t="shared" si="25"/>
        <v>1.0099415310018673</v>
      </c>
      <c r="N96" s="33">
        <f t="shared" si="25"/>
        <v>1.0103205453303816</v>
      </c>
      <c r="O96" s="33">
        <f t="shared" si="25"/>
        <v>1.0117377785025734</v>
      </c>
      <c r="P96" s="33">
        <f t="shared" si="25"/>
        <v>1.0092263062704123</v>
      </c>
      <c r="Q96" s="33">
        <f t="shared" si="25"/>
        <v>1.0092260159350679</v>
      </c>
      <c r="R96" s="33">
        <f t="shared" si="25"/>
        <v>1.0075068629680661</v>
      </c>
      <c r="S96" s="33">
        <f t="shared" si="25"/>
        <v>1.0072835102816717</v>
      </c>
      <c r="T96" s="33">
        <f t="shared" si="25"/>
        <v>1.0071535069646702</v>
      </c>
      <c r="U96" s="33">
        <f t="shared" si="25"/>
        <v>1.0066549339688684</v>
      </c>
      <c r="V96" s="33">
        <f t="shared" si="25"/>
        <v>1.0057949434392177</v>
      </c>
      <c r="W96" s="33">
        <f t="shared" si="25"/>
        <v>1.004937764569217</v>
      </c>
      <c r="X96" s="33">
        <f t="shared" si="25"/>
        <v>1.0042750218747079</v>
      </c>
      <c r="Y96" s="33">
        <f t="shared" si="25"/>
        <v>1.0039422717181483</v>
      </c>
    </row>
    <row r="97" spans="1:25" s="47" customFormat="1" ht="14" x14ac:dyDescent="0.2">
      <c r="A97" s="43"/>
      <c r="B97" s="38" t="s">
        <v>71</v>
      </c>
      <c r="C97" s="44"/>
      <c r="D97" s="45"/>
      <c r="E97" s="48"/>
      <c r="F97" s="48">
        <v>3025.0379220658424</v>
      </c>
      <c r="G97" s="48">
        <v>3475.2377629464677</v>
      </c>
      <c r="H97" s="48">
        <v>2982.9983132289708</v>
      </c>
      <c r="I97" s="48">
        <v>2318.9551862115663</v>
      </c>
      <c r="J97" s="48">
        <v>2276.7588257110106</v>
      </c>
      <c r="K97" s="48">
        <v>2400.3175091950902</v>
      </c>
      <c r="L97" s="48">
        <v>2492.8435499761681</v>
      </c>
      <c r="M97" s="48">
        <v>2719.8126409736533</v>
      </c>
      <c r="N97" s="48">
        <v>2969.5262403652105</v>
      </c>
      <c r="O97" s="48">
        <v>3568.0426259207029</v>
      </c>
      <c r="P97" s="48">
        <v>2954.2210528216847</v>
      </c>
      <c r="Q97" s="48">
        <v>3092.9422678440696</v>
      </c>
      <c r="R97" s="48">
        <v>2623.4251580560053</v>
      </c>
      <c r="S97" s="48">
        <v>2640.8627983308229</v>
      </c>
      <c r="T97" s="48">
        <v>2688.6859026830439</v>
      </c>
      <c r="U97" s="48">
        <v>2588.7869428098925</v>
      </c>
      <c r="V97" s="48">
        <v>2325.2119772072101</v>
      </c>
      <c r="W97" s="48">
        <v>2034.9459619984011</v>
      </c>
      <c r="X97" s="48">
        <v>1802.7362187320382</v>
      </c>
      <c r="Y97" s="48">
        <v>1696.8373473050901</v>
      </c>
    </row>
    <row r="98" spans="1:25" x14ac:dyDescent="0.2">
      <c r="A98" s="25"/>
      <c r="B98" s="26" t="s">
        <v>25</v>
      </c>
      <c r="C98" s="27"/>
      <c r="D98" s="28"/>
      <c r="E98" s="30"/>
      <c r="F98" s="30">
        <f>F97*5</f>
        <v>15125.189610329213</v>
      </c>
      <c r="G98" s="30">
        <f t="shared" ref="G98:Y98" si="26">G97*5</f>
        <v>17376.188814732337</v>
      </c>
      <c r="H98" s="30">
        <f t="shared" si="26"/>
        <v>14914.991566144854</v>
      </c>
      <c r="I98" s="30">
        <f t="shared" si="26"/>
        <v>11594.775931057831</v>
      </c>
      <c r="J98" s="30">
        <f t="shared" si="26"/>
        <v>11383.794128555053</v>
      </c>
      <c r="K98" s="30">
        <f t="shared" si="26"/>
        <v>12001.587545975452</v>
      </c>
      <c r="L98" s="30">
        <f t="shared" si="26"/>
        <v>12464.217749880841</v>
      </c>
      <c r="M98" s="30">
        <f t="shared" si="26"/>
        <v>13599.063204868267</v>
      </c>
      <c r="N98" s="30">
        <f t="shared" si="26"/>
        <v>14847.631201826052</v>
      </c>
      <c r="O98" s="30">
        <f t="shared" si="26"/>
        <v>17840.213129603515</v>
      </c>
      <c r="P98" s="30">
        <f t="shared" si="26"/>
        <v>14771.105264108424</v>
      </c>
      <c r="Q98" s="30">
        <f t="shared" si="26"/>
        <v>15464.711339220348</v>
      </c>
      <c r="R98" s="30">
        <f t="shared" si="26"/>
        <v>13117.125790280026</v>
      </c>
      <c r="S98" s="30">
        <f t="shared" si="26"/>
        <v>13204.313991654115</v>
      </c>
      <c r="T98" s="30">
        <f t="shared" si="26"/>
        <v>13443.42951341522</v>
      </c>
      <c r="U98" s="30">
        <f t="shared" si="26"/>
        <v>12943.934714049463</v>
      </c>
      <c r="V98" s="30">
        <f t="shared" si="26"/>
        <v>11626.059886036051</v>
      </c>
      <c r="W98" s="30">
        <f t="shared" si="26"/>
        <v>10174.729809992006</v>
      </c>
      <c r="X98" s="30">
        <f t="shared" si="26"/>
        <v>9013.6810936601905</v>
      </c>
      <c r="Y98" s="30">
        <f t="shared" si="26"/>
        <v>8484.1867365254511</v>
      </c>
    </row>
    <row r="99" spans="1:25" x14ac:dyDescent="0.2">
      <c r="A99" s="25"/>
      <c r="B99" s="26"/>
      <c r="C99" s="27"/>
      <c r="D99" s="28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</row>
    <row r="101" spans="1:25" x14ac:dyDescent="0.2">
      <c r="A101" s="25">
        <v>246</v>
      </c>
      <c r="B101" s="26" t="s">
        <v>20</v>
      </c>
      <c r="C101" s="27" t="s">
        <v>14</v>
      </c>
      <c r="D101" s="28">
        <v>909</v>
      </c>
      <c r="E101" s="30">
        <v>12647.776</v>
      </c>
      <c r="F101" s="30">
        <v>14176.712999999998</v>
      </c>
      <c r="G101" s="30">
        <v>15825.223999999998</v>
      </c>
      <c r="H101" s="30">
        <v>17571.233000000004</v>
      </c>
      <c r="I101" s="30">
        <v>19718.034</v>
      </c>
      <c r="J101" s="30">
        <v>21506.855</v>
      </c>
      <c r="K101" s="30">
        <v>23005.068000000003</v>
      </c>
      <c r="L101" s="30">
        <v>24929.397000000001</v>
      </c>
      <c r="M101" s="30">
        <v>27071.460999999999</v>
      </c>
      <c r="N101" s="30">
        <v>29185.314000000002</v>
      </c>
      <c r="O101" s="30">
        <v>31229.422000000002</v>
      </c>
      <c r="P101" s="30">
        <v>33567.636999999995</v>
      </c>
      <c r="Q101" s="30">
        <v>36635.565999999992</v>
      </c>
      <c r="R101" s="30">
        <v>39542.980000000003</v>
      </c>
      <c r="S101" s="30">
        <v>42383.789000000004</v>
      </c>
      <c r="T101" s="30">
        <v>45075.275000000001</v>
      </c>
      <c r="U101" s="30">
        <v>47683.184000000001</v>
      </c>
      <c r="V101" s="30">
        <v>50178.847999999998</v>
      </c>
      <c r="W101" s="30">
        <v>52572.330000000009</v>
      </c>
      <c r="X101" s="30">
        <v>54886.722000000002</v>
      </c>
      <c r="Y101" s="30">
        <v>57121.454999999994</v>
      </c>
    </row>
    <row r="102" spans="1:25" x14ac:dyDescent="0.2">
      <c r="A102" s="25"/>
      <c r="B102" s="20" t="s">
        <v>21</v>
      </c>
      <c r="C102" s="27"/>
      <c r="D102" s="28"/>
      <c r="E102" s="30"/>
      <c r="F102" s="30">
        <f>F101-E101</f>
        <v>1528.9369999999981</v>
      </c>
      <c r="G102" s="30">
        <f t="shared" ref="G102:Y102" si="27">G101-F101</f>
        <v>1648.5110000000004</v>
      </c>
      <c r="H102" s="30">
        <f t="shared" si="27"/>
        <v>1746.0090000000055</v>
      </c>
      <c r="I102" s="30">
        <f t="shared" si="27"/>
        <v>2146.8009999999958</v>
      </c>
      <c r="J102" s="30">
        <f t="shared" si="27"/>
        <v>1788.8209999999999</v>
      </c>
      <c r="K102" s="30">
        <f t="shared" si="27"/>
        <v>1498.2130000000034</v>
      </c>
      <c r="L102" s="30">
        <f t="shared" si="27"/>
        <v>1924.3289999999979</v>
      </c>
      <c r="M102" s="30">
        <f t="shared" si="27"/>
        <v>2142.0639999999985</v>
      </c>
      <c r="N102" s="30">
        <f t="shared" si="27"/>
        <v>2113.8530000000028</v>
      </c>
      <c r="O102" s="30">
        <f t="shared" si="27"/>
        <v>2044.1080000000002</v>
      </c>
      <c r="P102" s="30">
        <f t="shared" si="27"/>
        <v>2338.2149999999929</v>
      </c>
      <c r="Q102" s="30">
        <f t="shared" si="27"/>
        <v>3067.9289999999964</v>
      </c>
      <c r="R102" s="30">
        <f t="shared" si="27"/>
        <v>2907.4140000000116</v>
      </c>
      <c r="S102" s="30">
        <f t="shared" si="27"/>
        <v>2840.8090000000011</v>
      </c>
      <c r="T102" s="30">
        <f t="shared" si="27"/>
        <v>2691.4859999999971</v>
      </c>
      <c r="U102" s="30">
        <f t="shared" si="27"/>
        <v>2607.9089999999997</v>
      </c>
      <c r="V102" s="30">
        <f t="shared" si="27"/>
        <v>2495.663999999997</v>
      </c>
      <c r="W102" s="30">
        <f t="shared" si="27"/>
        <v>2393.4820000000109</v>
      </c>
      <c r="X102" s="30">
        <f t="shared" si="27"/>
        <v>2314.3919999999925</v>
      </c>
      <c r="Y102" s="30">
        <f t="shared" si="27"/>
        <v>2234.7329999999929</v>
      </c>
    </row>
    <row r="103" spans="1:25" x14ac:dyDescent="0.2">
      <c r="B103" s="20" t="s">
        <v>22</v>
      </c>
      <c r="F103" s="34">
        <f t="shared" ref="F103:Y103" si="28">F35/E35</f>
        <v>1.1208858379528541</v>
      </c>
      <c r="G103" s="34">
        <f t="shared" si="28"/>
        <v>1.116283019907365</v>
      </c>
      <c r="H103" s="34">
        <f t="shared" si="28"/>
        <v>1.1103307605630104</v>
      </c>
      <c r="I103" s="34">
        <f t="shared" si="28"/>
        <v>1.1221770265069044</v>
      </c>
      <c r="J103" s="34">
        <f t="shared" si="28"/>
        <v>1.0907200484591921</v>
      </c>
      <c r="K103" s="34">
        <f t="shared" si="28"/>
        <v>1.0696621147071481</v>
      </c>
      <c r="L103" s="34">
        <f t="shared" si="28"/>
        <v>1.0836480465956457</v>
      </c>
      <c r="M103" s="34">
        <f t="shared" si="28"/>
        <v>1.0859252231411773</v>
      </c>
      <c r="N103" s="34">
        <f t="shared" si="28"/>
        <v>1.0780841861471755</v>
      </c>
      <c r="O103" s="34">
        <f t="shared" si="28"/>
        <v>1.0700389243713464</v>
      </c>
      <c r="P103" s="34">
        <f t="shared" si="28"/>
        <v>1.0748721830330383</v>
      </c>
      <c r="Q103" s="34">
        <f t="shared" si="28"/>
        <v>1.0913954413889781</v>
      </c>
      <c r="R103" s="34">
        <f t="shared" si="28"/>
        <v>1.07936042260136</v>
      </c>
      <c r="S103" s="34">
        <f t="shared" si="28"/>
        <v>1.0718410448580253</v>
      </c>
      <c r="T103" s="34">
        <f t="shared" si="28"/>
        <v>1.0635027227037204</v>
      </c>
      <c r="U103" s="34">
        <f t="shared" si="28"/>
        <v>1.0578567518445534</v>
      </c>
      <c r="V103" s="34">
        <f t="shared" si="28"/>
        <v>1.0523384512242302</v>
      </c>
      <c r="W103" s="34">
        <f t="shared" si="28"/>
        <v>1.0476990225044627</v>
      </c>
      <c r="X103" s="34">
        <f t="shared" si="28"/>
        <v>1.0440230060185651</v>
      </c>
      <c r="Y103" s="34">
        <f t="shared" si="28"/>
        <v>1.0407153664596693</v>
      </c>
    </row>
    <row r="104" spans="1:25" x14ac:dyDescent="0.2">
      <c r="B104" s="20" t="s">
        <v>23</v>
      </c>
      <c r="F104" s="35">
        <f>F103^0.2</f>
        <v>1.0230863171355453</v>
      </c>
      <c r="G104" s="35">
        <f t="shared" ref="G104:Y104" si="29">G103^0.1</f>
        <v>1.0110611707365134</v>
      </c>
      <c r="H104" s="35">
        <f t="shared" si="29"/>
        <v>1.0105207533376697</v>
      </c>
      <c r="I104" s="35">
        <f t="shared" si="29"/>
        <v>1.0115937497630849</v>
      </c>
      <c r="J104" s="35">
        <f t="shared" si="29"/>
        <v>1.0087216209369356</v>
      </c>
      <c r="K104" s="35">
        <f t="shared" si="29"/>
        <v>1.0067570080577357</v>
      </c>
      <c r="L104" s="35">
        <f t="shared" si="29"/>
        <v>1.0080656706722786</v>
      </c>
      <c r="M104" s="35">
        <f t="shared" si="29"/>
        <v>1.0082773054055307</v>
      </c>
      <c r="N104" s="35">
        <f t="shared" si="29"/>
        <v>1.0075468917337294</v>
      </c>
      <c r="O104" s="35">
        <f t="shared" si="29"/>
        <v>1.006792467446483</v>
      </c>
      <c r="P104" s="35">
        <f t="shared" si="29"/>
        <v>1.007246303813581</v>
      </c>
      <c r="Q104" s="35">
        <f t="shared" si="29"/>
        <v>1.0087840653458469</v>
      </c>
      <c r="R104" s="35">
        <f t="shared" si="29"/>
        <v>1.0076661016810768</v>
      </c>
      <c r="S104" s="35">
        <f t="shared" si="29"/>
        <v>1.0069618993894269</v>
      </c>
      <c r="T104" s="35">
        <f t="shared" si="29"/>
        <v>1.0061757835768603</v>
      </c>
      <c r="U104" s="35">
        <f t="shared" si="29"/>
        <v>1.0056403400607574</v>
      </c>
      <c r="V104" s="35">
        <f t="shared" si="29"/>
        <v>1.0051145131240757</v>
      </c>
      <c r="W104" s="35">
        <f t="shared" si="29"/>
        <v>1.004670508220213</v>
      </c>
      <c r="X104" s="35">
        <f t="shared" si="29"/>
        <v>1.0043174459936903</v>
      </c>
      <c r="Y104" s="35">
        <f t="shared" si="29"/>
        <v>1.0039988068833496</v>
      </c>
    </row>
    <row r="105" spans="1:25" s="37" customFormat="1" ht="13" x14ac:dyDescent="0.15">
      <c r="B105" s="38" t="s">
        <v>72</v>
      </c>
      <c r="C105" s="49"/>
      <c r="D105" s="49"/>
      <c r="E105" s="49"/>
      <c r="F105" s="50">
        <v>309.63933002647343</v>
      </c>
      <c r="G105" s="50">
        <v>165.92827379155869</v>
      </c>
      <c r="H105" s="50">
        <v>175.67794322454571</v>
      </c>
      <c r="I105" s="50">
        <v>216.1612152234301</v>
      </c>
      <c r="J105" s="50">
        <v>179.77392751262357</v>
      </c>
      <c r="K105" s="50">
        <v>150.38371118815584</v>
      </c>
      <c r="L105" s="50">
        <v>193.3118042709323</v>
      </c>
      <c r="M105" s="50">
        <v>215.21349150781802</v>
      </c>
      <c r="N105" s="50">
        <v>212.28189510688611</v>
      </c>
      <c r="O105" s="50">
        <v>205.18256378393187</v>
      </c>
      <c r="P105" s="50">
        <v>234.76958787026797</v>
      </c>
      <c r="Q105" s="50">
        <v>308.33476131987601</v>
      </c>
      <c r="R105" s="50">
        <v>291.99623977629477</v>
      </c>
      <c r="S105" s="50">
        <v>285.18296153941054</v>
      </c>
      <c r="T105" s="50">
        <v>270.06412554938817</v>
      </c>
      <c r="U105" s="50">
        <v>261.59462613591234</v>
      </c>
      <c r="V105" s="50">
        <v>250.25832350635989</v>
      </c>
      <c r="W105" s="50">
        <v>239.95011074278341</v>
      </c>
      <c r="X105" s="50">
        <v>231.97432677158031</v>
      </c>
      <c r="Y105" s="50">
        <v>223.94953458952224</v>
      </c>
    </row>
    <row r="106" spans="1:25" x14ac:dyDescent="0.2">
      <c r="B106" s="26" t="s">
        <v>25</v>
      </c>
      <c r="F106" s="36">
        <f>F105*5</f>
        <v>1548.1966501323673</v>
      </c>
      <c r="G106" s="36">
        <f t="shared" ref="G106:Y106" si="30">G105*5</f>
        <v>829.64136895779347</v>
      </c>
      <c r="H106" s="36">
        <f t="shared" si="30"/>
        <v>878.3897161227286</v>
      </c>
      <c r="I106" s="36">
        <f t="shared" si="30"/>
        <v>1080.8060761171505</v>
      </c>
      <c r="J106" s="36">
        <f t="shared" si="30"/>
        <v>898.86963756311786</v>
      </c>
      <c r="K106" s="36">
        <f t="shared" si="30"/>
        <v>751.91855594077924</v>
      </c>
      <c r="L106" s="36">
        <f t="shared" si="30"/>
        <v>966.55902135466147</v>
      </c>
      <c r="M106" s="36">
        <f t="shared" si="30"/>
        <v>1076.0674575390901</v>
      </c>
      <c r="N106" s="36">
        <f t="shared" si="30"/>
        <v>1061.4094755344306</v>
      </c>
      <c r="O106" s="36">
        <f t="shared" si="30"/>
        <v>1025.9128189196595</v>
      </c>
      <c r="P106" s="36">
        <f t="shared" si="30"/>
        <v>1173.8479393513398</v>
      </c>
      <c r="Q106" s="36">
        <f t="shared" si="30"/>
        <v>1541.67380659938</v>
      </c>
      <c r="R106" s="36">
        <f t="shared" si="30"/>
        <v>1459.9811988814738</v>
      </c>
      <c r="S106" s="36">
        <f t="shared" si="30"/>
        <v>1425.9148076970528</v>
      </c>
      <c r="T106" s="36">
        <f t="shared" si="30"/>
        <v>1350.3206277469408</v>
      </c>
      <c r="U106" s="36">
        <f t="shared" si="30"/>
        <v>1307.9731306795616</v>
      </c>
      <c r="V106" s="36">
        <f t="shared" si="30"/>
        <v>1251.2916175317994</v>
      </c>
      <c r="W106" s="36">
        <f t="shared" si="30"/>
        <v>1199.750553713917</v>
      </c>
      <c r="X106" s="36">
        <f t="shared" si="30"/>
        <v>1159.8716338579015</v>
      </c>
      <c r="Y106" s="36">
        <f t="shared" si="30"/>
        <v>1119.7476729476111</v>
      </c>
    </row>
    <row r="111" spans="1:25" x14ac:dyDescent="0.2">
      <c r="A111" s="11"/>
      <c r="B111" s="11"/>
      <c r="C111" s="11"/>
      <c r="D111" s="11"/>
      <c r="E111" s="12" t="s">
        <v>8</v>
      </c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4"/>
    </row>
    <row r="112" spans="1:25" ht="26" x14ac:dyDescent="0.2">
      <c r="A112" s="15" t="s">
        <v>9</v>
      </c>
      <c r="B112" s="16" t="s">
        <v>10</v>
      </c>
      <c r="C112" s="16" t="s">
        <v>11</v>
      </c>
      <c r="D112" s="17" t="s">
        <v>12</v>
      </c>
      <c r="E112" s="18">
        <v>1950</v>
      </c>
      <c r="F112" s="18">
        <v>1955</v>
      </c>
      <c r="G112" s="18">
        <v>1960</v>
      </c>
      <c r="H112" s="18">
        <v>1965</v>
      </c>
      <c r="I112" s="18">
        <v>1970</v>
      </c>
      <c r="J112" s="18">
        <v>1975</v>
      </c>
      <c r="K112" s="18">
        <v>1980</v>
      </c>
      <c r="L112" s="18">
        <v>1985</v>
      </c>
      <c r="M112" s="18">
        <v>1990</v>
      </c>
      <c r="N112" s="18">
        <v>1995</v>
      </c>
      <c r="O112" s="18">
        <v>2000</v>
      </c>
      <c r="P112" s="18">
        <v>2005</v>
      </c>
      <c r="Q112" s="18">
        <v>2010</v>
      </c>
      <c r="R112" s="18">
        <v>2015</v>
      </c>
      <c r="S112" s="18">
        <v>2020</v>
      </c>
      <c r="T112" s="18">
        <v>2025</v>
      </c>
      <c r="U112" s="18">
        <v>2030</v>
      </c>
      <c r="V112" s="18">
        <v>2035</v>
      </c>
      <c r="W112" s="18">
        <v>2040</v>
      </c>
      <c r="X112" s="18">
        <v>2045</v>
      </c>
      <c r="Y112" s="18">
        <v>2050</v>
      </c>
    </row>
    <row r="113" spans="1:25" x14ac:dyDescent="0.2">
      <c r="B113" t="s">
        <v>28</v>
      </c>
    </row>
    <row r="114" spans="1:25" s="24" customFormat="1" ht="12" x14ac:dyDescent="0.15">
      <c r="A114" s="19">
        <v>1</v>
      </c>
      <c r="B114" s="20" t="s">
        <v>13</v>
      </c>
      <c r="C114" s="21" t="s">
        <v>14</v>
      </c>
      <c r="D114" s="22">
        <v>900</v>
      </c>
      <c r="E114" s="23">
        <v>2536274.7209999999</v>
      </c>
      <c r="F114" s="23">
        <v>2772242.5350000011</v>
      </c>
      <c r="G114" s="23">
        <v>3033212.5269999998</v>
      </c>
      <c r="H114" s="23">
        <v>3339592.6880000019</v>
      </c>
      <c r="I114" s="23">
        <v>3700577.6499999994</v>
      </c>
      <c r="J114" s="23">
        <v>4079087.1980000013</v>
      </c>
      <c r="K114" s="23">
        <v>4458411.534</v>
      </c>
      <c r="L114" s="23">
        <v>4873781.7959999992</v>
      </c>
      <c r="M114" s="23">
        <v>5330943.459999999</v>
      </c>
      <c r="N114" s="23">
        <v>5751474.4159999993</v>
      </c>
      <c r="O114" s="23">
        <v>6145006.9890000001</v>
      </c>
      <c r="P114" s="23">
        <v>6542159.3830000032</v>
      </c>
      <c r="Q114" s="23">
        <v>6958169.1589999991</v>
      </c>
      <c r="R114" s="23">
        <v>7383008.8199999984</v>
      </c>
      <c r="S114" s="23">
        <v>7795482.3089999985</v>
      </c>
      <c r="T114" s="23">
        <v>8185613.7570000021</v>
      </c>
      <c r="U114" s="23">
        <v>8551198.6439999994</v>
      </c>
      <c r="V114" s="23">
        <v>8892701.9399999995</v>
      </c>
      <c r="W114" s="23">
        <v>9210337.0040000044</v>
      </c>
      <c r="X114" s="23">
        <v>9504209.5720000006</v>
      </c>
      <c r="Y114" s="23">
        <v>9771822.7529999986</v>
      </c>
    </row>
    <row r="115" spans="1:25" x14ac:dyDescent="0.2">
      <c r="A115" s="25">
        <v>13</v>
      </c>
      <c r="B115" s="26" t="s">
        <v>27</v>
      </c>
      <c r="C115" s="27" t="s">
        <v>14</v>
      </c>
      <c r="D115" s="28">
        <v>903</v>
      </c>
      <c r="E115" s="29">
        <v>228670.01900000003</v>
      </c>
      <c r="F115" s="29">
        <v>253995.02499999999</v>
      </c>
      <c r="G115" s="29">
        <v>285142.00600000005</v>
      </c>
      <c r="H115" s="29">
        <v>322470.63400000002</v>
      </c>
      <c r="I115" s="29">
        <v>366458.92900000006</v>
      </c>
      <c r="J115" s="29">
        <v>417898.07400000008</v>
      </c>
      <c r="K115" s="29">
        <v>480012.20900000003</v>
      </c>
      <c r="L115" s="29">
        <v>552796.228</v>
      </c>
      <c r="M115" s="29">
        <v>634567.04399999999</v>
      </c>
      <c r="N115" s="29">
        <v>722921.96100000001</v>
      </c>
      <c r="O115" s="29">
        <v>817566.00400000007</v>
      </c>
      <c r="P115" s="29">
        <v>924757.7080000001</v>
      </c>
      <c r="Q115" s="29">
        <v>1049446.344</v>
      </c>
      <c r="R115" s="29">
        <v>1194369.9080000001</v>
      </c>
      <c r="S115" s="29">
        <v>1352622.189</v>
      </c>
      <c r="T115" s="29">
        <v>1522250.0929999999</v>
      </c>
      <c r="U115" s="29">
        <v>1703537.5039999997</v>
      </c>
      <c r="V115" s="29">
        <v>1896703.6969999999</v>
      </c>
      <c r="W115" s="29">
        <v>2100301.7310000001</v>
      </c>
      <c r="X115" s="29">
        <v>2311561.3260000004</v>
      </c>
      <c r="Y115" s="29">
        <v>2527556.7609999999</v>
      </c>
    </row>
    <row r="116" spans="1:25" x14ac:dyDescent="0.2">
      <c r="A116" s="25">
        <v>77</v>
      </c>
      <c r="B116" s="26" t="s">
        <v>16</v>
      </c>
      <c r="C116" s="27" t="s">
        <v>14</v>
      </c>
      <c r="D116" s="28">
        <v>935</v>
      </c>
      <c r="E116" s="30">
        <v>1404061.59</v>
      </c>
      <c r="F116" s="30">
        <v>1546143.227</v>
      </c>
      <c r="G116" s="30">
        <v>1700462.7519999999</v>
      </c>
      <c r="H116" s="30">
        <v>1891228.7349999999</v>
      </c>
      <c r="I116" s="30">
        <v>2137828.395</v>
      </c>
      <c r="J116" s="30">
        <v>2394338.0039999997</v>
      </c>
      <c r="K116" s="30">
        <v>2642488.9689999996</v>
      </c>
      <c r="L116" s="30">
        <v>2915953.4439999997</v>
      </c>
      <c r="M116" s="30">
        <v>3221341.7190000005</v>
      </c>
      <c r="N116" s="30">
        <v>3489306.2530000005</v>
      </c>
      <c r="O116" s="30">
        <v>3730370.625</v>
      </c>
      <c r="P116" s="30">
        <v>3964342.6619999995</v>
      </c>
      <c r="Q116" s="30">
        <v>4194425.2119999994</v>
      </c>
      <c r="R116" s="30">
        <v>4419897.6009999998</v>
      </c>
      <c r="S116" s="30">
        <v>4623454.1910000006</v>
      </c>
      <c r="T116" s="30">
        <v>4799909.8550000004</v>
      </c>
      <c r="U116" s="30">
        <v>4946586.3620000007</v>
      </c>
      <c r="V116" s="30">
        <v>5064479.8250000002</v>
      </c>
      <c r="W116" s="30">
        <v>5154419.0960000008</v>
      </c>
      <c r="X116" s="30">
        <v>5218558.3059999999</v>
      </c>
      <c r="Y116" s="30">
        <v>5256927.4990000008</v>
      </c>
    </row>
    <row r="117" spans="1:25" x14ac:dyDescent="0.2">
      <c r="A117" s="25">
        <v>135</v>
      </c>
      <c r="B117" s="26" t="s">
        <v>17</v>
      </c>
      <c r="C117" s="27" t="s">
        <v>14</v>
      </c>
      <c r="D117" s="28">
        <v>908</v>
      </c>
      <c r="E117" s="30">
        <v>549375.01900000009</v>
      </c>
      <c r="F117" s="30">
        <v>577110.3600000001</v>
      </c>
      <c r="G117" s="30">
        <v>605925.43699999992</v>
      </c>
      <c r="H117" s="30">
        <v>635332.23400000005</v>
      </c>
      <c r="I117" s="30">
        <v>657350.13400000008</v>
      </c>
      <c r="J117" s="30">
        <v>677604.81599999999</v>
      </c>
      <c r="K117" s="30">
        <v>694207.33699999994</v>
      </c>
      <c r="L117" s="30">
        <v>708226.81799999997</v>
      </c>
      <c r="M117" s="30">
        <v>721698.58700000006</v>
      </c>
      <c r="N117" s="30">
        <v>728084.59299999999</v>
      </c>
      <c r="O117" s="30">
        <v>727200.93900000001</v>
      </c>
      <c r="P117" s="30">
        <v>730289.68200000003</v>
      </c>
      <c r="Q117" s="30">
        <v>737163.58</v>
      </c>
      <c r="R117" s="30">
        <v>740813.95899999992</v>
      </c>
      <c r="S117" s="30">
        <v>743390.04499999993</v>
      </c>
      <c r="T117" s="30">
        <v>742543.94299999997</v>
      </c>
      <c r="U117" s="30">
        <v>739455.61800000002</v>
      </c>
      <c r="V117" s="30">
        <v>734559.25900000008</v>
      </c>
      <c r="W117" s="30">
        <v>728823.37299999991</v>
      </c>
      <c r="X117" s="30">
        <v>722641.29599999986</v>
      </c>
      <c r="Y117" s="30">
        <v>715721.01399999997</v>
      </c>
    </row>
    <row r="118" spans="1:25" x14ac:dyDescent="0.2">
      <c r="A118" s="25">
        <v>188</v>
      </c>
      <c r="B118" s="26" t="s">
        <v>18</v>
      </c>
      <c r="C118" s="27" t="s">
        <v>14</v>
      </c>
      <c r="D118" s="28">
        <v>904</v>
      </c>
      <c r="E118" s="30">
        <v>168917.69299999997</v>
      </c>
      <c r="F118" s="30">
        <v>193223.682</v>
      </c>
      <c r="G118" s="30">
        <v>221050.54100000003</v>
      </c>
      <c r="H118" s="30">
        <v>253378.16000000003</v>
      </c>
      <c r="I118" s="30">
        <v>288077.45199999993</v>
      </c>
      <c r="J118" s="30">
        <v>325267.48499999993</v>
      </c>
      <c r="K118" s="30">
        <v>364284.30499999999</v>
      </c>
      <c r="L118" s="30">
        <v>405059.62099999998</v>
      </c>
      <c r="M118" s="30">
        <v>445919.20900000003</v>
      </c>
      <c r="N118" s="30">
        <v>486862.56200000003</v>
      </c>
      <c r="O118" s="30">
        <v>525794.973</v>
      </c>
      <c r="P118" s="30">
        <v>561655.87100000004</v>
      </c>
      <c r="Q118" s="30">
        <v>597561.53</v>
      </c>
      <c r="R118" s="30">
        <v>632380.83100000001</v>
      </c>
      <c r="S118" s="30">
        <v>664473.53800000006</v>
      </c>
      <c r="T118" s="30">
        <v>693281.87800000003</v>
      </c>
      <c r="U118" s="30">
        <v>718483.39099999983</v>
      </c>
      <c r="V118" s="30">
        <v>739736.02899999998</v>
      </c>
      <c r="W118" s="30">
        <v>757027.01299999992</v>
      </c>
      <c r="X118" s="30">
        <v>770374.3330000001</v>
      </c>
      <c r="Y118" s="30">
        <v>779841.201</v>
      </c>
    </row>
    <row r="119" spans="1:25" x14ac:dyDescent="0.2">
      <c r="A119" s="25">
        <v>240</v>
      </c>
      <c r="B119" s="26" t="s">
        <v>19</v>
      </c>
      <c r="C119" s="27" t="s">
        <v>14</v>
      </c>
      <c r="D119" s="28">
        <v>905</v>
      </c>
      <c r="E119" s="30">
        <v>172602.62399999998</v>
      </c>
      <c r="F119" s="30">
        <v>187593.52799999999</v>
      </c>
      <c r="G119" s="30">
        <v>204806.56700000001</v>
      </c>
      <c r="H119" s="30">
        <v>219611.69200000001</v>
      </c>
      <c r="I119" s="30">
        <v>231144.70600000001</v>
      </c>
      <c r="J119" s="30">
        <v>242471.96400000001</v>
      </c>
      <c r="K119" s="30">
        <v>254413.64600000001</v>
      </c>
      <c r="L119" s="30">
        <v>266816.288</v>
      </c>
      <c r="M119" s="30">
        <v>280345.44</v>
      </c>
      <c r="N119" s="30">
        <v>295113.73300000001</v>
      </c>
      <c r="O119" s="30">
        <v>312845.02600000001</v>
      </c>
      <c r="P119" s="30">
        <v>327545.82299999997</v>
      </c>
      <c r="Q119" s="30">
        <v>342936.92700000003</v>
      </c>
      <c r="R119" s="30">
        <v>356003.54100000003</v>
      </c>
      <c r="S119" s="30">
        <v>369158.55699999997</v>
      </c>
      <c r="T119" s="30">
        <v>382552.71299999999</v>
      </c>
      <c r="U119" s="30">
        <v>395452.58499999996</v>
      </c>
      <c r="V119" s="30">
        <v>407044.28199999995</v>
      </c>
      <c r="W119" s="30">
        <v>417193.46100000001</v>
      </c>
      <c r="X119" s="30">
        <v>426187.58900000004</v>
      </c>
      <c r="Y119" s="30">
        <v>434654.82299999997</v>
      </c>
    </row>
    <row r="120" spans="1:25" x14ac:dyDescent="0.2">
      <c r="A120" s="25">
        <v>246</v>
      </c>
      <c r="B120" s="26" t="s">
        <v>20</v>
      </c>
      <c r="C120" s="27" t="s">
        <v>14</v>
      </c>
      <c r="D120" s="28">
        <v>909</v>
      </c>
      <c r="E120" s="30">
        <v>12647.776</v>
      </c>
      <c r="F120" s="30">
        <v>14176.712999999998</v>
      </c>
      <c r="G120" s="30">
        <v>15825.223999999998</v>
      </c>
      <c r="H120" s="30">
        <v>17571.233000000004</v>
      </c>
      <c r="I120" s="30">
        <v>19718.034</v>
      </c>
      <c r="J120" s="30">
        <v>21506.855</v>
      </c>
      <c r="K120" s="30">
        <v>23005.068000000003</v>
      </c>
      <c r="L120" s="30">
        <v>24929.397000000001</v>
      </c>
      <c r="M120" s="30">
        <v>27071.460999999999</v>
      </c>
      <c r="N120" s="30">
        <v>29185.314000000002</v>
      </c>
      <c r="O120" s="30">
        <v>31229.422000000002</v>
      </c>
      <c r="P120" s="30">
        <v>33567.636999999995</v>
      </c>
      <c r="Q120" s="30">
        <v>36635.565999999992</v>
      </c>
      <c r="R120" s="30">
        <v>39542.980000000003</v>
      </c>
      <c r="S120" s="30">
        <v>42383.789000000004</v>
      </c>
      <c r="T120" s="30">
        <v>45075.275000000001</v>
      </c>
      <c r="U120" s="30">
        <v>47683.184000000001</v>
      </c>
      <c r="V120" s="30">
        <v>50178.847999999998</v>
      </c>
      <c r="W120" s="30">
        <v>52572.330000000009</v>
      </c>
      <c r="X120" s="30">
        <v>54886.722000000002</v>
      </c>
      <c r="Y120" s="30">
        <v>57121.454999999994</v>
      </c>
    </row>
    <row r="122" spans="1:25" x14ac:dyDescent="0.2">
      <c r="A122" s="11"/>
      <c r="B122" s="11"/>
      <c r="C122" s="11"/>
      <c r="D122" s="11"/>
      <c r="E122" s="12" t="s">
        <v>65</v>
      </c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4"/>
    </row>
    <row r="123" spans="1:25" ht="27" thickBot="1" x14ac:dyDescent="0.25">
      <c r="A123" s="15" t="s">
        <v>9</v>
      </c>
      <c r="B123" s="16" t="s">
        <v>10</v>
      </c>
      <c r="C123" s="16" t="s">
        <v>11</v>
      </c>
      <c r="D123" s="17" t="s">
        <v>12</v>
      </c>
      <c r="E123" s="18"/>
      <c r="F123" s="18" t="s">
        <v>30</v>
      </c>
      <c r="G123" s="18" t="s">
        <v>31</v>
      </c>
      <c r="H123" s="18" t="s">
        <v>32</v>
      </c>
      <c r="I123" s="18" t="s">
        <v>33</v>
      </c>
      <c r="J123" s="18" t="s">
        <v>34</v>
      </c>
      <c r="K123" s="18" t="s">
        <v>35</v>
      </c>
      <c r="L123" s="80" t="s">
        <v>37</v>
      </c>
      <c r="M123" s="18" t="s">
        <v>36</v>
      </c>
      <c r="N123" s="80" t="s">
        <v>38</v>
      </c>
      <c r="O123" s="18" t="s">
        <v>39</v>
      </c>
      <c r="P123" s="80" t="s">
        <v>40</v>
      </c>
      <c r="Q123" s="18" t="s">
        <v>41</v>
      </c>
      <c r="R123" s="80" t="s">
        <v>42</v>
      </c>
      <c r="S123" s="18" t="s">
        <v>60</v>
      </c>
      <c r="T123" s="80" t="s">
        <v>43</v>
      </c>
      <c r="U123" s="18" t="s">
        <v>44</v>
      </c>
      <c r="V123" s="18" t="s">
        <v>45</v>
      </c>
      <c r="W123" s="18" t="s">
        <v>46</v>
      </c>
      <c r="X123" s="18" t="s">
        <v>47</v>
      </c>
      <c r="Y123" s="18" t="s">
        <v>48</v>
      </c>
    </row>
    <row r="124" spans="1:25" x14ac:dyDescent="0.2">
      <c r="A124" s="52"/>
      <c r="B124" s="72" t="s">
        <v>29</v>
      </c>
      <c r="C124" s="53"/>
      <c r="D124" s="53"/>
      <c r="E124" s="53"/>
      <c r="F124" s="53"/>
      <c r="G124" s="53"/>
      <c r="H124" s="53"/>
      <c r="I124" s="53"/>
      <c r="J124" s="53"/>
      <c r="K124" s="53"/>
      <c r="L124" s="81"/>
      <c r="M124" s="53"/>
      <c r="N124" s="81"/>
      <c r="O124" s="53"/>
      <c r="P124" s="81"/>
      <c r="Q124" s="53"/>
      <c r="R124" s="81"/>
      <c r="S124" s="53"/>
      <c r="T124" s="81"/>
      <c r="U124" s="53"/>
      <c r="V124" s="53"/>
      <c r="W124" s="53"/>
      <c r="X124" s="53"/>
      <c r="Y124" s="54"/>
    </row>
    <row r="125" spans="1:25" s="79" customFormat="1" ht="12" x14ac:dyDescent="0.15">
      <c r="A125" s="76"/>
      <c r="B125" s="55" t="s">
        <v>13</v>
      </c>
      <c r="C125" s="77"/>
      <c r="D125" s="77"/>
      <c r="E125" s="77"/>
      <c r="F125" s="77">
        <v>47647.296985757574</v>
      </c>
      <c r="G125" s="77">
        <v>52701.912492305528</v>
      </c>
      <c r="H125" s="77">
        <v>61917.204108438789</v>
      </c>
      <c r="I125" s="77">
        <v>73007.146313760459</v>
      </c>
      <c r="J125" s="77">
        <v>76504.341792295614</v>
      </c>
      <c r="K125" s="77">
        <v>76593.895939342779</v>
      </c>
      <c r="L125" s="82">
        <v>83873.887045565774</v>
      </c>
      <c r="M125" s="77">
        <v>92318.812074179485</v>
      </c>
      <c r="N125" s="82">
        <v>84788.748501511916</v>
      </c>
      <c r="O125" s="77">
        <v>79258.647497774204</v>
      </c>
      <c r="P125" s="82">
        <v>79956.138161260053</v>
      </c>
      <c r="Q125" s="77">
        <v>83743.515336098484</v>
      </c>
      <c r="R125" s="82">
        <v>85498.505082276315</v>
      </c>
      <c r="S125" s="77">
        <v>82965.221041390658</v>
      </c>
      <c r="T125" s="82">
        <v>78424.146684106498</v>
      </c>
      <c r="U125" s="77">
        <v>73449.064934447611</v>
      </c>
      <c r="V125" s="77">
        <v>68577.582656434533</v>
      </c>
      <c r="W125" s="77">
        <v>63757.02992192586</v>
      </c>
      <c r="X125" s="77">
        <v>58964.348738211054</v>
      </c>
      <c r="Y125" s="78">
        <v>53674.98312882796</v>
      </c>
    </row>
    <row r="126" spans="1:25" x14ac:dyDescent="0.2">
      <c r="A126" s="56"/>
      <c r="B126" s="57" t="s">
        <v>67</v>
      </c>
      <c r="C126" s="58"/>
      <c r="D126" s="59"/>
      <c r="E126" s="60"/>
      <c r="F126" s="60">
        <v>5123.2807001899982</v>
      </c>
      <c r="G126" s="60">
        <v>6309.037430777701</v>
      </c>
      <c r="H126" s="60">
        <v>7567.861053590198</v>
      </c>
      <c r="I126" s="60">
        <v>8923.2632106677938</v>
      </c>
      <c r="J126" s="60">
        <v>10439.135015841364</v>
      </c>
      <c r="K126" s="60">
        <v>12616.727443822374</v>
      </c>
      <c r="L126" s="83">
        <v>14788.775990315697</v>
      </c>
      <c r="M126" s="60">
        <v>16608.153265207136</v>
      </c>
      <c r="N126" s="83">
        <v>17928.700335724239</v>
      </c>
      <c r="O126" s="60">
        <v>19187.77868030169</v>
      </c>
      <c r="P126" s="83">
        <v>21732.090480260562</v>
      </c>
      <c r="Q126" s="60">
        <v>25289.494758482339</v>
      </c>
      <c r="R126" s="83">
        <v>29403.834592271825</v>
      </c>
      <c r="S126" s="60">
        <v>32088.894032627839</v>
      </c>
      <c r="T126" s="83">
        <v>34369.490581039383</v>
      </c>
      <c r="U126" s="60">
        <v>36707.197100787998</v>
      </c>
      <c r="V126" s="60">
        <v>39088.724929047828</v>
      </c>
      <c r="W126" s="60">
        <v>41173.269692871378</v>
      </c>
      <c r="X126" s="60">
        <v>42692.120317990164</v>
      </c>
      <c r="Y126" s="61">
        <v>43616.273709299872</v>
      </c>
    </row>
    <row r="127" spans="1:25" x14ac:dyDescent="0.2">
      <c r="A127" s="56"/>
      <c r="B127" s="57" t="s">
        <v>68</v>
      </c>
      <c r="C127" s="58"/>
      <c r="D127" s="59"/>
      <c r="E127" s="62"/>
      <c r="F127" s="60">
        <v>28714.227188423018</v>
      </c>
      <c r="G127" s="60">
        <v>31182.904117999122</v>
      </c>
      <c r="H127" s="60">
        <v>38598.078873448496</v>
      </c>
      <c r="I127" s="60">
        <v>49991.872600142749</v>
      </c>
      <c r="J127" s="60">
        <v>51943.182920086714</v>
      </c>
      <c r="K127" s="60">
        <v>50163.465163137764</v>
      </c>
      <c r="L127" s="83">
        <v>55279.669161041202</v>
      </c>
      <c r="M127" s="60">
        <v>61741.045466606192</v>
      </c>
      <c r="N127" s="83">
        <v>54052.172190957033</v>
      </c>
      <c r="O127" s="60">
        <v>48554.447702423036</v>
      </c>
      <c r="P127" s="83">
        <v>47094.745094821308</v>
      </c>
      <c r="Q127" s="60">
        <v>46289.370647351294</v>
      </c>
      <c r="R127" s="83">
        <v>45341.776039876429</v>
      </c>
      <c r="S127" s="60">
        <v>40902.083115471447</v>
      </c>
      <c r="T127" s="83">
        <v>35427.787766273417</v>
      </c>
      <c r="U127" s="60">
        <v>29426.001383321691</v>
      </c>
      <c r="V127" s="60">
        <v>23635.409134933147</v>
      </c>
      <c r="W127" s="60">
        <v>18020.02069572511</v>
      </c>
      <c r="X127" s="60">
        <v>12843.882652230932</v>
      </c>
      <c r="Y127" s="61">
        <v>7679.4972000760763</v>
      </c>
    </row>
    <row r="128" spans="1:25" x14ac:dyDescent="0.2">
      <c r="A128" s="56"/>
      <c r="B128" s="57" t="s">
        <v>69</v>
      </c>
      <c r="C128" s="58"/>
      <c r="D128" s="59"/>
      <c r="E128" s="62"/>
      <c r="F128" s="60">
        <v>5575.6054909097393</v>
      </c>
      <c r="G128" s="60">
        <v>2889.110380934007</v>
      </c>
      <c r="H128" s="60">
        <v>2948.2104899345059</v>
      </c>
      <c r="I128" s="60">
        <v>2205.7581967901428</v>
      </c>
      <c r="J128" s="60">
        <v>2028.7003835769835</v>
      </c>
      <c r="K128" s="60">
        <v>1662.3443267247476</v>
      </c>
      <c r="L128" s="83">
        <v>1403.3972921482134</v>
      </c>
      <c r="M128" s="60">
        <v>1348.4868507861022</v>
      </c>
      <c r="N128" s="83">
        <v>638.8861072471617</v>
      </c>
      <c r="O128" s="60">
        <v>-88.360045500688614</v>
      </c>
      <c r="P128" s="83">
        <v>308.94022909408716</v>
      </c>
      <c r="Q128" s="60">
        <v>687.71692257196605</v>
      </c>
      <c r="R128" s="83">
        <v>365.12881626932551</v>
      </c>
      <c r="S128" s="60">
        <v>257.653576261159</v>
      </c>
      <c r="T128" s="83">
        <v>-84.605391557584156</v>
      </c>
      <c r="U128" s="60">
        <v>-308.76859848492387</v>
      </c>
      <c r="V128" s="60">
        <v>-489.47508928099171</v>
      </c>
      <c r="W128" s="60">
        <v>-573.36676963550838</v>
      </c>
      <c r="X128" s="60">
        <v>-617.94820289535164</v>
      </c>
      <c r="Y128" s="61">
        <v>-691.70069115756098</v>
      </c>
    </row>
    <row r="129" spans="1:25" x14ac:dyDescent="0.2">
      <c r="A129" s="56"/>
      <c r="B129" s="57" t="s">
        <v>70</v>
      </c>
      <c r="C129" s="58"/>
      <c r="D129" s="59"/>
      <c r="E129" s="62"/>
      <c r="F129" s="60">
        <v>4934.5584888748126</v>
      </c>
      <c r="G129" s="60">
        <v>5649.4327463130358</v>
      </c>
      <c r="H129" s="60">
        <v>6564.7541888460764</v>
      </c>
      <c r="I129" s="60">
        <v>7039.3431877090234</v>
      </c>
      <c r="J129" s="60">
        <v>7538.3007035380306</v>
      </c>
      <c r="K129" s="60">
        <v>7900.8763025784237</v>
      </c>
      <c r="L129" s="83">
        <v>8249.9339281925168</v>
      </c>
      <c r="M129" s="60">
        <v>8257.3076311853456</v>
      </c>
      <c r="N129" s="83">
        <v>8266.3378949255275</v>
      </c>
      <c r="O129" s="60">
        <v>7850.5610396923412</v>
      </c>
      <c r="P129" s="83">
        <v>7222.3278389980624</v>
      </c>
      <c r="Q129" s="60">
        <v>7228.1283198424471</v>
      </c>
      <c r="R129" s="83">
        <v>7005.3208771432537</v>
      </c>
      <c r="S129" s="60">
        <v>6451.7376091272436</v>
      </c>
      <c r="T129" s="83">
        <v>5787.0593091430164</v>
      </c>
      <c r="U129" s="60">
        <v>5058.879782214357</v>
      </c>
      <c r="V129" s="60">
        <v>4263.2442221833098</v>
      </c>
      <c r="W129" s="60">
        <v>3466.3536757146894</v>
      </c>
      <c r="X129" s="60">
        <v>2674.2030963354177</v>
      </c>
      <c r="Y129" s="61">
        <v>1895.7115724161736</v>
      </c>
    </row>
    <row r="130" spans="1:25" x14ac:dyDescent="0.2">
      <c r="A130" s="56"/>
      <c r="B130" s="57" t="s">
        <v>71</v>
      </c>
      <c r="C130" s="58"/>
      <c r="D130" s="59"/>
      <c r="E130" s="62"/>
      <c r="F130" s="60">
        <v>3025.0379220658424</v>
      </c>
      <c r="G130" s="60">
        <v>3475.2377629464677</v>
      </c>
      <c r="H130" s="60">
        <v>2982.9983132289708</v>
      </c>
      <c r="I130" s="60">
        <v>2318.9551862115663</v>
      </c>
      <c r="J130" s="60">
        <v>2276.7588257110106</v>
      </c>
      <c r="K130" s="60">
        <v>2400.3175091950902</v>
      </c>
      <c r="L130" s="83">
        <v>2492.8435499761681</v>
      </c>
      <c r="M130" s="60">
        <v>2719.8126409736533</v>
      </c>
      <c r="N130" s="83">
        <v>2969.5262403652105</v>
      </c>
      <c r="O130" s="60">
        <v>3568.0426259207029</v>
      </c>
      <c r="P130" s="83">
        <v>2954.2210528216847</v>
      </c>
      <c r="Q130" s="60">
        <v>3092.9422678440696</v>
      </c>
      <c r="R130" s="83">
        <v>2623.4251580560053</v>
      </c>
      <c r="S130" s="60">
        <v>2640.8627983308229</v>
      </c>
      <c r="T130" s="83">
        <v>2688.6859026830439</v>
      </c>
      <c r="U130" s="60">
        <v>2588.7869428098925</v>
      </c>
      <c r="V130" s="60">
        <v>2325.2119772072101</v>
      </c>
      <c r="W130" s="60">
        <v>2034.9459619984011</v>
      </c>
      <c r="X130" s="60">
        <v>1802.7362187320382</v>
      </c>
      <c r="Y130" s="61">
        <v>1696.8373473050901</v>
      </c>
    </row>
    <row r="131" spans="1:25" s="51" customFormat="1" ht="18" customHeight="1" thickBot="1" x14ac:dyDescent="0.2">
      <c r="A131" s="63"/>
      <c r="B131" s="64" t="s">
        <v>72</v>
      </c>
      <c r="C131" s="65"/>
      <c r="D131" s="65"/>
      <c r="E131" s="65"/>
      <c r="F131" s="74">
        <v>309.63933002647343</v>
      </c>
      <c r="G131" s="74">
        <v>165.92827379155869</v>
      </c>
      <c r="H131" s="74">
        <v>175.67794322454571</v>
      </c>
      <c r="I131" s="74">
        <v>216.1612152234301</v>
      </c>
      <c r="J131" s="74">
        <v>179.77392751262357</v>
      </c>
      <c r="K131" s="74">
        <v>150.38371118815584</v>
      </c>
      <c r="L131" s="84">
        <v>193.3118042709323</v>
      </c>
      <c r="M131" s="74">
        <v>215.21349150781802</v>
      </c>
      <c r="N131" s="84">
        <v>212.28189510688611</v>
      </c>
      <c r="O131" s="74">
        <v>205.18256378393187</v>
      </c>
      <c r="P131" s="84">
        <v>234.76958787026797</v>
      </c>
      <c r="Q131" s="74">
        <v>308.33476131987601</v>
      </c>
      <c r="R131" s="84">
        <v>291.99623977629477</v>
      </c>
      <c r="S131" s="74">
        <v>285.18296153941054</v>
      </c>
      <c r="T131" s="84">
        <v>270.06412554938817</v>
      </c>
      <c r="U131" s="74">
        <v>261.59462613591234</v>
      </c>
      <c r="V131" s="74">
        <v>250.25832350635989</v>
      </c>
      <c r="W131" s="74">
        <v>239.95011074278341</v>
      </c>
      <c r="X131" s="74">
        <v>231.97432677158031</v>
      </c>
      <c r="Y131" s="75">
        <v>223.94953458952224</v>
      </c>
    </row>
    <row r="133" spans="1:25" x14ac:dyDescent="0.2">
      <c r="B133" s="85" t="s">
        <v>66</v>
      </c>
    </row>
    <row r="134" spans="1:25" x14ac:dyDescent="0.2">
      <c r="K134" s="69"/>
    </row>
  </sheetData>
  <pageMargins left="0.7" right="0.7" top="0.75" bottom="0.75" header="0.3" footer="0.3"/>
  <pageSetup scale="67" fitToHeight="2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2021-09-29T15:34:35Z</cp:lastPrinted>
  <dcterms:created xsi:type="dcterms:W3CDTF">2021-09-28T14:05:39Z</dcterms:created>
  <dcterms:modified xsi:type="dcterms:W3CDTF">2021-09-29T16:54:53Z</dcterms:modified>
</cp:coreProperties>
</file>