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0229783C-46E9-422B-B275-6056E9ED6E23}" xr6:coauthVersionLast="37" xr6:coauthVersionMax="3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Sheet2!$A$1:$D$1</definedName>
  </definedNames>
  <calcPr calcId="162913"/>
</workbook>
</file>

<file path=xl/calcChain.xml><?xml version="1.0" encoding="utf-8"?>
<calcChain xmlns="http://schemas.openxmlformats.org/spreadsheetml/2006/main">
  <c r="C79" i="1" l="1"/>
  <c r="C69" i="1"/>
  <c r="C78" i="1"/>
  <c r="C77" i="1"/>
  <c r="C76" i="1"/>
  <c r="C75" i="1"/>
  <c r="C74" i="1"/>
  <c r="C73" i="1"/>
  <c r="C72" i="1"/>
  <c r="C71" i="1"/>
  <c r="C70" i="1"/>
  <c r="C65" i="1"/>
  <c r="C67" i="1"/>
  <c r="C68" i="1"/>
  <c r="C66" i="1"/>
  <c r="C64" i="1"/>
  <c r="C63" i="1"/>
  <c r="C61" i="1"/>
  <c r="C60" i="1"/>
  <c r="C58" i="1"/>
  <c r="C19" i="1"/>
  <c r="C18" i="1"/>
  <c r="C17" i="1"/>
  <c r="C16" i="1"/>
  <c r="C20" i="1"/>
  <c r="C42" i="1"/>
  <c r="C41" i="1"/>
  <c r="C38" i="1"/>
  <c r="C36" i="1"/>
  <c r="C37" i="1"/>
  <c r="C21" i="1"/>
  <c r="C15" i="1"/>
  <c r="C33" i="1"/>
  <c r="C32" i="1"/>
  <c r="C31" i="1"/>
  <c r="C30" i="1"/>
  <c r="C29" i="1"/>
  <c r="C28" i="1"/>
  <c r="C27" i="1"/>
  <c r="C26" i="1"/>
  <c r="C22" i="1"/>
  <c r="C25" i="1"/>
  <c r="C24" i="1"/>
  <c r="C23" i="1"/>
  <c r="C14" i="1"/>
  <c r="C5" i="1"/>
  <c r="C13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<sst xmlns="http://schemas.openxmlformats.org/spreadsheetml/2006/main" count="162" uniqueCount="121">
  <si>
    <t xml:space="preserve">stock </t>
  </si>
  <si>
    <t>TD Old</t>
  </si>
  <si>
    <t>BAG</t>
  </si>
  <si>
    <t>DL 01</t>
  </si>
  <si>
    <t>DL 02</t>
  </si>
  <si>
    <t>-</t>
  </si>
  <si>
    <t>body sutie  01 S</t>
  </si>
  <si>
    <t>body sutie  01 M</t>
  </si>
  <si>
    <t>body sutie  01 L</t>
  </si>
  <si>
    <t>body sutie  02 L</t>
  </si>
  <si>
    <t>S cruve 01 S</t>
  </si>
  <si>
    <t>S cruve 01 M</t>
  </si>
  <si>
    <t>S cruve 01 L</t>
  </si>
  <si>
    <t>S cruve 02 S</t>
  </si>
  <si>
    <t>S cruve 02 M</t>
  </si>
  <si>
    <t>S cruve 02 L</t>
  </si>
  <si>
    <t>daimom ตาเล็ก 01</t>
  </si>
  <si>
    <t>daimom ตาเล็ก 02</t>
  </si>
  <si>
    <t>daimom ตาใหญ่01</t>
  </si>
  <si>
    <t>daimom ตาใหญ่ 02</t>
  </si>
  <si>
    <t>daimom เนียน 01</t>
  </si>
  <si>
    <t>daimom เนียน02</t>
  </si>
  <si>
    <t>daimom เทา</t>
  </si>
  <si>
    <t>GEL</t>
  </si>
  <si>
    <t xml:space="preserve"> SS 01</t>
  </si>
  <si>
    <t xml:space="preserve"> SS 02</t>
  </si>
  <si>
    <t xml:space="preserve"> SS 03</t>
  </si>
  <si>
    <t xml:space="preserve"> SS 04</t>
  </si>
  <si>
    <t xml:space="preserve"> SS 05</t>
  </si>
  <si>
    <t xml:space="preserve"> SS 06</t>
  </si>
  <si>
    <t xml:space="preserve"> SS 07</t>
  </si>
  <si>
    <t xml:space="preserve"> SS 08</t>
  </si>
  <si>
    <t xml:space="preserve"> SS 09</t>
  </si>
  <si>
    <t xml:space="preserve"> SS 10</t>
  </si>
  <si>
    <t xml:space="preserve"> SS 11</t>
  </si>
  <si>
    <t xml:space="preserve"> SS 12</t>
  </si>
  <si>
    <t xml:space="preserve"> SS 13</t>
  </si>
  <si>
    <t xml:space="preserve"> SS 14</t>
  </si>
  <si>
    <t xml:space="preserve"> SS 15</t>
  </si>
  <si>
    <t>LG02</t>
  </si>
  <si>
    <t>LG01</t>
  </si>
  <si>
    <t>LG02-M</t>
  </si>
  <si>
    <t>LG02-L</t>
  </si>
  <si>
    <t>SP01-1</t>
  </si>
  <si>
    <t>SP01-2</t>
  </si>
  <si>
    <t>SP02</t>
  </si>
  <si>
    <t>TS01</t>
  </si>
  <si>
    <t>TS02</t>
  </si>
  <si>
    <t>TD</t>
  </si>
  <si>
    <t>MS</t>
  </si>
  <si>
    <t>CS-L</t>
  </si>
  <si>
    <t>CS-XL</t>
  </si>
  <si>
    <t>SC01-S</t>
  </si>
  <si>
    <t>SC01-M</t>
  </si>
  <si>
    <t xml:space="preserve">SC01-L </t>
  </si>
  <si>
    <t>SC01-XL</t>
  </si>
  <si>
    <t>SC02-S</t>
  </si>
  <si>
    <t>SC02-M</t>
  </si>
  <si>
    <t xml:space="preserve">SC02-L </t>
  </si>
  <si>
    <t>SC02-XL</t>
  </si>
  <si>
    <t>FT01-S</t>
  </si>
  <si>
    <t>FT01-M</t>
  </si>
  <si>
    <t>FT01-L</t>
  </si>
  <si>
    <t>FT01-XL</t>
  </si>
  <si>
    <t>FT02-S</t>
  </si>
  <si>
    <t>FT02-M</t>
  </si>
  <si>
    <t>FT02-L</t>
  </si>
  <si>
    <t>FT02-XL</t>
  </si>
  <si>
    <t>ST01-L</t>
  </si>
  <si>
    <t>ST01-XL</t>
  </si>
  <si>
    <t>ST02-L</t>
  </si>
  <si>
    <t>T89-01</t>
  </si>
  <si>
    <t>T89-02</t>
  </si>
  <si>
    <t>T89-03</t>
  </si>
  <si>
    <t>T89-04</t>
  </si>
  <si>
    <t>T129-01</t>
  </si>
  <si>
    <t>T129-02</t>
  </si>
  <si>
    <t>ชุดกระชับ The secret สีเนื้อไซด์ s</t>
  </si>
  <si>
    <t>ชุดกระชับ The secret สีเนื้อไซด์ m</t>
  </si>
  <si>
    <t>ชุดกระชับ The secret สีเนื้อไซด์ l</t>
  </si>
  <si>
    <t>ชุดกระชับ The secret สีเนื้อไซด์ xl</t>
  </si>
  <si>
    <t xml:space="preserve"> ชุดกระชับ The secret สีดำไซด์ s</t>
  </si>
  <si>
    <t xml:space="preserve"> ชุดกระชับ The secret สีดำไซด์ m</t>
  </si>
  <si>
    <t xml:space="preserve"> ชุดกระชับ The secret สีดำไซด์ l</t>
  </si>
  <si>
    <t xml:space="preserve"> ชุดกระชับ The secret สีดำไซด์ xl</t>
  </si>
  <si>
    <t>ปลอกกระชับหน้าท้องไซด์ l</t>
  </si>
  <si>
    <t>ปลอกกระชับหน้าท้องไซด์ xl</t>
  </si>
  <si>
    <t>ถุงหน่องตาข่าย</t>
  </si>
  <si>
    <t>ชุดกระชับ The secret สีเนื้อไซด์ S</t>
  </si>
  <si>
    <t>ชุดกระชับ The secret สีเนื้อไซด์ M</t>
  </si>
  <si>
    <t>ชุดกระชับ The secret สีเนื้อไซด์ L</t>
  </si>
  <si>
    <t>ชุดกระชับ The secret สีเนื้อไซด์ XL</t>
  </si>
  <si>
    <t>ชุดกระชับ The secret สีดำไซด์ XL</t>
  </si>
  <si>
    <t>ชุดกระชับ The secret สีดำไซด์ S</t>
  </si>
  <si>
    <t>ชุดกระชับ The secret สีดำไซด์ M</t>
  </si>
  <si>
    <t>ชุดกระชับ The secret สีดำไซด์ L</t>
  </si>
  <si>
    <t>ปลอกกระชับหน้าท้องไซด์ L</t>
  </si>
  <si>
    <t>ปลอกกระชับหน้าท้องไซด์ XL</t>
  </si>
  <si>
    <t>ถุงน่องตาข่าย</t>
  </si>
  <si>
    <t>alert</t>
  </si>
  <si>
    <t>amount</t>
  </si>
  <si>
    <t>name</t>
  </si>
  <si>
    <t>id</t>
  </si>
  <si>
    <t>SS01</t>
  </si>
  <si>
    <t>SS02</t>
  </si>
  <si>
    <t>SS03</t>
  </si>
  <si>
    <t>SS04</t>
  </si>
  <si>
    <t>SS05</t>
  </si>
  <si>
    <t>SS06</t>
  </si>
  <si>
    <t>SS07</t>
  </si>
  <si>
    <t>SS08</t>
  </si>
  <si>
    <t>SS09</t>
  </si>
  <si>
    <t>SS10</t>
  </si>
  <si>
    <t>SS11</t>
  </si>
  <si>
    <t>SS12</t>
  </si>
  <si>
    <t>SS13</t>
  </si>
  <si>
    <t>SS14</t>
  </si>
  <si>
    <t>SS15</t>
  </si>
  <si>
    <t>DL01</t>
  </si>
  <si>
    <t>DL02</t>
  </si>
  <si>
    <t>หนุ่ยเบิก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</si>
</sst>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79"/>
  <sheetViews>
    <sheetView tabSelected="1" workbookViewId="0">
      <selection activeCell="E4" sqref="E4"/>
    </sheetView>
  </sheetViews>
  <sheetFormatPr defaultRowHeight="15" x14ac:dyDescent="0.25"/>
  <cols>
    <col min="2" max="2" width="16.140625" customWidth="1"/>
    <col min="3" max="3" width="10.42578125" bestFit="1" customWidth="1"/>
  </cols>
  <sheetData>
    <row r="3" spans="2:5" x14ac:dyDescent="0.25">
      <c r="B3" t="s">
        <v>0</v>
      </c>
      <c r="C3" s="1">
        <v>43404</v>
      </c>
      <c r="E3" t="s">
        <v>120</v>
      </c>
    </row>
    <row r="5" spans="2:5" x14ac:dyDescent="0.25">
      <c r="B5" t="s">
        <v>40</v>
      </c>
      <c r="C5">
        <f>140+160+140+43</f>
        <v>483</v>
      </c>
      <c r="E5">
        <v>400</v>
      </c>
    </row>
    <row r="6" spans="2:5" x14ac:dyDescent="0.25">
      <c r="B6" t="s">
        <v>39</v>
      </c>
      <c r="C6">
        <f>830</f>
        <v>830</v>
      </c>
      <c r="E6">
        <v>700</v>
      </c>
    </row>
    <row r="7" spans="2:5" x14ac:dyDescent="0.25">
      <c r="B7" t="s">
        <v>41</v>
      </c>
      <c r="C7">
        <f>110+45</f>
        <v>155</v>
      </c>
      <c r="E7">
        <v>155</v>
      </c>
    </row>
    <row r="8" spans="2:5" x14ac:dyDescent="0.25">
      <c r="B8" t="s">
        <v>42</v>
      </c>
      <c r="C8">
        <f>400+76</f>
        <v>476</v>
      </c>
      <c r="E8">
        <v>476</v>
      </c>
    </row>
    <row r="9" spans="2:5" x14ac:dyDescent="0.25">
      <c r="B9" t="s">
        <v>43</v>
      </c>
      <c r="C9">
        <f>81+336</f>
        <v>417</v>
      </c>
      <c r="E9">
        <v>400</v>
      </c>
    </row>
    <row r="10" spans="2:5" x14ac:dyDescent="0.25">
      <c r="B10" t="s">
        <v>44</v>
      </c>
      <c r="C10">
        <f>37+35*12+55*12+240</f>
        <v>1357</v>
      </c>
      <c r="E10">
        <v>1000</v>
      </c>
    </row>
    <row r="11" spans="2:5" x14ac:dyDescent="0.25">
      <c r="B11" t="s">
        <v>45</v>
      </c>
      <c r="C11">
        <f>222+26</f>
        <v>248</v>
      </c>
      <c r="E11">
        <v>200</v>
      </c>
    </row>
    <row r="12" spans="2:5" x14ac:dyDescent="0.25">
      <c r="B12" t="s">
        <v>46</v>
      </c>
      <c r="C12">
        <v>7</v>
      </c>
      <c r="E12">
        <v>7</v>
      </c>
    </row>
    <row r="13" spans="2:5" x14ac:dyDescent="0.25">
      <c r="B13" t="s">
        <v>47</v>
      </c>
      <c r="C13">
        <f>30+292</f>
        <v>322</v>
      </c>
      <c r="E13">
        <v>300</v>
      </c>
    </row>
    <row r="14" spans="2:5" x14ac:dyDescent="0.25">
      <c r="B14" t="s">
        <v>3</v>
      </c>
      <c r="C14">
        <f>400+400+46+6+360+241+692+346</f>
        <v>2491</v>
      </c>
      <c r="E14">
        <v>1000</v>
      </c>
    </row>
    <row r="15" spans="2:5" x14ac:dyDescent="0.25">
      <c r="B15" t="s">
        <v>4</v>
      </c>
      <c r="C15">
        <f>410+400+435+360+360+8+50</f>
        <v>2023</v>
      </c>
      <c r="E15">
        <v>200</v>
      </c>
    </row>
    <row r="16" spans="2:5" x14ac:dyDescent="0.25">
      <c r="B16" t="s">
        <v>71</v>
      </c>
      <c r="C16">
        <f>109+600*4+360+42+155</f>
        <v>3066</v>
      </c>
      <c r="E16">
        <v>1000</v>
      </c>
    </row>
    <row r="17" spans="2:5" x14ac:dyDescent="0.25">
      <c r="B17" t="s">
        <v>72</v>
      </c>
      <c r="C17">
        <f>13+7*600+132+200</f>
        <v>4545</v>
      </c>
      <c r="E17">
        <v>1000</v>
      </c>
    </row>
    <row r="18" spans="2:5" x14ac:dyDescent="0.25">
      <c r="B18" t="s">
        <v>73</v>
      </c>
      <c r="C18">
        <f>18+29+74+11+25</f>
        <v>157</v>
      </c>
      <c r="E18">
        <v>100</v>
      </c>
    </row>
    <row r="19" spans="2:5" x14ac:dyDescent="0.25">
      <c r="B19" t="s">
        <v>74</v>
      </c>
      <c r="C19">
        <f>600+158+28+82+70</f>
        <v>938</v>
      </c>
      <c r="E19">
        <v>500</v>
      </c>
    </row>
    <row r="20" spans="2:5" x14ac:dyDescent="0.25">
      <c r="B20" t="s">
        <v>75</v>
      </c>
      <c r="C20">
        <f>11+58+550+6*600+200+160</f>
        <v>4579</v>
      </c>
      <c r="E20">
        <v>500</v>
      </c>
    </row>
    <row r="21" spans="2:5" x14ac:dyDescent="0.25">
      <c r="B21" t="s">
        <v>76</v>
      </c>
      <c r="C21">
        <f>16+31+570+4*600+200</f>
        <v>3217</v>
      </c>
      <c r="E21">
        <v>217</v>
      </c>
    </row>
    <row r="22" spans="2:5" x14ac:dyDescent="0.25">
      <c r="B22" t="s">
        <v>60</v>
      </c>
      <c r="C22">
        <f>356+1</f>
        <v>357</v>
      </c>
      <c r="E22">
        <v>300</v>
      </c>
    </row>
    <row r="23" spans="2:5" x14ac:dyDescent="0.25">
      <c r="B23" t="s">
        <v>61</v>
      </c>
      <c r="C23">
        <f>120*6+90+33</f>
        <v>843</v>
      </c>
      <c r="E23">
        <v>300</v>
      </c>
    </row>
    <row r="24" spans="2:5" x14ac:dyDescent="0.25">
      <c r="B24" t="s">
        <v>62</v>
      </c>
      <c r="C24">
        <f>120*3+76+148+4</f>
        <v>588</v>
      </c>
      <c r="E24">
        <v>300</v>
      </c>
    </row>
    <row r="25" spans="2:5" x14ac:dyDescent="0.25">
      <c r="B25" t="s">
        <v>63</v>
      </c>
      <c r="C25">
        <f>15+600+8</f>
        <v>623</v>
      </c>
      <c r="E25">
        <v>300</v>
      </c>
    </row>
    <row r="26" spans="2:5" x14ac:dyDescent="0.25">
      <c r="B26" t="s">
        <v>64</v>
      </c>
      <c r="C26">
        <f>200+18</f>
        <v>218</v>
      </c>
      <c r="E26">
        <v>218</v>
      </c>
    </row>
    <row r="27" spans="2:5" x14ac:dyDescent="0.25">
      <c r="B27" t="s">
        <v>65</v>
      </c>
      <c r="C27">
        <f>170+170+109+100+3</f>
        <v>552</v>
      </c>
      <c r="E27">
        <v>300</v>
      </c>
    </row>
    <row r="28" spans="2:5" x14ac:dyDescent="0.25">
      <c r="B28" t="s">
        <v>66</v>
      </c>
      <c r="C28">
        <f>128+15</f>
        <v>143</v>
      </c>
      <c r="E28">
        <v>143</v>
      </c>
    </row>
    <row r="29" spans="2:5" x14ac:dyDescent="0.25">
      <c r="B29" t="s">
        <v>67</v>
      </c>
      <c r="C29">
        <f>115+3</f>
        <v>118</v>
      </c>
      <c r="E29">
        <v>118</v>
      </c>
    </row>
    <row r="30" spans="2:5" x14ac:dyDescent="0.25">
      <c r="B30" t="s">
        <v>68</v>
      </c>
      <c r="C30">
        <f>170*3+48</f>
        <v>558</v>
      </c>
      <c r="E30">
        <v>500</v>
      </c>
    </row>
    <row r="31" spans="2:5" x14ac:dyDescent="0.25">
      <c r="B31" t="s">
        <v>69</v>
      </c>
      <c r="C31">
        <f>170+138+51</f>
        <v>359</v>
      </c>
      <c r="E31">
        <v>300</v>
      </c>
    </row>
    <row r="32" spans="2:5" x14ac:dyDescent="0.25">
      <c r="B32" t="s">
        <v>70</v>
      </c>
      <c r="C32">
        <f>75+81+30</f>
        <v>186</v>
      </c>
      <c r="E32">
        <v>186</v>
      </c>
    </row>
    <row r="33" spans="2:5" x14ac:dyDescent="0.25">
      <c r="B33" t="s">
        <v>48</v>
      </c>
      <c r="C33">
        <f>276-12</f>
        <v>264</v>
      </c>
      <c r="E33">
        <v>264</v>
      </c>
    </row>
    <row r="34" spans="2:5" x14ac:dyDescent="0.25">
      <c r="B34" t="s">
        <v>1</v>
      </c>
      <c r="C34">
        <v>256</v>
      </c>
    </row>
    <row r="35" spans="2:5" x14ac:dyDescent="0.25">
      <c r="B35" t="s">
        <v>2</v>
      </c>
      <c r="C35">
        <v>19</v>
      </c>
      <c r="E35">
        <v>19</v>
      </c>
    </row>
    <row r="36" spans="2:5" x14ac:dyDescent="0.25">
      <c r="B36" t="s">
        <v>52</v>
      </c>
      <c r="C36">
        <f>38+21+25+1</f>
        <v>85</v>
      </c>
      <c r="D36" t="s">
        <v>77</v>
      </c>
      <c r="E36">
        <v>85</v>
      </c>
    </row>
    <row r="37" spans="2:5" x14ac:dyDescent="0.25">
      <c r="B37" t="s">
        <v>53</v>
      </c>
      <c r="C37">
        <f>50+2+2+16</f>
        <v>70</v>
      </c>
      <c r="D37" t="s">
        <v>78</v>
      </c>
      <c r="E37">
        <v>70</v>
      </c>
    </row>
    <row r="38" spans="2:5" x14ac:dyDescent="0.25">
      <c r="B38" t="s">
        <v>54</v>
      </c>
      <c r="C38">
        <f>25+3+14+1</f>
        <v>43</v>
      </c>
      <c r="D38" t="s">
        <v>79</v>
      </c>
      <c r="E38">
        <v>43</v>
      </c>
    </row>
    <row r="39" spans="2:5" x14ac:dyDescent="0.25">
      <c r="B39" t="s">
        <v>55</v>
      </c>
      <c r="C39" t="s">
        <v>5</v>
      </c>
      <c r="D39" t="s">
        <v>80</v>
      </c>
    </row>
    <row r="40" spans="2:5" x14ac:dyDescent="0.25">
      <c r="B40" t="s">
        <v>56</v>
      </c>
      <c r="C40">
        <v>593</v>
      </c>
      <c r="D40" t="s">
        <v>81</v>
      </c>
      <c r="E40">
        <v>300</v>
      </c>
    </row>
    <row r="41" spans="2:5" x14ac:dyDescent="0.25">
      <c r="B41" t="s">
        <v>57</v>
      </c>
      <c r="C41">
        <f>50+10+88+1</f>
        <v>149</v>
      </c>
      <c r="D41" t="s">
        <v>82</v>
      </c>
      <c r="E41">
        <v>149</v>
      </c>
    </row>
    <row r="42" spans="2:5" x14ac:dyDescent="0.25">
      <c r="B42" t="s">
        <v>58</v>
      </c>
      <c r="C42">
        <f>25+8+1</f>
        <v>34</v>
      </c>
      <c r="D42" t="s">
        <v>83</v>
      </c>
      <c r="E42">
        <v>34</v>
      </c>
    </row>
    <row r="43" spans="2:5" x14ac:dyDescent="0.25">
      <c r="B43" t="s">
        <v>59</v>
      </c>
      <c r="C43">
        <v>23</v>
      </c>
      <c r="D43" t="s">
        <v>84</v>
      </c>
      <c r="E43">
        <v>23</v>
      </c>
    </row>
    <row r="44" spans="2:5" x14ac:dyDescent="0.25">
      <c r="B44" t="s">
        <v>6</v>
      </c>
      <c r="C44">
        <v>7</v>
      </c>
    </row>
    <row r="45" spans="2:5" x14ac:dyDescent="0.25">
      <c r="B45" t="s">
        <v>7</v>
      </c>
      <c r="C45">
        <v>31</v>
      </c>
    </row>
    <row r="46" spans="2:5" x14ac:dyDescent="0.25">
      <c r="B46" t="s">
        <v>8</v>
      </c>
      <c r="C46">
        <v>163</v>
      </c>
    </row>
    <row r="47" spans="2:5" x14ac:dyDescent="0.25">
      <c r="B47" t="s">
        <v>9</v>
      </c>
      <c r="C47">
        <v>66</v>
      </c>
    </row>
    <row r="48" spans="2:5" x14ac:dyDescent="0.25">
      <c r="B48" t="s">
        <v>10</v>
      </c>
      <c r="C48">
        <v>249</v>
      </c>
    </row>
    <row r="49" spans="2:5" x14ac:dyDescent="0.25">
      <c r="B49" t="s">
        <v>11</v>
      </c>
      <c r="C49">
        <v>69</v>
      </c>
    </row>
    <row r="50" spans="2:5" x14ac:dyDescent="0.25">
      <c r="B50" t="s">
        <v>12</v>
      </c>
      <c r="C50">
        <v>5</v>
      </c>
    </row>
    <row r="51" spans="2:5" x14ac:dyDescent="0.25">
      <c r="B51" t="s">
        <v>13</v>
      </c>
      <c r="C51">
        <v>139</v>
      </c>
    </row>
    <row r="52" spans="2:5" x14ac:dyDescent="0.25">
      <c r="B52" t="s">
        <v>14</v>
      </c>
      <c r="C52" t="s">
        <v>5</v>
      </c>
    </row>
    <row r="53" spans="2:5" x14ac:dyDescent="0.25">
      <c r="B53" t="s">
        <v>15</v>
      </c>
      <c r="C53">
        <v>2</v>
      </c>
    </row>
    <row r="54" spans="2:5" x14ac:dyDescent="0.25">
      <c r="B54" t="s">
        <v>50</v>
      </c>
      <c r="C54">
        <v>36</v>
      </c>
      <c r="D54" t="s">
        <v>85</v>
      </c>
      <c r="E54">
        <v>36</v>
      </c>
    </row>
    <row r="55" spans="2:5" x14ac:dyDescent="0.25">
      <c r="B55" t="s">
        <v>51</v>
      </c>
      <c r="C55">
        <v>34</v>
      </c>
      <c r="D55" t="s">
        <v>86</v>
      </c>
      <c r="E55">
        <v>34</v>
      </c>
    </row>
    <row r="56" spans="2:5" x14ac:dyDescent="0.25">
      <c r="B56" t="s">
        <v>16</v>
      </c>
      <c r="C56">
        <v>31</v>
      </c>
    </row>
    <row r="57" spans="2:5" x14ac:dyDescent="0.25">
      <c r="B57" t="s">
        <v>17</v>
      </c>
      <c r="C57">
        <v>59</v>
      </c>
    </row>
    <row r="58" spans="2:5" x14ac:dyDescent="0.25">
      <c r="B58" t="s">
        <v>18</v>
      </c>
      <c r="C58">
        <f>134+42</f>
        <v>176</v>
      </c>
    </row>
    <row r="59" spans="2:5" x14ac:dyDescent="0.25">
      <c r="B59" t="s">
        <v>19</v>
      </c>
      <c r="C59">
        <v>127</v>
      </c>
    </row>
    <row r="60" spans="2:5" x14ac:dyDescent="0.25">
      <c r="B60" t="s">
        <v>20</v>
      </c>
      <c r="C60">
        <f>240+63</f>
        <v>303</v>
      </c>
    </row>
    <row r="61" spans="2:5" x14ac:dyDescent="0.25">
      <c r="B61" t="s">
        <v>21</v>
      </c>
      <c r="C61">
        <f>153</f>
        <v>153</v>
      </c>
    </row>
    <row r="62" spans="2:5" x14ac:dyDescent="0.25">
      <c r="B62" t="s">
        <v>22</v>
      </c>
      <c r="C62">
        <v>63</v>
      </c>
    </row>
    <row r="63" spans="2:5" x14ac:dyDescent="0.25">
      <c r="B63" t="s">
        <v>49</v>
      </c>
      <c r="C63">
        <f>16*12+5</f>
        <v>197</v>
      </c>
      <c r="D63" t="s">
        <v>87</v>
      </c>
      <c r="E63">
        <v>197</v>
      </c>
    </row>
    <row r="64" spans="2:5" x14ac:dyDescent="0.25">
      <c r="B64" t="s">
        <v>23</v>
      </c>
      <c r="C64">
        <f>7*480+380</f>
        <v>3740</v>
      </c>
      <c r="E64">
        <v>2000</v>
      </c>
    </row>
    <row r="65" spans="2:5" x14ac:dyDescent="0.25">
      <c r="B65" t="s">
        <v>24</v>
      </c>
      <c r="C65">
        <f>3+29*40+26+26*40</f>
        <v>2229</v>
      </c>
      <c r="E65">
        <v>200</v>
      </c>
    </row>
    <row r="66" spans="2:5" x14ac:dyDescent="0.25">
      <c r="B66" t="s">
        <v>25</v>
      </c>
      <c r="C66">
        <f>46+18*40+18</f>
        <v>784</v>
      </c>
      <c r="E66">
        <v>200</v>
      </c>
    </row>
    <row r="67" spans="2:5" x14ac:dyDescent="0.25">
      <c r="B67" t="s">
        <v>26</v>
      </c>
      <c r="C67">
        <f>37*40+20+19+26</f>
        <v>1545</v>
      </c>
      <c r="E67">
        <v>200</v>
      </c>
    </row>
    <row r="68" spans="2:5" x14ac:dyDescent="0.25">
      <c r="B68" t="s">
        <v>27</v>
      </c>
      <c r="C68">
        <f>18*40+19+55</f>
        <v>794</v>
      </c>
      <c r="E68">
        <v>200</v>
      </c>
    </row>
    <row r="69" spans="2:5" x14ac:dyDescent="0.25">
      <c r="B69" t="s">
        <v>28</v>
      </c>
      <c r="C69">
        <f>20*40+24*40+85</f>
        <v>1845</v>
      </c>
      <c r="E69">
        <v>200</v>
      </c>
    </row>
    <row r="70" spans="2:5" x14ac:dyDescent="0.25">
      <c r="B70" t="s">
        <v>29</v>
      </c>
      <c r="C70">
        <f>44*40+68</f>
        <v>1828</v>
      </c>
      <c r="E70">
        <v>200</v>
      </c>
    </row>
    <row r="71" spans="2:5" x14ac:dyDescent="0.25">
      <c r="B71" t="s">
        <v>30</v>
      </c>
      <c r="C71">
        <f>19*40+14*40+11*40+33+22+23</f>
        <v>1838</v>
      </c>
      <c r="E71">
        <v>200</v>
      </c>
    </row>
    <row r="72" spans="2:5" x14ac:dyDescent="0.25">
      <c r="B72" t="s">
        <v>31</v>
      </c>
      <c r="C72">
        <f>16*40+31+12</f>
        <v>683</v>
      </c>
      <c r="E72">
        <v>200</v>
      </c>
    </row>
    <row r="73" spans="2:5" x14ac:dyDescent="0.25">
      <c r="B73" t="s">
        <v>32</v>
      </c>
      <c r="C73">
        <f>19*40+27*40+29+18</f>
        <v>1887</v>
      </c>
      <c r="E73">
        <v>200</v>
      </c>
    </row>
    <row r="74" spans="2:5" x14ac:dyDescent="0.25">
      <c r="B74" t="s">
        <v>33</v>
      </c>
      <c r="C74">
        <f>18*40+50</f>
        <v>770</v>
      </c>
      <c r="E74">
        <v>200</v>
      </c>
    </row>
    <row r="75" spans="2:5" x14ac:dyDescent="0.25">
      <c r="B75" t="s">
        <v>34</v>
      </c>
      <c r="C75">
        <f>19*40+40</f>
        <v>800</v>
      </c>
      <c r="E75">
        <v>200</v>
      </c>
    </row>
    <row r="76" spans="2:5" x14ac:dyDescent="0.25">
      <c r="B76" t="s">
        <v>35</v>
      </c>
      <c r="C76">
        <f>19*40+54</f>
        <v>814</v>
      </c>
      <c r="E76">
        <v>200</v>
      </c>
    </row>
    <row r="77" spans="2:5" x14ac:dyDescent="0.25">
      <c r="B77" t="s">
        <v>36</v>
      </c>
      <c r="C77">
        <f>23*40+81</f>
        <v>1001</v>
      </c>
      <c r="E77">
        <v>200</v>
      </c>
    </row>
    <row r="78" spans="2:5" x14ac:dyDescent="0.25">
      <c r="B78" t="s">
        <v>37</v>
      </c>
      <c r="C78">
        <f>23*40+71</f>
        <v>991</v>
      </c>
      <c r="E78">
        <v>200</v>
      </c>
    </row>
    <row r="79" spans="2:5" x14ac:dyDescent="0.25">
      <c r="B79" t="s">
        <v>38</v>
      </c>
      <c r="C79">
        <f>23*40+77+15</f>
        <v>1012</v>
      </c>
      <c r="E79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8"/>
  <sheetViews>
    <sheetView topLeftCell="A34" workbookViewId="0">
      <selection activeCell="F50" sqref="F50"/>
    </sheetView>
  </sheetViews>
  <sheetFormatPr defaultRowHeight="15" x14ac:dyDescent="0.25"/>
  <cols>
    <col min="1" max="1" width="18" bestFit="1" customWidth="1"/>
    <col min="2" max="2" width="30.85546875" bestFit="1" customWidth="1"/>
  </cols>
  <sheetData>
    <row r="1" spans="1:4" x14ac:dyDescent="0.25">
      <c r="A1" t="s">
        <v>102</v>
      </c>
      <c r="B1" t="s">
        <v>101</v>
      </c>
      <c r="C1" t="s">
        <v>100</v>
      </c>
      <c r="D1" t="s">
        <v>99</v>
      </c>
    </row>
    <row r="2" spans="1:4" x14ac:dyDescent="0.25">
      <c r="A2" t="s">
        <v>2</v>
      </c>
      <c r="C2">
        <v>19</v>
      </c>
      <c r="D2">
        <v>0</v>
      </c>
    </row>
    <row r="3" spans="1:4" x14ac:dyDescent="0.25">
      <c r="A3" t="s">
        <v>50</v>
      </c>
      <c r="B3" t="s">
        <v>96</v>
      </c>
      <c r="C3">
        <v>36</v>
      </c>
      <c r="D3">
        <v>0</v>
      </c>
    </row>
    <row r="4" spans="1:4" x14ac:dyDescent="0.25">
      <c r="A4" t="s">
        <v>51</v>
      </c>
      <c r="B4" t="s">
        <v>97</v>
      </c>
      <c r="C4">
        <v>34</v>
      </c>
      <c r="D4">
        <v>0</v>
      </c>
    </row>
    <row r="5" spans="1:4" x14ac:dyDescent="0.25">
      <c r="A5" t="s">
        <v>118</v>
      </c>
      <c r="C5">
        <v>1000</v>
      </c>
      <c r="D5">
        <v>500</v>
      </c>
    </row>
    <row r="6" spans="1:4" x14ac:dyDescent="0.25">
      <c r="A6" t="s">
        <v>119</v>
      </c>
      <c r="C6">
        <v>200</v>
      </c>
      <c r="D6">
        <v>100</v>
      </c>
    </row>
    <row r="7" spans="1:4" x14ac:dyDescent="0.25">
      <c r="A7" t="s">
        <v>62</v>
      </c>
      <c r="C7">
        <v>300</v>
      </c>
      <c r="D7">
        <v>200</v>
      </c>
    </row>
    <row r="8" spans="1:4" x14ac:dyDescent="0.25">
      <c r="A8" t="s">
        <v>61</v>
      </c>
      <c r="C8">
        <v>300</v>
      </c>
      <c r="D8">
        <v>200</v>
      </c>
    </row>
    <row r="9" spans="1:4" x14ac:dyDescent="0.25">
      <c r="A9" t="s">
        <v>60</v>
      </c>
      <c r="C9">
        <v>300</v>
      </c>
      <c r="D9">
        <v>200</v>
      </c>
    </row>
    <row r="10" spans="1:4" x14ac:dyDescent="0.25">
      <c r="A10" t="s">
        <v>63</v>
      </c>
      <c r="C10">
        <v>300</v>
      </c>
      <c r="D10">
        <v>200</v>
      </c>
    </row>
    <row r="11" spans="1:4" x14ac:dyDescent="0.25">
      <c r="A11" t="s">
        <v>66</v>
      </c>
      <c r="C11">
        <v>143</v>
      </c>
      <c r="D11">
        <v>200</v>
      </c>
    </row>
    <row r="12" spans="1:4" x14ac:dyDescent="0.25">
      <c r="A12" t="s">
        <v>65</v>
      </c>
      <c r="C12">
        <v>300</v>
      </c>
      <c r="D12">
        <v>200</v>
      </c>
    </row>
    <row r="13" spans="1:4" x14ac:dyDescent="0.25">
      <c r="A13" t="s">
        <v>64</v>
      </c>
      <c r="C13">
        <v>218</v>
      </c>
      <c r="D13">
        <v>200</v>
      </c>
    </row>
    <row r="14" spans="1:4" x14ac:dyDescent="0.25">
      <c r="A14" t="s">
        <v>67</v>
      </c>
      <c r="C14">
        <v>118</v>
      </c>
      <c r="D14">
        <v>200</v>
      </c>
    </row>
    <row r="15" spans="1:4" x14ac:dyDescent="0.25">
      <c r="A15" t="s">
        <v>23</v>
      </c>
      <c r="C15">
        <v>2000</v>
      </c>
      <c r="D15">
        <v>500</v>
      </c>
    </row>
    <row r="16" spans="1:4" x14ac:dyDescent="0.25">
      <c r="A16" t="s">
        <v>40</v>
      </c>
      <c r="C16">
        <v>400</v>
      </c>
      <c r="D16">
        <v>500</v>
      </c>
    </row>
    <row r="17" spans="1:4" x14ac:dyDescent="0.25">
      <c r="A17" t="s">
        <v>39</v>
      </c>
      <c r="C17">
        <v>700</v>
      </c>
      <c r="D17">
        <v>1000</v>
      </c>
    </row>
    <row r="18" spans="1:4" x14ac:dyDescent="0.25">
      <c r="A18" t="s">
        <v>42</v>
      </c>
      <c r="C18">
        <v>476</v>
      </c>
      <c r="D18">
        <v>1000</v>
      </c>
    </row>
    <row r="19" spans="1:4" x14ac:dyDescent="0.25">
      <c r="A19" t="s">
        <v>41</v>
      </c>
      <c r="C19">
        <v>155</v>
      </c>
      <c r="D19">
        <v>1000</v>
      </c>
    </row>
    <row r="20" spans="1:4" x14ac:dyDescent="0.25">
      <c r="A20" t="s">
        <v>49</v>
      </c>
      <c r="B20" t="s">
        <v>98</v>
      </c>
      <c r="C20">
        <v>197</v>
      </c>
      <c r="D20">
        <v>0</v>
      </c>
    </row>
    <row r="21" spans="1:4" x14ac:dyDescent="0.25">
      <c r="A21" t="s">
        <v>54</v>
      </c>
      <c r="B21" t="s">
        <v>90</v>
      </c>
      <c r="C21">
        <v>43</v>
      </c>
      <c r="D21">
        <v>0</v>
      </c>
    </row>
    <row r="22" spans="1:4" x14ac:dyDescent="0.25">
      <c r="A22" t="s">
        <v>53</v>
      </c>
      <c r="B22" t="s">
        <v>89</v>
      </c>
      <c r="C22">
        <v>70</v>
      </c>
      <c r="D22">
        <v>0</v>
      </c>
    </row>
    <row r="23" spans="1:4" x14ac:dyDescent="0.25">
      <c r="A23" t="s">
        <v>52</v>
      </c>
      <c r="B23" t="s">
        <v>88</v>
      </c>
      <c r="C23">
        <v>85</v>
      </c>
      <c r="D23">
        <v>0</v>
      </c>
    </row>
    <row r="24" spans="1:4" x14ac:dyDescent="0.25">
      <c r="A24" t="s">
        <v>55</v>
      </c>
      <c r="B24" t="s">
        <v>91</v>
      </c>
      <c r="C24">
        <v>0</v>
      </c>
      <c r="D24">
        <v>0</v>
      </c>
    </row>
    <row r="25" spans="1:4" x14ac:dyDescent="0.25">
      <c r="A25" t="s">
        <v>58</v>
      </c>
      <c r="B25" t="s">
        <v>95</v>
      </c>
      <c r="C25">
        <v>34</v>
      </c>
      <c r="D25">
        <v>0</v>
      </c>
    </row>
    <row r="26" spans="1:4" x14ac:dyDescent="0.25">
      <c r="A26" t="s">
        <v>57</v>
      </c>
      <c r="B26" t="s">
        <v>94</v>
      </c>
      <c r="C26">
        <v>149</v>
      </c>
      <c r="D26">
        <v>0</v>
      </c>
    </row>
    <row r="27" spans="1:4" x14ac:dyDescent="0.25">
      <c r="A27" t="s">
        <v>56</v>
      </c>
      <c r="B27" t="s">
        <v>93</v>
      </c>
      <c r="C27">
        <v>300</v>
      </c>
      <c r="D27">
        <v>0</v>
      </c>
    </row>
    <row r="28" spans="1:4" x14ac:dyDescent="0.25">
      <c r="A28" t="s">
        <v>59</v>
      </c>
      <c r="B28" t="s">
        <v>92</v>
      </c>
      <c r="C28">
        <v>23</v>
      </c>
      <c r="D28">
        <v>0</v>
      </c>
    </row>
    <row r="29" spans="1:4" x14ac:dyDescent="0.25">
      <c r="A29" t="s">
        <v>43</v>
      </c>
      <c r="C29">
        <v>400</v>
      </c>
      <c r="D29">
        <v>700</v>
      </c>
    </row>
    <row r="30" spans="1:4" x14ac:dyDescent="0.25">
      <c r="A30" t="s">
        <v>44</v>
      </c>
      <c r="C30">
        <v>1000</v>
      </c>
      <c r="D30">
        <v>700</v>
      </c>
    </row>
    <row r="31" spans="1:4" x14ac:dyDescent="0.25">
      <c r="A31" t="s">
        <v>45</v>
      </c>
      <c r="C31">
        <v>200</v>
      </c>
      <c r="D31">
        <v>400</v>
      </c>
    </row>
    <row r="32" spans="1:4" x14ac:dyDescent="0.25">
      <c r="A32" t="s">
        <v>103</v>
      </c>
      <c r="C32">
        <v>200</v>
      </c>
      <c r="D32">
        <v>50</v>
      </c>
    </row>
    <row r="33" spans="1:4" x14ac:dyDescent="0.25">
      <c r="A33" t="s">
        <v>104</v>
      </c>
      <c r="C33">
        <v>200</v>
      </c>
      <c r="D33">
        <v>50</v>
      </c>
    </row>
    <row r="34" spans="1:4" x14ac:dyDescent="0.25">
      <c r="A34" t="s">
        <v>105</v>
      </c>
      <c r="C34">
        <v>200</v>
      </c>
      <c r="D34">
        <v>50</v>
      </c>
    </row>
    <row r="35" spans="1:4" x14ac:dyDescent="0.25">
      <c r="A35" t="s">
        <v>106</v>
      </c>
      <c r="C35">
        <v>200</v>
      </c>
      <c r="D35">
        <v>50</v>
      </c>
    </row>
    <row r="36" spans="1:4" x14ac:dyDescent="0.25">
      <c r="A36" t="s">
        <v>107</v>
      </c>
      <c r="C36">
        <v>200</v>
      </c>
      <c r="D36">
        <v>50</v>
      </c>
    </row>
    <row r="37" spans="1:4" x14ac:dyDescent="0.25">
      <c r="A37" t="s">
        <v>108</v>
      </c>
      <c r="C37">
        <v>200</v>
      </c>
      <c r="D37">
        <v>50</v>
      </c>
    </row>
    <row r="38" spans="1:4" x14ac:dyDescent="0.25">
      <c r="A38" t="s">
        <v>109</v>
      </c>
      <c r="C38">
        <v>200</v>
      </c>
      <c r="D38">
        <v>50</v>
      </c>
    </row>
    <row r="39" spans="1:4" x14ac:dyDescent="0.25">
      <c r="A39" t="s">
        <v>110</v>
      </c>
      <c r="C39">
        <v>200</v>
      </c>
      <c r="D39">
        <v>50</v>
      </c>
    </row>
    <row r="40" spans="1:4" x14ac:dyDescent="0.25">
      <c r="A40" t="s">
        <v>111</v>
      </c>
      <c r="C40">
        <v>200</v>
      </c>
      <c r="D40">
        <v>50</v>
      </c>
    </row>
    <row r="41" spans="1:4" x14ac:dyDescent="0.25">
      <c r="A41" t="s">
        <v>112</v>
      </c>
      <c r="C41">
        <v>200</v>
      </c>
      <c r="D41">
        <v>50</v>
      </c>
    </row>
    <row r="42" spans="1:4" x14ac:dyDescent="0.25">
      <c r="A42" t="s">
        <v>113</v>
      </c>
      <c r="C42">
        <v>200</v>
      </c>
      <c r="D42">
        <v>50</v>
      </c>
    </row>
    <row r="43" spans="1:4" x14ac:dyDescent="0.25">
      <c r="A43" t="s">
        <v>114</v>
      </c>
      <c r="C43">
        <v>200</v>
      </c>
      <c r="D43">
        <v>50</v>
      </c>
    </row>
    <row r="44" spans="1:4" x14ac:dyDescent="0.25">
      <c r="A44" t="s">
        <v>115</v>
      </c>
      <c r="C44">
        <v>200</v>
      </c>
      <c r="D44">
        <v>50</v>
      </c>
    </row>
    <row r="45" spans="1:4" x14ac:dyDescent="0.25">
      <c r="A45" t="s">
        <v>116</v>
      </c>
      <c r="C45">
        <v>200</v>
      </c>
      <c r="D45">
        <v>50</v>
      </c>
    </row>
    <row r="46" spans="1:4" x14ac:dyDescent="0.25">
      <c r="A46" t="s">
        <v>117</v>
      </c>
      <c r="C46">
        <v>200</v>
      </c>
      <c r="D46">
        <v>50</v>
      </c>
    </row>
    <row r="47" spans="1:4" x14ac:dyDescent="0.25">
      <c r="A47" t="s">
        <v>68</v>
      </c>
      <c r="C47">
        <v>500</v>
      </c>
      <c r="D47">
        <v>100</v>
      </c>
    </row>
    <row r="48" spans="1:4" x14ac:dyDescent="0.25">
      <c r="A48" t="s">
        <v>69</v>
      </c>
      <c r="C48">
        <v>300</v>
      </c>
      <c r="D48">
        <v>100</v>
      </c>
    </row>
    <row r="49" spans="1:4" x14ac:dyDescent="0.25">
      <c r="A49" t="s">
        <v>70</v>
      </c>
      <c r="C49">
        <v>186</v>
      </c>
      <c r="D49">
        <v>100</v>
      </c>
    </row>
    <row r="50" spans="1:4" x14ac:dyDescent="0.25">
      <c r="A50" t="s">
        <v>75</v>
      </c>
      <c r="C50">
        <v>500</v>
      </c>
      <c r="D50">
        <v>200</v>
      </c>
    </row>
    <row r="51" spans="1:4" x14ac:dyDescent="0.25">
      <c r="A51" t="s">
        <v>76</v>
      </c>
      <c r="C51">
        <v>217</v>
      </c>
      <c r="D51">
        <v>200</v>
      </c>
    </row>
    <row r="52" spans="1:4" x14ac:dyDescent="0.25">
      <c r="A52" t="s">
        <v>71</v>
      </c>
      <c r="C52">
        <v>1000</v>
      </c>
      <c r="D52">
        <v>300</v>
      </c>
    </row>
    <row r="53" spans="1:4" x14ac:dyDescent="0.25">
      <c r="A53" t="s">
        <v>72</v>
      </c>
      <c r="C53">
        <v>1000</v>
      </c>
      <c r="D53">
        <v>300</v>
      </c>
    </row>
    <row r="54" spans="1:4" x14ac:dyDescent="0.25">
      <c r="A54" t="s">
        <v>73</v>
      </c>
      <c r="C54">
        <v>100</v>
      </c>
      <c r="D54">
        <v>300</v>
      </c>
    </row>
    <row r="55" spans="1:4" x14ac:dyDescent="0.25">
      <c r="A55" t="s">
        <v>74</v>
      </c>
      <c r="C55">
        <v>500</v>
      </c>
      <c r="D55">
        <v>100</v>
      </c>
    </row>
    <row r="56" spans="1:4" x14ac:dyDescent="0.25">
      <c r="A56" t="s">
        <v>48</v>
      </c>
      <c r="C56">
        <v>264</v>
      </c>
      <c r="D56">
        <v>500</v>
      </c>
    </row>
    <row r="57" spans="1:4" x14ac:dyDescent="0.25">
      <c r="A57" t="s">
        <v>46</v>
      </c>
      <c r="C57">
        <v>7</v>
      </c>
      <c r="D57">
        <v>200</v>
      </c>
    </row>
    <row r="58" spans="1:4" x14ac:dyDescent="0.25">
      <c r="A58" t="s">
        <v>47</v>
      </c>
      <c r="C58">
        <v>300</v>
      </c>
      <c r="D58">
        <v>200</v>
      </c>
    </row>
  </sheetData>
  <autoFilter ref="A1:D1" xr:uid="{50D87B28-ADC5-4FEC-80C1-58286AAFAA5C}">
    <sortState ref="A2:D58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2018-11-01T03:28:26Z</dcterms:modified>
</cp:coreProperties>
</file>