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๑๒๓\Documents\GitHub\teacher-finder-research\survey\"/>
    </mc:Choice>
  </mc:AlternateContent>
  <xr:revisionPtr revIDLastSave="0" documentId="13_ncr:1_{5D2DC74C-6484-4CDC-A3F2-127292D5BF3B}" xr6:coauthVersionLast="43" xr6:coauthVersionMax="43" xr10:uidLastSave="{00000000-0000-0000-0000-000000000000}"/>
  <bookViews>
    <workbookView xWindow="810" yWindow="-120" windowWidth="19800" windowHeight="11760" activeTab="1" xr2:uid="{C45009E2-CBB5-49F4-92ED-26E39FC62138}"/>
  </bookViews>
  <sheets>
    <sheet name="รายละเอียด" sheetId="1" r:id="rId1"/>
    <sheet name="สรุป" sheetId="3" r:id="rId2"/>
    <sheet name="ข้อมูลดิบ" sheetId="2" r:id="rId3"/>
  </sheets>
  <definedNames>
    <definedName name="_xlchart.v1.0" hidden="1">(สรุป!$A$1,สรุป!$A$4:$A$13)</definedName>
    <definedName name="_xlchart.v1.1" hidden="1">(สรุป!$A$1,สรุป!$A$4:$A$26)</definedName>
    <definedName name="_xlchart.v1.10" hidden="1">(สรุป!$G$1,สรุป!$G$4:$G$13)</definedName>
    <definedName name="_xlchart.v1.11" hidden="1">(สรุป!$G$1,สรุป!$G$4:$G$26)</definedName>
    <definedName name="_xlchart.v1.12" hidden="1">สรุป!$A$2:$A$26</definedName>
    <definedName name="_xlchart.v1.13" hidden="1">สรุป!$A$4:$A$26</definedName>
    <definedName name="_xlchart.v1.14" hidden="1">สรุป!$B$1</definedName>
    <definedName name="_xlchart.v1.15" hidden="1">สรุป!$B$2:$B$26</definedName>
    <definedName name="_xlchart.v1.16" hidden="1">สรุป!$C$1</definedName>
    <definedName name="_xlchart.v1.17" hidden="1">สรุป!$C$2:$C$26</definedName>
    <definedName name="_xlchart.v1.18" hidden="1">สรุป!$C$4:$C$13</definedName>
    <definedName name="_xlchart.v1.19" hidden="1">สรุป!$C$4:$C$26</definedName>
    <definedName name="_xlchart.v1.2" hidden="1">(สรุป!$C$1,สรุป!$C$4:$C$13)</definedName>
    <definedName name="_xlchart.v1.20" hidden="1">สรุป!$D$1</definedName>
    <definedName name="_xlchart.v1.21" hidden="1">สรุป!$D$2:$D$26</definedName>
    <definedName name="_xlchart.v1.22" hidden="1">สรุป!$D$4:$D$13</definedName>
    <definedName name="_xlchart.v1.23" hidden="1">สรุป!$D$4:$D$26</definedName>
    <definedName name="_xlchart.v1.24" hidden="1">สรุป!$E$1</definedName>
    <definedName name="_xlchart.v1.25" hidden="1">สรุป!$E$2:$E$26</definedName>
    <definedName name="_xlchart.v1.26" hidden="1">สรุป!$E$4:$E$13</definedName>
    <definedName name="_xlchart.v1.27" hidden="1">สรุป!$E$4:$E$26</definedName>
    <definedName name="_xlchart.v1.28" hidden="1">สรุป!$F$1</definedName>
    <definedName name="_xlchart.v1.29" hidden="1">สรุป!$F$2:$F$26</definedName>
    <definedName name="_xlchart.v1.3" hidden="1">(สรุป!$C$1,สรุป!$C$4:$C$26)</definedName>
    <definedName name="_xlchart.v1.30" hidden="1">สรุป!$F$4:$F$13</definedName>
    <definedName name="_xlchart.v1.31" hidden="1">สรุป!$F$4:$F$26</definedName>
    <definedName name="_xlchart.v1.32" hidden="1">สรุป!$G$1</definedName>
    <definedName name="_xlchart.v1.33" hidden="1">สรุป!$G$2:$G$26</definedName>
    <definedName name="_xlchart.v1.34" hidden="1">สรุป!$G$4:$G$13</definedName>
    <definedName name="_xlchart.v1.35" hidden="1">สรุป!$G$4:$G$26</definedName>
    <definedName name="_xlchart.v1.36" hidden="1">สรุป!$H$1</definedName>
    <definedName name="_xlchart.v1.37" hidden="1">สรุป!$H$2:$H$26</definedName>
    <definedName name="_xlchart.v1.38" hidden="1">สรุป!$H$4:$H$26</definedName>
    <definedName name="_xlchart.v1.39" hidden="1">สรุป!$A$2:$A$26</definedName>
    <definedName name="_xlchart.v1.4" hidden="1">(สรุป!$D$1,สรุป!$D$4:$D$13)</definedName>
    <definedName name="_xlchart.v1.40" hidden="1">สรุป!$A$4:$A$26</definedName>
    <definedName name="_xlchart.v1.41" hidden="1">สรุป!$B$1</definedName>
    <definedName name="_xlchart.v1.42" hidden="1">สรุป!$B$2:$B$26</definedName>
    <definedName name="_xlchart.v1.43" hidden="1">สรุป!$C$1</definedName>
    <definedName name="_xlchart.v1.44" hidden="1">สรุป!$C$2:$C$26</definedName>
    <definedName name="_xlchart.v1.45" hidden="1">สรุป!$C$4:$C$26</definedName>
    <definedName name="_xlchart.v1.46" hidden="1">สรุป!$D$1</definedName>
    <definedName name="_xlchart.v1.47" hidden="1">สรุป!$D$2:$D$26</definedName>
    <definedName name="_xlchart.v1.48" hidden="1">สรุป!$D$4:$D$26</definedName>
    <definedName name="_xlchart.v1.49" hidden="1">สรุป!$E$1</definedName>
    <definedName name="_xlchart.v1.5" hidden="1">(สรุป!$D$1,สรุป!$D$4:$D$26)</definedName>
    <definedName name="_xlchart.v1.50" hidden="1">สรุป!$E$2:$E$26</definedName>
    <definedName name="_xlchart.v1.51" hidden="1">สรุป!$E$4:$E$26</definedName>
    <definedName name="_xlchart.v1.52" hidden="1">สรุป!$F$1</definedName>
    <definedName name="_xlchart.v1.53" hidden="1">สรุป!$F$2:$F$26</definedName>
    <definedName name="_xlchart.v1.54" hidden="1">สรุป!$F$4:$F$26</definedName>
    <definedName name="_xlchart.v1.55" hidden="1">สรุป!$G$1</definedName>
    <definedName name="_xlchart.v1.56" hidden="1">สรุป!$G$2:$G$26</definedName>
    <definedName name="_xlchart.v1.57" hidden="1">สรุป!$G$4:$G$26</definedName>
    <definedName name="_xlchart.v1.58" hidden="1">สรุป!$H$1</definedName>
    <definedName name="_xlchart.v1.59" hidden="1">สรุป!$H$2:$H$26</definedName>
    <definedName name="_xlchart.v1.6" hidden="1">(สรุป!$E$1,สรุป!$E$4:$E$13)</definedName>
    <definedName name="_xlchart.v1.60" hidden="1">สรุป!$H$4:$H$26</definedName>
    <definedName name="_xlchart.v1.7" hidden="1">(สรุป!$E$1,สรุป!$E$4:$E$26)</definedName>
    <definedName name="_xlchart.v1.8" hidden="1">(สรุป!$F$1,สรุป!$F$4:$F$13)</definedName>
    <definedName name="_xlchart.v1.9" hidden="1">(สรุป!$F$1,สรุป!$F$4:$F$26)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3" l="1"/>
  <c r="L6" i="3"/>
  <c r="L7" i="3"/>
  <c r="L8" i="3"/>
  <c r="L9" i="3"/>
  <c r="L10" i="3"/>
  <c r="L11" i="3"/>
  <c r="L12" i="3"/>
  <c r="L13" i="3"/>
  <c r="L4" i="3"/>
  <c r="K5" i="3"/>
  <c r="K6" i="3"/>
  <c r="K7" i="3"/>
  <c r="K8" i="3"/>
  <c r="K9" i="3"/>
  <c r="K10" i="3"/>
  <c r="K11" i="3"/>
  <c r="K12" i="3"/>
  <c r="K13" i="3"/>
  <c r="K4" i="3"/>
  <c r="H26" i="3"/>
  <c r="H17" i="3"/>
  <c r="H18" i="3"/>
  <c r="H19" i="3"/>
  <c r="H20" i="3"/>
  <c r="H21" i="3"/>
  <c r="H22" i="3"/>
  <c r="H23" i="3"/>
  <c r="H24" i="3"/>
  <c r="H25" i="3"/>
  <c r="H16" i="3"/>
  <c r="H14" i="3"/>
  <c r="H5" i="3"/>
  <c r="H6" i="3"/>
  <c r="H7" i="3"/>
  <c r="H8" i="3"/>
  <c r="H9" i="3"/>
  <c r="H10" i="3"/>
  <c r="H11" i="3"/>
  <c r="H12" i="3"/>
  <c r="H13" i="3"/>
  <c r="H4" i="3"/>
  <c r="C17" i="3"/>
  <c r="D17" i="3"/>
  <c r="E17" i="3"/>
  <c r="F17" i="3"/>
  <c r="G17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C25" i="3"/>
  <c r="D25" i="3"/>
  <c r="E25" i="3"/>
  <c r="F25" i="3"/>
  <c r="G25" i="3"/>
  <c r="D16" i="3"/>
  <c r="E16" i="3"/>
  <c r="F16" i="3"/>
  <c r="G16" i="3"/>
  <c r="C16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D4" i="3"/>
  <c r="E4" i="3"/>
  <c r="F4" i="3"/>
  <c r="G4" i="3"/>
  <c r="C4" i="3"/>
  <c r="B17" i="3"/>
  <c r="B18" i="3"/>
  <c r="B19" i="3"/>
  <c r="B20" i="3"/>
  <c r="B21" i="3"/>
  <c r="B22" i="3"/>
  <c r="B23" i="3"/>
  <c r="B24" i="3"/>
  <c r="B25" i="3"/>
  <c r="B16" i="3"/>
  <c r="B5" i="3"/>
  <c r="B6" i="3"/>
  <c r="B7" i="3"/>
  <c r="B8" i="3"/>
  <c r="B9" i="3"/>
  <c r="B10" i="3"/>
  <c r="B11" i="3"/>
  <c r="B12" i="3"/>
  <c r="B13" i="3"/>
  <c r="B4" i="3"/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N2" i="1"/>
  <c r="O2" i="1"/>
  <c r="P2" i="1"/>
  <c r="Q2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K3" i="1" l="1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I13" i="1" l="1"/>
  <c r="I17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I21" i="1" s="1"/>
  <c r="H2" i="1"/>
  <c r="I2" i="1" s="1"/>
  <c r="G3" i="1"/>
  <c r="G4" i="1"/>
  <c r="G5" i="1"/>
  <c r="G6" i="1"/>
  <c r="G7" i="1"/>
  <c r="K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<sst xmlns="http://schemas.openxmlformats.org/spreadsheetml/2006/main" count="41" uniqueCount="39">
  <si>
    <t>Q</t>
  </si>
  <si>
    <t>S.D.</t>
  </si>
  <si>
    <t>Mean</t>
  </si>
  <si>
    <t>percent1</t>
  </si>
  <si>
    <t>percent2</t>
  </si>
  <si>
    <t>percent3</t>
  </si>
  <si>
    <t>percent4</t>
  </si>
  <si>
    <t>percent5</t>
  </si>
  <si>
    <t>%sum</t>
  </si>
  <si>
    <t>%</t>
  </si>
  <si>
    <t>sat. rate</t>
  </si>
  <si>
    <t>ปริมาณข้อมูลในการกรอกข้อมูลคาบเรียน</t>
  </si>
  <si>
    <t>ปริมาณข้อมูลในการกรอกข้อมูลสถานที่สอน</t>
  </si>
  <si>
    <t>การแสดงผลข้อมูลตารางเรียน</t>
  </si>
  <si>
    <t>การแก้ไขข้อมูลคาบเรียนและตารางเรียน</t>
  </si>
  <si>
    <t>การแก้ไขข้อมูลสถานที่สอนของอาจารย์</t>
  </si>
  <si>
    <t>การแสดงผลข้อมูลสถานที่สอน</t>
  </si>
  <si>
    <t>การจัดการกับรายชื่ออาจารย์</t>
  </si>
  <si>
    <t>คำสั่ง [ส่งออกข้อมูล]</t>
  </si>
  <si>
    <t>คำสั่ง [นำเข้าข้อมูล]</t>
  </si>
  <si>
    <t>คำสั่ง [ล้างข้อมูล]</t>
  </si>
  <si>
    <t>การอ่านข้อมูลภายในแอปพลิเคชัน</t>
  </si>
  <si>
    <t>การเพิ่มและการแก้ไขข้อมูลภายในแอปพลิเคชัน</t>
  </si>
  <si>
    <t>การโอนย้ายข้อมูลระหว่างแอปพลิเคชัน</t>
  </si>
  <si>
    <t>ความครบถ้วนของข้อมูลที่ใช้แสดงผลภายในแอปพลิเคชัน</t>
  </si>
  <si>
    <t>ความรวดเร็วในการเรียกใช้แอปพลิเคชัน</t>
  </si>
  <si>
    <t>การควบคุมแอปพลิเคชัน</t>
  </si>
  <si>
    <t>ความเสถียรภายในแอปพลิเคชัน</t>
  </si>
  <si>
    <t>การออกแบบภายในแอปพลิเคชัน</t>
  </si>
  <si>
    <t>ขนาดของตัวอักษรภายในแอปพลิเคชัน</t>
  </si>
  <si>
    <t>ความพึงพอใจแอปพลิเคชันในภาพรวม</t>
  </si>
  <si>
    <t>ส่วนที่ 1 หลักการภายในแอปพลิเคชัน</t>
  </si>
  <si>
    <t>ส่วนที่ 2 การออกแบบแอปพลิเคชัน</t>
  </si>
  <si>
    <t>ความพึงพอใจในส่วนที่ 2 โดยเฉลี่ย</t>
  </si>
  <si>
    <t>ความพึงพอใจในส่วนที่ 1 โดยเฉลี่ย</t>
  </si>
  <si>
    <t>ข้อ</t>
  </si>
  <si>
    <t>คำถาม</t>
  </si>
  <si>
    <t>จำนวนการให้คะแนน</t>
  </si>
  <si>
    <t>อัตราความพึงพอใจ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</si>
</sst>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9" fontId="0" fillId="0" borderId="0" xfId="1" applyFont="1" applyAlignment="1">
      <alignment horizontal="center"/>
    </xf>
    <xf numFmtId="0" fontId="0" fillId="0" borderId="0" xfId="0" applyAlignment="1">
      <alignment horizontal="left"/>
    </xf>
    <xf numFmtId="9" fontId="0" fillId="0" borderId="1" xfId="0" applyNumberFormat="1" applyBorder="1" applyAlignment="1">
      <alignment horizontal="left"/>
    </xf>
    <xf numFmtId="9" fontId="0" fillId="0" borderId="1" xfId="0" applyNumberFormat="1" applyBorder="1" applyAlignment="1">
      <alignment horizontal="right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0" applyNumberFormat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1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9" fontId="0" fillId="0" borderId="20" xfId="0" applyNumberFormat="1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เปอร์เซ็นต์" xfId="1" builtinId="5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สรุป!$J$4:$J$13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สรุป!$K$3:$L$3</c:f>
              <c:strCache>
                <c:ptCount val="2"/>
                <c:pt idx="0">
                  <c:v>ส่วนที่ 1 หลักการภายในแอปพลิเคชัน</c:v>
                </c:pt>
                <c:pt idx="1">
                  <c:v>ส่วนที่ 2 การออกแบบแอปพลิเคชัน</c:v>
                </c:pt>
              </c:strCache>
            </c:strRef>
          </c:cat>
          <c:val>
            <c:numRef>
              <c:f>สรุป!$K$4:$L$4</c:f>
              <c:numCache>
                <c:formatCode>0%</c:formatCode>
                <c:ptCount val="2"/>
                <c:pt idx="0">
                  <c:v>0.84482758620689657</c:v>
                </c:pt>
                <c:pt idx="1">
                  <c:v>0.88793103448275867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9-43BF-939B-7065610AC3B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สรุป!$K$3:$L$3</c:f>
              <c:strCache>
                <c:ptCount val="2"/>
                <c:pt idx="0">
                  <c:v>ส่วนที่ 1 หลักการภายในแอปพลิเคชัน</c:v>
                </c:pt>
                <c:pt idx="1">
                  <c:v>ส่วนที่ 2 การออกแบบแอปพลิเคชัน</c:v>
                </c:pt>
              </c:strCache>
            </c:strRef>
          </c:cat>
          <c:val>
            <c:numRef>
              <c:f>สรุป!$K$5:$L$5</c:f>
              <c:numCache>
                <c:formatCode>0%</c:formatCode>
                <c:ptCount val="2"/>
                <c:pt idx="0">
                  <c:v>0.81896551724137934</c:v>
                </c:pt>
                <c:pt idx="1">
                  <c:v>0.7931034482758621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9-43BF-939B-7065610AC3B0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สรุป!$K$3:$L$3</c:f>
              <c:strCache>
                <c:ptCount val="2"/>
                <c:pt idx="0">
                  <c:v>ส่วนที่ 1 หลักการภายในแอปพลิเคชัน</c:v>
                </c:pt>
                <c:pt idx="1">
                  <c:v>ส่วนที่ 2 การออกแบบแอปพลิเคชัน</c:v>
                </c:pt>
              </c:strCache>
            </c:strRef>
          </c:cat>
          <c:val>
            <c:numRef>
              <c:f>สรุป!$K$6:$L$6</c:f>
              <c:numCache>
                <c:formatCode>0%</c:formatCode>
                <c:ptCount val="2"/>
                <c:pt idx="0">
                  <c:v>0.82758620689655171</c:v>
                </c:pt>
                <c:pt idx="1">
                  <c:v>0.80172413793103448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9-43BF-939B-7065610AC3B0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สรุป!$K$3:$L$3</c:f>
              <c:strCache>
                <c:ptCount val="2"/>
                <c:pt idx="0">
                  <c:v>ส่วนที่ 1 หลักการภายในแอปพลิเคชัน</c:v>
                </c:pt>
                <c:pt idx="1">
                  <c:v>ส่วนที่ 2 การออกแบบแอปพลิเคชัน</c:v>
                </c:pt>
              </c:strCache>
            </c:strRef>
          </c:cat>
          <c:val>
            <c:numRef>
              <c:f>สรุป!$K$7:$L$7</c:f>
              <c:numCache>
                <c:formatCode>0%</c:formatCode>
                <c:ptCount val="2"/>
                <c:pt idx="0">
                  <c:v>0.7931034482758621</c:v>
                </c:pt>
                <c:pt idx="1">
                  <c:v>0.7931034482758621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89-43BF-939B-7065610AC3B0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สรุป!$K$3:$L$3</c:f>
              <c:strCache>
                <c:ptCount val="2"/>
                <c:pt idx="0">
                  <c:v>ส่วนที่ 1 หลักการภายในแอปพลิเคชัน</c:v>
                </c:pt>
                <c:pt idx="1">
                  <c:v>ส่วนที่ 2 การออกแบบแอปพลิเคชัน</c:v>
                </c:pt>
              </c:strCache>
            </c:strRef>
          </c:cat>
          <c:val>
            <c:numRef>
              <c:f>สรุป!$K$8:$L$8</c:f>
              <c:numCache>
                <c:formatCode>0%</c:formatCode>
                <c:ptCount val="2"/>
                <c:pt idx="0">
                  <c:v>0.78448275862068961</c:v>
                </c:pt>
                <c:pt idx="1">
                  <c:v>0.84482758620689657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89-43BF-939B-7065610AC3B0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สรุป!$K$3:$L$3</c:f>
              <c:strCache>
                <c:ptCount val="2"/>
                <c:pt idx="0">
                  <c:v>ส่วนที่ 1 หลักการภายในแอปพลิเคชัน</c:v>
                </c:pt>
                <c:pt idx="1">
                  <c:v>ส่วนที่ 2 การออกแบบแอปพลิเคชัน</c:v>
                </c:pt>
              </c:strCache>
            </c:strRef>
          </c:cat>
          <c:val>
            <c:numRef>
              <c:f>สรุป!$K$9:$L$9</c:f>
              <c:numCache>
                <c:formatCode>0%</c:formatCode>
                <c:ptCount val="2"/>
                <c:pt idx="0">
                  <c:v>0.75</c:v>
                </c:pt>
                <c:pt idx="1">
                  <c:v>0.81034482758620685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89-43BF-939B-7065610AC3B0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สรุป!$K$3:$L$3</c:f>
              <c:strCache>
                <c:ptCount val="2"/>
                <c:pt idx="0">
                  <c:v>ส่วนที่ 1 หลักการภายในแอปพลิเคชัน</c:v>
                </c:pt>
                <c:pt idx="1">
                  <c:v>ส่วนที่ 2 การออกแบบแอปพลิเคชัน</c:v>
                </c:pt>
              </c:strCache>
            </c:strRef>
          </c:cat>
          <c:val>
            <c:numRef>
              <c:f>สรุป!$K$10:$L$10</c:f>
              <c:numCache>
                <c:formatCode>0%</c:formatCode>
                <c:ptCount val="2"/>
                <c:pt idx="0">
                  <c:v>0.78448275862068961</c:v>
                </c:pt>
                <c:pt idx="1">
                  <c:v>0.77586206896551724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89-43BF-939B-7065610AC3B0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สรุป!$K$3:$L$3</c:f>
              <c:strCache>
                <c:ptCount val="2"/>
                <c:pt idx="0">
                  <c:v>ส่วนที่ 1 หลักการภายในแอปพลิเคชัน</c:v>
                </c:pt>
                <c:pt idx="1">
                  <c:v>ส่วนที่ 2 การออกแบบแอปพลิเคชัน</c:v>
                </c:pt>
              </c:strCache>
            </c:strRef>
          </c:cat>
          <c:val>
            <c:numRef>
              <c:f>สรุป!$K$11:$L$11</c:f>
              <c:numCache>
                <c:formatCode>0%</c:formatCode>
                <c:ptCount val="2"/>
                <c:pt idx="0">
                  <c:v>0.77586206896551724</c:v>
                </c:pt>
                <c:pt idx="1">
                  <c:v>0.85344827586206895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89-43BF-939B-7065610AC3B0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สรุป!$K$3:$L$3</c:f>
              <c:strCache>
                <c:ptCount val="2"/>
                <c:pt idx="0">
                  <c:v>ส่วนที่ 1 หลักการภายในแอปพลิเคชัน</c:v>
                </c:pt>
                <c:pt idx="1">
                  <c:v>ส่วนที่ 2 การออกแบบแอปพลิเคชัน</c:v>
                </c:pt>
              </c:strCache>
            </c:strRef>
          </c:cat>
          <c:val>
            <c:numRef>
              <c:f>สรุป!$K$12:$L$12</c:f>
              <c:numCache>
                <c:formatCode>0%</c:formatCode>
                <c:ptCount val="2"/>
                <c:pt idx="0">
                  <c:v>0.76724137931034486</c:v>
                </c:pt>
                <c:pt idx="1">
                  <c:v>0.84482758620689657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89-43BF-939B-7065610AC3B0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สรุป!$K$3:$L$3</c:f>
              <c:strCache>
                <c:ptCount val="2"/>
                <c:pt idx="0">
                  <c:v>ส่วนที่ 1 หลักการภายในแอปพลิเคชัน</c:v>
                </c:pt>
                <c:pt idx="1">
                  <c:v>ส่วนที่ 2 การออกแบบแอปพลิเคชัน</c:v>
                </c:pt>
              </c:strCache>
            </c:strRef>
          </c:cat>
          <c:val>
            <c:numRef>
              <c:f>สรุป!$K$13:$L$13</c:f>
              <c:numCache>
                <c:formatCode>0%</c:formatCode>
                <c:ptCount val="2"/>
                <c:pt idx="0">
                  <c:v>0.7931034482758621</c:v>
                </c:pt>
                <c:pt idx="1">
                  <c:v>0.82758620689655171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89-43BF-939B-7065610AC3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6646016"/>
        <c:axId val="506649296"/>
      </c:barChart>
      <c:catAx>
        <c:axId val="5066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th-TH"/>
          </a:p>
        </c:txPr>
        <c:crossAx val="506649296"/>
        <c:crosses val="autoZero"/>
        <c:auto val="1"/>
        <c:lblAlgn val="ctr"/>
        <c:lblOffset val="100"/>
        <c:tickMarkSkip val="1"/>
        <c:noMultiLvlLbl val="0"/>
      </c:catAx>
      <c:valAx>
        <c:axId val="50664929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r>
                  <a:rPr lang="th-TH" sz="1600"/>
                  <a:t>อัตราความพึงพอใจ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TH SarabunPSK" panose="020B0500040200020003" pitchFamily="34" charset="-34"/>
                  <a:ea typeface="+mn-ea"/>
                  <a:cs typeface="TH SarabunPSK" panose="020B0500040200020003" pitchFamily="34" charset="-34"/>
                </a:defRPr>
              </a:pPr>
              <a:endParaRPr lang="th-TH"/>
            </a:p>
          </c:txPr>
        </c:title>
        <c:numFmt formatCode="0%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th-TH"/>
          </a:p>
        </c:txPr>
        <c:crossAx val="5066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H SarabunPSK" panose="020B0500040200020003" pitchFamily="34" charset="-34"/>
          <a:cs typeface="TH SarabunPSK" panose="020B0500040200020003" pitchFamily="34" charset="-34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71437</xdr:rowOff>
    </xdr:from>
    <xdr:to>
      <xdr:col>16</xdr:col>
      <xdr:colOff>285750</xdr:colOff>
      <xdr:row>18</xdr:row>
      <xdr:rowOff>161925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71AEDA21-4989-4416-A1BE-90DED1E0E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8CD8-326C-4EEA-9601-3C7DFE9DEAF1}">
  <dimension ref="A1:W22"/>
  <sheetViews>
    <sheetView zoomScale="95" zoomScaleNormal="95" workbookViewId="0">
      <selection activeCell="S2" sqref="S2:S11"/>
    </sheetView>
  </sheetViews>
  <sheetFormatPr defaultRowHeight="14.25" x14ac:dyDescent="0.2"/>
  <cols>
    <col min="1" max="6" width="9" style="1"/>
    <col min="7" max="8" width="0" style="1" hidden="1" customWidth="1"/>
    <col min="9" max="9" width="9" style="1" hidden="1" customWidth="1"/>
    <col min="10" max="17" width="0" style="1" hidden="1" customWidth="1"/>
    <col min="18" max="16384" width="9" style="1"/>
  </cols>
  <sheetData>
    <row r="1" spans="1:23" s="6" customFormat="1" x14ac:dyDescent="0.2">
      <c r="A1" s="6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 t="s">
        <v>1</v>
      </c>
      <c r="H1" s="6" t="s">
        <v>2</v>
      </c>
      <c r="I1" s="9">
        <v>4</v>
      </c>
      <c r="J1" s="10">
        <v>5</v>
      </c>
      <c r="K1" s="9">
        <v>0.5</v>
      </c>
      <c r="L1" s="10">
        <v>1</v>
      </c>
      <c r="M1" s="6" t="s">
        <v>3</v>
      </c>
      <c r="N1" s="6" t="s">
        <v>4</v>
      </c>
      <c r="O1" s="6" t="s">
        <v>5</v>
      </c>
      <c r="P1" s="6" t="s">
        <v>6</v>
      </c>
      <c r="Q1" s="6" t="s">
        <v>7</v>
      </c>
      <c r="R1" s="6" t="s">
        <v>8</v>
      </c>
      <c r="S1" s="6" t="s">
        <v>9</v>
      </c>
      <c r="T1" s="13">
        <v>0.7</v>
      </c>
      <c r="U1" s="14">
        <v>1</v>
      </c>
    </row>
    <row r="2" spans="1:23" x14ac:dyDescent="0.2">
      <c r="A2" s="3">
        <v>1</v>
      </c>
      <c r="B2" s="3">
        <f>COUNTIF(ข้อมูลดิบ!$B2:$AD2,รายละเอียด!B$1)</f>
        <v>0</v>
      </c>
      <c r="C2" s="3">
        <f>COUNTIF(ข้อมูลดิบ!$B2:$AD2,รายละเอียด!C$1)</f>
        <v>0</v>
      </c>
      <c r="D2" s="3">
        <f>COUNTIF(ข้อมูลดิบ!$B2:$AD2,รายละเอียด!D$1)</f>
        <v>1</v>
      </c>
      <c r="E2" s="3">
        <f>COUNTIF(ข้อมูลดิบ!$B2:$AD2,รายละเอียด!E$1)</f>
        <v>16</v>
      </c>
      <c r="F2" s="3">
        <f>COUNTIF(ข้อมูลดิบ!$B2:$AD2,รายละเอียด!F$1)</f>
        <v>12</v>
      </c>
      <c r="G2" s="4">
        <f>_xlfn.STDEV.P(ข้อมูลดิบ!$B2:$AD2)</f>
        <v>0.55172413793103448</v>
      </c>
      <c r="H2" s="4">
        <f>AVERAGE(ข้อมูลดิบ!$B2:$AD2)</f>
        <v>4.3793103448275863</v>
      </c>
      <c r="I2" s="18">
        <f>H2-4</f>
        <v>0.3793103448275863</v>
      </c>
      <c r="J2" s="18"/>
      <c r="K2" s="18">
        <f>G2</f>
        <v>0.55172413793103448</v>
      </c>
      <c r="L2" s="19"/>
      <c r="M2" s="1">
        <f>B2*(B$1-1)*0.25</f>
        <v>0</v>
      </c>
      <c r="N2" s="1">
        <f t="shared" ref="N2:Q17" si="0">C2*(C$1-1)*0.25</f>
        <v>0</v>
      </c>
      <c r="O2" s="1">
        <f t="shared" si="0"/>
        <v>0.5</v>
      </c>
      <c r="P2" s="1">
        <f t="shared" si="0"/>
        <v>12</v>
      </c>
      <c r="Q2" s="1">
        <f t="shared" si="0"/>
        <v>12</v>
      </c>
      <c r="R2" s="1">
        <f>SUM(M2:Q2)</f>
        <v>24.5</v>
      </c>
      <c r="S2" s="11">
        <f>R2/29</f>
        <v>0.84482758620689657</v>
      </c>
      <c r="T2" s="16">
        <f>S2*100</f>
        <v>84.482758620689651</v>
      </c>
      <c r="U2" s="16"/>
      <c r="V2" s="1">
        <f>_xlfn.FLOOR.MATH(S2*100)</f>
        <v>84</v>
      </c>
      <c r="W2" s="12" t="s">
        <v>11</v>
      </c>
    </row>
    <row r="3" spans="1:23" x14ac:dyDescent="0.2">
      <c r="A3" s="3">
        <v>2</v>
      </c>
      <c r="B3" s="3">
        <f>COUNTIF(ข้อมูลดิบ!$B3:$AD3,รายละเอียด!B$1)</f>
        <v>0</v>
      </c>
      <c r="C3" s="3">
        <f>COUNTIF(ข้อมูลดิบ!$B3:$AD3,รายละเอียด!C$1)</f>
        <v>0</v>
      </c>
      <c r="D3" s="3">
        <f>COUNTIF(ข้อมูลดิบ!$B3:$AD3,รายละเอียด!D$1)</f>
        <v>3</v>
      </c>
      <c r="E3" s="3">
        <f>COUNTIF(ข้อมูลดิบ!$B3:$AD3,รายละเอียด!E$1)</f>
        <v>15</v>
      </c>
      <c r="F3" s="3">
        <f>COUNTIF(ข้อมูลดิบ!$B3:$AD3,รายละเอียด!F$1)</f>
        <v>11</v>
      </c>
      <c r="G3" s="4">
        <f>_xlfn.STDEV.P(ข้อมูลดิบ!$B3:$AD3)</f>
        <v>0.63769800030713553</v>
      </c>
      <c r="H3" s="4">
        <f>AVERAGE(ข้อมูลดิบ!$B3:$AD3)</f>
        <v>4.2758620689655169</v>
      </c>
      <c r="I3" s="18">
        <f t="shared" ref="I3:I21" si="1">H3-4</f>
        <v>0.2758620689655169</v>
      </c>
      <c r="J3" s="18"/>
      <c r="K3" s="18">
        <f t="shared" ref="K3:K21" si="2">G3</f>
        <v>0.63769800030713553</v>
      </c>
      <c r="L3" s="19"/>
      <c r="M3" s="1">
        <f t="shared" ref="M3:M21" si="3">B3*(B$1-1)*0.25</f>
        <v>0</v>
      </c>
      <c r="N3" s="1">
        <f t="shared" si="0"/>
        <v>0</v>
      </c>
      <c r="O3" s="1">
        <f t="shared" si="0"/>
        <v>1.5</v>
      </c>
      <c r="P3" s="1">
        <f t="shared" si="0"/>
        <v>11.25</v>
      </c>
      <c r="Q3" s="1">
        <f t="shared" si="0"/>
        <v>11</v>
      </c>
      <c r="R3" s="1">
        <f t="shared" ref="R3:R21" si="4">SUM(M3:Q3)</f>
        <v>23.75</v>
      </c>
      <c r="S3" s="11">
        <f t="shared" ref="S3:S21" si="5">R3/29</f>
        <v>0.81896551724137934</v>
      </c>
      <c r="T3" s="16">
        <f t="shared" ref="T3:T21" si="6">S3*100</f>
        <v>81.896551724137936</v>
      </c>
      <c r="U3" s="16"/>
      <c r="V3" s="1">
        <f t="shared" ref="V3:V21" si="7">_xlfn.FLOOR.MATH(S3*100)</f>
        <v>81</v>
      </c>
      <c r="W3" s="12" t="s">
        <v>12</v>
      </c>
    </row>
    <row r="4" spans="1:23" x14ac:dyDescent="0.2">
      <c r="A4" s="3">
        <v>3</v>
      </c>
      <c r="B4" s="3">
        <f>COUNTIF(ข้อมูลดิบ!$B4:$AD4,รายละเอียด!B$1)</f>
        <v>0</v>
      </c>
      <c r="C4" s="3">
        <f>COUNTIF(ข้อมูลดิบ!$B4:$AD4,รายละเอียด!C$1)</f>
        <v>0</v>
      </c>
      <c r="D4" s="3">
        <f>COUNTIF(ข้อมูลดิบ!$B4:$AD4,รายละเอียด!D$1)</f>
        <v>3</v>
      </c>
      <c r="E4" s="3">
        <f>COUNTIF(ข้อมูลดิบ!$B4:$AD4,รายละเอียด!E$1)</f>
        <v>14</v>
      </c>
      <c r="F4" s="3">
        <f>COUNTIF(ข้อมูลดิบ!$B4:$AD4,รายละเอียด!F$1)</f>
        <v>12</v>
      </c>
      <c r="G4" s="4">
        <f>_xlfn.STDEV.P(ข้อมูลดิบ!$B4:$AD4)</f>
        <v>0.6487892318009234</v>
      </c>
      <c r="H4" s="4">
        <f>AVERAGE(ข้อมูลดิบ!$B4:$AD4)</f>
        <v>4.3103448275862073</v>
      </c>
      <c r="I4" s="18">
        <f t="shared" si="1"/>
        <v>0.31034482758620729</v>
      </c>
      <c r="J4" s="18"/>
      <c r="K4" s="18">
        <f t="shared" si="2"/>
        <v>0.6487892318009234</v>
      </c>
      <c r="L4" s="19"/>
      <c r="M4" s="1">
        <f t="shared" si="3"/>
        <v>0</v>
      </c>
      <c r="N4" s="1">
        <f t="shared" si="0"/>
        <v>0</v>
      </c>
      <c r="O4" s="1">
        <f t="shared" si="0"/>
        <v>1.5</v>
      </c>
      <c r="P4" s="1">
        <f t="shared" si="0"/>
        <v>10.5</v>
      </c>
      <c r="Q4" s="1">
        <f t="shared" si="0"/>
        <v>12</v>
      </c>
      <c r="R4" s="1">
        <f t="shared" si="4"/>
        <v>24</v>
      </c>
      <c r="S4" s="11">
        <f t="shared" si="5"/>
        <v>0.82758620689655171</v>
      </c>
      <c r="T4" s="16">
        <f t="shared" si="6"/>
        <v>82.758620689655174</v>
      </c>
      <c r="U4" s="16"/>
      <c r="V4" s="1">
        <f t="shared" si="7"/>
        <v>82</v>
      </c>
      <c r="W4" s="12" t="s">
        <v>13</v>
      </c>
    </row>
    <row r="5" spans="1:23" x14ac:dyDescent="0.2">
      <c r="A5" s="3">
        <v>4</v>
      </c>
      <c r="B5" s="3">
        <f>COUNTIF(ข้อมูลดิบ!$B5:$AD5,รายละเอียด!B$1)</f>
        <v>0</v>
      </c>
      <c r="C5" s="3">
        <f>COUNTIF(ข้อมูลดิบ!$B5:$AD5,รายละเอียด!C$1)</f>
        <v>0</v>
      </c>
      <c r="D5" s="3">
        <f>COUNTIF(ข้อมูลดิบ!$B5:$AD5,รายละเอียด!D$1)</f>
        <v>6</v>
      </c>
      <c r="E5" s="3">
        <f>COUNTIF(ข้อมูลดิบ!$B5:$AD5,รายละเอียด!E$1)</f>
        <v>12</v>
      </c>
      <c r="F5" s="3">
        <f>COUNTIF(ข้อมูลดิบ!$B5:$AD5,รายละเอียด!F$1)</f>
        <v>11</v>
      </c>
      <c r="G5" s="4">
        <f>_xlfn.STDEV.P(ข้อมูลดิบ!$B5:$AD5)</f>
        <v>0.74597612595806673</v>
      </c>
      <c r="H5" s="4">
        <f>AVERAGE(ข้อมูลดิบ!$B5:$AD5)</f>
        <v>4.1724137931034484</v>
      </c>
      <c r="I5" s="18">
        <f t="shared" si="1"/>
        <v>0.1724137931034484</v>
      </c>
      <c r="J5" s="18"/>
      <c r="K5" s="18">
        <f t="shared" si="2"/>
        <v>0.74597612595806673</v>
      </c>
      <c r="L5" s="19"/>
      <c r="M5" s="1">
        <f t="shared" si="3"/>
        <v>0</v>
      </c>
      <c r="N5" s="1">
        <f t="shared" si="0"/>
        <v>0</v>
      </c>
      <c r="O5" s="1">
        <f t="shared" si="0"/>
        <v>3</v>
      </c>
      <c r="P5" s="1">
        <f t="shared" si="0"/>
        <v>9</v>
      </c>
      <c r="Q5" s="1">
        <f t="shared" si="0"/>
        <v>11</v>
      </c>
      <c r="R5" s="1">
        <f t="shared" si="4"/>
        <v>23</v>
      </c>
      <c r="S5" s="11">
        <f t="shared" si="5"/>
        <v>0.7931034482758621</v>
      </c>
      <c r="T5" s="16">
        <f t="shared" si="6"/>
        <v>79.310344827586206</v>
      </c>
      <c r="U5" s="16"/>
      <c r="V5" s="1">
        <f t="shared" si="7"/>
        <v>79</v>
      </c>
      <c r="W5" s="12" t="s">
        <v>16</v>
      </c>
    </row>
    <row r="6" spans="1:23" x14ac:dyDescent="0.2">
      <c r="A6" s="3">
        <v>5</v>
      </c>
      <c r="B6" s="3">
        <f>COUNTIF(ข้อมูลดิบ!$B6:$AD6,รายละเอียด!B$1)</f>
        <v>0</v>
      </c>
      <c r="C6" s="3">
        <f>COUNTIF(ข้อมูลดิบ!$B6:$AD6,รายละเอียด!C$1)</f>
        <v>0</v>
      </c>
      <c r="D6" s="3">
        <f>COUNTIF(ข้อมูลดิบ!$B6:$AD6,รายละเอียด!D$1)</f>
        <v>8</v>
      </c>
      <c r="E6" s="3">
        <f>COUNTIF(ข้อมูลดิบ!$B6:$AD6,รายละเอียด!E$1)</f>
        <v>9</v>
      </c>
      <c r="F6" s="3">
        <f>COUNTIF(ข้อมูลดิบ!$B6:$AD6,รายละเอียด!F$1)</f>
        <v>12</v>
      </c>
      <c r="G6" s="4">
        <f>_xlfn.STDEV.P(ข้อมูลดิบ!$B6:$AD6)</f>
        <v>0.81892014393364942</v>
      </c>
      <c r="H6" s="4">
        <f>AVERAGE(ข้อมูลดิบ!$B6:$AD6)</f>
        <v>4.1379310344827589</v>
      </c>
      <c r="I6" s="18">
        <f t="shared" si="1"/>
        <v>0.1379310344827589</v>
      </c>
      <c r="J6" s="18"/>
      <c r="K6" s="18">
        <f t="shared" si="2"/>
        <v>0.81892014393364942</v>
      </c>
      <c r="L6" s="19"/>
      <c r="M6" s="1">
        <f t="shared" si="3"/>
        <v>0</v>
      </c>
      <c r="N6" s="1">
        <f t="shared" si="0"/>
        <v>0</v>
      </c>
      <c r="O6" s="1">
        <f t="shared" si="0"/>
        <v>4</v>
      </c>
      <c r="P6" s="1">
        <f t="shared" si="0"/>
        <v>6.75</v>
      </c>
      <c r="Q6" s="1">
        <f t="shared" si="0"/>
        <v>12</v>
      </c>
      <c r="R6" s="1">
        <f t="shared" si="4"/>
        <v>22.75</v>
      </c>
      <c r="S6" s="11">
        <f t="shared" si="5"/>
        <v>0.78448275862068961</v>
      </c>
      <c r="T6" s="16">
        <f t="shared" si="6"/>
        <v>78.448275862068968</v>
      </c>
      <c r="U6" s="16"/>
      <c r="V6" s="1">
        <f t="shared" si="7"/>
        <v>78</v>
      </c>
      <c r="W6" s="12" t="s">
        <v>14</v>
      </c>
    </row>
    <row r="7" spans="1:23" x14ac:dyDescent="0.2">
      <c r="A7" s="3">
        <v>6</v>
      </c>
      <c r="B7" s="3">
        <f>COUNTIF(ข้อมูลดิบ!$B7:$AD7,รายละเอียด!B$1)</f>
        <v>0</v>
      </c>
      <c r="C7" s="3">
        <f>COUNTIF(ข้อมูลดิบ!$B7:$AD7,รายละเอียด!C$1)</f>
        <v>0</v>
      </c>
      <c r="D7" s="3">
        <f>COUNTIF(ข้อมูลดิบ!$B7:$AD7,รายละเอียด!D$1)</f>
        <v>9</v>
      </c>
      <c r="E7" s="3">
        <f>COUNTIF(ข้อมูลดิบ!$B7:$AD7,รายละเอียด!E$1)</f>
        <v>11</v>
      </c>
      <c r="F7" s="3">
        <f>COUNTIF(ข้อมูลดิบ!$B7:$AD7,รายละเอียด!F$1)</f>
        <v>9</v>
      </c>
      <c r="G7" s="4">
        <f>_xlfn.STDEV.P(ข้อมูลดิบ!$B7:$AD7)</f>
        <v>0.78783859715833537</v>
      </c>
      <c r="H7" s="4">
        <f>AVERAGE(ข้อมูลดิบ!$B7:$AD7)</f>
        <v>4</v>
      </c>
      <c r="I7" s="18">
        <f t="shared" si="1"/>
        <v>0</v>
      </c>
      <c r="J7" s="18"/>
      <c r="K7" s="18">
        <f t="shared" si="2"/>
        <v>0.78783859715833537</v>
      </c>
      <c r="L7" s="19"/>
      <c r="M7" s="1">
        <f t="shared" si="3"/>
        <v>0</v>
      </c>
      <c r="N7" s="1">
        <f t="shared" si="0"/>
        <v>0</v>
      </c>
      <c r="O7" s="1">
        <f t="shared" si="0"/>
        <v>4.5</v>
      </c>
      <c r="P7" s="1">
        <f t="shared" si="0"/>
        <v>8.25</v>
      </c>
      <c r="Q7" s="1">
        <f t="shared" si="0"/>
        <v>9</v>
      </c>
      <c r="R7" s="1">
        <f t="shared" si="4"/>
        <v>21.75</v>
      </c>
      <c r="S7" s="11">
        <f t="shared" si="5"/>
        <v>0.75</v>
      </c>
      <c r="T7" s="16">
        <f t="shared" si="6"/>
        <v>75</v>
      </c>
      <c r="U7" s="16"/>
      <c r="V7" s="1">
        <f t="shared" si="7"/>
        <v>75</v>
      </c>
      <c r="W7" s="12" t="s">
        <v>15</v>
      </c>
    </row>
    <row r="8" spans="1:23" x14ac:dyDescent="0.2">
      <c r="A8" s="3">
        <v>7</v>
      </c>
      <c r="B8" s="3">
        <f>COUNTIF(ข้อมูลดิบ!$B8:$AD8,รายละเอียด!B$1)</f>
        <v>0</v>
      </c>
      <c r="C8" s="3">
        <f>COUNTIF(ข้อมูลดิบ!$B8:$AD8,รายละเอียด!C$1)</f>
        <v>0</v>
      </c>
      <c r="D8" s="3">
        <f>COUNTIF(ข้อมูลดิบ!$B8:$AD8,รายละเอียด!D$1)</f>
        <v>6</v>
      </c>
      <c r="E8" s="3">
        <f>COUNTIF(ข้อมูลดิบ!$B8:$AD8,รายละเอียด!E$1)</f>
        <v>13</v>
      </c>
      <c r="F8" s="3">
        <f>COUNTIF(ข้อมูลดิบ!$B8:$AD8,รายละเอียด!F$1)</f>
        <v>10</v>
      </c>
      <c r="G8" s="4">
        <f>_xlfn.STDEV.P(ข้อมูลดิบ!$B8:$AD8)</f>
        <v>0.72986243063850775</v>
      </c>
      <c r="H8" s="4">
        <f>AVERAGE(ข้อมูลดิบ!$B8:$AD8)</f>
        <v>4.1379310344827589</v>
      </c>
      <c r="I8" s="18">
        <f t="shared" si="1"/>
        <v>0.1379310344827589</v>
      </c>
      <c r="J8" s="18"/>
      <c r="K8" s="18">
        <f t="shared" si="2"/>
        <v>0.72986243063850775</v>
      </c>
      <c r="L8" s="19"/>
      <c r="M8" s="1">
        <f t="shared" si="3"/>
        <v>0</v>
      </c>
      <c r="N8" s="1">
        <f t="shared" si="0"/>
        <v>0</v>
      </c>
      <c r="O8" s="1">
        <f t="shared" si="0"/>
        <v>3</v>
      </c>
      <c r="P8" s="1">
        <f t="shared" si="0"/>
        <v>9.75</v>
      </c>
      <c r="Q8" s="1">
        <f t="shared" si="0"/>
        <v>10</v>
      </c>
      <c r="R8" s="1">
        <f t="shared" si="4"/>
        <v>22.75</v>
      </c>
      <c r="S8" s="11">
        <f t="shared" si="5"/>
        <v>0.78448275862068961</v>
      </c>
      <c r="T8" s="16">
        <f t="shared" si="6"/>
        <v>78.448275862068968</v>
      </c>
      <c r="U8" s="16"/>
      <c r="V8" s="1">
        <f t="shared" si="7"/>
        <v>78</v>
      </c>
      <c r="W8" s="12" t="s">
        <v>17</v>
      </c>
    </row>
    <row r="9" spans="1:23" x14ac:dyDescent="0.2">
      <c r="A9" s="3">
        <v>8</v>
      </c>
      <c r="B9" s="3">
        <f>COUNTIF(ข้อมูลดิบ!$B9:$AD9,รายละเอียด!B$1)</f>
        <v>0</v>
      </c>
      <c r="C9" s="3">
        <f>COUNTIF(ข้อมูลดิบ!$B9:$AD9,รายละเอียด!C$1)</f>
        <v>0</v>
      </c>
      <c r="D9" s="3">
        <f>COUNTIF(ข้อมูลดิบ!$B9:$AD9,รายละเอียด!D$1)</f>
        <v>7</v>
      </c>
      <c r="E9" s="3">
        <f>COUNTIF(ข้อมูลดิบ!$B9:$AD9,รายละเอียด!E$1)</f>
        <v>12</v>
      </c>
      <c r="F9" s="3">
        <f>COUNTIF(ข้อมูลดิบ!$B9:$AD9,รายละเอียด!F$1)</f>
        <v>10</v>
      </c>
      <c r="G9" s="4">
        <f>_xlfn.STDEV.P(ข้อมูลดิบ!$B9:$AD9)</f>
        <v>0.75862068965517249</v>
      </c>
      <c r="H9" s="4">
        <f>AVERAGE(ข้อมูลดิบ!$B9:$AD9)</f>
        <v>4.1034482758620694</v>
      </c>
      <c r="I9" s="18">
        <f t="shared" si="1"/>
        <v>0.10344827586206939</v>
      </c>
      <c r="J9" s="18"/>
      <c r="K9" s="18">
        <f t="shared" si="2"/>
        <v>0.75862068965517249</v>
      </c>
      <c r="L9" s="19"/>
      <c r="M9" s="1">
        <f t="shared" si="3"/>
        <v>0</v>
      </c>
      <c r="N9" s="1">
        <f t="shared" si="0"/>
        <v>0</v>
      </c>
      <c r="O9" s="1">
        <f t="shared" si="0"/>
        <v>3.5</v>
      </c>
      <c r="P9" s="1">
        <f t="shared" si="0"/>
        <v>9</v>
      </c>
      <c r="Q9" s="1">
        <f t="shared" si="0"/>
        <v>10</v>
      </c>
      <c r="R9" s="1">
        <f t="shared" si="4"/>
        <v>22.5</v>
      </c>
      <c r="S9" s="11">
        <f t="shared" si="5"/>
        <v>0.77586206896551724</v>
      </c>
      <c r="T9" s="16">
        <f t="shared" si="6"/>
        <v>77.58620689655173</v>
      </c>
      <c r="U9" s="16"/>
      <c r="V9" s="1">
        <f t="shared" si="7"/>
        <v>77</v>
      </c>
      <c r="W9" s="12" t="s">
        <v>18</v>
      </c>
    </row>
    <row r="10" spans="1:23" x14ac:dyDescent="0.2">
      <c r="A10" s="3">
        <v>9</v>
      </c>
      <c r="B10" s="3">
        <f>COUNTIF(ข้อมูลดิบ!$B10:$AD10,รายละเอียด!B$1)</f>
        <v>0</v>
      </c>
      <c r="C10" s="3">
        <f>COUNTIF(ข้อมูลดิบ!$B10:$AD10,รายละเอียด!C$1)</f>
        <v>0</v>
      </c>
      <c r="D10" s="3">
        <f>COUNTIF(ข้อมูลดิบ!$B10:$AD10,รายละเอียด!D$1)</f>
        <v>7</v>
      </c>
      <c r="E10" s="3">
        <f>COUNTIF(ข้อมูลดิบ!$B10:$AD10,รายละเอียด!E$1)</f>
        <v>13</v>
      </c>
      <c r="F10" s="3">
        <f>COUNTIF(ข้อมูลดิบ!$B10:$AD10,รายละเอียด!F$1)</f>
        <v>9</v>
      </c>
      <c r="G10" s="4">
        <f>_xlfn.STDEV.P(ข้อมูลดิบ!$B10:$AD10)</f>
        <v>0.73957277894921436</v>
      </c>
      <c r="H10" s="4">
        <f>AVERAGE(ข้อมูลดิบ!$B10:$AD10)</f>
        <v>4.068965517241379</v>
      </c>
      <c r="I10" s="18">
        <f t="shared" si="1"/>
        <v>6.8965517241379004E-2</v>
      </c>
      <c r="J10" s="18"/>
      <c r="K10" s="18">
        <f t="shared" si="2"/>
        <v>0.73957277894921436</v>
      </c>
      <c r="L10" s="19"/>
      <c r="M10" s="1">
        <f t="shared" si="3"/>
        <v>0</v>
      </c>
      <c r="N10" s="1">
        <f t="shared" si="0"/>
        <v>0</v>
      </c>
      <c r="O10" s="1">
        <f t="shared" si="0"/>
        <v>3.5</v>
      </c>
      <c r="P10" s="1">
        <f t="shared" si="0"/>
        <v>9.75</v>
      </c>
      <c r="Q10" s="1">
        <f t="shared" si="0"/>
        <v>9</v>
      </c>
      <c r="R10" s="1">
        <f t="shared" si="4"/>
        <v>22.25</v>
      </c>
      <c r="S10" s="11">
        <f t="shared" si="5"/>
        <v>0.76724137931034486</v>
      </c>
      <c r="T10" s="16">
        <f t="shared" si="6"/>
        <v>76.724137931034491</v>
      </c>
      <c r="U10" s="16"/>
      <c r="V10" s="1">
        <f t="shared" si="7"/>
        <v>76</v>
      </c>
      <c r="W10" s="12" t="s">
        <v>19</v>
      </c>
    </row>
    <row r="11" spans="1:23" s="6" customFormat="1" x14ac:dyDescent="0.2">
      <c r="A11" s="6">
        <v>10</v>
      </c>
      <c r="B11" s="6">
        <f>COUNTIF(ข้อมูลดิบ!$B11:$AD11,รายละเอียด!B$1)</f>
        <v>0</v>
      </c>
      <c r="C11" s="6">
        <f>COUNTIF(ข้อมูลดิบ!$B11:$AD11,รายละเอียด!C$1)</f>
        <v>0</v>
      </c>
      <c r="D11" s="6">
        <f>COUNTIF(ข้อมูลดิบ!$B11:$AD11,รายละเอียด!D$1)</f>
        <v>4</v>
      </c>
      <c r="E11" s="6">
        <f>COUNTIF(ข้อมูลดิบ!$B11:$AD11,รายละเอียด!E$1)</f>
        <v>16</v>
      </c>
      <c r="F11" s="6">
        <f>COUNTIF(ข้อมูลดิบ!$B11:$AD11,รายละเอียด!F$1)</f>
        <v>9</v>
      </c>
      <c r="G11" s="5">
        <f>_xlfn.STDEV.P(ข้อมูลดิบ!$B11:$AD11)</f>
        <v>0.6469538979066799</v>
      </c>
      <c r="H11" s="5">
        <f>AVERAGE(ข้อมูลดิบ!$B11:$AD11)</f>
        <v>4.1724137931034484</v>
      </c>
      <c r="I11" s="20">
        <f t="shared" si="1"/>
        <v>0.1724137931034484</v>
      </c>
      <c r="J11" s="20"/>
      <c r="K11" s="20">
        <f t="shared" si="2"/>
        <v>0.6469538979066799</v>
      </c>
      <c r="L11" s="17"/>
      <c r="M11" s="6">
        <f t="shared" si="3"/>
        <v>0</v>
      </c>
      <c r="N11" s="6">
        <f t="shared" si="0"/>
        <v>0</v>
      </c>
      <c r="O11" s="6">
        <f t="shared" si="0"/>
        <v>2</v>
      </c>
      <c r="P11" s="6">
        <f t="shared" si="0"/>
        <v>12</v>
      </c>
      <c r="Q11" s="6">
        <f t="shared" si="0"/>
        <v>9</v>
      </c>
      <c r="R11" s="6">
        <f t="shared" si="4"/>
        <v>23</v>
      </c>
      <c r="S11" s="15">
        <f t="shared" si="5"/>
        <v>0.7931034482758621</v>
      </c>
      <c r="T11" s="17">
        <f t="shared" si="6"/>
        <v>79.310344827586206</v>
      </c>
      <c r="U11" s="17"/>
      <c r="V11" s="6">
        <f t="shared" si="7"/>
        <v>79</v>
      </c>
      <c r="W11" s="9" t="s">
        <v>20</v>
      </c>
    </row>
    <row r="12" spans="1:23" x14ac:dyDescent="0.2">
      <c r="A12" s="7">
        <v>11</v>
      </c>
      <c r="B12" s="7">
        <f>COUNTIF(ข้อมูลดิบ!$B12:$AD12,รายละเอียด!B$1)</f>
        <v>0</v>
      </c>
      <c r="C12" s="7">
        <f>COUNTIF(ข้อมูลดิบ!$B12:$AD12,รายละเอียด!C$1)</f>
        <v>0</v>
      </c>
      <c r="D12" s="7">
        <f>COUNTIF(ข้อมูลดิบ!$B12:$AD12,รายละเอียด!D$1)</f>
        <v>2</v>
      </c>
      <c r="E12" s="7">
        <f>COUNTIF(ข้อมูลดิบ!$B12:$AD12,รายละเอียด!E$1)</f>
        <v>9</v>
      </c>
      <c r="F12" s="7">
        <f>COUNTIF(ข้อมูลดิบ!$B12:$AD12,รายละเอียด!F$1)</f>
        <v>18</v>
      </c>
      <c r="G12" s="8">
        <f>_xlfn.STDEV.P(ข้อมูลดิบ!$B12:$AD12)</f>
        <v>0.62068965517241381</v>
      </c>
      <c r="H12" s="8">
        <f>AVERAGE(ข้อมูลดิบ!$B12:$AD12)</f>
        <v>4.5517241379310347</v>
      </c>
      <c r="I12" s="21">
        <f t="shared" si="1"/>
        <v>0.5517241379310347</v>
      </c>
      <c r="J12" s="21"/>
      <c r="K12" s="21">
        <f t="shared" si="2"/>
        <v>0.62068965517241381</v>
      </c>
      <c r="L12" s="22"/>
      <c r="M12" s="1">
        <f t="shared" si="3"/>
        <v>0</v>
      </c>
      <c r="N12" s="1">
        <f t="shared" si="0"/>
        <v>0</v>
      </c>
      <c r="O12" s="1">
        <f t="shared" si="0"/>
        <v>1</v>
      </c>
      <c r="P12" s="1">
        <f t="shared" si="0"/>
        <v>6.75</v>
      </c>
      <c r="Q12" s="1">
        <f t="shared" si="0"/>
        <v>18</v>
      </c>
      <c r="R12" s="1">
        <f t="shared" si="4"/>
        <v>25.75</v>
      </c>
      <c r="S12" s="11">
        <f t="shared" si="5"/>
        <v>0.88793103448275867</v>
      </c>
      <c r="T12" s="16">
        <f t="shared" si="6"/>
        <v>88.793103448275872</v>
      </c>
      <c r="U12" s="16"/>
      <c r="V12" s="1">
        <f t="shared" si="7"/>
        <v>88</v>
      </c>
      <c r="W12" s="12" t="s">
        <v>21</v>
      </c>
    </row>
    <row r="13" spans="1:23" x14ac:dyDescent="0.2">
      <c r="A13" s="3">
        <v>12</v>
      </c>
      <c r="B13" s="3">
        <f>COUNTIF(ข้อมูลดิบ!$B13:$AD13,รายละเอียด!B$1)</f>
        <v>0</v>
      </c>
      <c r="C13" s="3">
        <f>COUNTIF(ข้อมูลดิบ!$B13:$AD13,รายละเอียด!C$1)</f>
        <v>1</v>
      </c>
      <c r="D13" s="3">
        <f>COUNTIF(ข้อมูลดิบ!$B13:$AD13,รายละเอียด!D$1)</f>
        <v>6</v>
      </c>
      <c r="E13" s="3">
        <f>COUNTIF(ข้อมูลดิบ!$B13:$AD13,รายละเอียด!E$1)</f>
        <v>9</v>
      </c>
      <c r="F13" s="3">
        <f>COUNTIF(ข้อมูลดิบ!$B13:$AD13,รายละเอียด!F$1)</f>
        <v>13</v>
      </c>
      <c r="G13" s="4">
        <f>_xlfn.STDEV.P(ข้อมูลดิบ!$B13:$AD13)</f>
        <v>0.87371444547033983</v>
      </c>
      <c r="H13" s="4">
        <f>AVERAGE(ข้อมูลดิบ!$B13:$AD13)</f>
        <v>4.1724137931034484</v>
      </c>
      <c r="I13" s="18">
        <f t="shared" si="1"/>
        <v>0.1724137931034484</v>
      </c>
      <c r="J13" s="18"/>
      <c r="K13" s="18">
        <f t="shared" si="2"/>
        <v>0.87371444547033983</v>
      </c>
      <c r="L13" s="19"/>
      <c r="M13" s="1">
        <f t="shared" si="3"/>
        <v>0</v>
      </c>
      <c r="N13" s="1">
        <f t="shared" si="0"/>
        <v>0.25</v>
      </c>
      <c r="O13" s="1">
        <f t="shared" si="0"/>
        <v>3</v>
      </c>
      <c r="P13" s="1">
        <f t="shared" si="0"/>
        <v>6.75</v>
      </c>
      <c r="Q13" s="1">
        <f t="shared" si="0"/>
        <v>13</v>
      </c>
      <c r="R13" s="1">
        <f t="shared" si="4"/>
        <v>23</v>
      </c>
      <c r="S13" s="11">
        <f t="shared" si="5"/>
        <v>0.7931034482758621</v>
      </c>
      <c r="T13" s="16">
        <f t="shared" si="6"/>
        <v>79.310344827586206</v>
      </c>
      <c r="U13" s="16"/>
      <c r="V13" s="1">
        <f t="shared" si="7"/>
        <v>79</v>
      </c>
      <c r="W13" s="12" t="s">
        <v>22</v>
      </c>
    </row>
    <row r="14" spans="1:23" x14ac:dyDescent="0.2">
      <c r="A14" s="3">
        <v>13</v>
      </c>
      <c r="B14" s="3">
        <f>COUNTIF(ข้อมูลดิบ!$B14:$AD14,รายละเอียด!B$1)</f>
        <v>0</v>
      </c>
      <c r="C14" s="3">
        <f>COUNTIF(ข้อมูลดิบ!$B14:$AD14,รายละเอียด!C$1)</f>
        <v>0</v>
      </c>
      <c r="D14" s="3">
        <f>COUNTIF(ข้อมูลดิบ!$B14:$AD14,รายละเอียด!D$1)</f>
        <v>6</v>
      </c>
      <c r="E14" s="3">
        <f>COUNTIF(ข้อมูลดิบ!$B14:$AD14,รายละเอียด!E$1)</f>
        <v>11</v>
      </c>
      <c r="F14" s="3">
        <f>COUNTIF(ข้อมูลดิบ!$B14:$AD14,รายละเอียด!F$1)</f>
        <v>12</v>
      </c>
      <c r="G14" s="4">
        <f>_xlfn.STDEV.P(ข้อมูลดิบ!$B14:$AD14)</f>
        <v>0.76018647189822763</v>
      </c>
      <c r="H14" s="4">
        <f>AVERAGE(ข้อมูลดิบ!$B14:$AD14)</f>
        <v>4.2068965517241379</v>
      </c>
      <c r="I14" s="18">
        <f t="shared" si="1"/>
        <v>0.2068965517241379</v>
      </c>
      <c r="J14" s="18"/>
      <c r="K14" s="18">
        <f t="shared" si="2"/>
        <v>0.76018647189822763</v>
      </c>
      <c r="L14" s="19"/>
      <c r="M14" s="1">
        <f t="shared" si="3"/>
        <v>0</v>
      </c>
      <c r="N14" s="1">
        <f t="shared" si="0"/>
        <v>0</v>
      </c>
      <c r="O14" s="1">
        <f t="shared" si="0"/>
        <v>3</v>
      </c>
      <c r="P14" s="1">
        <f t="shared" si="0"/>
        <v>8.25</v>
      </c>
      <c r="Q14" s="1">
        <f t="shared" si="0"/>
        <v>12</v>
      </c>
      <c r="R14" s="1">
        <f t="shared" si="4"/>
        <v>23.25</v>
      </c>
      <c r="S14" s="11">
        <f t="shared" si="5"/>
        <v>0.80172413793103448</v>
      </c>
      <c r="T14" s="16">
        <f t="shared" si="6"/>
        <v>80.172413793103445</v>
      </c>
      <c r="U14" s="16"/>
      <c r="V14" s="1">
        <f t="shared" si="7"/>
        <v>80</v>
      </c>
      <c r="W14" s="12" t="s">
        <v>23</v>
      </c>
    </row>
    <row r="15" spans="1:23" x14ac:dyDescent="0.2">
      <c r="A15" s="3">
        <v>14</v>
      </c>
      <c r="B15" s="3">
        <f>COUNTIF(ข้อมูลดิบ!$B15:$AD15,รายละเอียด!B$1)</f>
        <v>0</v>
      </c>
      <c r="C15" s="3">
        <f>COUNTIF(ข้อมูลดิบ!$B15:$AD15,รายละเอียด!C$1)</f>
        <v>0</v>
      </c>
      <c r="D15" s="3">
        <f>COUNTIF(ข้อมูลดิบ!$B15:$AD15,รายละเอียด!D$1)</f>
        <v>6</v>
      </c>
      <c r="E15" s="3">
        <f>COUNTIF(ข้อมูลดิบ!$B15:$AD15,รายละเอียด!E$1)</f>
        <v>12</v>
      </c>
      <c r="F15" s="3">
        <f>COUNTIF(ข้อมูลดิบ!$B15:$AD15,รายละเอียด!F$1)</f>
        <v>11</v>
      </c>
      <c r="G15" s="4">
        <f>_xlfn.STDEV.P(ข้อมูลดิบ!$B15:$AD15)</f>
        <v>0.74597612595806673</v>
      </c>
      <c r="H15" s="4">
        <f>AVERAGE(ข้อมูลดิบ!$B15:$AD15)</f>
        <v>4.1724137931034484</v>
      </c>
      <c r="I15" s="18">
        <f t="shared" si="1"/>
        <v>0.1724137931034484</v>
      </c>
      <c r="J15" s="18"/>
      <c r="K15" s="18">
        <f t="shared" si="2"/>
        <v>0.74597612595806673</v>
      </c>
      <c r="L15" s="19"/>
      <c r="M15" s="1">
        <f t="shared" si="3"/>
        <v>0</v>
      </c>
      <c r="N15" s="1">
        <f t="shared" si="0"/>
        <v>0</v>
      </c>
      <c r="O15" s="1">
        <f t="shared" si="0"/>
        <v>3</v>
      </c>
      <c r="P15" s="1">
        <f t="shared" si="0"/>
        <v>9</v>
      </c>
      <c r="Q15" s="1">
        <f t="shared" si="0"/>
        <v>11</v>
      </c>
      <c r="R15" s="1">
        <f t="shared" si="4"/>
        <v>23</v>
      </c>
      <c r="S15" s="11">
        <f t="shared" si="5"/>
        <v>0.7931034482758621</v>
      </c>
      <c r="T15" s="16">
        <f t="shared" si="6"/>
        <v>79.310344827586206</v>
      </c>
      <c r="U15" s="16"/>
      <c r="V15" s="1">
        <f t="shared" si="7"/>
        <v>79</v>
      </c>
      <c r="W15" s="12" t="s">
        <v>24</v>
      </c>
    </row>
    <row r="16" spans="1:23" x14ac:dyDescent="0.2">
      <c r="A16" s="3">
        <v>15</v>
      </c>
      <c r="B16" s="3">
        <f>COUNTIF(ข้อมูลดิบ!$B16:$AD16,รายละเอียด!B$1)</f>
        <v>0</v>
      </c>
      <c r="C16" s="3">
        <f>COUNTIF(ข้อมูลดิบ!$B16:$AD16,รายละเอียด!C$1)</f>
        <v>0</v>
      </c>
      <c r="D16" s="3">
        <f>COUNTIF(ข้อมูลดิบ!$B16:$AD16,รายละเอียด!D$1)</f>
        <v>5</v>
      </c>
      <c r="E16" s="3">
        <f>COUNTIF(ข้อมูลดิบ!$B16:$AD16,รายละเอียด!E$1)</f>
        <v>8</v>
      </c>
      <c r="F16" s="3">
        <f>COUNTIF(ข้อมูลดิบ!$B16:$AD16,รายละเอียด!F$1)</f>
        <v>16</v>
      </c>
      <c r="G16" s="4">
        <f>_xlfn.STDEV.P(ข้อมูลดิบ!$B16:$AD16)</f>
        <v>0.76174903566808694</v>
      </c>
      <c r="H16" s="4">
        <f>AVERAGE(ข้อมูลดิบ!$B16:$AD16)</f>
        <v>4.3793103448275863</v>
      </c>
      <c r="I16" s="18">
        <f t="shared" si="1"/>
        <v>0.3793103448275863</v>
      </c>
      <c r="J16" s="18"/>
      <c r="K16" s="18">
        <f t="shared" si="2"/>
        <v>0.76174903566808694</v>
      </c>
      <c r="L16" s="19"/>
      <c r="M16" s="1">
        <f t="shared" si="3"/>
        <v>0</v>
      </c>
      <c r="N16" s="1">
        <f t="shared" si="0"/>
        <v>0</v>
      </c>
      <c r="O16" s="1">
        <f t="shared" si="0"/>
        <v>2.5</v>
      </c>
      <c r="P16" s="1">
        <f t="shared" si="0"/>
        <v>6</v>
      </c>
      <c r="Q16" s="1">
        <f t="shared" si="0"/>
        <v>16</v>
      </c>
      <c r="R16" s="1">
        <f t="shared" si="4"/>
        <v>24.5</v>
      </c>
      <c r="S16" s="11">
        <f t="shared" si="5"/>
        <v>0.84482758620689657</v>
      </c>
      <c r="T16" s="16">
        <f t="shared" si="6"/>
        <v>84.482758620689651</v>
      </c>
      <c r="U16" s="16"/>
      <c r="V16" s="1">
        <f t="shared" si="7"/>
        <v>84</v>
      </c>
      <c r="W16" s="12" t="s">
        <v>25</v>
      </c>
    </row>
    <row r="17" spans="1:23" x14ac:dyDescent="0.2">
      <c r="A17" s="3">
        <v>16</v>
      </c>
      <c r="B17" s="3">
        <f>COUNTIF(ข้อมูลดิบ!$B17:$AD17,รายละเอียด!B$1)</f>
        <v>0</v>
      </c>
      <c r="C17" s="3">
        <f>COUNTIF(ข้อมูลดิบ!$B17:$AD17,รายละเอียด!C$1)</f>
        <v>0</v>
      </c>
      <c r="D17" s="3">
        <f>COUNTIF(ข้อมูลดิบ!$B17:$AD17,รายละเอียด!D$1)</f>
        <v>6</v>
      </c>
      <c r="E17" s="3">
        <f>COUNTIF(ข้อมูลดิบ!$B17:$AD17,รายละเอียด!E$1)</f>
        <v>10</v>
      </c>
      <c r="F17" s="3">
        <f>COUNTIF(ข้อมูลดิบ!$B17:$AD17,รายละเอียด!F$1)</f>
        <v>13</v>
      </c>
      <c r="G17" s="4">
        <f>_xlfn.STDEV.P(ข้อมูลดิบ!$B17:$AD17)</f>
        <v>0.77259850008303721</v>
      </c>
      <c r="H17" s="4">
        <f>AVERAGE(ข้อมูลดิบ!$B17:$AD17)</f>
        <v>4.2413793103448274</v>
      </c>
      <c r="I17" s="18">
        <f t="shared" si="1"/>
        <v>0.2413793103448274</v>
      </c>
      <c r="J17" s="18"/>
      <c r="K17" s="18">
        <f t="shared" si="2"/>
        <v>0.77259850008303721</v>
      </c>
      <c r="L17" s="19"/>
      <c r="M17" s="1">
        <f t="shared" si="3"/>
        <v>0</v>
      </c>
      <c r="N17" s="1">
        <f t="shared" si="0"/>
        <v>0</v>
      </c>
      <c r="O17" s="1">
        <f t="shared" si="0"/>
        <v>3</v>
      </c>
      <c r="P17" s="1">
        <f t="shared" si="0"/>
        <v>7.5</v>
      </c>
      <c r="Q17" s="1">
        <f t="shared" si="0"/>
        <v>13</v>
      </c>
      <c r="R17" s="1">
        <f t="shared" si="4"/>
        <v>23.5</v>
      </c>
      <c r="S17" s="11">
        <f t="shared" si="5"/>
        <v>0.81034482758620685</v>
      </c>
      <c r="T17" s="16">
        <f t="shared" si="6"/>
        <v>81.034482758620683</v>
      </c>
      <c r="U17" s="16"/>
      <c r="V17" s="1">
        <f t="shared" si="7"/>
        <v>81</v>
      </c>
      <c r="W17" s="12" t="s">
        <v>26</v>
      </c>
    </row>
    <row r="18" spans="1:23" x14ac:dyDescent="0.2">
      <c r="A18" s="3">
        <v>17</v>
      </c>
      <c r="B18" s="3">
        <f>COUNTIF(ข้อมูลดิบ!$B18:$AD18,รายละเอียด!B$1)</f>
        <v>0</v>
      </c>
      <c r="C18" s="3">
        <f>COUNTIF(ข้อมูลดิบ!$B18:$AD18,รายละเอียด!C$1)</f>
        <v>1</v>
      </c>
      <c r="D18" s="3">
        <f>COUNTIF(ข้อมูลดิบ!$B18:$AD18,รายละเอียด!D$1)</f>
        <v>5</v>
      </c>
      <c r="E18" s="3">
        <f>COUNTIF(ข้อมูลดิบ!$B18:$AD18,รายละเอียด!E$1)</f>
        <v>13</v>
      </c>
      <c r="F18" s="3">
        <f>COUNTIF(ข้อมูลดิบ!$B18:$AD18,รายละเอียด!F$1)</f>
        <v>10</v>
      </c>
      <c r="G18" s="4">
        <f>_xlfn.STDEV.P(ข้อมูลดิบ!$B18:$AD18)</f>
        <v>0.80278942943605625</v>
      </c>
      <c r="H18" s="4">
        <f>AVERAGE(ข้อมูลดิบ!$B18:$AD18)</f>
        <v>4.1034482758620694</v>
      </c>
      <c r="I18" s="18">
        <f t="shared" si="1"/>
        <v>0.10344827586206939</v>
      </c>
      <c r="J18" s="18"/>
      <c r="K18" s="18">
        <f t="shared" si="2"/>
        <v>0.80278942943605625</v>
      </c>
      <c r="L18" s="19"/>
      <c r="M18" s="1">
        <f t="shared" si="3"/>
        <v>0</v>
      </c>
      <c r="N18" s="1">
        <f t="shared" ref="N18:N21" si="8">C18*(C$1-1)*0.25</f>
        <v>0.25</v>
      </c>
      <c r="O18" s="1">
        <f t="shared" ref="O18:O21" si="9">D18*(D$1-1)*0.25</f>
        <v>2.5</v>
      </c>
      <c r="P18" s="1">
        <f t="shared" ref="P18:P21" si="10">E18*(E$1-1)*0.25</f>
        <v>9.75</v>
      </c>
      <c r="Q18" s="1">
        <f t="shared" ref="Q18:Q21" si="11">F18*(F$1-1)*0.25</f>
        <v>10</v>
      </c>
      <c r="R18" s="1">
        <f t="shared" si="4"/>
        <v>22.5</v>
      </c>
      <c r="S18" s="11">
        <f t="shared" si="5"/>
        <v>0.77586206896551724</v>
      </c>
      <c r="T18" s="16">
        <f t="shared" si="6"/>
        <v>77.58620689655173</v>
      </c>
      <c r="U18" s="16"/>
      <c r="V18" s="1">
        <f t="shared" si="7"/>
        <v>77</v>
      </c>
      <c r="W18" s="12" t="s">
        <v>27</v>
      </c>
    </row>
    <row r="19" spans="1:23" x14ac:dyDescent="0.2">
      <c r="A19" s="3">
        <v>18</v>
      </c>
      <c r="B19" s="3">
        <f>COUNTIF(ข้อมูลดิบ!$B19:$AD19,รายละเอียด!B$1)</f>
        <v>0</v>
      </c>
      <c r="C19" s="3">
        <f>COUNTIF(ข้อมูลดิบ!$B19:$AD19,รายละเอียด!C$1)</f>
        <v>0</v>
      </c>
      <c r="D19" s="3">
        <f>COUNTIF(ข้อมูลดิบ!$B19:$AD19,รายละเอียด!D$1)</f>
        <v>3</v>
      </c>
      <c r="E19" s="3">
        <f>COUNTIF(ข้อมูลดิบ!$B19:$AD19,รายละเอียด!E$1)</f>
        <v>11</v>
      </c>
      <c r="F19" s="3">
        <f>COUNTIF(ข้อมูลดิบ!$B19:$AD19,รายละเอียด!F$1)</f>
        <v>15</v>
      </c>
      <c r="G19" s="4">
        <f>_xlfn.STDEV.P(ข้อมูลดิบ!$B19:$AD19)</f>
        <v>0.67042145155943378</v>
      </c>
      <c r="H19" s="4">
        <f>AVERAGE(ข้อมูลดิบ!$B19:$AD19)</f>
        <v>4.4137931034482758</v>
      </c>
      <c r="I19" s="18">
        <f t="shared" si="1"/>
        <v>0.4137931034482758</v>
      </c>
      <c r="J19" s="18"/>
      <c r="K19" s="18">
        <f t="shared" si="2"/>
        <v>0.67042145155943378</v>
      </c>
      <c r="L19" s="19"/>
      <c r="M19" s="1">
        <f t="shared" si="3"/>
        <v>0</v>
      </c>
      <c r="N19" s="1">
        <f t="shared" si="8"/>
        <v>0</v>
      </c>
      <c r="O19" s="1">
        <f t="shared" si="9"/>
        <v>1.5</v>
      </c>
      <c r="P19" s="1">
        <f t="shared" si="10"/>
        <v>8.25</v>
      </c>
      <c r="Q19" s="1">
        <f t="shared" si="11"/>
        <v>15</v>
      </c>
      <c r="R19" s="1">
        <f t="shared" si="4"/>
        <v>24.75</v>
      </c>
      <c r="S19" s="11">
        <f t="shared" si="5"/>
        <v>0.85344827586206895</v>
      </c>
      <c r="T19" s="16">
        <f t="shared" si="6"/>
        <v>85.34482758620689</v>
      </c>
      <c r="U19" s="16"/>
      <c r="V19" s="1">
        <f t="shared" si="7"/>
        <v>85</v>
      </c>
      <c r="W19" s="12" t="s">
        <v>28</v>
      </c>
    </row>
    <row r="20" spans="1:23" x14ac:dyDescent="0.2">
      <c r="A20" s="3">
        <v>19</v>
      </c>
      <c r="B20" s="3">
        <f>COUNTIF(ข้อมูลดิบ!$B20:$AD20,รายละเอียด!B$1)</f>
        <v>0</v>
      </c>
      <c r="C20" s="3">
        <f>COUNTIF(ข้อมูลดิบ!$B20:$AD20,รายละเอียด!C$1)</f>
        <v>0</v>
      </c>
      <c r="D20" s="3">
        <f>COUNTIF(ข้อมูลดิบ!$B20:$AD20,รายละเอียด!D$1)</f>
        <v>3</v>
      </c>
      <c r="E20" s="3">
        <f>COUNTIF(ข้อมูลดิบ!$B20:$AD20,รายละเอียด!E$1)</f>
        <v>12</v>
      </c>
      <c r="F20" s="3">
        <f>COUNTIF(ข้อมูลดิบ!$B20:$AD20,รายละเอียด!F$1)</f>
        <v>14</v>
      </c>
      <c r="G20" s="4">
        <f>_xlfn.STDEV.P(ข้อมูลดิบ!$B20:$AD20)</f>
        <v>0.66507936282710034</v>
      </c>
      <c r="H20" s="4">
        <f>AVERAGE(ข้อมูลดิบ!$B20:$AD20)</f>
        <v>4.3793103448275863</v>
      </c>
      <c r="I20" s="18">
        <f t="shared" si="1"/>
        <v>0.3793103448275863</v>
      </c>
      <c r="J20" s="18"/>
      <c r="K20" s="18">
        <f t="shared" si="2"/>
        <v>0.66507936282710034</v>
      </c>
      <c r="L20" s="19"/>
      <c r="M20" s="1">
        <f t="shared" si="3"/>
        <v>0</v>
      </c>
      <c r="N20" s="1">
        <f t="shared" si="8"/>
        <v>0</v>
      </c>
      <c r="O20" s="1">
        <f t="shared" si="9"/>
        <v>1.5</v>
      </c>
      <c r="P20" s="1">
        <f t="shared" si="10"/>
        <v>9</v>
      </c>
      <c r="Q20" s="1">
        <f t="shared" si="11"/>
        <v>14</v>
      </c>
      <c r="R20" s="1">
        <f t="shared" si="4"/>
        <v>24.5</v>
      </c>
      <c r="S20" s="11">
        <f t="shared" si="5"/>
        <v>0.84482758620689657</v>
      </c>
      <c r="T20" s="16">
        <f t="shared" si="6"/>
        <v>84.482758620689651</v>
      </c>
      <c r="U20" s="16"/>
      <c r="V20" s="1">
        <f t="shared" si="7"/>
        <v>84</v>
      </c>
      <c r="W20" s="12" t="s">
        <v>29</v>
      </c>
    </row>
    <row r="21" spans="1:23" s="6" customFormat="1" x14ac:dyDescent="0.2">
      <c r="A21" s="6">
        <v>20</v>
      </c>
      <c r="B21" s="6">
        <f>COUNTIF(ข้อมูลดิบ!$B21:$AD21,รายละเอียด!B$1)</f>
        <v>0</v>
      </c>
      <c r="C21" s="6">
        <f>COUNTIF(ข้อมูลดิบ!$B21:$AD21,รายละเอียด!C$1)</f>
        <v>0</v>
      </c>
      <c r="D21" s="6">
        <f>COUNTIF(ข้อมูลดิบ!$B21:$AD21,รายละเอียด!D$1)</f>
        <v>2</v>
      </c>
      <c r="E21" s="6">
        <f>COUNTIF(ข้อมูลดิบ!$B21:$AD21,รายละเอียด!E$1)</f>
        <v>16</v>
      </c>
      <c r="F21" s="6">
        <f>COUNTIF(ข้อมูลดิบ!$B21:$AD21,รายละเอียด!F$1)</f>
        <v>11</v>
      </c>
      <c r="G21" s="5">
        <f>_xlfn.STDEV.P(ข้อมูลดิบ!$B21:$AD21)</f>
        <v>0.59326381152018115</v>
      </c>
      <c r="H21" s="5">
        <f>AVERAGE(ข้อมูลดิบ!$B21:$AD21)</f>
        <v>4.3103448275862073</v>
      </c>
      <c r="I21" s="20">
        <f t="shared" si="1"/>
        <v>0.31034482758620729</v>
      </c>
      <c r="J21" s="20"/>
      <c r="K21" s="20">
        <f t="shared" si="2"/>
        <v>0.59326381152018115</v>
      </c>
      <c r="L21" s="17"/>
      <c r="M21" s="6">
        <f t="shared" si="3"/>
        <v>0</v>
      </c>
      <c r="N21" s="6">
        <f t="shared" si="8"/>
        <v>0</v>
      </c>
      <c r="O21" s="6">
        <f t="shared" si="9"/>
        <v>1</v>
      </c>
      <c r="P21" s="6">
        <f t="shared" si="10"/>
        <v>12</v>
      </c>
      <c r="Q21" s="6">
        <f t="shared" si="11"/>
        <v>11</v>
      </c>
      <c r="R21" s="6">
        <f t="shared" si="4"/>
        <v>24</v>
      </c>
      <c r="S21" s="15">
        <f t="shared" si="5"/>
        <v>0.82758620689655171</v>
      </c>
      <c r="T21" s="17">
        <f t="shared" si="6"/>
        <v>82.758620689655174</v>
      </c>
      <c r="U21" s="17"/>
      <c r="V21" s="6">
        <f t="shared" si="7"/>
        <v>82</v>
      </c>
      <c r="W21" s="9" t="s">
        <v>30</v>
      </c>
    </row>
    <row r="22" spans="1:23" x14ac:dyDescent="0.2">
      <c r="A22" s="1" t="s">
        <v>10</v>
      </c>
      <c r="B22" s="11">
        <v>0</v>
      </c>
      <c r="C22" s="11">
        <v>0.25</v>
      </c>
      <c r="D22" s="11">
        <v>0.5</v>
      </c>
      <c r="E22" s="11">
        <v>0.75</v>
      </c>
      <c r="F22" s="11">
        <v>1</v>
      </c>
    </row>
  </sheetData>
  <mergeCells count="60">
    <mergeCell ref="I20:J20"/>
    <mergeCell ref="I21:J21"/>
    <mergeCell ref="I14:J14"/>
    <mergeCell ref="I15:J15"/>
    <mergeCell ref="I16:J16"/>
    <mergeCell ref="I17:J17"/>
    <mergeCell ref="I18:J18"/>
    <mergeCell ref="I19:J19"/>
    <mergeCell ref="I13:J13"/>
    <mergeCell ref="I2:J2"/>
    <mergeCell ref="I3:J3"/>
    <mergeCell ref="I4:J4"/>
    <mergeCell ref="I5:J5"/>
    <mergeCell ref="I6:J6"/>
    <mergeCell ref="I7:J7"/>
    <mergeCell ref="I8:J8"/>
    <mergeCell ref="I9:J9"/>
    <mergeCell ref="I10:J10"/>
    <mergeCell ref="I11:J11"/>
    <mergeCell ref="I12:J12"/>
    <mergeCell ref="K2:L2"/>
    <mergeCell ref="K3:L3"/>
    <mergeCell ref="K4:L4"/>
    <mergeCell ref="K5:L5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T2:U2"/>
    <mergeCell ref="T3:U3"/>
    <mergeCell ref="T4:U4"/>
    <mergeCell ref="T5:U5"/>
    <mergeCell ref="T6:U6"/>
    <mergeCell ref="T7:U7"/>
    <mergeCell ref="T8:U8"/>
    <mergeCell ref="T9:U9"/>
    <mergeCell ref="T10:U10"/>
    <mergeCell ref="T11:U11"/>
    <mergeCell ref="T12:U12"/>
    <mergeCell ref="T13:U13"/>
    <mergeCell ref="T14:U14"/>
    <mergeCell ref="T15:U15"/>
    <mergeCell ref="T16:U16"/>
    <mergeCell ref="T17:U17"/>
    <mergeCell ref="T18:U18"/>
    <mergeCell ref="T19:U19"/>
    <mergeCell ref="T20:U20"/>
    <mergeCell ref="T21:U21"/>
  </mergeCells>
  <phoneticPr fontId="2" type="noConversion"/>
  <conditionalFormatting sqref="B2:F2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{9F160DD0-8E5C-48EF-A0F8-C6B73D41F025}</x14:id>
        </ext>
      </extLst>
    </cfRule>
  </conditionalFormatting>
  <conditionalFormatting sqref="I2:I21">
    <cfRule type="dataBar" priority="3">
      <dataBar showValue="0"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{B1E49DDB-7A38-4AD3-82C8-9E8D636970F1}</x14:id>
        </ext>
      </extLst>
    </cfRule>
  </conditionalFormatting>
  <conditionalFormatting sqref="K2:L21">
    <cfRule type="dataBar" priority="2">
      <dataBar showValue="0">
        <cfvo type="num" val="0.5"/>
        <cfvo type="num" val="1"/>
        <color rgb="FFFF0000"/>
      </dataBar>
      <extLst>
        <ext xmlns:x14="http://schemas.microsoft.com/office/spreadsheetml/2009/9/main" uri="{B025F937-C7B1-47D3-B67F-A62EFF666E3E}">
          <x14:id>{283C202D-D9D4-4E0B-8B91-C83CB118982D}</x14:id>
        </ext>
      </extLst>
    </cfRule>
  </conditionalFormatting>
  <conditionalFormatting sqref="T2:U21">
    <cfRule type="dataBar" priority="1">
      <dataBar showValue="0">
        <cfvo type="num" val="70"/>
        <cfvo type="num" val="100"/>
        <color rgb="FFFFB628"/>
      </dataBar>
      <extLst>
        <ext xmlns:x14="http://schemas.microsoft.com/office/spreadsheetml/2009/9/main" uri="{B025F937-C7B1-47D3-B67F-A62EFF666E3E}">
          <x14:id>{1A2F7C4D-0EF9-4955-B0D9-56B3B6668D1C}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160DD0-8E5C-48EF-A0F8-C6B73D41F0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B2:F21</xm:sqref>
        </x14:conditionalFormatting>
        <x14:conditionalFormatting xmlns:xm="http://schemas.microsoft.com/office/excel/2006/main">
          <x14:cfRule type="dataBar" id="{B1E49DDB-7A38-4AD3-82C8-9E8D636970F1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I2:I21</xm:sqref>
        </x14:conditionalFormatting>
        <x14:conditionalFormatting xmlns:xm="http://schemas.microsoft.com/office/excel/2006/main">
          <x14:cfRule type="dataBar" id="{283C202D-D9D4-4E0B-8B91-C83CB118982D}">
            <x14:dataBar minLength="0" maxLength="100" gradient="0">
              <x14:cfvo type="num">
                <xm:f>0.5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K2:L21</xm:sqref>
        </x14:conditionalFormatting>
        <x14:conditionalFormatting xmlns:xm="http://schemas.microsoft.com/office/excel/2006/main">
          <x14:cfRule type="dataBar" id="{1A2F7C4D-0EF9-4955-B0D9-56B3B6668D1C}">
            <x14:dataBar minLength="0" maxLength="100" gradient="0">
              <x14:cfvo type="num">
                <xm:f>70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T2:U21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CECF5-45A3-4CA0-8FFA-6797279A7BD7}">
  <dimension ref="A1:L26"/>
  <sheetViews>
    <sheetView tabSelected="1" zoomScaleNormal="100" workbookViewId="0">
      <selection activeCell="A16" sqref="A16:H25"/>
    </sheetView>
  </sheetViews>
  <sheetFormatPr defaultRowHeight="14.25" x14ac:dyDescent="0.2"/>
  <cols>
    <col min="1" max="1" width="3.125" style="2" bestFit="1" customWidth="1"/>
    <col min="2" max="2" width="44.5" style="23" bestFit="1" customWidth="1"/>
    <col min="3" max="7" width="3.5" style="23" customWidth="1"/>
    <col min="8" max="8" width="11.375" style="23" customWidth="1"/>
    <col min="9" max="16384" width="9" style="23"/>
  </cols>
  <sheetData>
    <row r="1" spans="1:12" x14ac:dyDescent="0.2">
      <c r="A1" s="24" t="s">
        <v>35</v>
      </c>
      <c r="B1" s="25" t="s">
        <v>36</v>
      </c>
      <c r="C1" s="25" t="s">
        <v>37</v>
      </c>
      <c r="D1" s="25"/>
      <c r="E1" s="25"/>
      <c r="F1" s="25"/>
      <c r="G1" s="25"/>
      <c r="H1" s="28" t="s">
        <v>38</v>
      </c>
    </row>
    <row r="2" spans="1:12" ht="15" thickBot="1" x14ac:dyDescent="0.25">
      <c r="A2" s="28"/>
      <c r="B2" s="27"/>
      <c r="C2" s="29">
        <v>1</v>
      </c>
      <c r="D2" s="29">
        <v>2</v>
      </c>
      <c r="E2" s="29">
        <v>3</v>
      </c>
      <c r="F2" s="29">
        <v>4</v>
      </c>
      <c r="G2" s="29">
        <v>5</v>
      </c>
      <c r="H2" s="32"/>
    </row>
    <row r="3" spans="1:12" ht="15" thickBot="1" x14ac:dyDescent="0.25">
      <c r="A3" s="34" t="s">
        <v>31</v>
      </c>
      <c r="B3" s="35"/>
      <c r="C3" s="35"/>
      <c r="D3" s="35"/>
      <c r="E3" s="35"/>
      <c r="F3" s="35"/>
      <c r="G3" s="35"/>
      <c r="H3" s="36"/>
      <c r="K3" s="23" t="s">
        <v>31</v>
      </c>
      <c r="L3" s="23" t="s">
        <v>32</v>
      </c>
    </row>
    <row r="4" spans="1:12" x14ac:dyDescent="0.2">
      <c r="A4" s="33">
        <v>1</v>
      </c>
      <c r="B4" s="42" t="str">
        <f>รายละเอียด!W2</f>
        <v>ปริมาณข้อมูลในการกรอกข้อมูลคาบเรียน</v>
      </c>
      <c r="C4" s="49">
        <f>รายละเอียด!B2</f>
        <v>0</v>
      </c>
      <c r="D4" s="50">
        <f>รายละเอียด!C2</f>
        <v>0</v>
      </c>
      <c r="E4" s="50">
        <f>รายละเอียด!D2</f>
        <v>1</v>
      </c>
      <c r="F4" s="50">
        <f>รายละเอียด!E2</f>
        <v>16</v>
      </c>
      <c r="G4" s="51">
        <f>รายละเอียด!F2</f>
        <v>12</v>
      </c>
      <c r="H4" s="45">
        <f>รายละเอียด!S2</f>
        <v>0.84482758620689657</v>
      </c>
      <c r="K4" s="38">
        <f>H4</f>
        <v>0.84482758620689657</v>
      </c>
      <c r="L4" s="38">
        <f>H16</f>
        <v>0.88793103448275867</v>
      </c>
    </row>
    <row r="5" spans="1:12" x14ac:dyDescent="0.2">
      <c r="A5" s="30">
        <v>2</v>
      </c>
      <c r="B5" s="43" t="str">
        <f>รายละเอียด!W3</f>
        <v>ปริมาณข้อมูลในการกรอกข้อมูลสถานที่สอน</v>
      </c>
      <c r="C5" s="30">
        <f>รายละเอียด!B3</f>
        <v>0</v>
      </c>
      <c r="D5" s="26">
        <f>รายละเอียด!C3</f>
        <v>0</v>
      </c>
      <c r="E5" s="26">
        <f>รายละเอียด!D3</f>
        <v>3</v>
      </c>
      <c r="F5" s="26">
        <f>รายละเอียด!E3</f>
        <v>15</v>
      </c>
      <c r="G5" s="52">
        <f>รายละเอียด!F3</f>
        <v>11</v>
      </c>
      <c r="H5" s="46">
        <f>รายละเอียด!S3</f>
        <v>0.81896551724137934</v>
      </c>
      <c r="K5" s="38">
        <f t="shared" ref="K5:K13" si="0">H5</f>
        <v>0.81896551724137934</v>
      </c>
      <c r="L5" s="38">
        <f t="shared" ref="L5:L13" si="1">H17</f>
        <v>0.7931034482758621</v>
      </c>
    </row>
    <row r="6" spans="1:12" x14ac:dyDescent="0.2">
      <c r="A6" s="30">
        <v>3</v>
      </c>
      <c r="B6" s="43" t="str">
        <f>รายละเอียด!W4</f>
        <v>การแสดงผลข้อมูลตารางเรียน</v>
      </c>
      <c r="C6" s="30">
        <f>รายละเอียด!B4</f>
        <v>0</v>
      </c>
      <c r="D6" s="26">
        <f>รายละเอียด!C4</f>
        <v>0</v>
      </c>
      <c r="E6" s="26">
        <f>รายละเอียด!D4</f>
        <v>3</v>
      </c>
      <c r="F6" s="26">
        <f>รายละเอียด!E4</f>
        <v>14</v>
      </c>
      <c r="G6" s="52">
        <f>รายละเอียด!F4</f>
        <v>12</v>
      </c>
      <c r="H6" s="46">
        <f>รายละเอียด!S4</f>
        <v>0.82758620689655171</v>
      </c>
      <c r="K6" s="38">
        <f t="shared" si="0"/>
        <v>0.82758620689655171</v>
      </c>
      <c r="L6" s="38">
        <f t="shared" si="1"/>
        <v>0.80172413793103448</v>
      </c>
    </row>
    <row r="7" spans="1:12" x14ac:dyDescent="0.2">
      <c r="A7" s="30">
        <v>4</v>
      </c>
      <c r="B7" s="43" t="str">
        <f>รายละเอียด!W5</f>
        <v>การแสดงผลข้อมูลสถานที่สอน</v>
      </c>
      <c r="C7" s="30">
        <f>รายละเอียด!B5</f>
        <v>0</v>
      </c>
      <c r="D7" s="26">
        <f>รายละเอียด!C5</f>
        <v>0</v>
      </c>
      <c r="E7" s="26">
        <f>รายละเอียด!D5</f>
        <v>6</v>
      </c>
      <c r="F7" s="26">
        <f>รายละเอียด!E5</f>
        <v>12</v>
      </c>
      <c r="G7" s="52">
        <f>รายละเอียด!F5</f>
        <v>11</v>
      </c>
      <c r="H7" s="46">
        <f>รายละเอียด!S5</f>
        <v>0.7931034482758621</v>
      </c>
      <c r="K7" s="38">
        <f t="shared" si="0"/>
        <v>0.7931034482758621</v>
      </c>
      <c r="L7" s="38">
        <f t="shared" si="1"/>
        <v>0.7931034482758621</v>
      </c>
    </row>
    <row r="8" spans="1:12" x14ac:dyDescent="0.2">
      <c r="A8" s="30">
        <v>5</v>
      </c>
      <c r="B8" s="43" t="str">
        <f>รายละเอียด!W6</f>
        <v>การแก้ไขข้อมูลคาบเรียนและตารางเรียน</v>
      </c>
      <c r="C8" s="30">
        <f>รายละเอียด!B6</f>
        <v>0</v>
      </c>
      <c r="D8" s="26">
        <f>รายละเอียด!C6</f>
        <v>0</v>
      </c>
      <c r="E8" s="26">
        <f>รายละเอียด!D6</f>
        <v>8</v>
      </c>
      <c r="F8" s="26">
        <f>รายละเอียด!E6</f>
        <v>9</v>
      </c>
      <c r="G8" s="52">
        <f>รายละเอียด!F6</f>
        <v>12</v>
      </c>
      <c r="H8" s="46">
        <f>รายละเอียด!S6</f>
        <v>0.78448275862068961</v>
      </c>
      <c r="K8" s="38">
        <f t="shared" si="0"/>
        <v>0.78448275862068961</v>
      </c>
      <c r="L8" s="38">
        <f t="shared" si="1"/>
        <v>0.84482758620689657</v>
      </c>
    </row>
    <row r="9" spans="1:12" x14ac:dyDescent="0.2">
      <c r="A9" s="30">
        <v>6</v>
      </c>
      <c r="B9" s="43" t="str">
        <f>รายละเอียด!W7</f>
        <v>การแก้ไขข้อมูลสถานที่สอนของอาจารย์</v>
      </c>
      <c r="C9" s="30">
        <f>รายละเอียด!B7</f>
        <v>0</v>
      </c>
      <c r="D9" s="26">
        <f>รายละเอียด!C7</f>
        <v>0</v>
      </c>
      <c r="E9" s="26">
        <f>รายละเอียด!D7</f>
        <v>9</v>
      </c>
      <c r="F9" s="26">
        <f>รายละเอียด!E7</f>
        <v>11</v>
      </c>
      <c r="G9" s="52">
        <f>รายละเอียด!F7</f>
        <v>9</v>
      </c>
      <c r="H9" s="46">
        <f>รายละเอียด!S7</f>
        <v>0.75</v>
      </c>
      <c r="K9" s="38">
        <f t="shared" si="0"/>
        <v>0.75</v>
      </c>
      <c r="L9" s="38">
        <f t="shared" si="1"/>
        <v>0.81034482758620685</v>
      </c>
    </row>
    <row r="10" spans="1:12" x14ac:dyDescent="0.2">
      <c r="A10" s="30">
        <v>7</v>
      </c>
      <c r="B10" s="43" t="str">
        <f>รายละเอียด!W8</f>
        <v>การจัดการกับรายชื่ออาจารย์</v>
      </c>
      <c r="C10" s="30">
        <f>รายละเอียด!B8</f>
        <v>0</v>
      </c>
      <c r="D10" s="26">
        <f>รายละเอียด!C8</f>
        <v>0</v>
      </c>
      <c r="E10" s="26">
        <f>รายละเอียด!D8</f>
        <v>6</v>
      </c>
      <c r="F10" s="26">
        <f>รายละเอียด!E8</f>
        <v>13</v>
      </c>
      <c r="G10" s="52">
        <f>รายละเอียด!F8</f>
        <v>10</v>
      </c>
      <c r="H10" s="46">
        <f>รายละเอียด!S8</f>
        <v>0.78448275862068961</v>
      </c>
      <c r="K10" s="38">
        <f t="shared" si="0"/>
        <v>0.78448275862068961</v>
      </c>
      <c r="L10" s="38">
        <f t="shared" si="1"/>
        <v>0.77586206896551724</v>
      </c>
    </row>
    <row r="11" spans="1:12" x14ac:dyDescent="0.2">
      <c r="A11" s="30">
        <v>8</v>
      </c>
      <c r="B11" s="43" t="str">
        <f>รายละเอียด!W9</f>
        <v>คำสั่ง [ส่งออกข้อมูล]</v>
      </c>
      <c r="C11" s="30">
        <f>รายละเอียด!B9</f>
        <v>0</v>
      </c>
      <c r="D11" s="26">
        <f>รายละเอียด!C9</f>
        <v>0</v>
      </c>
      <c r="E11" s="26">
        <f>รายละเอียด!D9</f>
        <v>7</v>
      </c>
      <c r="F11" s="26">
        <f>รายละเอียด!E9</f>
        <v>12</v>
      </c>
      <c r="G11" s="52">
        <f>รายละเอียด!F9</f>
        <v>10</v>
      </c>
      <c r="H11" s="46">
        <f>รายละเอียด!S9</f>
        <v>0.77586206896551724</v>
      </c>
      <c r="K11" s="38">
        <f t="shared" si="0"/>
        <v>0.77586206896551724</v>
      </c>
      <c r="L11" s="38">
        <f t="shared" si="1"/>
        <v>0.85344827586206895</v>
      </c>
    </row>
    <row r="12" spans="1:12" x14ac:dyDescent="0.2">
      <c r="A12" s="30">
        <v>9</v>
      </c>
      <c r="B12" s="43" t="str">
        <f>รายละเอียด!W10</f>
        <v>คำสั่ง [นำเข้าข้อมูล]</v>
      </c>
      <c r="C12" s="30">
        <f>รายละเอียด!B10</f>
        <v>0</v>
      </c>
      <c r="D12" s="26">
        <f>รายละเอียด!C10</f>
        <v>0</v>
      </c>
      <c r="E12" s="26">
        <f>รายละเอียด!D10</f>
        <v>7</v>
      </c>
      <c r="F12" s="26">
        <f>รายละเอียด!E10</f>
        <v>13</v>
      </c>
      <c r="G12" s="52">
        <f>รายละเอียด!F10</f>
        <v>9</v>
      </c>
      <c r="H12" s="46">
        <f>รายละเอียด!S10</f>
        <v>0.76724137931034486</v>
      </c>
      <c r="K12" s="38">
        <f t="shared" si="0"/>
        <v>0.76724137931034486</v>
      </c>
      <c r="L12" s="38">
        <f t="shared" si="1"/>
        <v>0.84482758620689657</v>
      </c>
    </row>
    <row r="13" spans="1:12" ht="15" thickBot="1" x14ac:dyDescent="0.25">
      <c r="A13" s="39">
        <v>10</v>
      </c>
      <c r="B13" s="44" t="str">
        <f>รายละเอียด!W11</f>
        <v>คำสั่ง [ล้างข้อมูล]</v>
      </c>
      <c r="C13" s="31">
        <f>รายละเอียด!B11</f>
        <v>0</v>
      </c>
      <c r="D13" s="37">
        <f>รายละเอียด!C11</f>
        <v>0</v>
      </c>
      <c r="E13" s="37">
        <f>รายละเอียด!D11</f>
        <v>4</v>
      </c>
      <c r="F13" s="37">
        <f>รายละเอียด!E11</f>
        <v>16</v>
      </c>
      <c r="G13" s="53">
        <f>รายละเอียด!F11</f>
        <v>9</v>
      </c>
      <c r="H13" s="47">
        <f>รายละเอียด!S11</f>
        <v>0.7931034482758621</v>
      </c>
      <c r="K13" s="38">
        <f t="shared" si="0"/>
        <v>0.7931034482758621</v>
      </c>
      <c r="L13" s="38">
        <f t="shared" si="1"/>
        <v>0.82758620689655171</v>
      </c>
    </row>
    <row r="14" spans="1:12" ht="15" thickBot="1" x14ac:dyDescent="0.25">
      <c r="A14" s="40" t="s">
        <v>34</v>
      </c>
      <c r="B14" s="41"/>
      <c r="C14" s="41"/>
      <c r="D14" s="41"/>
      <c r="E14" s="41"/>
      <c r="F14" s="41"/>
      <c r="G14" s="41"/>
      <c r="H14" s="48">
        <f>AVERAGE(รายละเอียด!S2:S11)</f>
        <v>0.79396551724137931</v>
      </c>
    </row>
    <row r="15" spans="1:12" ht="15" thickBot="1" x14ac:dyDescent="0.25">
      <c r="A15" s="34" t="s">
        <v>32</v>
      </c>
      <c r="B15" s="35"/>
      <c r="C15" s="35"/>
      <c r="D15" s="35"/>
      <c r="E15" s="35"/>
      <c r="F15" s="35"/>
      <c r="G15" s="35"/>
      <c r="H15" s="36"/>
    </row>
    <row r="16" spans="1:12" x14ac:dyDescent="0.2">
      <c r="A16" s="33">
        <v>11</v>
      </c>
      <c r="B16" s="42" t="str">
        <f>รายละเอียด!W12</f>
        <v>การอ่านข้อมูลภายในแอปพลิเคชัน</v>
      </c>
      <c r="C16" s="49">
        <f>รายละเอียด!B12</f>
        <v>0</v>
      </c>
      <c r="D16" s="50">
        <f>รายละเอียด!C12</f>
        <v>0</v>
      </c>
      <c r="E16" s="50">
        <f>รายละเอียด!D12</f>
        <v>2</v>
      </c>
      <c r="F16" s="50">
        <f>รายละเอียด!E12</f>
        <v>9</v>
      </c>
      <c r="G16" s="51">
        <f>รายละเอียด!F12</f>
        <v>18</v>
      </c>
      <c r="H16" s="45">
        <f>รายละเอียด!S12</f>
        <v>0.88793103448275867</v>
      </c>
    </row>
    <row r="17" spans="1:8" x14ac:dyDescent="0.2">
      <c r="A17" s="30">
        <v>12</v>
      </c>
      <c r="B17" s="43" t="str">
        <f>รายละเอียด!W13</f>
        <v>การเพิ่มและการแก้ไขข้อมูลภายในแอปพลิเคชัน</v>
      </c>
      <c r="C17" s="30">
        <f>รายละเอียด!B13</f>
        <v>0</v>
      </c>
      <c r="D17" s="26">
        <f>รายละเอียด!C13</f>
        <v>1</v>
      </c>
      <c r="E17" s="26">
        <f>รายละเอียด!D13</f>
        <v>6</v>
      </c>
      <c r="F17" s="26">
        <f>รายละเอียด!E13</f>
        <v>9</v>
      </c>
      <c r="G17" s="52">
        <f>รายละเอียด!F13</f>
        <v>13</v>
      </c>
      <c r="H17" s="46">
        <f>รายละเอียด!S13</f>
        <v>0.7931034482758621</v>
      </c>
    </row>
    <row r="18" spans="1:8" x14ac:dyDescent="0.2">
      <c r="A18" s="30">
        <v>13</v>
      </c>
      <c r="B18" s="43" t="str">
        <f>รายละเอียด!W14</f>
        <v>การโอนย้ายข้อมูลระหว่างแอปพลิเคชัน</v>
      </c>
      <c r="C18" s="30">
        <f>รายละเอียด!B14</f>
        <v>0</v>
      </c>
      <c r="D18" s="26">
        <f>รายละเอียด!C14</f>
        <v>0</v>
      </c>
      <c r="E18" s="26">
        <f>รายละเอียด!D14</f>
        <v>6</v>
      </c>
      <c r="F18" s="26">
        <f>รายละเอียด!E14</f>
        <v>11</v>
      </c>
      <c r="G18" s="52">
        <f>รายละเอียด!F14</f>
        <v>12</v>
      </c>
      <c r="H18" s="46">
        <f>รายละเอียด!S14</f>
        <v>0.80172413793103448</v>
      </c>
    </row>
    <row r="19" spans="1:8" x14ac:dyDescent="0.2">
      <c r="A19" s="30">
        <v>14</v>
      </c>
      <c r="B19" s="43" t="str">
        <f>รายละเอียด!W15</f>
        <v>ความครบถ้วนของข้อมูลที่ใช้แสดงผลภายในแอปพลิเคชัน</v>
      </c>
      <c r="C19" s="30">
        <f>รายละเอียด!B15</f>
        <v>0</v>
      </c>
      <c r="D19" s="26">
        <f>รายละเอียด!C15</f>
        <v>0</v>
      </c>
      <c r="E19" s="26">
        <f>รายละเอียด!D15</f>
        <v>6</v>
      </c>
      <c r="F19" s="26">
        <f>รายละเอียด!E15</f>
        <v>12</v>
      </c>
      <c r="G19" s="52">
        <f>รายละเอียด!F15</f>
        <v>11</v>
      </c>
      <c r="H19" s="46">
        <f>รายละเอียด!S15</f>
        <v>0.7931034482758621</v>
      </c>
    </row>
    <row r="20" spans="1:8" x14ac:dyDescent="0.2">
      <c r="A20" s="30">
        <v>15</v>
      </c>
      <c r="B20" s="43" t="str">
        <f>รายละเอียด!W16</f>
        <v>ความรวดเร็วในการเรียกใช้แอปพลิเคชัน</v>
      </c>
      <c r="C20" s="30">
        <f>รายละเอียด!B16</f>
        <v>0</v>
      </c>
      <c r="D20" s="26">
        <f>รายละเอียด!C16</f>
        <v>0</v>
      </c>
      <c r="E20" s="26">
        <f>รายละเอียด!D16</f>
        <v>5</v>
      </c>
      <c r="F20" s="26">
        <f>รายละเอียด!E16</f>
        <v>8</v>
      </c>
      <c r="G20" s="52">
        <f>รายละเอียด!F16</f>
        <v>16</v>
      </c>
      <c r="H20" s="46">
        <f>รายละเอียด!S16</f>
        <v>0.84482758620689657</v>
      </c>
    </row>
    <row r="21" spans="1:8" x14ac:dyDescent="0.2">
      <c r="A21" s="30">
        <v>16</v>
      </c>
      <c r="B21" s="43" t="str">
        <f>รายละเอียด!W17</f>
        <v>การควบคุมแอปพลิเคชัน</v>
      </c>
      <c r="C21" s="30">
        <f>รายละเอียด!B17</f>
        <v>0</v>
      </c>
      <c r="D21" s="26">
        <f>รายละเอียด!C17</f>
        <v>0</v>
      </c>
      <c r="E21" s="26">
        <f>รายละเอียด!D17</f>
        <v>6</v>
      </c>
      <c r="F21" s="26">
        <f>รายละเอียด!E17</f>
        <v>10</v>
      </c>
      <c r="G21" s="52">
        <f>รายละเอียด!F17</f>
        <v>13</v>
      </c>
      <c r="H21" s="46">
        <f>รายละเอียด!S17</f>
        <v>0.81034482758620685</v>
      </c>
    </row>
    <row r="22" spans="1:8" x14ac:dyDescent="0.2">
      <c r="A22" s="30">
        <v>17</v>
      </c>
      <c r="B22" s="43" t="str">
        <f>รายละเอียด!W18</f>
        <v>ความเสถียรภายในแอปพลิเคชัน</v>
      </c>
      <c r="C22" s="30">
        <f>รายละเอียด!B18</f>
        <v>0</v>
      </c>
      <c r="D22" s="26">
        <f>รายละเอียด!C18</f>
        <v>1</v>
      </c>
      <c r="E22" s="26">
        <f>รายละเอียด!D18</f>
        <v>5</v>
      </c>
      <c r="F22" s="26">
        <f>รายละเอียด!E18</f>
        <v>13</v>
      </c>
      <c r="G22" s="52">
        <f>รายละเอียด!F18</f>
        <v>10</v>
      </c>
      <c r="H22" s="46">
        <f>รายละเอียด!S18</f>
        <v>0.77586206896551724</v>
      </c>
    </row>
    <row r="23" spans="1:8" x14ac:dyDescent="0.2">
      <c r="A23" s="30">
        <v>18</v>
      </c>
      <c r="B23" s="43" t="str">
        <f>รายละเอียด!W19</f>
        <v>การออกแบบภายในแอปพลิเคชัน</v>
      </c>
      <c r="C23" s="30">
        <f>รายละเอียด!B19</f>
        <v>0</v>
      </c>
      <c r="D23" s="26">
        <f>รายละเอียด!C19</f>
        <v>0</v>
      </c>
      <c r="E23" s="26">
        <f>รายละเอียด!D19</f>
        <v>3</v>
      </c>
      <c r="F23" s="26">
        <f>รายละเอียด!E19</f>
        <v>11</v>
      </c>
      <c r="G23" s="52">
        <f>รายละเอียด!F19</f>
        <v>15</v>
      </c>
      <c r="H23" s="46">
        <f>รายละเอียด!S19</f>
        <v>0.85344827586206895</v>
      </c>
    </row>
    <row r="24" spans="1:8" x14ac:dyDescent="0.2">
      <c r="A24" s="30">
        <v>19</v>
      </c>
      <c r="B24" s="43" t="str">
        <f>รายละเอียด!W20</f>
        <v>ขนาดของตัวอักษรภายในแอปพลิเคชัน</v>
      </c>
      <c r="C24" s="30">
        <f>รายละเอียด!B20</f>
        <v>0</v>
      </c>
      <c r="D24" s="26">
        <f>รายละเอียด!C20</f>
        <v>0</v>
      </c>
      <c r="E24" s="26">
        <f>รายละเอียด!D20</f>
        <v>3</v>
      </c>
      <c r="F24" s="26">
        <f>รายละเอียด!E20</f>
        <v>12</v>
      </c>
      <c r="G24" s="52">
        <f>รายละเอียด!F20</f>
        <v>14</v>
      </c>
      <c r="H24" s="46">
        <f>รายละเอียด!S20</f>
        <v>0.84482758620689657</v>
      </c>
    </row>
    <row r="25" spans="1:8" ht="15" thickBot="1" x14ac:dyDescent="0.25">
      <c r="A25" s="39">
        <v>20</v>
      </c>
      <c r="B25" s="44" t="str">
        <f>รายละเอียด!W21</f>
        <v>ความพึงพอใจแอปพลิเคชันในภาพรวม</v>
      </c>
      <c r="C25" s="31">
        <f>รายละเอียด!B21</f>
        <v>0</v>
      </c>
      <c r="D25" s="37">
        <f>รายละเอียด!C21</f>
        <v>0</v>
      </c>
      <c r="E25" s="37">
        <f>รายละเอียด!D21</f>
        <v>2</v>
      </c>
      <c r="F25" s="37">
        <f>รายละเอียด!E21</f>
        <v>16</v>
      </c>
      <c r="G25" s="53">
        <f>รายละเอียด!F21</f>
        <v>11</v>
      </c>
      <c r="H25" s="47">
        <f>รายละเอียด!S21</f>
        <v>0.82758620689655171</v>
      </c>
    </row>
    <row r="26" spans="1:8" ht="15" thickBot="1" x14ac:dyDescent="0.25">
      <c r="A26" s="40" t="s">
        <v>33</v>
      </c>
      <c r="B26" s="41"/>
      <c r="C26" s="41"/>
      <c r="D26" s="41"/>
      <c r="E26" s="41"/>
      <c r="F26" s="41"/>
      <c r="G26" s="41"/>
      <c r="H26" s="48">
        <f>AVERAGE(รายละเอียด!S12:S21)</f>
        <v>0.82327586206896552</v>
      </c>
    </row>
  </sheetData>
  <mergeCells count="8">
    <mergeCell ref="A26:G26"/>
    <mergeCell ref="B1:B2"/>
    <mergeCell ref="A1:A2"/>
    <mergeCell ref="C1:G1"/>
    <mergeCell ref="A3:H3"/>
    <mergeCell ref="A15:H15"/>
    <mergeCell ref="H1:H2"/>
    <mergeCell ref="A14:G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CD7E7-4165-4628-A8CF-AC5B870BAB08}">
  <dimension ref="A1:AD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4" sqref="G24"/>
    </sheetView>
  </sheetViews>
  <sheetFormatPr defaultColWidth="3.125" defaultRowHeight="18.75" customHeight="1" x14ac:dyDescent="0.2"/>
  <cols>
    <col min="1" max="16384" width="3.125" style="2"/>
  </cols>
  <sheetData>
    <row r="1" spans="1:30" ht="18.75" customHeight="1" x14ac:dyDescent="0.2">
      <c r="B1" s="2">
        <v>1</v>
      </c>
      <c r="C1" s="2">
        <v>2</v>
      </c>
      <c r="D1" s="2">
        <v>3</v>
      </c>
      <c r="E1" s="2">
        <v>4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17</v>
      </c>
      <c r="Q1" s="2">
        <v>18</v>
      </c>
      <c r="R1" s="2">
        <v>19</v>
      </c>
      <c r="S1" s="2">
        <v>20</v>
      </c>
      <c r="T1" s="2">
        <v>21</v>
      </c>
      <c r="U1" s="2">
        <v>22</v>
      </c>
      <c r="V1" s="2">
        <v>23</v>
      </c>
      <c r="W1" s="2">
        <v>24</v>
      </c>
      <c r="X1" s="2">
        <v>25</v>
      </c>
      <c r="Y1" s="2">
        <v>26</v>
      </c>
      <c r="Z1" s="2">
        <v>27</v>
      </c>
      <c r="AA1" s="2">
        <v>28</v>
      </c>
      <c r="AB1" s="2">
        <v>29</v>
      </c>
      <c r="AC1" s="2">
        <v>30</v>
      </c>
      <c r="AD1" s="2">
        <v>34</v>
      </c>
    </row>
    <row r="2" spans="1:30" ht="18.75" customHeight="1" x14ac:dyDescent="0.2">
      <c r="A2" s="2">
        <v>1</v>
      </c>
      <c r="B2" s="2">
        <v>5</v>
      </c>
      <c r="C2" s="2">
        <v>5</v>
      </c>
      <c r="D2" s="2">
        <v>3</v>
      </c>
      <c r="E2" s="2">
        <v>4</v>
      </c>
      <c r="F2" s="2">
        <v>5</v>
      </c>
      <c r="G2" s="2">
        <v>4</v>
      </c>
      <c r="H2" s="2">
        <v>4</v>
      </c>
      <c r="I2" s="2">
        <v>4</v>
      </c>
      <c r="J2" s="2">
        <v>5</v>
      </c>
      <c r="K2" s="2">
        <v>5</v>
      </c>
      <c r="L2" s="2">
        <v>4</v>
      </c>
      <c r="M2" s="2">
        <v>4</v>
      </c>
      <c r="N2" s="2">
        <v>4</v>
      </c>
      <c r="O2" s="2">
        <v>5</v>
      </c>
      <c r="P2" s="2">
        <v>4</v>
      </c>
      <c r="Q2" s="2">
        <v>5</v>
      </c>
      <c r="R2" s="2">
        <v>4</v>
      </c>
      <c r="S2" s="2">
        <v>4</v>
      </c>
      <c r="T2" s="2">
        <v>4</v>
      </c>
      <c r="U2" s="2">
        <v>5</v>
      </c>
      <c r="V2" s="2">
        <v>5</v>
      </c>
      <c r="W2" s="2">
        <v>4</v>
      </c>
      <c r="X2" s="2">
        <v>5</v>
      </c>
      <c r="Y2" s="2">
        <v>4</v>
      </c>
      <c r="Z2" s="2">
        <v>5</v>
      </c>
      <c r="AA2" s="2">
        <v>4</v>
      </c>
      <c r="AB2" s="2">
        <v>4</v>
      </c>
      <c r="AC2" s="2">
        <v>5</v>
      </c>
      <c r="AD2" s="2">
        <v>4</v>
      </c>
    </row>
    <row r="3" spans="1:30" ht="18.75" customHeight="1" x14ac:dyDescent="0.2">
      <c r="A3" s="2">
        <v>2</v>
      </c>
      <c r="B3" s="2">
        <v>5</v>
      </c>
      <c r="C3" s="2">
        <v>4</v>
      </c>
      <c r="D3" s="2">
        <v>3</v>
      </c>
      <c r="E3" s="2">
        <v>4</v>
      </c>
      <c r="F3" s="2">
        <v>5</v>
      </c>
      <c r="G3" s="2">
        <v>4</v>
      </c>
      <c r="H3" s="2">
        <v>3</v>
      </c>
      <c r="I3" s="2">
        <v>5</v>
      </c>
      <c r="J3" s="2">
        <v>5</v>
      </c>
      <c r="K3" s="2">
        <v>5</v>
      </c>
      <c r="L3" s="2">
        <v>4</v>
      </c>
      <c r="M3" s="2">
        <v>4</v>
      </c>
      <c r="N3" s="2">
        <v>4</v>
      </c>
      <c r="O3" s="2">
        <v>5</v>
      </c>
      <c r="P3" s="2">
        <v>4</v>
      </c>
      <c r="Q3" s="2">
        <v>5</v>
      </c>
      <c r="R3" s="2">
        <v>4</v>
      </c>
      <c r="S3" s="2">
        <v>4</v>
      </c>
      <c r="T3" s="2">
        <v>4</v>
      </c>
      <c r="U3" s="2">
        <v>5</v>
      </c>
      <c r="V3" s="2">
        <v>5</v>
      </c>
      <c r="W3" s="2">
        <v>4</v>
      </c>
      <c r="X3" s="2">
        <v>4</v>
      </c>
      <c r="Y3" s="2">
        <v>3</v>
      </c>
      <c r="Z3" s="2">
        <v>4</v>
      </c>
      <c r="AA3" s="2">
        <v>4</v>
      </c>
      <c r="AB3" s="2">
        <v>5</v>
      </c>
      <c r="AC3" s="2">
        <v>5</v>
      </c>
      <c r="AD3" s="2">
        <v>4</v>
      </c>
    </row>
    <row r="4" spans="1:30" ht="18.75" customHeight="1" x14ac:dyDescent="0.2">
      <c r="A4" s="2">
        <v>3</v>
      </c>
      <c r="B4" s="2">
        <v>5</v>
      </c>
      <c r="C4" s="2">
        <v>4</v>
      </c>
      <c r="D4" s="2">
        <v>3</v>
      </c>
      <c r="E4" s="2">
        <v>4</v>
      </c>
      <c r="F4" s="2">
        <v>5</v>
      </c>
      <c r="G4" s="2">
        <v>5</v>
      </c>
      <c r="H4" s="2">
        <v>4</v>
      </c>
      <c r="I4" s="2">
        <v>5</v>
      </c>
      <c r="J4" s="2">
        <v>5</v>
      </c>
      <c r="K4" s="2">
        <v>4</v>
      </c>
      <c r="L4" s="2">
        <v>4</v>
      </c>
      <c r="M4" s="2">
        <v>4</v>
      </c>
      <c r="N4" s="2">
        <v>4</v>
      </c>
      <c r="O4" s="2">
        <v>4</v>
      </c>
      <c r="P4" s="2">
        <v>4</v>
      </c>
      <c r="Q4" s="2">
        <v>5</v>
      </c>
      <c r="R4" s="2">
        <v>4</v>
      </c>
      <c r="S4" s="2">
        <v>5</v>
      </c>
      <c r="T4" s="2">
        <v>3</v>
      </c>
      <c r="U4" s="2">
        <v>5</v>
      </c>
      <c r="V4" s="2">
        <v>5</v>
      </c>
      <c r="W4" s="2">
        <v>4</v>
      </c>
      <c r="X4" s="2">
        <v>5</v>
      </c>
      <c r="Y4" s="2">
        <v>3</v>
      </c>
      <c r="Z4" s="2">
        <v>4</v>
      </c>
      <c r="AA4" s="2">
        <v>4</v>
      </c>
      <c r="AB4" s="2">
        <v>4</v>
      </c>
      <c r="AC4" s="2">
        <v>5</v>
      </c>
      <c r="AD4" s="2">
        <v>5</v>
      </c>
    </row>
    <row r="5" spans="1:30" ht="18.75" customHeight="1" x14ac:dyDescent="0.2">
      <c r="A5" s="2">
        <v>4</v>
      </c>
      <c r="B5" s="2">
        <v>5</v>
      </c>
      <c r="C5" s="2">
        <v>5</v>
      </c>
      <c r="D5" s="2">
        <v>3</v>
      </c>
      <c r="E5" s="2">
        <v>4</v>
      </c>
      <c r="F5" s="2">
        <v>4</v>
      </c>
      <c r="G5" s="2">
        <v>5</v>
      </c>
      <c r="H5" s="2">
        <v>4</v>
      </c>
      <c r="I5" s="2">
        <v>4</v>
      </c>
      <c r="J5" s="2">
        <v>5</v>
      </c>
      <c r="K5" s="2">
        <v>4</v>
      </c>
      <c r="L5" s="2">
        <v>4</v>
      </c>
      <c r="M5" s="2">
        <v>3</v>
      </c>
      <c r="N5" s="2">
        <v>4</v>
      </c>
      <c r="O5" s="2">
        <v>5</v>
      </c>
      <c r="P5" s="2">
        <v>4</v>
      </c>
      <c r="Q5" s="2">
        <v>5</v>
      </c>
      <c r="R5" s="2">
        <v>3</v>
      </c>
      <c r="S5" s="2">
        <v>3</v>
      </c>
      <c r="T5" s="2">
        <v>4</v>
      </c>
      <c r="U5" s="2">
        <v>5</v>
      </c>
      <c r="V5" s="2">
        <v>5</v>
      </c>
      <c r="W5" s="2">
        <v>5</v>
      </c>
      <c r="X5" s="2">
        <v>4</v>
      </c>
      <c r="Y5" s="2">
        <v>4</v>
      </c>
      <c r="Z5" s="2">
        <v>3</v>
      </c>
      <c r="AA5" s="2">
        <v>4</v>
      </c>
      <c r="AB5" s="2">
        <v>3</v>
      </c>
      <c r="AC5" s="2">
        <v>5</v>
      </c>
      <c r="AD5" s="2">
        <v>5</v>
      </c>
    </row>
    <row r="6" spans="1:30" ht="18.75" customHeight="1" x14ac:dyDescent="0.2">
      <c r="A6" s="2">
        <v>5</v>
      </c>
      <c r="B6" s="2">
        <v>5</v>
      </c>
      <c r="C6" s="2">
        <v>4</v>
      </c>
      <c r="D6" s="2">
        <v>3</v>
      </c>
      <c r="E6" s="2">
        <v>4</v>
      </c>
      <c r="F6" s="2">
        <v>3</v>
      </c>
      <c r="G6" s="2">
        <v>3</v>
      </c>
      <c r="H6" s="2">
        <v>4</v>
      </c>
      <c r="I6" s="2">
        <v>3</v>
      </c>
      <c r="J6" s="2">
        <v>5</v>
      </c>
      <c r="K6" s="2">
        <v>5</v>
      </c>
      <c r="L6" s="2">
        <v>4</v>
      </c>
      <c r="M6" s="2">
        <v>5</v>
      </c>
      <c r="N6" s="2">
        <v>3</v>
      </c>
      <c r="O6" s="2">
        <v>4</v>
      </c>
      <c r="P6" s="2">
        <v>4</v>
      </c>
      <c r="Q6" s="2">
        <v>5</v>
      </c>
      <c r="R6" s="2">
        <v>3</v>
      </c>
      <c r="S6" s="2">
        <v>4</v>
      </c>
      <c r="T6" s="2">
        <v>5</v>
      </c>
      <c r="U6" s="2">
        <v>5</v>
      </c>
      <c r="V6" s="2">
        <v>5</v>
      </c>
      <c r="W6" s="2">
        <v>3</v>
      </c>
      <c r="X6" s="2">
        <v>5</v>
      </c>
      <c r="Y6" s="2">
        <v>4</v>
      </c>
      <c r="Z6" s="2">
        <v>4</v>
      </c>
      <c r="AA6" s="2">
        <v>5</v>
      </c>
      <c r="AB6" s="2">
        <v>5</v>
      </c>
      <c r="AC6" s="2">
        <v>5</v>
      </c>
      <c r="AD6" s="2">
        <v>3</v>
      </c>
    </row>
    <row r="7" spans="1:30" ht="18.75" customHeight="1" x14ac:dyDescent="0.2">
      <c r="A7" s="2">
        <v>6</v>
      </c>
      <c r="B7" s="2">
        <v>5</v>
      </c>
      <c r="C7" s="2">
        <v>4</v>
      </c>
      <c r="D7" s="2">
        <v>3</v>
      </c>
      <c r="E7" s="2">
        <v>4</v>
      </c>
      <c r="F7" s="2">
        <v>5</v>
      </c>
      <c r="G7" s="2">
        <v>3</v>
      </c>
      <c r="H7" s="2">
        <v>4</v>
      </c>
      <c r="I7" s="2">
        <v>3</v>
      </c>
      <c r="J7" s="2">
        <v>4</v>
      </c>
      <c r="K7" s="2">
        <v>4</v>
      </c>
      <c r="L7" s="2">
        <v>4</v>
      </c>
      <c r="M7" s="2">
        <v>4</v>
      </c>
      <c r="N7" s="2">
        <v>3</v>
      </c>
      <c r="O7" s="2">
        <v>5</v>
      </c>
      <c r="P7" s="2">
        <v>4</v>
      </c>
      <c r="Q7" s="2">
        <v>5</v>
      </c>
      <c r="R7" s="2">
        <v>3</v>
      </c>
      <c r="S7" s="2">
        <v>3</v>
      </c>
      <c r="T7" s="2">
        <v>5</v>
      </c>
      <c r="U7" s="2">
        <v>5</v>
      </c>
      <c r="V7" s="2">
        <v>5</v>
      </c>
      <c r="W7" s="2">
        <v>3</v>
      </c>
      <c r="X7" s="2">
        <v>5</v>
      </c>
      <c r="Y7" s="2">
        <v>4</v>
      </c>
      <c r="Z7" s="2">
        <v>4</v>
      </c>
      <c r="AA7" s="2">
        <v>3</v>
      </c>
      <c r="AB7" s="2">
        <v>3</v>
      </c>
      <c r="AC7" s="2">
        <v>5</v>
      </c>
      <c r="AD7" s="2">
        <v>4</v>
      </c>
    </row>
    <row r="8" spans="1:30" ht="18.75" customHeight="1" x14ac:dyDescent="0.2">
      <c r="A8" s="2">
        <v>7</v>
      </c>
      <c r="B8" s="2">
        <v>5</v>
      </c>
      <c r="C8" s="2">
        <v>3</v>
      </c>
      <c r="D8" s="2">
        <v>3</v>
      </c>
      <c r="E8" s="2">
        <v>4</v>
      </c>
      <c r="F8" s="2">
        <v>3</v>
      </c>
      <c r="G8" s="2">
        <v>5</v>
      </c>
      <c r="H8" s="2">
        <v>3</v>
      </c>
      <c r="I8" s="2">
        <v>4</v>
      </c>
      <c r="J8" s="2">
        <v>4</v>
      </c>
      <c r="K8" s="2">
        <v>5</v>
      </c>
      <c r="L8" s="2">
        <v>4</v>
      </c>
      <c r="M8" s="2">
        <v>4</v>
      </c>
      <c r="N8" s="2">
        <v>4</v>
      </c>
      <c r="O8" s="2">
        <v>5</v>
      </c>
      <c r="P8" s="2">
        <v>4</v>
      </c>
      <c r="Q8" s="2">
        <v>5</v>
      </c>
      <c r="R8" s="2">
        <v>5</v>
      </c>
      <c r="S8" s="2">
        <v>3</v>
      </c>
      <c r="T8" s="2">
        <v>4</v>
      </c>
      <c r="U8" s="2">
        <v>5</v>
      </c>
      <c r="V8" s="2">
        <v>5</v>
      </c>
      <c r="W8" s="2">
        <v>4</v>
      </c>
      <c r="X8" s="2">
        <v>4</v>
      </c>
      <c r="Y8" s="2">
        <v>3</v>
      </c>
      <c r="Z8" s="2">
        <v>4</v>
      </c>
      <c r="AA8" s="2">
        <v>4</v>
      </c>
      <c r="AB8" s="2">
        <v>5</v>
      </c>
      <c r="AC8" s="2">
        <v>5</v>
      </c>
      <c r="AD8" s="2">
        <v>4</v>
      </c>
    </row>
    <row r="9" spans="1:30" ht="18.75" customHeight="1" x14ac:dyDescent="0.2">
      <c r="A9" s="2">
        <v>8</v>
      </c>
      <c r="B9" s="2">
        <v>5</v>
      </c>
      <c r="C9" s="2">
        <v>4</v>
      </c>
      <c r="D9" s="2">
        <v>3</v>
      </c>
      <c r="E9" s="2">
        <v>4</v>
      </c>
      <c r="F9" s="2">
        <v>4</v>
      </c>
      <c r="G9" s="2">
        <v>5</v>
      </c>
      <c r="H9" s="2">
        <v>4</v>
      </c>
      <c r="I9" s="2">
        <v>4</v>
      </c>
      <c r="J9" s="2">
        <v>5</v>
      </c>
      <c r="K9" s="2">
        <v>4</v>
      </c>
      <c r="L9" s="2">
        <v>4</v>
      </c>
      <c r="M9" s="2">
        <v>5</v>
      </c>
      <c r="N9" s="2">
        <v>3</v>
      </c>
      <c r="O9" s="2">
        <v>5</v>
      </c>
      <c r="P9" s="2">
        <v>4</v>
      </c>
      <c r="Q9" s="2">
        <v>5</v>
      </c>
      <c r="R9" s="2">
        <v>3</v>
      </c>
      <c r="S9" s="2">
        <v>3</v>
      </c>
      <c r="T9" s="2">
        <v>3</v>
      </c>
      <c r="U9" s="2">
        <v>3</v>
      </c>
      <c r="V9" s="2">
        <v>4</v>
      </c>
      <c r="W9" s="2">
        <v>4</v>
      </c>
      <c r="X9" s="2">
        <v>3</v>
      </c>
      <c r="Y9" s="2">
        <v>4</v>
      </c>
      <c r="Z9" s="2">
        <v>5</v>
      </c>
      <c r="AA9" s="2">
        <v>5</v>
      </c>
      <c r="AB9" s="2">
        <v>4</v>
      </c>
      <c r="AC9" s="2">
        <v>5</v>
      </c>
      <c r="AD9" s="2">
        <v>5</v>
      </c>
    </row>
    <row r="10" spans="1:30" ht="18.75" customHeight="1" x14ac:dyDescent="0.2">
      <c r="A10" s="2">
        <v>9</v>
      </c>
      <c r="B10" s="2">
        <v>5</v>
      </c>
      <c r="C10" s="2">
        <v>4</v>
      </c>
      <c r="D10" s="2">
        <v>3</v>
      </c>
      <c r="E10" s="2">
        <v>4</v>
      </c>
      <c r="F10" s="2">
        <v>5</v>
      </c>
      <c r="G10" s="2">
        <v>3</v>
      </c>
      <c r="H10" s="2">
        <v>3</v>
      </c>
      <c r="I10" s="2">
        <v>3</v>
      </c>
      <c r="J10" s="2">
        <v>5</v>
      </c>
      <c r="K10" s="2">
        <v>4</v>
      </c>
      <c r="L10" s="2">
        <v>4</v>
      </c>
      <c r="M10" s="2">
        <v>4</v>
      </c>
      <c r="N10" s="2">
        <v>4</v>
      </c>
      <c r="O10" s="2">
        <v>5</v>
      </c>
      <c r="P10" s="2">
        <v>4</v>
      </c>
      <c r="Q10" s="2">
        <v>5</v>
      </c>
      <c r="R10" s="2">
        <v>5</v>
      </c>
      <c r="S10" s="2">
        <v>4</v>
      </c>
      <c r="T10" s="2">
        <v>4</v>
      </c>
      <c r="U10" s="2">
        <v>5</v>
      </c>
      <c r="V10" s="2">
        <v>3</v>
      </c>
      <c r="W10" s="2">
        <v>3</v>
      </c>
      <c r="X10" s="2">
        <v>4</v>
      </c>
      <c r="Y10" s="2">
        <v>4</v>
      </c>
      <c r="Z10" s="2">
        <v>4</v>
      </c>
      <c r="AA10" s="2">
        <v>5</v>
      </c>
      <c r="AB10" s="2">
        <v>3</v>
      </c>
      <c r="AC10" s="2">
        <v>5</v>
      </c>
      <c r="AD10" s="2">
        <v>4</v>
      </c>
    </row>
    <row r="11" spans="1:30" ht="18.75" customHeight="1" x14ac:dyDescent="0.2">
      <c r="A11" s="2">
        <v>10</v>
      </c>
      <c r="B11" s="2">
        <v>5</v>
      </c>
      <c r="C11" s="2">
        <v>4</v>
      </c>
      <c r="D11" s="2">
        <v>3</v>
      </c>
      <c r="E11" s="2">
        <v>4</v>
      </c>
      <c r="F11" s="2">
        <v>5</v>
      </c>
      <c r="G11" s="2">
        <v>5</v>
      </c>
      <c r="H11" s="2">
        <v>4</v>
      </c>
      <c r="I11" s="2">
        <v>3</v>
      </c>
      <c r="J11" s="2">
        <v>4</v>
      </c>
      <c r="K11" s="2">
        <v>4</v>
      </c>
      <c r="L11" s="2">
        <v>4</v>
      </c>
      <c r="M11" s="2">
        <v>5</v>
      </c>
      <c r="N11" s="2">
        <v>4</v>
      </c>
      <c r="O11" s="2">
        <v>5</v>
      </c>
      <c r="P11" s="2">
        <v>4</v>
      </c>
      <c r="Q11" s="2">
        <v>5</v>
      </c>
      <c r="R11" s="2">
        <v>4</v>
      </c>
      <c r="S11" s="2">
        <v>4</v>
      </c>
      <c r="T11" s="2">
        <v>4</v>
      </c>
      <c r="U11" s="2">
        <v>5</v>
      </c>
      <c r="V11" s="2">
        <v>3</v>
      </c>
      <c r="W11" s="2">
        <v>3</v>
      </c>
      <c r="X11" s="2">
        <v>4</v>
      </c>
      <c r="Y11" s="2">
        <v>4</v>
      </c>
      <c r="Z11" s="2">
        <v>4</v>
      </c>
      <c r="AA11" s="2">
        <v>5</v>
      </c>
      <c r="AB11" s="2">
        <v>4</v>
      </c>
      <c r="AC11" s="2">
        <v>5</v>
      </c>
      <c r="AD11" s="2">
        <v>4</v>
      </c>
    </row>
    <row r="12" spans="1:30" ht="18.75" customHeight="1" x14ac:dyDescent="0.2">
      <c r="A12" s="2">
        <v>11</v>
      </c>
      <c r="B12" s="2">
        <v>5</v>
      </c>
      <c r="C12" s="2">
        <v>5</v>
      </c>
      <c r="D12" s="2">
        <v>3</v>
      </c>
      <c r="E12" s="2">
        <v>4</v>
      </c>
      <c r="F12" s="2">
        <v>5</v>
      </c>
      <c r="G12" s="2">
        <v>5</v>
      </c>
      <c r="H12" s="2">
        <v>4</v>
      </c>
      <c r="I12" s="2">
        <v>4</v>
      </c>
      <c r="J12" s="2">
        <v>5</v>
      </c>
      <c r="K12" s="2">
        <v>5</v>
      </c>
      <c r="L12" s="2">
        <v>4</v>
      </c>
      <c r="M12" s="2">
        <v>5</v>
      </c>
      <c r="N12" s="2">
        <v>5</v>
      </c>
      <c r="O12" s="2">
        <v>4</v>
      </c>
      <c r="P12" s="2">
        <v>5</v>
      </c>
      <c r="Q12" s="2">
        <v>5</v>
      </c>
      <c r="R12" s="2">
        <v>4</v>
      </c>
      <c r="S12" s="2">
        <v>5</v>
      </c>
      <c r="T12" s="2">
        <v>4</v>
      </c>
      <c r="U12" s="2">
        <v>5</v>
      </c>
      <c r="V12" s="2">
        <v>5</v>
      </c>
      <c r="W12" s="2">
        <v>3</v>
      </c>
      <c r="X12" s="2">
        <v>5</v>
      </c>
      <c r="Y12" s="2">
        <v>4</v>
      </c>
      <c r="Z12" s="2">
        <v>4</v>
      </c>
      <c r="AA12" s="2">
        <v>5</v>
      </c>
      <c r="AB12" s="2">
        <v>5</v>
      </c>
      <c r="AC12" s="2">
        <v>5</v>
      </c>
      <c r="AD12" s="2">
        <v>5</v>
      </c>
    </row>
    <row r="13" spans="1:30" ht="18.75" customHeight="1" x14ac:dyDescent="0.2">
      <c r="A13" s="2">
        <v>12</v>
      </c>
      <c r="B13" s="2">
        <v>4</v>
      </c>
      <c r="C13" s="2">
        <v>4</v>
      </c>
      <c r="D13" s="2">
        <v>3</v>
      </c>
      <c r="E13" s="2">
        <v>4</v>
      </c>
      <c r="F13" s="2">
        <v>5</v>
      </c>
      <c r="G13" s="2">
        <v>5</v>
      </c>
      <c r="H13" s="2">
        <v>4</v>
      </c>
      <c r="I13" s="2">
        <v>3</v>
      </c>
      <c r="J13" s="2">
        <v>4</v>
      </c>
      <c r="K13" s="2">
        <v>5</v>
      </c>
      <c r="L13" s="2">
        <v>4</v>
      </c>
      <c r="M13" s="2">
        <v>5</v>
      </c>
      <c r="N13" s="2">
        <v>3</v>
      </c>
      <c r="O13" s="2">
        <v>4</v>
      </c>
      <c r="P13" s="2">
        <v>5</v>
      </c>
      <c r="Q13" s="2">
        <v>5</v>
      </c>
      <c r="R13" s="2">
        <v>3</v>
      </c>
      <c r="S13" s="2">
        <v>5</v>
      </c>
      <c r="T13" s="2">
        <v>4</v>
      </c>
      <c r="U13" s="2">
        <v>5</v>
      </c>
      <c r="V13" s="2">
        <v>5</v>
      </c>
      <c r="W13" s="2">
        <v>4</v>
      </c>
      <c r="X13" s="2">
        <v>5</v>
      </c>
      <c r="Y13" s="2">
        <v>3</v>
      </c>
      <c r="Z13" s="2">
        <v>3</v>
      </c>
      <c r="AA13" s="2">
        <v>5</v>
      </c>
      <c r="AB13" s="2">
        <v>2</v>
      </c>
      <c r="AC13" s="2">
        <v>5</v>
      </c>
      <c r="AD13" s="2">
        <v>5</v>
      </c>
    </row>
    <row r="14" spans="1:30" ht="18.75" customHeight="1" x14ac:dyDescent="0.2">
      <c r="A14" s="2">
        <v>13</v>
      </c>
      <c r="B14" s="2">
        <v>4</v>
      </c>
      <c r="C14" s="2">
        <v>4</v>
      </c>
      <c r="D14" s="2">
        <v>3</v>
      </c>
      <c r="E14" s="2">
        <v>4</v>
      </c>
      <c r="F14" s="2">
        <v>5</v>
      </c>
      <c r="G14" s="2">
        <v>4</v>
      </c>
      <c r="H14" s="2">
        <v>3</v>
      </c>
      <c r="I14" s="2">
        <v>3</v>
      </c>
      <c r="J14" s="2">
        <v>5</v>
      </c>
      <c r="K14" s="2">
        <v>5</v>
      </c>
      <c r="L14" s="2">
        <v>4</v>
      </c>
      <c r="M14" s="2">
        <v>5</v>
      </c>
      <c r="N14" s="2">
        <v>3</v>
      </c>
      <c r="O14" s="2">
        <v>5</v>
      </c>
      <c r="P14" s="2">
        <v>5</v>
      </c>
      <c r="Q14" s="2">
        <v>5</v>
      </c>
      <c r="R14" s="2">
        <v>4</v>
      </c>
      <c r="S14" s="2">
        <v>3</v>
      </c>
      <c r="T14" s="2">
        <v>4</v>
      </c>
      <c r="U14" s="2">
        <v>5</v>
      </c>
      <c r="V14" s="2">
        <v>5</v>
      </c>
      <c r="W14" s="2">
        <v>4</v>
      </c>
      <c r="X14" s="2">
        <v>4</v>
      </c>
      <c r="Y14" s="2">
        <v>4</v>
      </c>
      <c r="Z14" s="2">
        <v>5</v>
      </c>
      <c r="AA14" s="2">
        <v>5</v>
      </c>
      <c r="AB14" s="2">
        <v>4</v>
      </c>
      <c r="AC14" s="2">
        <v>5</v>
      </c>
      <c r="AD14" s="2">
        <v>3</v>
      </c>
    </row>
    <row r="15" spans="1:30" ht="18.75" customHeight="1" x14ac:dyDescent="0.2">
      <c r="A15" s="2">
        <v>14</v>
      </c>
      <c r="B15" s="2">
        <v>4</v>
      </c>
      <c r="C15" s="2">
        <v>4</v>
      </c>
      <c r="D15" s="2">
        <v>3</v>
      </c>
      <c r="E15" s="2">
        <v>4</v>
      </c>
      <c r="F15" s="2">
        <v>5</v>
      </c>
      <c r="G15" s="2">
        <v>3</v>
      </c>
      <c r="H15" s="2">
        <v>4</v>
      </c>
      <c r="I15" s="2">
        <v>4</v>
      </c>
      <c r="J15" s="2">
        <v>5</v>
      </c>
      <c r="K15" s="2">
        <v>5</v>
      </c>
      <c r="L15" s="2">
        <v>4</v>
      </c>
      <c r="M15" s="2">
        <v>4</v>
      </c>
      <c r="N15" s="2">
        <v>4</v>
      </c>
      <c r="O15" s="2">
        <v>5</v>
      </c>
      <c r="P15" s="2">
        <v>5</v>
      </c>
      <c r="Q15" s="2">
        <v>5</v>
      </c>
      <c r="R15" s="2">
        <v>5</v>
      </c>
      <c r="S15" s="2">
        <v>3</v>
      </c>
      <c r="T15" s="2">
        <v>4</v>
      </c>
      <c r="U15" s="2">
        <v>5</v>
      </c>
      <c r="V15" s="2">
        <v>5</v>
      </c>
      <c r="W15" s="2">
        <v>3</v>
      </c>
      <c r="X15" s="2">
        <v>5</v>
      </c>
      <c r="Y15" s="2">
        <v>3</v>
      </c>
      <c r="Z15" s="2">
        <v>4</v>
      </c>
      <c r="AA15" s="2">
        <v>5</v>
      </c>
      <c r="AB15" s="2">
        <v>3</v>
      </c>
      <c r="AC15" s="2">
        <v>4</v>
      </c>
      <c r="AD15" s="2">
        <v>4</v>
      </c>
    </row>
    <row r="16" spans="1:30" ht="18.75" customHeight="1" x14ac:dyDescent="0.2">
      <c r="A16" s="2">
        <v>15</v>
      </c>
      <c r="B16" s="2">
        <v>5</v>
      </c>
      <c r="C16" s="2">
        <v>5</v>
      </c>
      <c r="D16" s="2">
        <v>3</v>
      </c>
      <c r="E16" s="2">
        <v>4</v>
      </c>
      <c r="F16" s="2">
        <v>3</v>
      </c>
      <c r="G16" s="2">
        <v>5</v>
      </c>
      <c r="H16" s="2">
        <v>4</v>
      </c>
      <c r="I16" s="2">
        <v>4</v>
      </c>
      <c r="J16" s="2">
        <v>5</v>
      </c>
      <c r="K16" s="2">
        <v>5</v>
      </c>
      <c r="L16" s="2">
        <v>4</v>
      </c>
      <c r="M16" s="2">
        <v>5</v>
      </c>
      <c r="N16" s="2">
        <v>4</v>
      </c>
      <c r="O16" s="2">
        <v>5</v>
      </c>
      <c r="P16" s="2">
        <v>5</v>
      </c>
      <c r="Q16" s="2">
        <v>5</v>
      </c>
      <c r="R16" s="2">
        <v>5</v>
      </c>
      <c r="S16" s="2">
        <v>5</v>
      </c>
      <c r="T16" s="2">
        <v>4</v>
      </c>
      <c r="U16" s="2">
        <v>5</v>
      </c>
      <c r="V16" s="2">
        <v>5</v>
      </c>
      <c r="W16" s="2">
        <v>3</v>
      </c>
      <c r="X16" s="2">
        <v>4</v>
      </c>
      <c r="Y16" s="2">
        <v>4</v>
      </c>
      <c r="Z16" s="2">
        <v>3</v>
      </c>
      <c r="AA16" s="2">
        <v>5</v>
      </c>
      <c r="AB16" s="2">
        <v>3</v>
      </c>
      <c r="AC16" s="2">
        <v>5</v>
      </c>
      <c r="AD16" s="2">
        <v>5</v>
      </c>
    </row>
    <row r="17" spans="1:30" ht="18.75" customHeight="1" x14ac:dyDescent="0.2">
      <c r="A17" s="2">
        <v>16</v>
      </c>
      <c r="B17" s="2">
        <v>4</v>
      </c>
      <c r="C17" s="2">
        <v>5</v>
      </c>
      <c r="D17" s="2">
        <v>3</v>
      </c>
      <c r="E17" s="2">
        <v>4</v>
      </c>
      <c r="F17" s="2">
        <v>3</v>
      </c>
      <c r="G17" s="2">
        <v>5</v>
      </c>
      <c r="H17" s="2">
        <v>4</v>
      </c>
      <c r="I17" s="2">
        <v>4</v>
      </c>
      <c r="J17" s="2">
        <v>5</v>
      </c>
      <c r="K17" s="2">
        <v>5</v>
      </c>
      <c r="L17" s="2">
        <v>4</v>
      </c>
      <c r="M17" s="2">
        <v>3</v>
      </c>
      <c r="N17" s="2">
        <v>3</v>
      </c>
      <c r="O17" s="2">
        <v>5</v>
      </c>
      <c r="P17" s="2">
        <v>5</v>
      </c>
      <c r="Q17" s="2">
        <v>5</v>
      </c>
      <c r="R17" s="2">
        <v>5</v>
      </c>
      <c r="S17" s="2">
        <v>5</v>
      </c>
      <c r="T17" s="2">
        <v>4</v>
      </c>
      <c r="U17" s="2">
        <v>5</v>
      </c>
      <c r="V17" s="2">
        <v>5</v>
      </c>
      <c r="W17" s="2">
        <v>4</v>
      </c>
      <c r="X17" s="2">
        <v>4</v>
      </c>
      <c r="Y17" s="2">
        <v>3</v>
      </c>
      <c r="Z17" s="2">
        <v>4</v>
      </c>
      <c r="AA17" s="2">
        <v>5</v>
      </c>
      <c r="AB17" s="2">
        <v>3</v>
      </c>
      <c r="AC17" s="2">
        <v>4</v>
      </c>
      <c r="AD17" s="2">
        <v>5</v>
      </c>
    </row>
    <row r="18" spans="1:30" ht="18.75" customHeight="1" x14ac:dyDescent="0.2">
      <c r="A18" s="2">
        <v>17</v>
      </c>
      <c r="B18" s="2">
        <v>4</v>
      </c>
      <c r="C18" s="2">
        <v>4</v>
      </c>
      <c r="D18" s="2">
        <v>3</v>
      </c>
      <c r="E18" s="2">
        <v>4</v>
      </c>
      <c r="F18" s="2">
        <v>4</v>
      </c>
      <c r="G18" s="2">
        <v>5</v>
      </c>
      <c r="H18" s="2">
        <v>4</v>
      </c>
      <c r="I18" s="2">
        <v>5</v>
      </c>
      <c r="J18" s="2">
        <v>4</v>
      </c>
      <c r="K18" s="2">
        <v>5</v>
      </c>
      <c r="L18" s="2">
        <v>2</v>
      </c>
      <c r="M18" s="2">
        <v>4</v>
      </c>
      <c r="N18" s="2">
        <v>3</v>
      </c>
      <c r="O18" s="2">
        <v>5</v>
      </c>
      <c r="P18" s="2">
        <v>5</v>
      </c>
      <c r="Q18" s="2">
        <v>5</v>
      </c>
      <c r="R18" s="2">
        <v>4</v>
      </c>
      <c r="S18" s="2">
        <v>5</v>
      </c>
      <c r="T18" s="2">
        <v>4</v>
      </c>
      <c r="U18" s="2">
        <v>4</v>
      </c>
      <c r="V18" s="2">
        <v>5</v>
      </c>
      <c r="W18" s="2">
        <v>3</v>
      </c>
      <c r="X18" s="2">
        <v>4</v>
      </c>
      <c r="Y18" s="2">
        <v>3</v>
      </c>
      <c r="Z18" s="2">
        <v>4</v>
      </c>
      <c r="AA18" s="2">
        <v>5</v>
      </c>
      <c r="AB18" s="2">
        <v>3</v>
      </c>
      <c r="AC18" s="2">
        <v>5</v>
      </c>
      <c r="AD18" s="2">
        <v>4</v>
      </c>
    </row>
    <row r="19" spans="1:30" ht="18.75" customHeight="1" x14ac:dyDescent="0.2">
      <c r="A19" s="2">
        <v>18</v>
      </c>
      <c r="B19" s="2">
        <v>4</v>
      </c>
      <c r="C19" s="2">
        <v>5</v>
      </c>
      <c r="D19" s="2">
        <v>3</v>
      </c>
      <c r="E19" s="2">
        <v>4</v>
      </c>
      <c r="F19" s="2">
        <v>5</v>
      </c>
      <c r="G19" s="2">
        <v>5</v>
      </c>
      <c r="H19" s="2">
        <v>4</v>
      </c>
      <c r="I19" s="2">
        <v>5</v>
      </c>
      <c r="J19" s="2">
        <v>4</v>
      </c>
      <c r="K19" s="2">
        <v>5</v>
      </c>
      <c r="L19" s="2">
        <v>4</v>
      </c>
      <c r="M19" s="2">
        <v>4</v>
      </c>
      <c r="N19" s="2">
        <v>4</v>
      </c>
      <c r="O19" s="2">
        <v>5</v>
      </c>
      <c r="P19" s="2">
        <v>5</v>
      </c>
      <c r="Q19" s="2">
        <v>5</v>
      </c>
      <c r="R19" s="2">
        <v>5</v>
      </c>
      <c r="S19" s="2">
        <v>5</v>
      </c>
      <c r="T19" s="2">
        <v>4</v>
      </c>
      <c r="U19" s="2">
        <v>5</v>
      </c>
      <c r="V19" s="2">
        <v>5</v>
      </c>
      <c r="W19" s="2">
        <v>3</v>
      </c>
      <c r="X19" s="2">
        <v>4</v>
      </c>
      <c r="Y19" s="2">
        <v>3</v>
      </c>
      <c r="Z19" s="2">
        <v>4</v>
      </c>
      <c r="AA19" s="2">
        <v>5</v>
      </c>
      <c r="AB19" s="2">
        <v>4</v>
      </c>
      <c r="AC19" s="2">
        <v>5</v>
      </c>
      <c r="AD19" s="2">
        <v>5</v>
      </c>
    </row>
    <row r="20" spans="1:30" ht="18.75" customHeight="1" x14ac:dyDescent="0.2">
      <c r="A20" s="2">
        <v>19</v>
      </c>
      <c r="B20" s="2">
        <v>5</v>
      </c>
      <c r="C20" s="2">
        <v>5</v>
      </c>
      <c r="D20" s="2">
        <v>3</v>
      </c>
      <c r="E20" s="2">
        <v>4</v>
      </c>
      <c r="F20" s="2">
        <v>3</v>
      </c>
      <c r="G20" s="2">
        <v>5</v>
      </c>
      <c r="H20" s="2">
        <v>4</v>
      </c>
      <c r="I20" s="2">
        <v>5</v>
      </c>
      <c r="J20" s="2">
        <v>4</v>
      </c>
      <c r="K20" s="2">
        <v>5</v>
      </c>
      <c r="L20" s="2">
        <v>4</v>
      </c>
      <c r="M20" s="2">
        <v>5</v>
      </c>
      <c r="N20" s="2">
        <v>4</v>
      </c>
      <c r="O20" s="2">
        <v>4</v>
      </c>
      <c r="P20" s="2">
        <v>5</v>
      </c>
      <c r="Q20" s="2">
        <v>5</v>
      </c>
      <c r="R20" s="2">
        <v>4</v>
      </c>
      <c r="S20" s="2">
        <v>5</v>
      </c>
      <c r="T20" s="2">
        <v>4</v>
      </c>
      <c r="U20" s="2">
        <v>5</v>
      </c>
      <c r="V20" s="2">
        <v>5</v>
      </c>
      <c r="W20" s="2">
        <v>4</v>
      </c>
      <c r="X20" s="2">
        <v>5</v>
      </c>
      <c r="Y20" s="2">
        <v>3</v>
      </c>
      <c r="Z20" s="2">
        <v>4</v>
      </c>
      <c r="AA20" s="2">
        <v>4</v>
      </c>
      <c r="AB20" s="2">
        <v>5</v>
      </c>
      <c r="AC20" s="2">
        <v>5</v>
      </c>
      <c r="AD20" s="2">
        <v>4</v>
      </c>
    </row>
    <row r="21" spans="1:30" ht="18.75" customHeight="1" x14ac:dyDescent="0.2">
      <c r="A21" s="2">
        <v>20</v>
      </c>
      <c r="B21" s="2">
        <v>4</v>
      </c>
      <c r="C21" s="2">
        <v>4</v>
      </c>
      <c r="D21" s="2">
        <v>3</v>
      </c>
      <c r="E21" s="2">
        <v>4</v>
      </c>
      <c r="F21" s="2">
        <v>5</v>
      </c>
      <c r="G21" s="2">
        <v>4</v>
      </c>
      <c r="H21" s="2">
        <v>4</v>
      </c>
      <c r="I21" s="2">
        <v>4</v>
      </c>
      <c r="J21" s="2">
        <v>5</v>
      </c>
      <c r="K21" s="2">
        <v>5</v>
      </c>
      <c r="L21" s="2">
        <v>4</v>
      </c>
      <c r="M21" s="2">
        <v>3</v>
      </c>
      <c r="N21" s="2">
        <v>4</v>
      </c>
      <c r="O21" s="2">
        <v>4</v>
      </c>
      <c r="P21" s="2">
        <v>5</v>
      </c>
      <c r="Q21" s="2">
        <v>5</v>
      </c>
      <c r="R21" s="2">
        <v>5</v>
      </c>
      <c r="S21" s="2">
        <v>4</v>
      </c>
      <c r="T21" s="2">
        <v>4</v>
      </c>
      <c r="U21" s="2">
        <v>5</v>
      </c>
      <c r="V21" s="2">
        <v>4</v>
      </c>
      <c r="W21" s="2">
        <v>4</v>
      </c>
      <c r="X21" s="2">
        <v>5</v>
      </c>
      <c r="Y21" s="2">
        <v>4</v>
      </c>
      <c r="Z21" s="2">
        <v>4</v>
      </c>
      <c r="AA21" s="2">
        <v>5</v>
      </c>
      <c r="AB21" s="2">
        <v>4</v>
      </c>
      <c r="AC21" s="2">
        <v>5</v>
      </c>
      <c r="AD21" s="2">
        <v>5</v>
      </c>
    </row>
  </sheetData>
  <conditionalFormatting sqref="B2:AF21">
    <cfRule type="colorScale" priority="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รายละเอียด</vt:lpstr>
      <vt:lpstr>สรุป</vt:lpstr>
      <vt:lpstr>ข้อมูลดิบ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๑๒๓</dc:creator>
  <cp:lastModifiedBy>๑๒๓</cp:lastModifiedBy>
  <dcterms:created xsi:type="dcterms:W3CDTF">2019-05-31T18:23:50Z</dcterms:created>
  <dcterms:modified xsi:type="dcterms:W3CDTF">2019-07-11T17:36:33Z</dcterms:modified>
</cp:coreProperties>
</file>