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chiang/Desktop/USC/s1/GSBA545/Lecture 02/"/>
    </mc:Choice>
  </mc:AlternateContent>
  <bookViews>
    <workbookView xWindow="0" yWindow="460" windowWidth="28800" windowHeight="15940" activeTab="2"/>
  </bookViews>
  <sheets>
    <sheet name="工作表1" sheetId="16" r:id="rId1"/>
    <sheet name="工作表2" sheetId="17" r:id="rId2"/>
    <sheet name="工作表3" sheetId="18" r:id="rId3"/>
    <sheet name="Murders" sheetId="15" r:id="rId4"/>
  </sheets>
  <definedNames>
    <definedName name="交叉分析篩選器___murder">#N/A</definedName>
    <definedName name="交叉分析篩選器_City">#N/A</definedName>
    <definedName name="交叉分析篩選器_City1">#N/A</definedName>
    <definedName name="交叉分析篩選器_State">#N/A</definedName>
    <definedName name="交叉分析篩選器_State1">#N/A</definedName>
  </definedNames>
  <calcPr calcId="150001" concurrentCalc="0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8" l="1"/>
  <c r="H4" i="18"/>
  <c r="H5" i="18"/>
  <c r="H6" i="18"/>
  <c r="H7" i="18"/>
  <c r="H8" i="18"/>
  <c r="H9" i="18"/>
  <c r="H10" i="18"/>
  <c r="H11" i="18"/>
  <c r="H2" i="18"/>
  <c r="E21" i="18"/>
  <c r="D21" i="18"/>
  <c r="C22" i="18"/>
  <c r="B22" i="18"/>
  <c r="C21" i="18"/>
  <c r="E16" i="18"/>
  <c r="I2" i="18"/>
  <c r="M2" i="18"/>
  <c r="I3" i="18"/>
  <c r="M3" i="18"/>
  <c r="I4" i="18"/>
  <c r="M4" i="18"/>
  <c r="I5" i="18"/>
  <c r="M5" i="18"/>
  <c r="I6" i="18"/>
  <c r="M6" i="18"/>
  <c r="I7" i="18"/>
  <c r="M7" i="18"/>
  <c r="I8" i="18"/>
  <c r="M8" i="18"/>
  <c r="I9" i="18"/>
  <c r="M9" i="18"/>
  <c r="I10" i="18"/>
  <c r="M10" i="18"/>
  <c r="I11" i="18"/>
  <c r="M11" i="18"/>
  <c r="M20" i="18"/>
  <c r="J2" i="18"/>
  <c r="J3" i="18"/>
  <c r="J4" i="18"/>
  <c r="J5" i="18"/>
  <c r="J6" i="18"/>
  <c r="J7" i="18"/>
  <c r="J8" i="18"/>
  <c r="J9" i="18"/>
  <c r="J10" i="18"/>
  <c r="J11" i="18"/>
  <c r="J1" i="18"/>
  <c r="K1" i="18"/>
  <c r="L2" i="18"/>
  <c r="L1" i="18"/>
  <c r="J14" i="18"/>
  <c r="I14" i="18"/>
  <c r="F16" i="18"/>
  <c r="G1" i="18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" i="15"/>
  <c r="F1" i="15"/>
</calcChain>
</file>

<file path=xl/sharedStrings.xml><?xml version="1.0" encoding="utf-8"?>
<sst xmlns="http://schemas.openxmlformats.org/spreadsheetml/2006/main" count="1109" uniqueCount="327">
  <si>
    <t>Population</t>
  </si>
  <si>
    <t># murder</t>
  </si>
  <si>
    <t>City</t>
  </si>
  <si>
    <t>Irvine</t>
  </si>
  <si>
    <t>Murrieta</t>
  </si>
  <si>
    <t>Naperville</t>
  </si>
  <si>
    <t>Gilbert</t>
  </si>
  <si>
    <t>Orange</t>
  </si>
  <si>
    <t>Simi Valley</t>
  </si>
  <si>
    <t>Sunnyvale</t>
  </si>
  <si>
    <t>Glendale</t>
  </si>
  <si>
    <t>Mcallen</t>
  </si>
  <si>
    <t>Bellevue</t>
  </si>
  <si>
    <t>Torrance</t>
  </si>
  <si>
    <t>Plano</t>
  </si>
  <si>
    <t>Corona</t>
  </si>
  <si>
    <t>Surprise</t>
  </si>
  <si>
    <t>Fremont</t>
  </si>
  <si>
    <t>Cape Coral</t>
  </si>
  <si>
    <t>Carrollton</t>
  </si>
  <si>
    <t>Scottsdale</t>
  </si>
  <si>
    <t>Pembroke Pines</t>
  </si>
  <si>
    <t>Centennial</t>
  </si>
  <si>
    <t>Norman</t>
  </si>
  <si>
    <t>Broken Arrow</t>
  </si>
  <si>
    <t>Huntington Beach</t>
  </si>
  <si>
    <t>Overland Park</t>
  </si>
  <si>
    <t>Richardson</t>
  </si>
  <si>
    <t>Henderson</t>
  </si>
  <si>
    <t>Virginia Beach</t>
  </si>
  <si>
    <t>Sterling Heights</t>
  </si>
  <si>
    <t>Coral Springs</t>
  </si>
  <si>
    <t>West Jordan</t>
  </si>
  <si>
    <t>Peoria</t>
  </si>
  <si>
    <t>Rancho Cucamonga</t>
  </si>
  <si>
    <t>Santa Clarita</t>
  </si>
  <si>
    <t>Ann Arbor</t>
  </si>
  <si>
    <t>Costa Mesa</t>
  </si>
  <si>
    <t>Irving</t>
  </si>
  <si>
    <t>Hampton</t>
  </si>
  <si>
    <t>Garland</t>
  </si>
  <si>
    <t>Burbank</t>
  </si>
  <si>
    <t>Chula Vista</t>
  </si>
  <si>
    <t>Port St. Lucie</t>
  </si>
  <si>
    <t>Elgin</t>
  </si>
  <si>
    <t>Roseville</t>
  </si>
  <si>
    <t>Charleston</t>
  </si>
  <si>
    <t>Carlsbad</t>
  </si>
  <si>
    <t>Garden Grove</t>
  </si>
  <si>
    <t>Chandler</t>
  </si>
  <si>
    <t>Westminster</t>
  </si>
  <si>
    <t>West Covina</t>
  </si>
  <si>
    <t>Brownsville</t>
  </si>
  <si>
    <t>Fort Collins</t>
  </si>
  <si>
    <t>Boise</t>
  </si>
  <si>
    <t>Thornton</t>
  </si>
  <si>
    <t>Grand Prairie</t>
  </si>
  <si>
    <t>Cedar Rapids</t>
  </si>
  <si>
    <t>Aurora</t>
  </si>
  <si>
    <t>Stamford</t>
  </si>
  <si>
    <t>Ventura</t>
  </si>
  <si>
    <t>Waterbury</t>
  </si>
  <si>
    <t>Oxnard</t>
  </si>
  <si>
    <t>Mesquite</t>
  </si>
  <si>
    <t>Denton</t>
  </si>
  <si>
    <t>Pasadena</t>
  </si>
  <si>
    <t>Ontario</t>
  </si>
  <si>
    <t>Elk Grove</t>
  </si>
  <si>
    <t>Downey</t>
  </si>
  <si>
    <t>Joliet</t>
  </si>
  <si>
    <t>El Monte</t>
  </si>
  <si>
    <t>Midland</t>
  </si>
  <si>
    <t>Hialeah</t>
  </si>
  <si>
    <t>Billings</t>
  </si>
  <si>
    <t>Lexington</t>
  </si>
  <si>
    <t>Moreno Valley</t>
  </si>
  <si>
    <t>Vancouver</t>
  </si>
  <si>
    <t>El Cajon</t>
  </si>
  <si>
    <t>Salem</t>
  </si>
  <si>
    <t>Fargo</t>
  </si>
  <si>
    <t>Fort Wayne</t>
  </si>
  <si>
    <t>San Jose</t>
  </si>
  <si>
    <t>Chesapeake</t>
  </si>
  <si>
    <t>Anaheim</t>
  </si>
  <si>
    <t>Santa Rosa</t>
  </si>
  <si>
    <t>Madison</t>
  </si>
  <si>
    <t>Savannah-Chatham Metropolitan</t>
  </si>
  <si>
    <t>Athens-Clarke County</t>
  </si>
  <si>
    <t>Abilene</t>
  </si>
  <si>
    <t>Montgomery</t>
  </si>
  <si>
    <t>Lincoln</t>
  </si>
  <si>
    <t>Sioux Falls</t>
  </si>
  <si>
    <t>Mesa</t>
  </si>
  <si>
    <t>Santa Ana</t>
  </si>
  <si>
    <t>Cambridge</t>
  </si>
  <si>
    <t>Norwalk</t>
  </si>
  <si>
    <t>Austin</t>
  </si>
  <si>
    <t>San Diego</t>
  </si>
  <si>
    <t>Newport News</t>
  </si>
  <si>
    <t>Hayward</t>
  </si>
  <si>
    <t>Laredo</t>
  </si>
  <si>
    <t>Fontana</t>
  </si>
  <si>
    <t>Raleigh</t>
  </si>
  <si>
    <t>El Paso</t>
  </si>
  <si>
    <t>Berkeley</t>
  </si>
  <si>
    <t>Fairfield</t>
  </si>
  <si>
    <t>Oceanside</t>
  </si>
  <si>
    <t>Escondido</t>
  </si>
  <si>
    <t>Miramar</t>
  </si>
  <si>
    <t>Visalia</t>
  </si>
  <si>
    <t>Columbia</t>
  </si>
  <si>
    <t>Hollywood</t>
  </si>
  <si>
    <t>Riverside</t>
  </si>
  <si>
    <t>Kent</t>
  </si>
  <si>
    <t>West Valley</t>
  </si>
  <si>
    <t>Erie</t>
  </si>
  <si>
    <t>Gresham</t>
  </si>
  <si>
    <t>Wichita Falls</t>
  </si>
  <si>
    <t>Colorado Springs</t>
  </si>
  <si>
    <t>Everett</t>
  </si>
  <si>
    <t>Independence</t>
  </si>
  <si>
    <t>Lakewood</t>
  </si>
  <si>
    <t>Evansville</t>
  </si>
  <si>
    <t>Los Angeles</t>
  </si>
  <si>
    <t>Green Bay</t>
  </si>
  <si>
    <t>Waco</t>
  </si>
  <si>
    <t>Rialto</t>
  </si>
  <si>
    <t>San Antonio</t>
  </si>
  <si>
    <t>Arlington</t>
  </si>
  <si>
    <t>Columbus</t>
  </si>
  <si>
    <t>Reno</t>
  </si>
  <si>
    <t>Portland</t>
  </si>
  <si>
    <t>High Point</t>
  </si>
  <si>
    <t>Mobile</t>
  </si>
  <si>
    <t>Palmdale</t>
  </si>
  <si>
    <t>Des Moines</t>
  </si>
  <si>
    <t>Palm Bay</t>
  </si>
  <si>
    <t>Tempe</t>
  </si>
  <si>
    <t>Tyler</t>
  </si>
  <si>
    <t>Lancaster</t>
  </si>
  <si>
    <t>Bakersfield</t>
  </si>
  <si>
    <t>Norfolk</t>
  </si>
  <si>
    <t>Fresno</t>
  </si>
  <si>
    <t>Allentown</t>
  </si>
  <si>
    <t>Greensboro</t>
  </si>
  <si>
    <t>Wilmington</t>
  </si>
  <si>
    <t>Manchester</t>
  </si>
  <si>
    <t>Victorville</t>
  </si>
  <si>
    <t>Yonkers</t>
  </si>
  <si>
    <t>Long Beach</t>
  </si>
  <si>
    <t>Fayetteville</t>
  </si>
  <si>
    <t>Fort Worth</t>
  </si>
  <si>
    <t>Omaha</t>
  </si>
  <si>
    <t>Kansas City</t>
  </si>
  <si>
    <t>Davenport</t>
  </si>
  <si>
    <t>Seattle</t>
  </si>
  <si>
    <t>Louisville Metro</t>
  </si>
  <si>
    <t>Topeka</t>
  </si>
  <si>
    <t>South Bend</t>
  </si>
  <si>
    <t>Denver</t>
  </si>
  <si>
    <t>Tampa</t>
  </si>
  <si>
    <t>Jacksonville</t>
  </si>
  <si>
    <t>Murfreesboro</t>
  </si>
  <si>
    <t>Lafayette</t>
  </si>
  <si>
    <t>Phoenix</t>
  </si>
  <si>
    <t>Providence</t>
  </si>
  <si>
    <t>Clarksville</t>
  </si>
  <si>
    <t>New York</t>
  </si>
  <si>
    <t>Killeen</t>
  </si>
  <si>
    <t>Spokane</t>
  </si>
  <si>
    <t>Charlotte-Mecklenburg</t>
  </si>
  <si>
    <t>Richmond</t>
  </si>
  <si>
    <t>Amarillo</t>
  </si>
  <si>
    <t>Corpus Christi</t>
  </si>
  <si>
    <t>Winston-Salem</t>
  </si>
  <si>
    <t>Salinas</t>
  </si>
  <si>
    <t>Clearwater</t>
  </si>
  <si>
    <t>Gainesville</t>
  </si>
  <si>
    <t>Pomona</t>
  </si>
  <si>
    <t>Dallas</t>
  </si>
  <si>
    <t>Salt Lake City</t>
  </si>
  <si>
    <t>Inglewood</t>
  </si>
  <si>
    <t>San Francisco</t>
  </si>
  <si>
    <t>St. Paul</t>
  </si>
  <si>
    <t>Tucson</t>
  </si>
  <si>
    <t>Durham</t>
  </si>
  <si>
    <t>Pueblo</t>
  </si>
  <si>
    <t>North Charleston</t>
  </si>
  <si>
    <t>Jersey City</t>
  </si>
  <si>
    <t>Sacramento</t>
  </si>
  <si>
    <t>Wichita</t>
  </si>
  <si>
    <t>Vallejo</t>
  </si>
  <si>
    <t>Albuquerque</t>
  </si>
  <si>
    <t>Pittsburgh</t>
  </si>
  <si>
    <t>North Las Vegas</t>
  </si>
  <si>
    <t>Shreveport</t>
  </si>
  <si>
    <t>Grand Rapids</t>
  </si>
  <si>
    <t>Modesto</t>
  </si>
  <si>
    <t>Tacoma</t>
  </si>
  <si>
    <t>Elizabeth</t>
  </si>
  <si>
    <t>West Palm Beach</t>
  </si>
  <si>
    <t>New Orleans</t>
  </si>
  <si>
    <t>Lubbock</t>
  </si>
  <si>
    <t>Anchorage</t>
  </si>
  <si>
    <t>Boston</t>
  </si>
  <si>
    <t>Miami Gardens</t>
  </si>
  <si>
    <t>Tallahassee</t>
  </si>
  <si>
    <t>Akron</t>
  </si>
  <si>
    <t>St. Petersburg</t>
  </si>
  <si>
    <t>Fort Lauderdale</t>
  </si>
  <si>
    <t>Oklahoma City</t>
  </si>
  <si>
    <t>Huntsville</t>
  </si>
  <si>
    <t>Lansing</t>
  </si>
  <si>
    <t>Syracuse</t>
  </si>
  <si>
    <t>San Bernardino</t>
  </si>
  <si>
    <t>Jackson</t>
  </si>
  <si>
    <t>Worcester</t>
  </si>
  <si>
    <t>Springfield</t>
  </si>
  <si>
    <t>Knoxville</t>
  </si>
  <si>
    <t>Dayton</t>
  </si>
  <si>
    <t>Cincinnati</t>
  </si>
  <si>
    <t>Rochester</t>
  </si>
  <si>
    <t>Tulsa</t>
  </si>
  <si>
    <t>Minneapolis</t>
  </si>
  <si>
    <t>Houston</t>
  </si>
  <si>
    <t>Antioch</t>
  </si>
  <si>
    <t>Orlando</t>
  </si>
  <si>
    <t>Pompano Beach</t>
  </si>
  <si>
    <t>Beaumont</t>
  </si>
  <si>
    <t>Paterson</t>
  </si>
  <si>
    <t>Odessa</t>
  </si>
  <si>
    <t>Baton Rouge</t>
  </si>
  <si>
    <t>Newark</t>
  </si>
  <si>
    <t>Philadelphia</t>
  </si>
  <si>
    <t>Toledo</t>
  </si>
  <si>
    <t>Miami</t>
  </si>
  <si>
    <t>Washington</t>
  </si>
  <si>
    <t>Indianapolis</t>
  </si>
  <si>
    <t>Bridgeport</t>
  </si>
  <si>
    <t>Nashville</t>
  </si>
  <si>
    <t>Buffalo</t>
  </si>
  <si>
    <t>Milwaukee</t>
  </si>
  <si>
    <t>Little Rock</t>
  </si>
  <si>
    <t>Hartford</t>
  </si>
  <si>
    <t>Rockford</t>
  </si>
  <si>
    <t>Atlanta</t>
  </si>
  <si>
    <t>Cleveland</t>
  </si>
  <si>
    <t>Baltimore</t>
  </si>
  <si>
    <t>New Haven</t>
  </si>
  <si>
    <t>Birmingham</t>
  </si>
  <si>
    <t>Stockton</t>
  </si>
  <si>
    <t>Memphis</t>
  </si>
  <si>
    <t>St. Louis</t>
  </si>
  <si>
    <t>Oakland</t>
  </si>
  <si>
    <t>Detroit</t>
  </si>
  <si>
    <t>Flint</t>
  </si>
  <si>
    <t>Chicago</t>
  </si>
  <si>
    <t>Las Vegas</t>
  </si>
  <si>
    <t>AL</t>
  </si>
  <si>
    <t>MT</t>
  </si>
  <si>
    <t>AK</t>
  </si>
  <si>
    <t>NE</t>
  </si>
  <si>
    <t>AZ</t>
  </si>
  <si>
    <t>NV</t>
  </si>
  <si>
    <t>AR</t>
  </si>
  <si>
    <t>NH</t>
  </si>
  <si>
    <t>CA</t>
  </si>
  <si>
    <t>NJ</t>
  </si>
  <si>
    <t>CO</t>
  </si>
  <si>
    <t>NM</t>
  </si>
  <si>
    <t>CT</t>
  </si>
  <si>
    <t>NY</t>
  </si>
  <si>
    <t>NC</t>
  </si>
  <si>
    <t>FL</t>
  </si>
  <si>
    <t>ND</t>
  </si>
  <si>
    <t>GA</t>
  </si>
  <si>
    <t>OH</t>
  </si>
  <si>
    <t>OK</t>
  </si>
  <si>
    <t>ID</t>
  </si>
  <si>
    <t>OR</t>
  </si>
  <si>
    <t>IL</t>
  </si>
  <si>
    <t>PA</t>
  </si>
  <si>
    <t>IN</t>
  </si>
  <si>
    <t>RI</t>
  </si>
  <si>
    <t>IA</t>
  </si>
  <si>
    <t>SC</t>
  </si>
  <si>
    <t>KS</t>
  </si>
  <si>
    <t>SD</t>
  </si>
  <si>
    <t>KY</t>
  </si>
  <si>
    <t>TN</t>
  </si>
  <si>
    <t>LA</t>
  </si>
  <si>
    <t>TX</t>
  </si>
  <si>
    <t>UT</t>
  </si>
  <si>
    <t>MD</t>
  </si>
  <si>
    <t>MA</t>
  </si>
  <si>
    <t>VA</t>
  </si>
  <si>
    <t>MI</t>
  </si>
  <si>
    <t>WA</t>
  </si>
  <si>
    <t>MN</t>
  </si>
  <si>
    <t>MS</t>
  </si>
  <si>
    <t>WI</t>
  </si>
  <si>
    <t>MO</t>
  </si>
  <si>
    <t>DC</t>
  </si>
  <si>
    <t>State</t>
  </si>
  <si>
    <t>加總 / # murder</t>
  </si>
  <si>
    <t>列標籤</t>
  </si>
  <si>
    <t>總計</t>
  </si>
  <si>
    <t>proportion</t>
    <phoneticPr fontId="2" type="noConversion"/>
  </si>
  <si>
    <t>加總 / proportion</t>
  </si>
  <si>
    <t>Major</t>
  </si>
  <si>
    <t>Average GPA</t>
  </si>
  <si>
    <t>Average Income</t>
  </si>
  <si>
    <t>Average SAT Math</t>
  </si>
  <si>
    <t>Average SAT Verbal</t>
  </si>
  <si>
    <t>Sample Size</t>
  </si>
  <si>
    <t>Biology</t>
  </si>
  <si>
    <t>Business</t>
  </si>
  <si>
    <t>Communications</t>
  </si>
  <si>
    <t>Computer Science</t>
  </si>
  <si>
    <t>Criminology</t>
  </si>
  <si>
    <t>Education</t>
  </si>
  <si>
    <t>Art</t>
  </si>
  <si>
    <t>Nursing</t>
  </si>
  <si>
    <t>Health</t>
  </si>
  <si>
    <t>Psychology</t>
  </si>
  <si>
    <t>E</t>
    <phoneticPr fontId="2" type="noConversion"/>
  </si>
  <si>
    <t>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</si>
</sst>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u/>
      <sz val="11"/>
      <color theme="11"/>
      <name val="新細明體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3" fontId="0" fillId="0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pivotButton="1" applyFont="1" applyFill="1" applyBorder="1"/>
    <xf numFmtId="0" fontId="0" fillId="0" borderId="0" xfId="0" applyAlignment="1">
      <alignment horizontal="left" indent="1"/>
    </xf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6" fontId="0" fillId="0" borderId="0" xfId="0" applyNumberFormat="1"/>
    <xf numFmtId="6" fontId="6" fillId="0" borderId="0" xfId="0" applyNumberFormat="1" applyFont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6" fontId="6" fillId="0" borderId="4" xfId="0" applyNumberFormat="1" applyFont="1" applyBorder="1" applyAlignment="1">
      <alignment horizontal="center" vertical="center"/>
    </xf>
    <xf numFmtId="8" fontId="0" fillId="0" borderId="0" xfId="0" applyNumberFormat="1"/>
    <xf numFmtId="0" fontId="5" fillId="0" borderId="0" xfId="0" applyFont="1" applyFill="1" applyBorder="1" applyAlignment="1">
      <alignment horizontal="center" vertic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microsoft.com/office/2007/relationships/slicerCache" Target="slicerCaches/slicerCache5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microsoft.com/office/2007/relationships/slicerCache" Target="slicerCaches/slicerCache1.xml"/><Relationship Id="rId8" Type="http://schemas.microsoft.com/office/2007/relationships/slicerCache" Target="slicerCaches/slicerCache2.xml"/><Relationship Id="rId9" Type="http://schemas.microsoft.com/office/2007/relationships/slicerCache" Target="slicerCaches/slicerCache3.xml"/><Relationship Id="rId10" Type="http://schemas.microsoft.com/office/2007/relationships/slicerCache" Target="slicerCaches/slicerCache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533400</xdr:colOff>
      <xdr:row>13</xdr:row>
      <xdr:rowOff>114300</xdr:rowOff>
    </xdr:from>
    <xdr:to>
      <xdr:col>9</xdr:col>
      <xdr:colOff>406400</xdr:colOff>
      <xdr:row>26</xdr:row>
      <xdr:rowOff>41275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it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3700" y="24257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TW" altLang="en-US" sz="1100"/>
            </a:p>
          </xdr:txBody>
        </xdr:sp>
      </mc:Fallback>
    </mc:AlternateContent>
    <xdr:clientData/>
  </xdr:twoCellAnchor>
  <xdr:twoCellAnchor editAs="oneCell">
    <xdr:from>
      <xdr:col>7</xdr:col>
      <xdr:colOff>355600</xdr:colOff>
      <xdr:row>15</xdr:row>
      <xdr:rowOff>76200</xdr:rowOff>
    </xdr:from>
    <xdr:to>
      <xdr:col>10</xdr:col>
      <xdr:colOff>279400</xdr:colOff>
      <xdr:row>28</xdr:row>
      <xdr:rowOff>3175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t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0100" y="27432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TW" altLang="en-US" sz="1100"/>
            </a:p>
          </xdr:txBody>
        </xdr:sp>
      </mc:Fallback>
    </mc:AlternateContent>
    <xdr:clientData/>
  </xdr:twoCellAnchor>
  <xdr:twoCellAnchor editAs="oneCell">
    <xdr:from>
      <xdr:col>10</xdr:col>
      <xdr:colOff>304800</xdr:colOff>
      <xdr:row>17</xdr:row>
      <xdr:rowOff>114300</xdr:rowOff>
    </xdr:from>
    <xdr:to>
      <xdr:col>12</xdr:col>
      <xdr:colOff>215900</xdr:colOff>
      <xdr:row>30</xdr:row>
      <xdr:rowOff>41275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# mur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# mur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4300" y="31369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TW" alt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8</xdr:row>
      <xdr:rowOff>165100</xdr:rowOff>
    </xdr:from>
    <xdr:to>
      <xdr:col>4</xdr:col>
      <xdr:colOff>965200</xdr:colOff>
      <xdr:row>21</xdr:row>
      <xdr:rowOff>92075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ity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9300" y="15875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TW" altLang="en-US" sz="1100"/>
            </a:p>
          </xdr:txBody>
        </xdr:sp>
      </mc:Fallback>
    </mc:AlternateContent>
    <xdr:clientData/>
  </xdr:twoCellAnchor>
  <xdr:twoCellAnchor editAs="oneCell">
    <xdr:from>
      <xdr:col>3</xdr:col>
      <xdr:colOff>355600</xdr:colOff>
      <xdr:row>21</xdr:row>
      <xdr:rowOff>152400</xdr:rowOff>
    </xdr:from>
    <xdr:to>
      <xdr:col>5</xdr:col>
      <xdr:colOff>76200</xdr:colOff>
      <xdr:row>34</xdr:row>
      <xdr:rowOff>79375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ta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4400" y="38862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TW" altLang="en-US"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使用者" refreshedDate="42982.821556828705" createdVersion="4" refreshedVersion="4" minRefreshableVersion="3" recordCount="261">
  <cacheSource type="worksheet">
    <worksheetSource ref="A1:D262" sheet="Murders"/>
  </cacheSource>
  <cacheFields count="4">
    <cacheField name="City" numFmtId="0">
      <sharedItems count="255">
        <s v="Abilene"/>
        <s v="Akron"/>
        <s v="Albuquerque"/>
        <s v="Allentown"/>
        <s v="Amarillo"/>
        <s v="Anaheim"/>
        <s v="Anchorage"/>
        <s v="Ann Arbor"/>
        <s v="Antioch"/>
        <s v="Arlington"/>
        <s v="Athens-Clarke County"/>
        <s v="Atlanta"/>
        <s v="Aurora"/>
        <s v="Austin"/>
        <s v="Bakersfield"/>
        <s v="Baltimore"/>
        <s v="Baton Rouge"/>
        <s v="Beaumont"/>
        <s v="Bellevue"/>
        <s v="Berkeley"/>
        <s v="Billings"/>
        <s v="Birmingham"/>
        <s v="Boise"/>
        <s v="Boston"/>
        <s v="Bridgeport"/>
        <s v="Broken Arrow"/>
        <s v="Brownsville"/>
        <s v="Buffalo"/>
        <s v="Burbank"/>
        <s v="Cambridge"/>
        <s v="Cape Coral"/>
        <s v="Carlsbad"/>
        <s v="Carrollton"/>
        <s v="Cedar Rapids"/>
        <s v="Centennial"/>
        <s v="Chandler"/>
        <s v="Charleston"/>
        <s v="Charlotte-Mecklenburg"/>
        <s v="Chesapeake"/>
        <s v="Chicago"/>
        <s v="Chula Vista"/>
        <s v="Cincinnati"/>
        <s v="Clarksville"/>
        <s v="Clearwater"/>
        <s v="Cleveland"/>
        <s v="Colorado Springs"/>
        <s v="Columbia"/>
        <s v="Columbus"/>
        <s v="Coral Springs"/>
        <s v="Corona"/>
        <s v="Corpus Christi"/>
        <s v="Costa Mesa"/>
        <s v="Dallas"/>
        <s v="Davenport"/>
        <s v="Dayton"/>
        <s v="Denton"/>
        <s v="Denver"/>
        <s v="Des Moines"/>
        <s v="Detroit"/>
        <s v="Downey"/>
        <s v="Durham"/>
        <s v="El Cajon"/>
        <s v="El Monte"/>
        <s v="El Paso"/>
        <s v="Elgin"/>
        <s v="Elizabeth"/>
        <s v="Elk Grove"/>
        <s v="Erie"/>
        <s v="Escondido"/>
        <s v="Evansville"/>
        <s v="Everett"/>
        <s v="Fairfield"/>
        <s v="Fargo"/>
        <s v="Fayetteville"/>
        <s v="Flint"/>
        <s v="Fontana"/>
        <s v="Fort Collins"/>
        <s v="Fort Lauderdale"/>
        <s v="Fort Wayne"/>
        <s v="Fort Worth"/>
        <s v="Fremont"/>
        <s v="Fresno"/>
        <s v="Gainesville"/>
        <s v="Garden Grove"/>
        <s v="Garland"/>
        <s v="Gilbert"/>
        <s v="Glendale"/>
        <s v="Grand Prairie"/>
        <s v="Grand Rapids"/>
        <s v="Green Bay"/>
        <s v="Greensboro"/>
        <s v="Gresham"/>
        <s v="Hampton"/>
        <s v="Hartford"/>
        <s v="Hayward"/>
        <s v="Henderson"/>
        <s v="Hialeah"/>
        <s v="High Point"/>
        <s v="Hollywood"/>
        <s v="Houston"/>
        <s v="Huntington Beach"/>
        <s v="Huntsville"/>
        <s v="Independence"/>
        <s v="Indianapolis"/>
        <s v="Inglewood"/>
        <s v="Irvine"/>
        <s v="Irving"/>
        <s v="Jackson"/>
        <s v="Jacksonville"/>
        <s v="Jersey City"/>
        <s v="Joliet"/>
        <s v="Kansas City"/>
        <s v="Kent"/>
        <s v="Killeen"/>
        <s v="Knoxville"/>
        <s v="Lafayette"/>
        <s v="Lakewood"/>
        <s v="Lancaster"/>
        <s v="Lansing"/>
        <s v="Laredo"/>
        <s v="Las Vegas"/>
        <s v="Lexington"/>
        <s v="Lincoln"/>
        <s v="Little Rock"/>
        <s v="Long Beach"/>
        <s v="Los Angeles"/>
        <s v="Louisville Metro"/>
        <s v="Lubbock"/>
        <s v="Madison"/>
        <s v="Manchester"/>
        <s v="Mcallen"/>
        <s v="Memphis"/>
        <s v="Mesa"/>
        <s v="Mesquite"/>
        <s v="Miami"/>
        <s v="Miami Gardens"/>
        <s v="Midland"/>
        <s v="Milwaukee"/>
        <s v="Minneapolis"/>
        <s v="Miramar"/>
        <s v="Mobile"/>
        <s v="Modesto"/>
        <s v="Montgomery"/>
        <s v="Moreno Valley"/>
        <s v="Murfreesboro"/>
        <s v="Murrieta"/>
        <s v="Naperville"/>
        <s v="Nashville"/>
        <s v="New Haven"/>
        <s v="New Orleans"/>
        <s v="New York"/>
        <s v="Newark"/>
        <s v="Newport News"/>
        <s v="Norfolk"/>
        <s v="Norman"/>
        <s v="North Charleston"/>
        <s v="North Las Vegas"/>
        <s v="Norwalk"/>
        <s v="Oakland"/>
        <s v="Oceanside"/>
        <s v="Odessa"/>
        <s v="Oklahoma City"/>
        <s v="Omaha"/>
        <s v="Ontario"/>
        <s v="Orange"/>
        <s v="Orlando"/>
        <s v="Overland Park"/>
        <s v="Oxnard"/>
        <s v="Palm Bay"/>
        <s v="Palmdale"/>
        <s v="Pasadena"/>
        <s v="Paterson"/>
        <s v="Pembroke Pines"/>
        <s v="Peoria"/>
        <s v="Philadelphia"/>
        <s v="Phoenix"/>
        <s v="Pittsburgh"/>
        <s v="Plano"/>
        <s v="Pomona"/>
        <s v="Pompano Beach"/>
        <s v="Port St. Lucie"/>
        <s v="Portland"/>
        <s v="Providence"/>
        <s v="Pueblo"/>
        <s v="Raleigh"/>
        <s v="Rancho Cucamonga"/>
        <s v="Reno"/>
        <s v="Rialto"/>
        <s v="Richardson"/>
        <s v="Richmond"/>
        <s v="Riverside"/>
        <s v="Rochester"/>
        <s v="Rockford"/>
        <s v="Roseville"/>
        <s v="Sacramento"/>
        <s v="Salem"/>
        <s v="Salinas"/>
        <s v="Salt Lake City"/>
        <s v="San Antonio"/>
        <s v="San Bernardino"/>
        <s v="San Diego"/>
        <s v="San Francisco"/>
        <s v="San Jose"/>
        <s v="Santa Ana"/>
        <s v="Santa Clarita"/>
        <s v="Santa Rosa"/>
        <s v="Savannah-Chatham Metropolitan"/>
        <s v="Scottsdale"/>
        <s v="Seattle"/>
        <s v="Shreveport"/>
        <s v="Simi Valley"/>
        <s v="Sioux Falls"/>
        <s v="South Bend"/>
        <s v="Spokane"/>
        <s v="Springfield"/>
        <s v="St. Louis"/>
        <s v="St. Paul"/>
        <s v="St. Petersburg"/>
        <s v="Stamford"/>
        <s v="Sterling Heights"/>
        <s v="Stockton"/>
        <s v="Sunnyvale"/>
        <s v="Surprise"/>
        <s v="Syracuse"/>
        <s v="Tacoma"/>
        <s v="Tallahassee"/>
        <s v="Tampa"/>
        <s v="Tempe"/>
        <s v="Thornton"/>
        <s v="Toledo"/>
        <s v="Topeka"/>
        <s v="Torrance"/>
        <s v="Tucson"/>
        <s v="Tulsa"/>
        <s v="Tyler"/>
        <s v="Vallejo"/>
        <s v="Vancouver"/>
        <s v="Ventura"/>
        <s v="Victorville"/>
        <s v="Virginia Beach"/>
        <s v="Visalia"/>
        <s v="Waco"/>
        <s v="Washington"/>
        <s v="Waterbury"/>
        <s v="West Covina"/>
        <s v="West Jordan"/>
        <s v="West Palm Beach"/>
        <s v="West Valley"/>
        <s v="Westminster"/>
        <s v="Wichita"/>
        <s v="Wichita Falls"/>
        <s v="Wilmington"/>
        <s v="Winston-Salem"/>
        <s v="Worcester"/>
        <s v="Yonkers"/>
      </sharedItems>
    </cacheField>
    <cacheField name="State" numFmtId="0">
      <sharedItems count="45">
        <s v="TX"/>
        <s v="OH"/>
        <s v="NM"/>
        <s v="PA"/>
        <s v="CA"/>
        <s v="AK"/>
        <s v="MI"/>
        <s v="GA"/>
        <s v="CO"/>
        <s v="MD"/>
        <s v="LA"/>
        <s v="WA"/>
        <s v="MT"/>
        <s v="AL"/>
        <s v="ID"/>
        <s v="MA"/>
        <s v="CT"/>
        <s v="OK"/>
        <s v="NY"/>
        <s v="FL"/>
        <s v="IA"/>
        <s v="AZ"/>
        <s v="SC"/>
        <s v="NC"/>
        <s v="VA"/>
        <s v="IL"/>
        <s v="TN"/>
        <s v="MO"/>
        <s v="NJ"/>
        <s v="IN"/>
        <s v="ND"/>
        <s v="WI"/>
        <s v="OR"/>
        <s v="NV"/>
        <s v="MS"/>
        <s v="KS"/>
        <s v="KY"/>
        <s v="NE"/>
        <s v="AR"/>
        <s v="NH"/>
        <s v="MN"/>
        <s v="RI"/>
        <s v="UT"/>
        <s v="SD"/>
        <s v="DC"/>
      </sharedItems>
    </cacheField>
    <cacheField name="Population" numFmtId="3">
      <sharedItems containsSemiMixedTypes="0" containsString="0" containsNumber="1" containsInteger="1" minValue="100040" maxValue="8289415"/>
    </cacheField>
    <cacheField name="# murder" numFmtId="0">
      <sharedItems containsSemiMixedTypes="0" containsString="0" containsNumber="1" containsInteger="1" minValue="1" maxValue="500" count="71">
        <n v="3"/>
        <n v="24"/>
        <n v="41"/>
        <n v="15"/>
        <n v="10"/>
        <n v="1"/>
        <n v="17"/>
        <n v="5"/>
        <n v="83"/>
        <n v="29"/>
        <n v="31"/>
        <n v="34"/>
        <n v="218"/>
        <n v="66"/>
        <n v="13"/>
        <n v="2"/>
        <n v="67"/>
        <n v="57"/>
        <n v="22"/>
        <n v="48"/>
        <n v="4"/>
        <n v="12"/>
        <n v="52"/>
        <n v="500"/>
        <n v="8"/>
        <n v="46"/>
        <n v="84"/>
        <n v="18"/>
        <n v="16"/>
        <n v="154"/>
        <n v="39"/>
        <n v="7"/>
        <n v="386"/>
        <n v="6"/>
        <n v="21"/>
        <n v="23"/>
        <n v="14"/>
        <n v="63"/>
        <n v="44"/>
        <n v="51"/>
        <n v="9"/>
        <n v="217"/>
        <n v="97"/>
        <n v="93"/>
        <n v="11"/>
        <n v="105"/>
        <n v="76"/>
        <n v="45"/>
        <n v="32"/>
        <n v="299"/>
        <n v="62"/>
        <n v="133"/>
        <n v="69"/>
        <n v="25"/>
        <n v="91"/>
        <n v="20"/>
        <n v="193"/>
        <n v="419"/>
        <n v="96"/>
        <n v="127"/>
        <n v="85"/>
        <n v="331"/>
        <n v="123"/>
        <n v="42"/>
        <n v="36"/>
        <n v="89"/>
        <n v="47"/>
        <n v="113"/>
        <n v="71"/>
        <n v="43"/>
        <n v="88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使用者" refreshedDate="42982.837226620373" createdVersion="4" refreshedVersion="4" minRefreshableVersion="3" recordCount="261">
  <cacheSource type="worksheet">
    <worksheetSource ref="A1:F262" sheet="Murders"/>
  </cacheSource>
  <cacheFields count="6">
    <cacheField name="City" numFmtId="0">
      <sharedItems count="255">
        <s v="Abilene"/>
        <s v="Akron"/>
        <s v="Albuquerque"/>
        <s v="Allentown"/>
        <s v="Amarillo"/>
        <s v="Anaheim"/>
        <s v="Anchorage"/>
        <s v="Ann Arbor"/>
        <s v="Antioch"/>
        <s v="Arlington"/>
        <s v="Athens-Clarke County"/>
        <s v="Atlanta"/>
        <s v="Aurora"/>
        <s v="Austin"/>
        <s v="Bakersfield"/>
        <s v="Baltimore"/>
        <s v="Baton Rouge"/>
        <s v="Beaumont"/>
        <s v="Bellevue"/>
        <s v="Berkeley"/>
        <s v="Billings"/>
        <s v="Birmingham"/>
        <s v="Boise"/>
        <s v="Boston"/>
        <s v="Bridgeport"/>
        <s v="Broken Arrow"/>
        <s v="Brownsville"/>
        <s v="Buffalo"/>
        <s v="Burbank"/>
        <s v="Cambridge"/>
        <s v="Cape Coral"/>
        <s v="Carlsbad"/>
        <s v="Carrollton"/>
        <s v="Cedar Rapids"/>
        <s v="Centennial"/>
        <s v="Chandler"/>
        <s v="Charleston"/>
        <s v="Charlotte-Mecklenburg"/>
        <s v="Chesapeake"/>
        <s v="Chicago"/>
        <s v="Chula Vista"/>
        <s v="Cincinnati"/>
        <s v="Clarksville"/>
        <s v="Clearwater"/>
        <s v="Cleveland"/>
        <s v="Colorado Springs"/>
        <s v="Columbia"/>
        <s v="Columbus"/>
        <s v="Coral Springs"/>
        <s v="Corona"/>
        <s v="Corpus Christi"/>
        <s v="Costa Mesa"/>
        <s v="Dallas"/>
        <s v="Davenport"/>
        <s v="Dayton"/>
        <s v="Denton"/>
        <s v="Denver"/>
        <s v="Des Moines"/>
        <s v="Detroit"/>
        <s v="Downey"/>
        <s v="Durham"/>
        <s v="El Cajon"/>
        <s v="El Monte"/>
        <s v="El Paso"/>
        <s v="Elgin"/>
        <s v="Elizabeth"/>
        <s v="Elk Grove"/>
        <s v="Erie"/>
        <s v="Escondido"/>
        <s v="Evansville"/>
        <s v="Everett"/>
        <s v="Fairfield"/>
        <s v="Fargo"/>
        <s v="Fayetteville"/>
        <s v="Flint"/>
        <s v="Fontana"/>
        <s v="Fort Collins"/>
        <s v="Fort Lauderdale"/>
        <s v="Fort Wayne"/>
        <s v="Fort Worth"/>
        <s v="Fremont"/>
        <s v="Fresno"/>
        <s v="Gainesville"/>
        <s v="Garden Grove"/>
        <s v="Garland"/>
        <s v="Gilbert"/>
        <s v="Glendale"/>
        <s v="Grand Prairie"/>
        <s v="Grand Rapids"/>
        <s v="Green Bay"/>
        <s v="Greensboro"/>
        <s v="Gresham"/>
        <s v="Hampton"/>
        <s v="Hartford"/>
        <s v="Hayward"/>
        <s v="Henderson"/>
        <s v="Hialeah"/>
        <s v="High Point"/>
        <s v="Hollywood"/>
        <s v="Houston"/>
        <s v="Huntington Beach"/>
        <s v="Huntsville"/>
        <s v="Independence"/>
        <s v="Indianapolis"/>
        <s v="Inglewood"/>
        <s v="Irvine"/>
        <s v="Irving"/>
        <s v="Jackson"/>
        <s v="Jacksonville"/>
        <s v="Jersey City"/>
        <s v="Joliet"/>
        <s v="Kansas City"/>
        <s v="Kent"/>
        <s v="Killeen"/>
        <s v="Knoxville"/>
        <s v="Lafayette"/>
        <s v="Lakewood"/>
        <s v="Lancaster"/>
        <s v="Lansing"/>
        <s v="Laredo"/>
        <s v="Las Vegas"/>
        <s v="Lexington"/>
        <s v="Lincoln"/>
        <s v="Little Rock"/>
        <s v="Long Beach"/>
        <s v="Los Angeles"/>
        <s v="Louisville Metro"/>
        <s v="Lubbock"/>
        <s v="Madison"/>
        <s v="Manchester"/>
        <s v="Mcallen"/>
        <s v="Memphis"/>
        <s v="Mesa"/>
        <s v="Mesquite"/>
        <s v="Miami"/>
        <s v="Miami Gardens"/>
        <s v="Midland"/>
        <s v="Milwaukee"/>
        <s v="Minneapolis"/>
        <s v="Miramar"/>
        <s v="Mobile"/>
        <s v="Modesto"/>
        <s v="Montgomery"/>
        <s v="Moreno Valley"/>
        <s v="Murfreesboro"/>
        <s v="Murrieta"/>
        <s v="Naperville"/>
        <s v="Nashville"/>
        <s v="New Haven"/>
        <s v="New Orleans"/>
        <s v="New York"/>
        <s v="Newark"/>
        <s v="Newport News"/>
        <s v="Norfolk"/>
        <s v="Norman"/>
        <s v="North Charleston"/>
        <s v="North Las Vegas"/>
        <s v="Norwalk"/>
        <s v="Oakland"/>
        <s v="Oceanside"/>
        <s v="Odessa"/>
        <s v="Oklahoma City"/>
        <s v="Omaha"/>
        <s v="Ontario"/>
        <s v="Orange"/>
        <s v="Orlando"/>
        <s v="Overland Park"/>
        <s v="Oxnard"/>
        <s v="Palm Bay"/>
        <s v="Palmdale"/>
        <s v="Pasadena"/>
        <s v="Paterson"/>
        <s v="Pembroke Pines"/>
        <s v="Peoria"/>
        <s v="Philadelphia"/>
        <s v="Phoenix"/>
        <s v="Pittsburgh"/>
        <s v="Plano"/>
        <s v="Pomona"/>
        <s v="Pompano Beach"/>
        <s v="Port St. Lucie"/>
        <s v="Portland"/>
        <s v="Providence"/>
        <s v="Pueblo"/>
        <s v="Raleigh"/>
        <s v="Rancho Cucamonga"/>
        <s v="Reno"/>
        <s v="Rialto"/>
        <s v="Richardson"/>
        <s v="Richmond"/>
        <s v="Riverside"/>
        <s v="Rochester"/>
        <s v="Rockford"/>
        <s v="Roseville"/>
        <s v="Sacramento"/>
        <s v="Salem"/>
        <s v="Salinas"/>
        <s v="Salt Lake City"/>
        <s v="San Antonio"/>
        <s v="San Bernardino"/>
        <s v="San Diego"/>
        <s v="San Francisco"/>
        <s v="San Jose"/>
        <s v="Santa Ana"/>
        <s v="Santa Clarita"/>
        <s v="Santa Rosa"/>
        <s v="Savannah-Chatham Metropolitan"/>
        <s v="Scottsdale"/>
        <s v="Seattle"/>
        <s v="Shreveport"/>
        <s v="Simi Valley"/>
        <s v="Sioux Falls"/>
        <s v="South Bend"/>
        <s v="Spokane"/>
        <s v="Springfield"/>
        <s v="St. Louis"/>
        <s v="St. Paul"/>
        <s v="St. Petersburg"/>
        <s v="Stamford"/>
        <s v="Sterling Heights"/>
        <s v="Stockton"/>
        <s v="Sunnyvale"/>
        <s v="Surprise"/>
        <s v="Syracuse"/>
        <s v="Tacoma"/>
        <s v="Tallahassee"/>
        <s v="Tampa"/>
        <s v="Tempe"/>
        <s v="Thornton"/>
        <s v="Toledo"/>
        <s v="Topeka"/>
        <s v="Torrance"/>
        <s v="Tucson"/>
        <s v="Tulsa"/>
        <s v="Tyler"/>
        <s v="Vallejo"/>
        <s v="Vancouver"/>
        <s v="Ventura"/>
        <s v="Victorville"/>
        <s v="Virginia Beach"/>
        <s v="Visalia"/>
        <s v="Waco"/>
        <s v="Washington"/>
        <s v="Waterbury"/>
        <s v="West Covina"/>
        <s v="West Jordan"/>
        <s v="West Palm Beach"/>
        <s v="West Valley"/>
        <s v="Westminster"/>
        <s v="Wichita"/>
        <s v="Wichita Falls"/>
        <s v="Wilmington"/>
        <s v="Winston-Salem"/>
        <s v="Worcester"/>
        <s v="Yonkers"/>
      </sharedItems>
    </cacheField>
    <cacheField name="State" numFmtId="0">
      <sharedItems count="45">
        <s v="TX"/>
        <s v="OH"/>
        <s v="NM"/>
        <s v="PA"/>
        <s v="CA"/>
        <s v="AK"/>
        <s v="MI"/>
        <s v="GA"/>
        <s v="CO"/>
        <s v="MD"/>
        <s v="LA"/>
        <s v="WA"/>
        <s v="MT"/>
        <s v="AL"/>
        <s v="ID"/>
        <s v="MA"/>
        <s v="CT"/>
        <s v="OK"/>
        <s v="NY"/>
        <s v="FL"/>
        <s v="IA"/>
        <s v="AZ"/>
        <s v="SC"/>
        <s v="NC"/>
        <s v="VA"/>
        <s v="IL"/>
        <s v="TN"/>
        <s v="MO"/>
        <s v="NJ"/>
        <s v="IN"/>
        <s v="ND"/>
        <s v="WI"/>
        <s v="OR"/>
        <s v="NV"/>
        <s v="MS"/>
        <s v="KS"/>
        <s v="KY"/>
        <s v="NE"/>
        <s v="AR"/>
        <s v="NH"/>
        <s v="MN"/>
        <s v="RI"/>
        <s v="UT"/>
        <s v="SD"/>
        <s v="DC"/>
      </sharedItems>
    </cacheField>
    <cacheField name="Population" numFmtId="3">
      <sharedItems containsSemiMixedTypes="0" containsString="0" containsNumber="1" containsInteger="1" minValue="100040" maxValue="8289415"/>
    </cacheField>
    <cacheField name="# murder" numFmtId="0">
      <sharedItems containsSemiMixedTypes="0" containsString="0" containsNumber="1" containsInteger="1" minValue="1" maxValue="500"/>
    </cacheField>
    <cacheField name="proportion" numFmtId="0">
      <sharedItems containsSemiMixedTypes="0" containsString="0" containsNumber="1" minValue="3.6520875332339964E-6" maxValue="6.1988350125944584E-4"/>
    </cacheField>
    <cacheField name="0.743466713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1">
  <r>
    <x v="0"/>
    <x v="0"/>
    <n v="119886"/>
    <x v="0"/>
  </r>
  <r>
    <x v="1"/>
    <x v="1"/>
    <n v="198390"/>
    <x v="1"/>
  </r>
  <r>
    <x v="2"/>
    <x v="2"/>
    <n v="553684"/>
    <x v="2"/>
  </r>
  <r>
    <x v="3"/>
    <x v="3"/>
    <n v="119334"/>
    <x v="3"/>
  </r>
  <r>
    <x v="4"/>
    <x v="0"/>
    <n v="196576"/>
    <x v="4"/>
  </r>
  <r>
    <x v="5"/>
    <x v="4"/>
    <n v="344526"/>
    <x v="3"/>
  </r>
  <r>
    <x v="6"/>
    <x v="5"/>
    <n v="299143"/>
    <x v="3"/>
  </r>
  <r>
    <x v="7"/>
    <x v="6"/>
    <n v="115008"/>
    <x v="5"/>
  </r>
  <r>
    <x v="8"/>
    <x v="4"/>
    <n v="105009"/>
    <x v="4"/>
  </r>
  <r>
    <x v="9"/>
    <x v="0"/>
    <n v="379295"/>
    <x v="6"/>
  </r>
  <r>
    <x v="10"/>
    <x v="7"/>
    <n v="117457"/>
    <x v="7"/>
  </r>
  <r>
    <x v="11"/>
    <x v="7"/>
    <n v="437041"/>
    <x v="8"/>
  </r>
  <r>
    <x v="12"/>
    <x v="8"/>
    <n v="336952"/>
    <x v="9"/>
  </r>
  <r>
    <x v="13"/>
    <x v="0"/>
    <n v="832901"/>
    <x v="10"/>
  </r>
  <r>
    <x v="14"/>
    <x v="4"/>
    <n v="355696"/>
    <x v="11"/>
  </r>
  <r>
    <x v="15"/>
    <x v="9"/>
    <n v="625474"/>
    <x v="12"/>
  </r>
  <r>
    <x v="16"/>
    <x v="10"/>
    <n v="231500"/>
    <x v="13"/>
  </r>
  <r>
    <x v="17"/>
    <x v="0"/>
    <n v="120323"/>
    <x v="14"/>
  </r>
  <r>
    <x v="18"/>
    <x v="11"/>
    <n v="126022"/>
    <x v="15"/>
  </r>
  <r>
    <x v="19"/>
    <x v="4"/>
    <n v="114961"/>
    <x v="7"/>
  </r>
  <r>
    <x v="20"/>
    <x v="12"/>
    <n v="106371"/>
    <x v="0"/>
  </r>
  <r>
    <x v="21"/>
    <x v="13"/>
    <n v="213266"/>
    <x v="16"/>
  </r>
  <r>
    <x v="22"/>
    <x v="14"/>
    <n v="211569"/>
    <x v="5"/>
  </r>
  <r>
    <x v="23"/>
    <x v="15"/>
    <n v="630648"/>
    <x v="17"/>
  </r>
  <r>
    <x v="24"/>
    <x v="16"/>
    <n v="146030"/>
    <x v="18"/>
  </r>
  <r>
    <x v="25"/>
    <x v="17"/>
    <n v="100688"/>
    <x v="5"/>
  </r>
  <r>
    <x v="26"/>
    <x v="0"/>
    <n v="181102"/>
    <x v="0"/>
  </r>
  <r>
    <x v="27"/>
    <x v="18"/>
    <n v="262434"/>
    <x v="19"/>
  </r>
  <r>
    <x v="28"/>
    <x v="4"/>
    <n v="105057"/>
    <x v="15"/>
  </r>
  <r>
    <x v="29"/>
    <x v="15"/>
    <n v="106981"/>
    <x v="5"/>
  </r>
  <r>
    <x v="30"/>
    <x v="19"/>
    <n v="159625"/>
    <x v="20"/>
  </r>
  <r>
    <x v="31"/>
    <x v="4"/>
    <n v="107879"/>
    <x v="15"/>
  </r>
  <r>
    <x v="32"/>
    <x v="0"/>
    <n v="124477"/>
    <x v="15"/>
  </r>
  <r>
    <x v="33"/>
    <x v="20"/>
    <n v="128401"/>
    <x v="0"/>
  </r>
  <r>
    <x v="34"/>
    <x v="8"/>
    <n v="104022"/>
    <x v="5"/>
  </r>
  <r>
    <x v="35"/>
    <x v="21"/>
    <n v="242721"/>
    <x v="20"/>
  </r>
  <r>
    <x v="36"/>
    <x v="22"/>
    <n v="123856"/>
    <x v="21"/>
  </r>
  <r>
    <x v="37"/>
    <x v="23"/>
    <n v="808504"/>
    <x v="22"/>
  </r>
  <r>
    <x v="38"/>
    <x v="24"/>
    <n v="227531"/>
    <x v="21"/>
  </r>
  <r>
    <x v="39"/>
    <x v="25"/>
    <n v="2708382"/>
    <x v="23"/>
  </r>
  <r>
    <x v="40"/>
    <x v="4"/>
    <n v="249830"/>
    <x v="24"/>
  </r>
  <r>
    <x v="41"/>
    <x v="1"/>
    <n v="296204"/>
    <x v="25"/>
  </r>
  <r>
    <x v="42"/>
    <x v="26"/>
    <n v="137356"/>
    <x v="4"/>
  </r>
  <r>
    <x v="43"/>
    <x v="19"/>
    <n v="109255"/>
    <x v="0"/>
  </r>
  <r>
    <x v="44"/>
    <x v="1"/>
    <n v="393781"/>
    <x v="26"/>
  </r>
  <r>
    <x v="45"/>
    <x v="8"/>
    <n v="432287"/>
    <x v="27"/>
  </r>
  <r>
    <x v="46"/>
    <x v="27"/>
    <n v="110646"/>
    <x v="0"/>
  </r>
  <r>
    <x v="47"/>
    <x v="7"/>
    <n v="196178"/>
    <x v="6"/>
  </r>
  <r>
    <x v="48"/>
    <x v="19"/>
    <n v="125021"/>
    <x v="5"/>
  </r>
  <r>
    <x v="49"/>
    <x v="4"/>
    <n v="157342"/>
    <x v="5"/>
  </r>
  <r>
    <x v="50"/>
    <x v="0"/>
    <n v="312565"/>
    <x v="28"/>
  </r>
  <r>
    <x v="51"/>
    <x v="4"/>
    <n v="112635"/>
    <x v="20"/>
  </r>
  <r>
    <x v="52"/>
    <x v="0"/>
    <n v="1241549"/>
    <x v="29"/>
  </r>
  <r>
    <x v="53"/>
    <x v="20"/>
    <n v="101193"/>
    <x v="20"/>
  </r>
  <r>
    <x v="54"/>
    <x v="1"/>
    <n v="142139"/>
    <x v="1"/>
  </r>
  <r>
    <x v="55"/>
    <x v="0"/>
    <n v="118942"/>
    <x v="5"/>
  </r>
  <r>
    <x v="56"/>
    <x v="8"/>
    <n v="628545"/>
    <x v="30"/>
  </r>
  <r>
    <x v="57"/>
    <x v="20"/>
    <n v="207400"/>
    <x v="31"/>
  </r>
  <r>
    <x v="58"/>
    <x v="6"/>
    <n v="707096"/>
    <x v="32"/>
  </r>
  <r>
    <x v="59"/>
    <x v="4"/>
    <n v="113628"/>
    <x v="33"/>
  </r>
  <r>
    <x v="60"/>
    <x v="23"/>
    <n v="235563"/>
    <x v="34"/>
  </r>
  <r>
    <x v="61"/>
    <x v="4"/>
    <n v="101864"/>
    <x v="15"/>
  </r>
  <r>
    <x v="62"/>
    <x v="4"/>
    <n v="115356"/>
    <x v="20"/>
  </r>
  <r>
    <x v="63"/>
    <x v="0"/>
    <n v="675536"/>
    <x v="35"/>
  </r>
  <r>
    <x v="64"/>
    <x v="25"/>
    <n v="109155"/>
    <x v="15"/>
  </r>
  <r>
    <x v="65"/>
    <x v="28"/>
    <n v="126281"/>
    <x v="36"/>
  </r>
  <r>
    <x v="66"/>
    <x v="4"/>
    <n v="156344"/>
    <x v="5"/>
  </r>
  <r>
    <x v="67"/>
    <x v="3"/>
    <n v="101972"/>
    <x v="24"/>
  </r>
  <r>
    <x v="68"/>
    <x v="4"/>
    <n v="147386"/>
    <x v="7"/>
  </r>
  <r>
    <x v="69"/>
    <x v="29"/>
    <n v="118194"/>
    <x v="24"/>
  </r>
  <r>
    <x v="70"/>
    <x v="11"/>
    <n v="105318"/>
    <x v="5"/>
  </r>
  <r>
    <x v="71"/>
    <x v="4"/>
    <n v="107110"/>
    <x v="24"/>
  </r>
  <r>
    <x v="72"/>
    <x v="30"/>
    <n v="109813"/>
    <x v="15"/>
  </r>
  <r>
    <x v="73"/>
    <x v="23"/>
    <n v="205966"/>
    <x v="18"/>
  </r>
  <r>
    <x v="74"/>
    <x v="6"/>
    <n v="101632"/>
    <x v="37"/>
  </r>
  <r>
    <x v="75"/>
    <x v="4"/>
    <n v="200874"/>
    <x v="7"/>
  </r>
  <r>
    <x v="76"/>
    <x v="8"/>
    <n v="148792"/>
    <x v="15"/>
  </r>
  <r>
    <x v="77"/>
    <x v="19"/>
    <n v="170827"/>
    <x v="28"/>
  </r>
  <r>
    <x v="78"/>
    <x v="29"/>
    <n v="256625"/>
    <x v="18"/>
  </r>
  <r>
    <x v="79"/>
    <x v="0"/>
    <n v="770101"/>
    <x v="38"/>
  </r>
  <r>
    <x v="80"/>
    <x v="4"/>
    <n v="218927"/>
    <x v="15"/>
  </r>
  <r>
    <x v="81"/>
    <x v="4"/>
    <n v="506011"/>
    <x v="39"/>
  </r>
  <r>
    <x v="82"/>
    <x v="19"/>
    <n v="127036"/>
    <x v="33"/>
  </r>
  <r>
    <x v="83"/>
    <x v="4"/>
    <n v="175079"/>
    <x v="5"/>
  </r>
  <r>
    <x v="84"/>
    <x v="0"/>
    <n v="234984"/>
    <x v="31"/>
  </r>
  <r>
    <x v="85"/>
    <x v="21"/>
    <n v="214264"/>
    <x v="7"/>
  </r>
  <r>
    <x v="86"/>
    <x v="21"/>
    <n v="232997"/>
    <x v="21"/>
  </r>
  <r>
    <x v="87"/>
    <x v="0"/>
    <n v="181782"/>
    <x v="5"/>
  </r>
  <r>
    <x v="88"/>
    <x v="6"/>
    <n v="189953"/>
    <x v="28"/>
  </r>
  <r>
    <x v="89"/>
    <x v="31"/>
    <n v="106080"/>
    <x v="5"/>
  </r>
  <r>
    <x v="90"/>
    <x v="23"/>
    <n v="276134"/>
    <x v="34"/>
  </r>
  <r>
    <x v="91"/>
    <x v="32"/>
    <n v="108202"/>
    <x v="20"/>
  </r>
  <r>
    <x v="92"/>
    <x v="24"/>
    <n v="137905"/>
    <x v="40"/>
  </r>
  <r>
    <x v="93"/>
    <x v="16"/>
    <n v="125203"/>
    <x v="35"/>
  </r>
  <r>
    <x v="94"/>
    <x v="4"/>
    <n v="147424"/>
    <x v="33"/>
  </r>
  <r>
    <x v="95"/>
    <x v="33"/>
    <n v="263469"/>
    <x v="20"/>
  </r>
  <r>
    <x v="96"/>
    <x v="19"/>
    <n v="233107"/>
    <x v="20"/>
  </r>
  <r>
    <x v="97"/>
    <x v="23"/>
    <n v="106801"/>
    <x v="7"/>
  </r>
  <r>
    <x v="98"/>
    <x v="19"/>
    <n v="145313"/>
    <x v="7"/>
  </r>
  <r>
    <x v="99"/>
    <x v="0"/>
    <n v="2177273"/>
    <x v="41"/>
  </r>
  <r>
    <x v="100"/>
    <x v="4"/>
    <n v="194677"/>
    <x v="0"/>
  </r>
  <r>
    <x v="101"/>
    <x v="13"/>
    <n v="183691"/>
    <x v="36"/>
  </r>
  <r>
    <x v="102"/>
    <x v="27"/>
    <n v="117433"/>
    <x v="7"/>
  </r>
  <r>
    <x v="103"/>
    <x v="29"/>
    <n v="838650"/>
    <x v="42"/>
  </r>
  <r>
    <x v="104"/>
    <x v="4"/>
    <n v="111488"/>
    <x v="36"/>
  </r>
  <r>
    <x v="105"/>
    <x v="4"/>
    <n v="217528"/>
    <x v="15"/>
  </r>
  <r>
    <x v="106"/>
    <x v="0"/>
    <n v="224007"/>
    <x v="0"/>
  </r>
  <r>
    <x v="107"/>
    <x v="34"/>
    <n v="175939"/>
    <x v="37"/>
  </r>
  <r>
    <x v="108"/>
    <x v="19"/>
    <n v="840660"/>
    <x v="43"/>
  </r>
  <r>
    <x v="109"/>
    <x v="28"/>
    <n v="251554"/>
    <x v="44"/>
  </r>
  <r>
    <x v="110"/>
    <x v="25"/>
    <n v="148471"/>
    <x v="44"/>
  </r>
  <r>
    <x v="111"/>
    <x v="35"/>
    <n v="147201"/>
    <x v="3"/>
  </r>
  <r>
    <x v="111"/>
    <x v="27"/>
    <n v="464073"/>
    <x v="45"/>
  </r>
  <r>
    <x v="112"/>
    <x v="11"/>
    <n v="122102"/>
    <x v="15"/>
  </r>
  <r>
    <x v="113"/>
    <x v="0"/>
    <n v="131965"/>
    <x v="21"/>
  </r>
  <r>
    <x v="114"/>
    <x v="26"/>
    <n v="182254"/>
    <x v="27"/>
  </r>
  <r>
    <x v="115"/>
    <x v="10"/>
    <n v="122852"/>
    <x v="44"/>
  </r>
  <r>
    <x v="116"/>
    <x v="8"/>
    <n v="146404"/>
    <x v="15"/>
  </r>
  <r>
    <x v="117"/>
    <x v="4"/>
    <n v="159155"/>
    <x v="24"/>
  </r>
  <r>
    <x v="118"/>
    <x v="6"/>
    <n v="114688"/>
    <x v="14"/>
  </r>
  <r>
    <x v="119"/>
    <x v="0"/>
    <n v="245558"/>
    <x v="24"/>
  </r>
  <r>
    <x v="120"/>
    <x v="33"/>
    <n v="1479393"/>
    <x v="46"/>
  </r>
  <r>
    <x v="121"/>
    <x v="36"/>
    <n v="302332"/>
    <x v="21"/>
  </r>
  <r>
    <x v="122"/>
    <x v="37"/>
    <n v="264175"/>
    <x v="0"/>
  </r>
  <r>
    <x v="123"/>
    <x v="38"/>
    <n v="196055"/>
    <x v="47"/>
  </r>
  <r>
    <x v="124"/>
    <x v="4"/>
    <n v="469893"/>
    <x v="48"/>
  </r>
  <r>
    <x v="125"/>
    <x v="4"/>
    <n v="3855122"/>
    <x v="49"/>
  </r>
  <r>
    <x v="126"/>
    <x v="36"/>
    <n v="666200"/>
    <x v="50"/>
  </r>
  <r>
    <x v="127"/>
    <x v="0"/>
    <n v="237241"/>
    <x v="44"/>
  </r>
  <r>
    <x v="128"/>
    <x v="31"/>
    <n v="237508"/>
    <x v="0"/>
  </r>
  <r>
    <x v="129"/>
    <x v="39"/>
    <n v="110040"/>
    <x v="5"/>
  </r>
  <r>
    <x v="130"/>
    <x v="0"/>
    <n v="135745"/>
    <x v="5"/>
  </r>
  <r>
    <x v="131"/>
    <x v="26"/>
    <n v="657436"/>
    <x v="51"/>
  </r>
  <r>
    <x v="132"/>
    <x v="21"/>
    <n v="451391"/>
    <x v="36"/>
  </r>
  <r>
    <x v="133"/>
    <x v="0"/>
    <n v="144811"/>
    <x v="15"/>
  </r>
  <r>
    <x v="134"/>
    <x v="19"/>
    <n v="414327"/>
    <x v="52"/>
  </r>
  <r>
    <x v="135"/>
    <x v="19"/>
    <n v="111177"/>
    <x v="53"/>
  </r>
  <r>
    <x v="136"/>
    <x v="0"/>
    <n v="115637"/>
    <x v="20"/>
  </r>
  <r>
    <x v="137"/>
    <x v="31"/>
    <n v="599395"/>
    <x v="54"/>
  </r>
  <r>
    <x v="138"/>
    <x v="40"/>
    <n v="390240"/>
    <x v="30"/>
  </r>
  <r>
    <x v="139"/>
    <x v="19"/>
    <n v="125998"/>
    <x v="15"/>
  </r>
  <r>
    <x v="140"/>
    <x v="13"/>
    <n v="251516"/>
    <x v="48"/>
  </r>
  <r>
    <x v="141"/>
    <x v="4"/>
    <n v="204631"/>
    <x v="55"/>
  </r>
  <r>
    <x v="142"/>
    <x v="13"/>
    <n v="209018"/>
    <x v="38"/>
  </r>
  <r>
    <x v="143"/>
    <x v="4"/>
    <n v="199673"/>
    <x v="7"/>
  </r>
  <r>
    <x v="144"/>
    <x v="26"/>
    <n v="112247"/>
    <x v="0"/>
  </r>
  <r>
    <x v="145"/>
    <x v="4"/>
    <n v="106839"/>
    <x v="5"/>
  </r>
  <r>
    <x v="146"/>
    <x v="25"/>
    <n v="142840"/>
    <x v="0"/>
  </r>
  <r>
    <x v="147"/>
    <x v="26"/>
    <n v="620886"/>
    <x v="50"/>
  </r>
  <r>
    <x v="148"/>
    <x v="16"/>
    <n v="129934"/>
    <x v="6"/>
  </r>
  <r>
    <x v="149"/>
    <x v="10"/>
    <n v="362874"/>
    <x v="56"/>
  </r>
  <r>
    <x v="150"/>
    <x v="18"/>
    <n v="8289415"/>
    <x v="57"/>
  </r>
  <r>
    <x v="151"/>
    <x v="28"/>
    <n v="278906"/>
    <x v="58"/>
  </r>
  <r>
    <x v="152"/>
    <x v="24"/>
    <n v="181591"/>
    <x v="55"/>
  </r>
  <r>
    <x v="153"/>
    <x v="24"/>
    <n v="245303"/>
    <x v="11"/>
  </r>
  <r>
    <x v="154"/>
    <x v="17"/>
    <n v="113969"/>
    <x v="5"/>
  </r>
  <r>
    <x v="155"/>
    <x v="22"/>
    <n v="100675"/>
    <x v="14"/>
  </r>
  <r>
    <x v="156"/>
    <x v="33"/>
    <n v="221884"/>
    <x v="36"/>
  </r>
  <r>
    <x v="157"/>
    <x v="4"/>
    <n v="107295"/>
    <x v="44"/>
  </r>
  <r>
    <x v="158"/>
    <x v="4"/>
    <n v="399487"/>
    <x v="59"/>
  </r>
  <r>
    <x v="159"/>
    <x v="4"/>
    <n v="171141"/>
    <x v="24"/>
  </r>
  <r>
    <x v="160"/>
    <x v="0"/>
    <n v="103635"/>
    <x v="7"/>
  </r>
  <r>
    <x v="161"/>
    <x v="17"/>
    <n v="595607"/>
    <x v="60"/>
  </r>
  <r>
    <x v="162"/>
    <x v="37"/>
    <n v="417970"/>
    <x v="2"/>
  </r>
  <r>
    <x v="163"/>
    <x v="4"/>
    <n v="167933"/>
    <x v="0"/>
  </r>
  <r>
    <x v="164"/>
    <x v="4"/>
    <n v="139692"/>
    <x v="20"/>
  </r>
  <r>
    <x v="165"/>
    <x v="19"/>
    <n v="246513"/>
    <x v="1"/>
  </r>
  <r>
    <x v="166"/>
    <x v="35"/>
    <n v="177085"/>
    <x v="15"/>
  </r>
  <r>
    <x v="167"/>
    <x v="4"/>
    <n v="201797"/>
    <x v="40"/>
  </r>
  <r>
    <x v="168"/>
    <x v="19"/>
    <n v="104635"/>
    <x v="0"/>
  </r>
  <r>
    <x v="169"/>
    <x v="4"/>
    <n v="155294"/>
    <x v="33"/>
  </r>
  <r>
    <x v="170"/>
    <x v="4"/>
    <n v="154562"/>
    <x v="24"/>
  </r>
  <r>
    <x v="170"/>
    <x v="0"/>
    <n v="139382"/>
    <x v="7"/>
  </r>
  <r>
    <x v="171"/>
    <x v="28"/>
    <n v="147148"/>
    <x v="34"/>
  </r>
  <r>
    <x v="172"/>
    <x v="19"/>
    <n v="159744"/>
    <x v="15"/>
  </r>
  <r>
    <x v="173"/>
    <x v="21"/>
    <n v="158347"/>
    <x v="40"/>
  </r>
  <r>
    <x v="173"/>
    <x v="25"/>
    <n v="115288"/>
    <x v="4"/>
  </r>
  <r>
    <x v="174"/>
    <x v="3"/>
    <n v="1538957"/>
    <x v="61"/>
  </r>
  <r>
    <x v="175"/>
    <x v="21"/>
    <n v="1485509"/>
    <x v="62"/>
  </r>
  <r>
    <x v="176"/>
    <x v="3"/>
    <n v="312112"/>
    <x v="2"/>
  </r>
  <r>
    <x v="177"/>
    <x v="0"/>
    <n v="273816"/>
    <x v="5"/>
  </r>
  <r>
    <x v="178"/>
    <x v="4"/>
    <n v="151511"/>
    <x v="6"/>
  </r>
  <r>
    <x v="179"/>
    <x v="19"/>
    <n v="103003"/>
    <x v="7"/>
  </r>
  <r>
    <x v="180"/>
    <x v="19"/>
    <n v="168416"/>
    <x v="20"/>
  </r>
  <r>
    <x v="181"/>
    <x v="32"/>
    <n v="598037"/>
    <x v="55"/>
  </r>
  <r>
    <x v="182"/>
    <x v="41"/>
    <n v="177882"/>
    <x v="6"/>
  </r>
  <r>
    <x v="183"/>
    <x v="8"/>
    <n v="109065"/>
    <x v="24"/>
  </r>
  <r>
    <x v="184"/>
    <x v="23"/>
    <n v="420594"/>
    <x v="6"/>
  </r>
  <r>
    <x v="185"/>
    <x v="4"/>
    <n v="169276"/>
    <x v="20"/>
  </r>
  <r>
    <x v="186"/>
    <x v="33"/>
    <n v="230486"/>
    <x v="31"/>
  </r>
  <r>
    <x v="187"/>
    <x v="4"/>
    <n v="101595"/>
    <x v="20"/>
  </r>
  <r>
    <x v="188"/>
    <x v="0"/>
    <n v="103266"/>
    <x v="15"/>
  </r>
  <r>
    <x v="189"/>
    <x v="4"/>
    <n v="106357"/>
    <x v="27"/>
  </r>
  <r>
    <x v="189"/>
    <x v="24"/>
    <n v="207799"/>
    <x v="63"/>
  </r>
  <r>
    <x v="190"/>
    <x v="4"/>
    <n v="313532"/>
    <x v="28"/>
  </r>
  <r>
    <x v="191"/>
    <x v="18"/>
    <n v="211993"/>
    <x v="64"/>
  </r>
  <r>
    <x v="192"/>
    <x v="25"/>
    <n v="152293"/>
    <x v="40"/>
  </r>
  <r>
    <x v="193"/>
    <x v="4"/>
    <n v="122896"/>
    <x v="15"/>
  </r>
  <r>
    <x v="194"/>
    <x v="4"/>
    <n v="476557"/>
    <x v="11"/>
  </r>
  <r>
    <x v="195"/>
    <x v="32"/>
    <n v="157353"/>
    <x v="31"/>
  </r>
  <r>
    <x v="196"/>
    <x v="4"/>
    <n v="154413"/>
    <x v="34"/>
  </r>
  <r>
    <x v="197"/>
    <x v="42"/>
    <n v="192465"/>
    <x v="24"/>
  </r>
  <r>
    <x v="198"/>
    <x v="0"/>
    <n v="1380123"/>
    <x v="65"/>
  </r>
  <r>
    <x v="199"/>
    <x v="4"/>
    <n v="214987"/>
    <x v="66"/>
  </r>
  <r>
    <x v="200"/>
    <x v="4"/>
    <n v="1338477"/>
    <x v="66"/>
  </r>
  <r>
    <x v="201"/>
    <x v="4"/>
    <n v="820363"/>
    <x v="52"/>
  </r>
  <r>
    <x v="202"/>
    <x v="4"/>
    <n v="976459"/>
    <x v="47"/>
  </r>
  <r>
    <x v="203"/>
    <x v="4"/>
    <n v="332482"/>
    <x v="44"/>
  </r>
  <r>
    <x v="204"/>
    <x v="4"/>
    <n v="179248"/>
    <x v="5"/>
  </r>
  <r>
    <x v="205"/>
    <x v="4"/>
    <n v="170862"/>
    <x v="15"/>
  </r>
  <r>
    <x v="206"/>
    <x v="7"/>
    <n v="231285"/>
    <x v="35"/>
  </r>
  <r>
    <x v="207"/>
    <x v="21"/>
    <n v="223432"/>
    <x v="0"/>
  </r>
  <r>
    <x v="208"/>
    <x v="11"/>
    <n v="626865"/>
    <x v="35"/>
  </r>
  <r>
    <x v="209"/>
    <x v="10"/>
    <n v="202164"/>
    <x v="6"/>
  </r>
  <r>
    <x v="210"/>
    <x v="4"/>
    <n v="126686"/>
    <x v="0"/>
  </r>
  <r>
    <x v="211"/>
    <x v="43"/>
    <n v="158354"/>
    <x v="15"/>
  </r>
  <r>
    <x v="212"/>
    <x v="25"/>
    <n v="101398"/>
    <x v="27"/>
  </r>
  <r>
    <x v="213"/>
    <x v="11"/>
    <n v="212163"/>
    <x v="14"/>
  </r>
  <r>
    <x v="214"/>
    <x v="25"/>
    <n v="117131"/>
    <x v="4"/>
  </r>
  <r>
    <x v="214"/>
    <x v="15"/>
    <n v="154518"/>
    <x v="44"/>
  </r>
  <r>
    <x v="214"/>
    <x v="27"/>
    <n v="160962"/>
    <x v="28"/>
  </r>
  <r>
    <x v="215"/>
    <x v="27"/>
    <n v="318667"/>
    <x v="67"/>
  </r>
  <r>
    <x v="216"/>
    <x v="40"/>
    <n v="290700"/>
    <x v="14"/>
  </r>
  <r>
    <x v="217"/>
    <x v="19"/>
    <n v="248340"/>
    <x v="3"/>
  </r>
  <r>
    <x v="218"/>
    <x v="16"/>
    <n v="124201"/>
    <x v="7"/>
  </r>
  <r>
    <x v="219"/>
    <x v="6"/>
    <n v="129974"/>
    <x v="20"/>
  </r>
  <r>
    <x v="220"/>
    <x v="4"/>
    <n v="299105"/>
    <x v="68"/>
  </r>
  <r>
    <x v="221"/>
    <x v="4"/>
    <n v="143606"/>
    <x v="0"/>
  </r>
  <r>
    <x v="222"/>
    <x v="21"/>
    <n v="120793"/>
    <x v="0"/>
  </r>
  <r>
    <x v="223"/>
    <x v="18"/>
    <n v="145934"/>
    <x v="36"/>
  </r>
  <r>
    <x v="224"/>
    <x v="11"/>
    <n v="202646"/>
    <x v="21"/>
  </r>
  <r>
    <x v="225"/>
    <x v="19"/>
    <n v="185461"/>
    <x v="21"/>
  </r>
  <r>
    <x v="226"/>
    <x v="19"/>
    <n v="350758"/>
    <x v="35"/>
  </r>
  <r>
    <x v="227"/>
    <x v="21"/>
    <n v="166061"/>
    <x v="44"/>
  </r>
  <r>
    <x v="228"/>
    <x v="8"/>
    <n v="123115"/>
    <x v="5"/>
  </r>
  <r>
    <x v="229"/>
    <x v="1"/>
    <n v="286020"/>
    <x v="30"/>
  </r>
  <r>
    <x v="230"/>
    <x v="35"/>
    <n v="128843"/>
    <x v="3"/>
  </r>
  <r>
    <x v="231"/>
    <x v="4"/>
    <n v="147851"/>
    <x v="20"/>
  </r>
  <r>
    <x v="232"/>
    <x v="21"/>
    <n v="531535"/>
    <x v="69"/>
  </r>
  <r>
    <x v="233"/>
    <x v="17"/>
    <n v="398904"/>
    <x v="63"/>
  </r>
  <r>
    <x v="234"/>
    <x v="0"/>
    <n v="100040"/>
    <x v="0"/>
  </r>
  <r>
    <x v="235"/>
    <x v="4"/>
    <n v="117912"/>
    <x v="36"/>
  </r>
  <r>
    <x v="236"/>
    <x v="11"/>
    <n v="166375"/>
    <x v="7"/>
  </r>
  <r>
    <x v="237"/>
    <x v="4"/>
    <n v="108511"/>
    <x v="5"/>
  </r>
  <r>
    <x v="238"/>
    <x v="4"/>
    <n v="118687"/>
    <x v="33"/>
  </r>
  <r>
    <x v="239"/>
    <x v="24"/>
    <n v="447588"/>
    <x v="34"/>
  </r>
  <r>
    <x v="240"/>
    <x v="4"/>
    <n v="127604"/>
    <x v="7"/>
  </r>
  <r>
    <x v="241"/>
    <x v="0"/>
    <n v="128595"/>
    <x v="33"/>
  </r>
  <r>
    <x v="242"/>
    <x v="44"/>
    <n v="632323"/>
    <x v="70"/>
  </r>
  <r>
    <x v="243"/>
    <x v="16"/>
    <n v="110486"/>
    <x v="7"/>
  </r>
  <r>
    <x v="244"/>
    <x v="4"/>
    <n v="107861"/>
    <x v="15"/>
  </r>
  <r>
    <x v="245"/>
    <x v="42"/>
    <n v="107103"/>
    <x v="15"/>
  </r>
  <r>
    <x v="246"/>
    <x v="19"/>
    <n v="102422"/>
    <x v="6"/>
  </r>
  <r>
    <x v="247"/>
    <x v="42"/>
    <n v="133725"/>
    <x v="5"/>
  </r>
  <r>
    <x v="248"/>
    <x v="8"/>
    <n v="109461"/>
    <x v="15"/>
  </r>
  <r>
    <x v="249"/>
    <x v="35"/>
    <n v="386409"/>
    <x v="35"/>
  </r>
  <r>
    <x v="250"/>
    <x v="0"/>
    <n v="105488"/>
    <x v="7"/>
  </r>
  <r>
    <x v="251"/>
    <x v="23"/>
    <n v="109370"/>
    <x v="24"/>
  </r>
  <r>
    <x v="252"/>
    <x v="23"/>
    <n v="234687"/>
    <x v="33"/>
  </r>
  <r>
    <x v="253"/>
    <x v="15"/>
    <n v="183247"/>
    <x v="24"/>
  </r>
  <r>
    <x v="254"/>
    <x v="18"/>
    <n v="198464"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1">
  <r>
    <x v="0"/>
    <x v="0"/>
    <n v="119886"/>
    <n v="3"/>
    <n v="2.5023772583954755E-5"/>
    <m/>
  </r>
  <r>
    <x v="1"/>
    <x v="1"/>
    <n v="198390"/>
    <n v="24"/>
    <n v="1.2097383940722818E-4"/>
    <m/>
  </r>
  <r>
    <x v="2"/>
    <x v="2"/>
    <n v="553684"/>
    <n v="41"/>
    <n v="7.4049457813482052E-5"/>
    <m/>
  </r>
  <r>
    <x v="3"/>
    <x v="3"/>
    <n v="119334"/>
    <n v="15"/>
    <n v="1.2569762180099551E-4"/>
    <m/>
  </r>
  <r>
    <x v="4"/>
    <x v="0"/>
    <n v="196576"/>
    <n v="10"/>
    <n v="5.0870909978837704E-5"/>
    <m/>
  </r>
  <r>
    <x v="5"/>
    <x v="4"/>
    <n v="344526"/>
    <n v="15"/>
    <n v="4.3538078403371586E-5"/>
    <m/>
  </r>
  <r>
    <x v="6"/>
    <x v="5"/>
    <n v="299143"/>
    <n v="15"/>
    <n v="5.0143242529492587E-5"/>
    <m/>
  </r>
  <r>
    <x v="7"/>
    <x v="6"/>
    <n v="115008"/>
    <n v="1"/>
    <n v="8.695047301057318E-6"/>
    <m/>
  </r>
  <r>
    <x v="8"/>
    <x v="4"/>
    <n v="105009"/>
    <n v="10"/>
    <n v="9.5229932672437605E-5"/>
    <m/>
  </r>
  <r>
    <x v="9"/>
    <x v="0"/>
    <n v="379295"/>
    <n v="17"/>
    <n v="4.4819994990706443E-5"/>
    <m/>
  </r>
  <r>
    <x v="10"/>
    <x v="7"/>
    <n v="117457"/>
    <n v="5"/>
    <n v="4.2568769847688944E-5"/>
    <m/>
  </r>
  <r>
    <x v="11"/>
    <x v="7"/>
    <n v="437041"/>
    <n v="83"/>
    <n v="1.8991353214000518E-4"/>
    <m/>
  </r>
  <r>
    <x v="12"/>
    <x v="8"/>
    <n v="336952"/>
    <n v="29"/>
    <n v="8.6065671074811846E-5"/>
    <m/>
  </r>
  <r>
    <x v="13"/>
    <x v="0"/>
    <n v="832901"/>
    <n v="31"/>
    <n v="3.7219309377705153E-5"/>
    <m/>
  </r>
  <r>
    <x v="14"/>
    <x v="4"/>
    <n v="355696"/>
    <n v="34"/>
    <n v="9.5587243038999589E-5"/>
    <m/>
  </r>
  <r>
    <x v="15"/>
    <x v="9"/>
    <n v="625474"/>
    <n v="218"/>
    <n v="3.4853567054745683E-4"/>
    <m/>
  </r>
  <r>
    <x v="16"/>
    <x v="10"/>
    <n v="231500"/>
    <n v="66"/>
    <n v="2.8509719222462201E-4"/>
    <m/>
  </r>
  <r>
    <x v="17"/>
    <x v="0"/>
    <n v="120323"/>
    <n v="13"/>
    <n v="1.0804251888666339E-4"/>
    <m/>
  </r>
  <r>
    <x v="18"/>
    <x v="11"/>
    <n v="126022"/>
    <n v="2"/>
    <n v="1.5870244877878465E-5"/>
    <m/>
  </r>
  <r>
    <x v="19"/>
    <x v="4"/>
    <n v="114961"/>
    <n v="5"/>
    <n v="4.3493010673184821E-5"/>
    <m/>
  </r>
  <r>
    <x v="20"/>
    <x v="12"/>
    <n v="106371"/>
    <n v="3"/>
    <n v="2.8203175677581295E-5"/>
    <m/>
  </r>
  <r>
    <x v="21"/>
    <x v="13"/>
    <n v="213266"/>
    <n v="67"/>
    <n v="3.1416165727307682E-4"/>
    <m/>
  </r>
  <r>
    <x v="22"/>
    <x v="14"/>
    <n v="211569"/>
    <n v="1"/>
    <n v="4.7265903794979416E-6"/>
    <m/>
  </r>
  <r>
    <x v="23"/>
    <x v="15"/>
    <n v="630648"/>
    <n v="57"/>
    <n v="9.0383224873463483E-5"/>
    <m/>
  </r>
  <r>
    <x v="24"/>
    <x v="16"/>
    <n v="146030"/>
    <n v="22"/>
    <n v="1.5065397521057318E-4"/>
    <m/>
  </r>
  <r>
    <x v="25"/>
    <x v="17"/>
    <n v="100688"/>
    <n v="1"/>
    <n v="9.9316701096456382E-6"/>
    <m/>
  </r>
  <r>
    <x v="26"/>
    <x v="0"/>
    <n v="181102"/>
    <n v="3"/>
    <n v="1.6565250521805393E-5"/>
    <m/>
  </r>
  <r>
    <x v="27"/>
    <x v="18"/>
    <n v="262434"/>
    <n v="48"/>
    <n v="1.8290312992981094E-4"/>
    <m/>
  </r>
  <r>
    <x v="28"/>
    <x v="4"/>
    <n v="105057"/>
    <n v="2"/>
    <n v="1.903728452173582E-5"/>
    <m/>
  </r>
  <r>
    <x v="29"/>
    <x v="15"/>
    <n v="106981"/>
    <n v="1"/>
    <n v="9.3474542208429539E-6"/>
    <m/>
  </r>
  <r>
    <x v="30"/>
    <x v="19"/>
    <n v="159625"/>
    <n v="4"/>
    <n v="2.5058731401722786E-5"/>
    <m/>
  </r>
  <r>
    <x v="31"/>
    <x v="4"/>
    <n v="107879"/>
    <n v="2"/>
    <n v="1.8539289389037717E-5"/>
    <m/>
  </r>
  <r>
    <x v="32"/>
    <x v="0"/>
    <n v="124477"/>
    <n v="2"/>
    <n v="1.6067225270531904E-5"/>
    <m/>
  </r>
  <r>
    <x v="33"/>
    <x v="20"/>
    <n v="128401"/>
    <n v="3"/>
    <n v="2.336430401632386E-5"/>
    <m/>
  </r>
  <r>
    <x v="34"/>
    <x v="8"/>
    <n v="104022"/>
    <n v="1"/>
    <n v="9.613351021899213E-6"/>
    <m/>
  </r>
  <r>
    <x v="35"/>
    <x v="21"/>
    <n v="242721"/>
    <n v="4"/>
    <n v="1.6479826632223829E-5"/>
    <m/>
  </r>
  <r>
    <x v="36"/>
    <x v="22"/>
    <n v="123856"/>
    <n v="12"/>
    <n v="9.6886707143779873E-5"/>
    <m/>
  </r>
  <r>
    <x v="37"/>
    <x v="23"/>
    <n v="808504"/>
    <n v="52"/>
    <n v="6.431631754450195E-5"/>
    <m/>
  </r>
  <r>
    <x v="38"/>
    <x v="24"/>
    <n v="227531"/>
    <n v="12"/>
    <n v="5.2740066188783065E-5"/>
    <m/>
  </r>
  <r>
    <x v="39"/>
    <x v="25"/>
    <n v="2708382"/>
    <n v="500"/>
    <n v="1.8461206727854489E-4"/>
    <m/>
  </r>
  <r>
    <x v="40"/>
    <x v="4"/>
    <n v="249830"/>
    <n v="8"/>
    <n v="3.2021774806868672E-5"/>
    <m/>
  </r>
  <r>
    <x v="41"/>
    <x v="1"/>
    <n v="296204"/>
    <n v="46"/>
    <n v="1.5529837544395078E-4"/>
    <m/>
  </r>
  <r>
    <x v="42"/>
    <x v="26"/>
    <n v="137356"/>
    <n v="10"/>
    <n v="7.2803517865983278E-5"/>
    <m/>
  </r>
  <r>
    <x v="43"/>
    <x v="19"/>
    <n v="109255"/>
    <n v="3"/>
    <n v="2.7458697542446571E-5"/>
    <m/>
  </r>
  <r>
    <x v="44"/>
    <x v="1"/>
    <n v="393781"/>
    <n v="84"/>
    <n v="2.1331653888836689E-4"/>
    <m/>
  </r>
  <r>
    <x v="45"/>
    <x v="8"/>
    <n v="432287"/>
    <n v="18"/>
    <n v="4.163900371743772E-5"/>
    <m/>
  </r>
  <r>
    <x v="46"/>
    <x v="27"/>
    <n v="110646"/>
    <n v="3"/>
    <n v="2.7113497098855812E-5"/>
    <m/>
  </r>
  <r>
    <x v="47"/>
    <x v="7"/>
    <n v="196178"/>
    <n v="17"/>
    <n v="8.6655996085187941E-5"/>
    <m/>
  </r>
  <r>
    <x v="48"/>
    <x v="19"/>
    <n v="125021"/>
    <n v="1"/>
    <n v="7.9986562257540737E-6"/>
    <m/>
  </r>
  <r>
    <x v="49"/>
    <x v="4"/>
    <n v="157342"/>
    <n v="1"/>
    <n v="6.3555821077652504E-6"/>
    <m/>
  </r>
  <r>
    <x v="50"/>
    <x v="0"/>
    <n v="312565"/>
    <n v="16"/>
    <n v="5.118935261465615E-5"/>
    <m/>
  </r>
  <r>
    <x v="51"/>
    <x v="4"/>
    <n v="112635"/>
    <n v="4"/>
    <n v="3.5512940027522526E-5"/>
    <m/>
  </r>
  <r>
    <x v="52"/>
    <x v="0"/>
    <n v="1241549"/>
    <n v="154"/>
    <n v="1.2403860016801593E-4"/>
    <m/>
  </r>
  <r>
    <x v="53"/>
    <x v="20"/>
    <n v="101193"/>
    <n v="4"/>
    <n v="3.9528425879260424E-5"/>
    <m/>
  </r>
  <r>
    <x v="54"/>
    <x v="1"/>
    <n v="142139"/>
    <n v="24"/>
    <n v="1.6884880293234088E-4"/>
    <m/>
  </r>
  <r>
    <x v="55"/>
    <x v="0"/>
    <n v="118942"/>
    <n v="1"/>
    <n v="8.4074590977114896E-6"/>
    <m/>
  </r>
  <r>
    <x v="56"/>
    <x v="8"/>
    <n v="628545"/>
    <n v="39"/>
    <n v="6.2048063384483208E-5"/>
    <m/>
  </r>
  <r>
    <x v="57"/>
    <x v="20"/>
    <n v="207400"/>
    <n v="7"/>
    <n v="3.3751205400192862E-5"/>
    <m/>
  </r>
  <r>
    <x v="58"/>
    <x v="6"/>
    <n v="707096"/>
    <n v="386"/>
    <n v="5.4589475827893238E-4"/>
    <m/>
  </r>
  <r>
    <x v="59"/>
    <x v="4"/>
    <n v="113628"/>
    <n v="6"/>
    <n v="5.2803886366036539E-5"/>
    <m/>
  </r>
  <r>
    <x v="60"/>
    <x v="23"/>
    <n v="235563"/>
    <n v="21"/>
    <n v="8.9148125979037458E-5"/>
    <m/>
  </r>
  <r>
    <x v="61"/>
    <x v="4"/>
    <n v="101864"/>
    <n v="2"/>
    <n v="1.9634021833032278E-5"/>
    <m/>
  </r>
  <r>
    <x v="62"/>
    <x v="4"/>
    <n v="115356"/>
    <n v="4"/>
    <n v="3.4675266132667569E-5"/>
    <m/>
  </r>
  <r>
    <x v="63"/>
    <x v="0"/>
    <n v="675536"/>
    <n v="23"/>
    <n v="3.4047038203737477E-5"/>
    <m/>
  </r>
  <r>
    <x v="64"/>
    <x v="25"/>
    <n v="109155"/>
    <n v="2"/>
    <n v="1.8322568824149145E-5"/>
    <m/>
  </r>
  <r>
    <x v="65"/>
    <x v="28"/>
    <n v="126281"/>
    <n v="14"/>
    <n v="1.1086386709006106E-4"/>
    <m/>
  </r>
  <r>
    <x v="66"/>
    <x v="4"/>
    <n v="156344"/>
    <n v="1"/>
    <n v="6.396152074911733E-6"/>
    <m/>
  </r>
  <r>
    <x v="67"/>
    <x v="3"/>
    <n v="101972"/>
    <n v="8"/>
    <n v="7.8452908641587888E-5"/>
    <m/>
  </r>
  <r>
    <x v="68"/>
    <x v="4"/>
    <n v="147386"/>
    <n v="5"/>
    <n v="3.3924524717408706E-5"/>
    <m/>
  </r>
  <r>
    <x v="69"/>
    <x v="29"/>
    <n v="118194"/>
    <n v="8"/>
    <n v="6.7685330896661417E-5"/>
    <m/>
  </r>
  <r>
    <x v="70"/>
    <x v="11"/>
    <n v="105318"/>
    <n v="1"/>
    <n v="9.4950530773467032E-6"/>
    <m/>
  </r>
  <r>
    <x v="71"/>
    <x v="4"/>
    <n v="107110"/>
    <n v="8"/>
    <n v="7.4689571468583693E-5"/>
    <m/>
  </r>
  <r>
    <x v="72"/>
    <x v="30"/>
    <n v="109813"/>
    <n v="2"/>
    <n v="1.8212779907661206E-5"/>
    <m/>
  </r>
  <r>
    <x v="73"/>
    <x v="23"/>
    <n v="205966"/>
    <n v="22"/>
    <n v="1.0681374595807075E-4"/>
    <m/>
  </r>
  <r>
    <x v="74"/>
    <x v="6"/>
    <n v="101632"/>
    <n v="63"/>
    <n v="6.1988350125944584E-4"/>
    <m/>
  </r>
  <r>
    <x v="75"/>
    <x v="4"/>
    <n v="200874"/>
    <n v="5"/>
    <n v="2.4891225345241297E-5"/>
    <m/>
  </r>
  <r>
    <x v="76"/>
    <x v="8"/>
    <n v="148792"/>
    <n v="2"/>
    <n v="1.3441582880800044E-5"/>
    <m/>
  </r>
  <r>
    <x v="77"/>
    <x v="19"/>
    <n v="170827"/>
    <n v="16"/>
    <n v="9.3662008933014104E-5"/>
    <m/>
  </r>
  <r>
    <x v="78"/>
    <x v="29"/>
    <n v="256625"/>
    <n v="22"/>
    <n v="8.572820263029712E-5"/>
    <m/>
  </r>
  <r>
    <x v="79"/>
    <x v="0"/>
    <n v="770101"/>
    <n v="44"/>
    <n v="5.713536276410497E-5"/>
    <m/>
  </r>
  <r>
    <x v="80"/>
    <x v="4"/>
    <n v="218927"/>
    <n v="2"/>
    <n v="9.1354652464063365E-6"/>
    <m/>
  </r>
  <r>
    <x v="81"/>
    <x v="4"/>
    <n v="506011"/>
    <n v="51"/>
    <n v="1.007883227834968E-4"/>
    <m/>
  </r>
  <r>
    <x v="82"/>
    <x v="19"/>
    <n v="127036"/>
    <n v="6"/>
    <n v="4.7230706256494219E-5"/>
    <m/>
  </r>
  <r>
    <x v="83"/>
    <x v="4"/>
    <n v="175079"/>
    <n v="1"/>
    <n v="5.7117072864249855E-6"/>
    <m/>
  </r>
  <r>
    <x v="84"/>
    <x v="0"/>
    <n v="234984"/>
    <n v="7"/>
    <n v="2.9789262247642394E-5"/>
    <m/>
  </r>
  <r>
    <x v="85"/>
    <x v="21"/>
    <n v="214264"/>
    <n v="5"/>
    <n v="2.3335698017399096E-5"/>
    <m/>
  </r>
  <r>
    <x v="86"/>
    <x v="21"/>
    <n v="232997"/>
    <n v="12"/>
    <n v="5.1502809049043549E-5"/>
    <m/>
  </r>
  <r>
    <x v="87"/>
    <x v="0"/>
    <n v="181782"/>
    <n v="1"/>
    <n v="5.5010947178488523E-6"/>
    <m/>
  </r>
  <r>
    <x v="88"/>
    <x v="6"/>
    <n v="189953"/>
    <n v="16"/>
    <n v="8.4231362494932956E-5"/>
    <m/>
  </r>
  <r>
    <x v="89"/>
    <x v="31"/>
    <n v="106080"/>
    <n v="1"/>
    <n v="9.4268476621417802E-6"/>
    <m/>
  </r>
  <r>
    <x v="90"/>
    <x v="23"/>
    <n v="276134"/>
    <n v="21"/>
    <n v="7.6050033679300633E-5"/>
    <m/>
  </r>
  <r>
    <x v="91"/>
    <x v="32"/>
    <n v="108202"/>
    <n v="4"/>
    <n v="3.6967893384595475E-5"/>
    <m/>
  </r>
  <r>
    <x v="92"/>
    <x v="24"/>
    <n v="137905"/>
    <n v="9"/>
    <n v="6.5262318262572058E-5"/>
    <m/>
  </r>
  <r>
    <x v="93"/>
    <x v="16"/>
    <n v="125203"/>
    <n v="23"/>
    <n v="1.8370166849037163E-4"/>
    <m/>
  </r>
  <r>
    <x v="94"/>
    <x v="4"/>
    <n v="147424"/>
    <n v="6"/>
    <n v="4.0698936401128718E-5"/>
    <m/>
  </r>
  <r>
    <x v="95"/>
    <x v="33"/>
    <n v="263469"/>
    <n v="4"/>
    <n v="1.518205177838759E-5"/>
    <m/>
  </r>
  <r>
    <x v="96"/>
    <x v="19"/>
    <n v="233107"/>
    <n v="4"/>
    <n v="1.7159501859661013E-5"/>
    <m/>
  </r>
  <r>
    <x v="97"/>
    <x v="23"/>
    <n v="106801"/>
    <n v="5"/>
    <n v="4.6816041048304791E-5"/>
    <m/>
  </r>
  <r>
    <x v="98"/>
    <x v="19"/>
    <n v="145313"/>
    <n v="5"/>
    <n v="3.4408483755754821E-5"/>
    <m/>
  </r>
  <r>
    <x v="99"/>
    <x v="0"/>
    <n v="2177273"/>
    <n v="217"/>
    <n v="9.9665958288188943E-5"/>
    <m/>
  </r>
  <r>
    <x v="100"/>
    <x v="4"/>
    <n v="194677"/>
    <n v="3"/>
    <n v="1.5410140900054963E-5"/>
    <m/>
  </r>
  <r>
    <x v="101"/>
    <x v="13"/>
    <n v="183691"/>
    <n v="14"/>
    <n v="7.6214947928858793E-5"/>
    <m/>
  </r>
  <r>
    <x v="102"/>
    <x v="27"/>
    <n v="117433"/>
    <n v="5"/>
    <n v="4.2577469706130303E-5"/>
    <m/>
  </r>
  <r>
    <x v="103"/>
    <x v="29"/>
    <n v="838650"/>
    <n v="97"/>
    <n v="1.1566207595540451E-4"/>
    <m/>
  </r>
  <r>
    <x v="104"/>
    <x v="4"/>
    <n v="111488"/>
    <n v="14"/>
    <n v="1.2557405281285878E-4"/>
    <m/>
  </r>
  <r>
    <x v="105"/>
    <x v="4"/>
    <n v="217528"/>
    <n v="2"/>
    <n v="9.1942186752969732E-6"/>
    <m/>
  </r>
  <r>
    <x v="106"/>
    <x v="0"/>
    <n v="224007"/>
    <n v="3"/>
    <n v="1.3392438629149983E-5"/>
    <m/>
  </r>
  <r>
    <x v="107"/>
    <x v="34"/>
    <n v="175939"/>
    <n v="63"/>
    <n v="3.5807865226015833E-4"/>
    <m/>
  </r>
  <r>
    <x v="108"/>
    <x v="19"/>
    <n v="840660"/>
    <n v="93"/>
    <n v="1.10627364213832E-4"/>
    <m/>
  </r>
  <r>
    <x v="109"/>
    <x v="28"/>
    <n v="251554"/>
    <n v="11"/>
    <n v="4.3728185598320836E-5"/>
    <m/>
  </r>
  <r>
    <x v="110"/>
    <x v="25"/>
    <n v="148471"/>
    <n v="11"/>
    <n v="7.408854254366173E-5"/>
    <m/>
  </r>
  <r>
    <x v="111"/>
    <x v="35"/>
    <n v="147201"/>
    <n v="15"/>
    <n v="1.0190148164754315E-4"/>
    <m/>
  </r>
  <r>
    <x v="111"/>
    <x v="27"/>
    <n v="464073"/>
    <n v="105"/>
    <n v="2.2625750690085397E-4"/>
    <m/>
  </r>
  <r>
    <x v="112"/>
    <x v="11"/>
    <n v="122102"/>
    <n v="2"/>
    <n v="1.6379748079474536E-5"/>
    <m/>
  </r>
  <r>
    <x v="113"/>
    <x v="0"/>
    <n v="131965"/>
    <n v="12"/>
    <n v="9.093320198537491E-5"/>
    <m/>
  </r>
  <r>
    <x v="114"/>
    <x v="26"/>
    <n v="182254"/>
    <n v="18"/>
    <n v="9.8763264455101118E-5"/>
    <m/>
  </r>
  <r>
    <x v="115"/>
    <x v="10"/>
    <n v="122852"/>
    <n v="11"/>
    <n v="8.9538631849705338E-5"/>
    <m/>
  </r>
  <r>
    <x v="116"/>
    <x v="8"/>
    <n v="146404"/>
    <n v="2"/>
    <n v="1.3660828939100024E-5"/>
    <m/>
  </r>
  <r>
    <x v="117"/>
    <x v="4"/>
    <n v="159155"/>
    <n v="8"/>
    <n v="5.0265464484307747E-5"/>
    <m/>
  </r>
  <r>
    <x v="118"/>
    <x v="6"/>
    <n v="114688"/>
    <n v="13"/>
    <n v="1.1335100446428572E-4"/>
    <m/>
  </r>
  <r>
    <x v="119"/>
    <x v="0"/>
    <n v="245558"/>
    <n v="8"/>
    <n v="3.2578861205906548E-5"/>
    <m/>
  </r>
  <r>
    <x v="120"/>
    <x v="33"/>
    <n v="1479393"/>
    <n v="76"/>
    <n v="5.1372420986174735E-5"/>
    <m/>
  </r>
  <r>
    <x v="121"/>
    <x v="36"/>
    <n v="302332"/>
    <n v="12"/>
    <n v="3.9691465011973592E-5"/>
    <m/>
  </r>
  <r>
    <x v="122"/>
    <x v="37"/>
    <n v="264175"/>
    <n v="3"/>
    <n v="1.135610864010599E-5"/>
    <m/>
  </r>
  <r>
    <x v="123"/>
    <x v="38"/>
    <n v="196055"/>
    <n v="45"/>
    <n v="2.2952742852770907E-4"/>
    <m/>
  </r>
  <r>
    <x v="124"/>
    <x v="4"/>
    <n v="469893"/>
    <n v="32"/>
    <n v="6.8100610138903961E-5"/>
    <m/>
  </r>
  <r>
    <x v="125"/>
    <x v="4"/>
    <n v="3855122"/>
    <n v="299"/>
    <n v="7.7559153769971481E-5"/>
    <m/>
  </r>
  <r>
    <x v="126"/>
    <x v="36"/>
    <n v="666200"/>
    <n v="62"/>
    <n v="9.3065145601921339E-5"/>
    <m/>
  </r>
  <r>
    <x v="127"/>
    <x v="0"/>
    <n v="237241"/>
    <n v="11"/>
    <n v="4.63663532020182E-5"/>
    <m/>
  </r>
  <r>
    <x v="128"/>
    <x v="31"/>
    <n v="237508"/>
    <n v="3"/>
    <n v="1.2631153476935515E-5"/>
    <m/>
  </r>
  <r>
    <x v="129"/>
    <x v="39"/>
    <n v="110040"/>
    <n v="1"/>
    <n v="9.0876045074518349E-6"/>
    <m/>
  </r>
  <r>
    <x v="130"/>
    <x v="0"/>
    <n v="135745"/>
    <n v="1"/>
    <n v="7.3667538399204388E-6"/>
    <m/>
  </r>
  <r>
    <x v="131"/>
    <x v="26"/>
    <n v="657436"/>
    <n v="133"/>
    <n v="2.0230106048345391E-4"/>
    <m/>
  </r>
  <r>
    <x v="132"/>
    <x v="21"/>
    <n v="451391"/>
    <n v="14"/>
    <n v="3.1015239559494983E-5"/>
    <m/>
  </r>
  <r>
    <x v="133"/>
    <x v="0"/>
    <n v="144811"/>
    <n v="2"/>
    <n v="1.3811105509940544E-5"/>
    <m/>
  </r>
  <r>
    <x v="134"/>
    <x v="19"/>
    <n v="414327"/>
    <n v="69"/>
    <n v="1.6653512805103214E-4"/>
    <m/>
  </r>
  <r>
    <x v="135"/>
    <x v="19"/>
    <n v="111177"/>
    <n v="25"/>
    <n v="2.2486665407413405E-4"/>
    <m/>
  </r>
  <r>
    <x v="136"/>
    <x v="0"/>
    <n v="115637"/>
    <n v="4"/>
    <n v="3.4591004609251364E-5"/>
    <m/>
  </r>
  <r>
    <x v="137"/>
    <x v="31"/>
    <n v="599395"/>
    <n v="91"/>
    <n v="1.5181975158284604E-4"/>
    <m/>
  </r>
  <r>
    <x v="138"/>
    <x v="40"/>
    <n v="390240"/>
    <n v="39"/>
    <n v="9.9938499384993852E-5"/>
    <m/>
  </r>
  <r>
    <x v="139"/>
    <x v="19"/>
    <n v="125998"/>
    <n v="2"/>
    <n v="1.587326782964809E-5"/>
    <m/>
  </r>
  <r>
    <x v="140"/>
    <x v="13"/>
    <n v="251516"/>
    <n v="32"/>
    <n v="1.2722848645811796E-4"/>
    <m/>
  </r>
  <r>
    <x v="141"/>
    <x v="4"/>
    <n v="204631"/>
    <n v="20"/>
    <n v="9.7736902033416251E-5"/>
    <m/>
  </r>
  <r>
    <x v="142"/>
    <x v="13"/>
    <n v="209018"/>
    <n v="44"/>
    <n v="2.1050818589786526E-4"/>
    <m/>
  </r>
  <r>
    <x v="143"/>
    <x v="4"/>
    <n v="199673"/>
    <n v="5"/>
    <n v="2.5040941940072017E-5"/>
    <m/>
  </r>
  <r>
    <x v="144"/>
    <x v="26"/>
    <n v="112247"/>
    <n v="3"/>
    <n v="2.6726772207720475E-5"/>
    <m/>
  </r>
  <r>
    <x v="145"/>
    <x v="4"/>
    <n v="106839"/>
    <n v="1"/>
    <n v="9.359877947191568E-6"/>
    <m/>
  </r>
  <r>
    <x v="146"/>
    <x v="25"/>
    <n v="142840"/>
    <n v="3"/>
    <n v="2.1002520302436291E-5"/>
    <m/>
  </r>
  <r>
    <x v="147"/>
    <x v="26"/>
    <n v="620886"/>
    <n v="62"/>
    <n v="9.9857300696102027E-5"/>
    <m/>
  </r>
  <r>
    <x v="148"/>
    <x v="16"/>
    <n v="129934"/>
    <n v="17"/>
    <n v="1.3083565502485878E-4"/>
    <m/>
  </r>
  <r>
    <x v="149"/>
    <x v="10"/>
    <n v="362874"/>
    <n v="193"/>
    <n v="5.3186505508799197E-4"/>
    <m/>
  </r>
  <r>
    <x v="150"/>
    <x v="18"/>
    <n v="8289415"/>
    <n v="419"/>
    <n v="5.0546389582377046E-5"/>
    <m/>
  </r>
  <r>
    <x v="151"/>
    <x v="28"/>
    <n v="278906"/>
    <n v="96"/>
    <n v="3.4420198920066261E-4"/>
    <m/>
  </r>
  <r>
    <x v="152"/>
    <x v="24"/>
    <n v="181591"/>
    <n v="20"/>
    <n v="1.10137616952382E-4"/>
    <m/>
  </r>
  <r>
    <x v="153"/>
    <x v="24"/>
    <n v="245303"/>
    <n v="34"/>
    <n v="1.3860409371267371E-4"/>
    <m/>
  </r>
  <r>
    <x v="154"/>
    <x v="17"/>
    <n v="113969"/>
    <n v="1"/>
    <n v="8.7743158227237227E-6"/>
    <m/>
  </r>
  <r>
    <x v="155"/>
    <x v="22"/>
    <n v="100675"/>
    <n v="13"/>
    <n v="1.2912838341196922E-4"/>
    <m/>
  </r>
  <r>
    <x v="156"/>
    <x v="33"/>
    <n v="221884"/>
    <n v="14"/>
    <n v="6.309603216094896E-5"/>
    <m/>
  </r>
  <r>
    <x v="157"/>
    <x v="4"/>
    <n v="107295"/>
    <n v="11"/>
    <n v="1.0252108672351927E-4"/>
    <m/>
  </r>
  <r>
    <x v="158"/>
    <x v="4"/>
    <n v="399487"/>
    <n v="127"/>
    <n v="3.1790771664659925E-4"/>
    <m/>
  </r>
  <r>
    <x v="159"/>
    <x v="4"/>
    <n v="171141"/>
    <n v="8"/>
    <n v="4.674508154095161E-5"/>
    <m/>
  </r>
  <r>
    <x v="160"/>
    <x v="0"/>
    <n v="103635"/>
    <n v="5"/>
    <n v="4.8246248854151592E-5"/>
    <m/>
  </r>
  <r>
    <x v="161"/>
    <x v="17"/>
    <n v="595607"/>
    <n v="85"/>
    <n v="1.4271155308785826E-4"/>
    <m/>
  </r>
  <r>
    <x v="162"/>
    <x v="37"/>
    <n v="417970"/>
    <n v="41"/>
    <n v="9.8093164581190037E-5"/>
    <m/>
  </r>
  <r>
    <x v="163"/>
    <x v="4"/>
    <n v="167933"/>
    <n v="3"/>
    <n v="1.786426729707681E-5"/>
    <m/>
  </r>
  <r>
    <x v="164"/>
    <x v="4"/>
    <n v="139692"/>
    <n v="4"/>
    <n v="2.8634424304899349E-5"/>
    <m/>
  </r>
  <r>
    <x v="165"/>
    <x v="19"/>
    <n v="246513"/>
    <n v="24"/>
    <n v="9.7357948668021563E-5"/>
    <m/>
  </r>
  <r>
    <x v="166"/>
    <x v="35"/>
    <n v="177085"/>
    <n v="2"/>
    <n v="1.1294011350481407E-5"/>
    <m/>
  </r>
  <r>
    <x v="167"/>
    <x v="4"/>
    <n v="201797"/>
    <n v="9"/>
    <n v="4.459927550954672E-5"/>
    <m/>
  </r>
  <r>
    <x v="168"/>
    <x v="19"/>
    <n v="104635"/>
    <n v="3"/>
    <n v="2.8671094757968176E-5"/>
    <m/>
  </r>
  <r>
    <x v="169"/>
    <x v="4"/>
    <n v="155294"/>
    <n v="6"/>
    <n v="3.863639290635826E-5"/>
    <m/>
  </r>
  <r>
    <x v="170"/>
    <x v="4"/>
    <n v="154562"/>
    <n v="8"/>
    <n v="5.1759164607083244E-5"/>
    <m/>
  </r>
  <r>
    <x v="170"/>
    <x v="0"/>
    <n v="139382"/>
    <n v="5"/>
    <n v="3.5872637786801736E-5"/>
    <m/>
  </r>
  <r>
    <x v="171"/>
    <x v="28"/>
    <n v="147148"/>
    <n v="21"/>
    <n v="1.4271345855872998E-4"/>
    <m/>
  </r>
  <r>
    <x v="172"/>
    <x v="19"/>
    <n v="159744"/>
    <n v="2"/>
    <n v="1.2520032051282051E-5"/>
    <m/>
  </r>
  <r>
    <x v="173"/>
    <x v="21"/>
    <n v="158347"/>
    <n v="9"/>
    <n v="5.683719931542751E-5"/>
    <m/>
  </r>
  <r>
    <x v="173"/>
    <x v="25"/>
    <n v="115288"/>
    <n v="10"/>
    <n v="8.6739296370827833E-5"/>
    <m/>
  </r>
  <r>
    <x v="174"/>
    <x v="3"/>
    <n v="1538957"/>
    <n v="331"/>
    <n v="2.1508073324985689E-4"/>
    <m/>
  </r>
  <r>
    <x v="175"/>
    <x v="21"/>
    <n v="1485509"/>
    <n v="123"/>
    <n v="8.2799902255725148E-5"/>
    <m/>
  </r>
  <r>
    <x v="176"/>
    <x v="3"/>
    <n v="312112"/>
    <n v="41"/>
    <n v="1.3136310042548827E-4"/>
    <m/>
  </r>
  <r>
    <x v="177"/>
    <x v="0"/>
    <n v="273816"/>
    <n v="1"/>
    <n v="3.6520875332339964E-6"/>
    <m/>
  </r>
  <r>
    <x v="178"/>
    <x v="4"/>
    <n v="151511"/>
    <n v="17"/>
    <n v="1.1220307436423758E-4"/>
    <m/>
  </r>
  <r>
    <x v="179"/>
    <x v="19"/>
    <n v="103003"/>
    <n v="5"/>
    <n v="4.8542275467704823E-5"/>
    <m/>
  </r>
  <r>
    <x v="180"/>
    <x v="19"/>
    <n v="168416"/>
    <n v="4"/>
    <n v="2.3750712521375642E-5"/>
    <m/>
  </r>
  <r>
    <x v="181"/>
    <x v="32"/>
    <n v="598037"/>
    <n v="20"/>
    <n v="3.3442746853455554E-5"/>
    <m/>
  </r>
  <r>
    <x v="182"/>
    <x v="41"/>
    <n v="177882"/>
    <n v="17"/>
    <n v="9.5568972689760623E-5"/>
    <m/>
  </r>
  <r>
    <x v="183"/>
    <x v="8"/>
    <n v="109065"/>
    <n v="8"/>
    <n v="7.3350754137440979E-5"/>
    <m/>
  </r>
  <r>
    <x v="184"/>
    <x v="23"/>
    <n v="420594"/>
    <n v="17"/>
    <n v="4.0419026424532925E-5"/>
    <m/>
  </r>
  <r>
    <x v="185"/>
    <x v="4"/>
    <n v="169276"/>
    <n v="4"/>
    <n v="2.3630047968997378E-5"/>
    <m/>
  </r>
  <r>
    <x v="186"/>
    <x v="33"/>
    <n v="230486"/>
    <n v="7"/>
    <n v="3.0370608193122359E-5"/>
    <m/>
  </r>
  <r>
    <x v="187"/>
    <x v="4"/>
    <n v="101595"/>
    <n v="4"/>
    <n v="3.9372016339386782E-5"/>
    <m/>
  </r>
  <r>
    <x v="188"/>
    <x v="0"/>
    <n v="103266"/>
    <n v="2"/>
    <n v="1.9367458795731413E-5"/>
    <m/>
  </r>
  <r>
    <x v="189"/>
    <x v="4"/>
    <n v="106357"/>
    <n v="18"/>
    <n v="1.6924132873247648E-4"/>
    <m/>
  </r>
  <r>
    <x v="189"/>
    <x v="24"/>
    <n v="207799"/>
    <n v="42"/>
    <n v="2.0211839325502047E-4"/>
    <m/>
  </r>
  <r>
    <x v="190"/>
    <x v="4"/>
    <n v="313532"/>
    <n v="16"/>
    <n v="5.1031473661380659E-5"/>
    <m/>
  </r>
  <r>
    <x v="191"/>
    <x v="18"/>
    <n v="211993"/>
    <n v="36"/>
    <n v="1.6981692791743125E-4"/>
    <m/>
  </r>
  <r>
    <x v="192"/>
    <x v="25"/>
    <n v="152293"/>
    <n v="9"/>
    <n v="5.9096609824483071E-5"/>
    <m/>
  </r>
  <r>
    <x v="193"/>
    <x v="4"/>
    <n v="122896"/>
    <n v="2"/>
    <n v="1.6273922666319488E-5"/>
    <m/>
  </r>
  <r>
    <x v="194"/>
    <x v="4"/>
    <n v="476557"/>
    <n v="34"/>
    <n v="7.1345085687546294E-5"/>
    <m/>
  </r>
  <r>
    <x v="195"/>
    <x v="32"/>
    <n v="157353"/>
    <n v="7"/>
    <n v="4.4485964678144046E-5"/>
    <m/>
  </r>
  <r>
    <x v="196"/>
    <x v="4"/>
    <n v="154413"/>
    <n v="21"/>
    <n v="1.3599891200870393E-4"/>
    <m/>
  </r>
  <r>
    <x v="197"/>
    <x v="42"/>
    <n v="192465"/>
    <n v="8"/>
    <n v="4.1565999012807523E-5"/>
    <m/>
  </r>
  <r>
    <x v="198"/>
    <x v="0"/>
    <n v="1380123"/>
    <n v="89"/>
    <n v="6.4487005868317531E-5"/>
    <m/>
  </r>
  <r>
    <x v="199"/>
    <x v="4"/>
    <n v="214987"/>
    <n v="47"/>
    <n v="2.1861786991771596E-4"/>
    <m/>
  </r>
  <r>
    <x v="200"/>
    <x v="4"/>
    <n v="1338477"/>
    <n v="47"/>
    <n v="3.5114536895292184E-5"/>
    <m/>
  </r>
  <r>
    <x v="201"/>
    <x v="4"/>
    <n v="820363"/>
    <n v="69"/>
    <n v="8.4109107797401882E-5"/>
    <m/>
  </r>
  <r>
    <x v="202"/>
    <x v="4"/>
    <n v="976459"/>
    <n v="45"/>
    <n v="4.6084884260373448E-5"/>
    <m/>
  </r>
  <r>
    <x v="203"/>
    <x v="4"/>
    <n v="332482"/>
    <n v="11"/>
    <n v="3.3084497807400103E-5"/>
    <m/>
  </r>
  <r>
    <x v="204"/>
    <x v="4"/>
    <n v="179248"/>
    <n v="1"/>
    <n v="5.5788628046059092E-6"/>
    <m/>
  </r>
  <r>
    <x v="205"/>
    <x v="4"/>
    <n v="170862"/>
    <n v="2"/>
    <n v="1.1705352857861901E-5"/>
    <m/>
  </r>
  <r>
    <x v="206"/>
    <x v="7"/>
    <n v="231285"/>
    <n v="23"/>
    <n v="9.9444408413861682E-5"/>
    <m/>
  </r>
  <r>
    <x v="207"/>
    <x v="21"/>
    <n v="223432"/>
    <n v="3"/>
    <n v="1.3426903934977979E-5"/>
    <m/>
  </r>
  <r>
    <x v="208"/>
    <x v="11"/>
    <n v="626865"/>
    <n v="23"/>
    <n v="3.6690515501742797E-5"/>
    <m/>
  </r>
  <r>
    <x v="209"/>
    <x v="10"/>
    <n v="202164"/>
    <n v="17"/>
    <n v="8.4090144635048773E-5"/>
    <m/>
  </r>
  <r>
    <x v="210"/>
    <x v="4"/>
    <n v="126686"/>
    <n v="3"/>
    <n v="2.368059611953965E-5"/>
    <m/>
  </r>
  <r>
    <x v="211"/>
    <x v="43"/>
    <n v="158354"/>
    <n v="2"/>
    <n v="1.2629930409083447E-5"/>
    <m/>
  </r>
  <r>
    <x v="212"/>
    <x v="25"/>
    <n v="101398"/>
    <n v="18"/>
    <n v="1.7751829424643485E-4"/>
    <m/>
  </r>
  <r>
    <x v="213"/>
    <x v="11"/>
    <n v="212163"/>
    <n v="13"/>
    <n v="6.1273643377968829E-5"/>
    <m/>
  </r>
  <r>
    <x v="214"/>
    <x v="25"/>
    <n v="117131"/>
    <n v="10"/>
    <n v="8.5374495223296994E-5"/>
    <m/>
  </r>
  <r>
    <x v="214"/>
    <x v="15"/>
    <n v="154518"/>
    <n v="11"/>
    <n v="7.1189117125512887E-5"/>
    <m/>
  </r>
  <r>
    <x v="214"/>
    <x v="27"/>
    <n v="160962"/>
    <n v="16"/>
    <n v="9.94023434102459E-5"/>
    <m/>
  </r>
  <r>
    <x v="215"/>
    <x v="27"/>
    <n v="318667"/>
    <n v="113"/>
    <n v="3.5460213953751092E-4"/>
    <m/>
  </r>
  <r>
    <x v="216"/>
    <x v="40"/>
    <n v="290700"/>
    <n v="13"/>
    <n v="4.4719642242862059E-5"/>
    <m/>
  </r>
  <r>
    <x v="217"/>
    <x v="19"/>
    <n v="248340"/>
    <n v="15"/>
    <n v="6.0401063058709831E-5"/>
    <m/>
  </r>
  <r>
    <x v="218"/>
    <x v="16"/>
    <n v="124201"/>
    <n v="5"/>
    <n v="4.0257324820251043E-5"/>
    <m/>
  </r>
  <r>
    <x v="219"/>
    <x v="6"/>
    <n v="129974"/>
    <n v="4"/>
    <n v="3.0775385846400047E-5"/>
    <m/>
  </r>
  <r>
    <x v="220"/>
    <x v="4"/>
    <n v="299105"/>
    <n v="71"/>
    <n v="2.3737483492419049E-4"/>
    <m/>
  </r>
  <r>
    <x v="221"/>
    <x v="4"/>
    <n v="143606"/>
    <n v="3"/>
    <n v="2.0890492040722533E-5"/>
    <m/>
  </r>
  <r>
    <x v="222"/>
    <x v="21"/>
    <n v="120793"/>
    <n v="3"/>
    <n v="2.4835876251107266E-5"/>
    <m/>
  </r>
  <r>
    <x v="223"/>
    <x v="18"/>
    <n v="145934"/>
    <n v="14"/>
    <n v="9.5933778283333564E-5"/>
    <m/>
  </r>
  <r>
    <x v="224"/>
    <x v="11"/>
    <n v="202646"/>
    <n v="12"/>
    <n v="5.9216564847073218E-5"/>
    <m/>
  </r>
  <r>
    <x v="225"/>
    <x v="19"/>
    <n v="185461"/>
    <n v="12"/>
    <n v="6.4703630412863087E-5"/>
    <m/>
  </r>
  <r>
    <x v="226"/>
    <x v="19"/>
    <n v="350758"/>
    <n v="23"/>
    <n v="6.5572274901784132E-5"/>
    <m/>
  </r>
  <r>
    <x v="227"/>
    <x v="21"/>
    <n v="166061"/>
    <n v="11"/>
    <n v="6.6240718772017507E-5"/>
    <m/>
  </r>
  <r>
    <x v="228"/>
    <x v="8"/>
    <n v="123115"/>
    <n v="1"/>
    <n v="8.1224871055517199E-6"/>
    <m/>
  </r>
  <r>
    <x v="229"/>
    <x v="1"/>
    <n v="286020"/>
    <n v="39"/>
    <n v="1.3635410111181037E-4"/>
    <m/>
  </r>
  <r>
    <x v="230"/>
    <x v="35"/>
    <n v="128843"/>
    <n v="15"/>
    <n v="1.1642076014994994E-4"/>
    <m/>
  </r>
  <r>
    <x v="231"/>
    <x v="4"/>
    <n v="147851"/>
    <n v="4"/>
    <n v="2.7054264090198917E-5"/>
    <m/>
  </r>
  <r>
    <x v="232"/>
    <x v="21"/>
    <n v="531535"/>
    <n v="43"/>
    <n v="8.0897777192470856E-5"/>
    <m/>
  </r>
  <r>
    <x v="233"/>
    <x v="17"/>
    <n v="398904"/>
    <n v="42"/>
    <n v="1.0528849046387101E-4"/>
    <m/>
  </r>
  <r>
    <x v="234"/>
    <x v="0"/>
    <n v="100040"/>
    <n v="3"/>
    <n v="2.9988004798080768E-5"/>
    <m/>
  </r>
  <r>
    <x v="235"/>
    <x v="4"/>
    <n v="117912"/>
    <n v="14"/>
    <n v="1.1873261415292761E-4"/>
    <m/>
  </r>
  <r>
    <x v="236"/>
    <x v="11"/>
    <n v="166375"/>
    <n v="5"/>
    <n v="3.0052592036063111E-5"/>
    <m/>
  </r>
  <r>
    <x v="237"/>
    <x v="4"/>
    <n v="108511"/>
    <n v="1"/>
    <n v="9.215655555657951E-6"/>
    <m/>
  </r>
  <r>
    <x v="238"/>
    <x v="4"/>
    <n v="118687"/>
    <n v="6"/>
    <n v="5.0553135558232996E-5"/>
    <m/>
  </r>
  <r>
    <x v="239"/>
    <x v="24"/>
    <n v="447588"/>
    <n v="21"/>
    <n v="4.6918147939623043E-5"/>
    <m/>
  </r>
  <r>
    <x v="240"/>
    <x v="4"/>
    <n v="127604"/>
    <n v="5"/>
    <n v="3.9183724648130151E-5"/>
    <m/>
  </r>
  <r>
    <x v="241"/>
    <x v="0"/>
    <n v="128595"/>
    <n v="6"/>
    <n v="4.665811267934212E-5"/>
    <m/>
  </r>
  <r>
    <x v="242"/>
    <x v="44"/>
    <n v="632323"/>
    <n v="88"/>
    <n v="1.3916938020600231E-4"/>
    <m/>
  </r>
  <r>
    <x v="243"/>
    <x v="16"/>
    <n v="110486"/>
    <n v="5"/>
    <n v="4.5254602393063373E-5"/>
    <m/>
  </r>
  <r>
    <x v="244"/>
    <x v="4"/>
    <n v="107861"/>
    <n v="2"/>
    <n v="1.8542383252519445E-5"/>
    <m/>
  </r>
  <r>
    <x v="245"/>
    <x v="42"/>
    <n v="107103"/>
    <n v="2"/>
    <n v="1.8673613250795962E-5"/>
    <m/>
  </r>
  <r>
    <x v="246"/>
    <x v="19"/>
    <n v="102422"/>
    <n v="17"/>
    <n v="1.6597996524184258E-4"/>
    <m/>
  </r>
  <r>
    <x v="247"/>
    <x v="42"/>
    <n v="133725"/>
    <n v="1"/>
    <n v="7.4780332772480838E-6"/>
    <m/>
  </r>
  <r>
    <x v="248"/>
    <x v="8"/>
    <n v="109461"/>
    <n v="2"/>
    <n v="1.8271347785969432E-5"/>
    <m/>
  </r>
  <r>
    <x v="249"/>
    <x v="35"/>
    <n v="386409"/>
    <n v="23"/>
    <n v="5.9522423131966385E-5"/>
    <m/>
  </r>
  <r>
    <x v="250"/>
    <x v="0"/>
    <n v="105488"/>
    <n v="5"/>
    <n v="4.7398756256635828E-5"/>
    <m/>
  </r>
  <r>
    <x v="251"/>
    <x v="23"/>
    <n v="109370"/>
    <n v="8"/>
    <n v="7.3146200969187168E-5"/>
    <m/>
  </r>
  <r>
    <x v="252"/>
    <x v="23"/>
    <n v="234687"/>
    <n v="6"/>
    <n v="2.5565966585281673E-5"/>
    <m/>
  </r>
  <r>
    <x v="253"/>
    <x v="15"/>
    <n v="183247"/>
    <n v="8"/>
    <n v="4.3656922077851204E-5"/>
    <m/>
  </r>
  <r>
    <x v="254"/>
    <x v="18"/>
    <n v="198464"/>
    <n v="4"/>
    <n v="2.0154788777813607E-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38" firstHeaderRow="1" firstDataRow="1" firstDataCol="1"/>
  <pivotFields count="4">
    <pivotField axis="axisRow" showAll="0" sortType="ascending">
      <items count="2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46">
        <item x="5"/>
        <item x="13"/>
        <item x="38"/>
        <item x="21"/>
        <item x="4"/>
        <item x="8"/>
        <item x="16"/>
        <item x="44"/>
        <item x="19"/>
        <item x="7"/>
        <item x="20"/>
        <item x="14"/>
        <item x="25"/>
        <item x="29"/>
        <item x="35"/>
        <item x="36"/>
        <item x="10"/>
        <item x="15"/>
        <item x="9"/>
        <item x="6"/>
        <item x="40"/>
        <item x="27"/>
        <item x="34"/>
        <item x="12"/>
        <item x="23"/>
        <item x="30"/>
        <item x="37"/>
        <item x="39"/>
        <item x="28"/>
        <item x="2"/>
        <item x="33"/>
        <item x="18"/>
        <item x="1"/>
        <item x="17"/>
        <item x="32"/>
        <item x="3"/>
        <item x="41"/>
        <item x="22"/>
        <item x="43"/>
        <item x="26"/>
        <item x="0"/>
        <item x="42"/>
        <item x="24"/>
        <item x="11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" showAll="0"/>
    <pivotField dataField="1" showAll="0">
      <items count="72">
        <item x="5"/>
        <item h="1" x="15"/>
        <item h="1" x="0"/>
        <item h="1" x="20"/>
        <item h="1" x="7"/>
        <item h="1" x="33"/>
        <item h="1" x="31"/>
        <item h="1" x="24"/>
        <item h="1" x="40"/>
        <item h="1" x="4"/>
        <item h="1" x="44"/>
        <item h="1" x="21"/>
        <item h="1" x="14"/>
        <item h="1" x="36"/>
        <item h="1" x="3"/>
        <item h="1" x="28"/>
        <item h="1" x="6"/>
        <item h="1" x="27"/>
        <item h="1" x="55"/>
        <item h="1" x="34"/>
        <item h="1" x="18"/>
        <item h="1" x="35"/>
        <item h="1" x="1"/>
        <item h="1" x="53"/>
        <item h="1" x="9"/>
        <item h="1" x="10"/>
        <item h="1" x="48"/>
        <item h="1" x="11"/>
        <item h="1" x="64"/>
        <item h="1" x="30"/>
        <item h="1" x="2"/>
        <item h="1" x="63"/>
        <item h="1" x="69"/>
        <item h="1" x="38"/>
        <item h="1" x="47"/>
        <item h="1" x="25"/>
        <item h="1" x="66"/>
        <item h="1" x="19"/>
        <item h="1" x="39"/>
        <item h="1" x="22"/>
        <item h="1" x="17"/>
        <item h="1" x="50"/>
        <item h="1" x="37"/>
        <item h="1" x="13"/>
        <item h="1" x="16"/>
        <item h="1" x="52"/>
        <item h="1" x="68"/>
        <item h="1" x="46"/>
        <item h="1" x="8"/>
        <item h="1" x="26"/>
        <item h="1" x="60"/>
        <item h="1" x="70"/>
        <item h="1" x="65"/>
        <item h="1" x="54"/>
        <item h="1" x="43"/>
        <item h="1" x="58"/>
        <item h="1" x="42"/>
        <item h="1" x="45"/>
        <item h="1" x="67"/>
        <item h="1" x="62"/>
        <item h="1" x="59"/>
        <item h="1" x="51"/>
        <item h="1" x="29"/>
        <item h="1" x="56"/>
        <item h="1" x="41"/>
        <item h="1" x="12"/>
        <item h="1" x="49"/>
        <item h="1" x="61"/>
        <item h="1" x="32"/>
        <item h="1" x="57"/>
        <item h="1" x="23"/>
        <item t="default"/>
      </items>
    </pivotField>
  </pivotFields>
  <rowFields count="2">
    <field x="1"/>
    <field x="0"/>
  </rowFields>
  <rowItems count="35">
    <i>
      <x v="19"/>
    </i>
    <i r="1">
      <x v="7"/>
    </i>
    <i>
      <x v="27"/>
    </i>
    <i r="1">
      <x v="129"/>
    </i>
    <i>
      <x v="17"/>
    </i>
    <i r="1">
      <x v="29"/>
    </i>
    <i>
      <x v="8"/>
    </i>
    <i r="1">
      <x v="48"/>
    </i>
    <i>
      <x v="11"/>
    </i>
    <i r="1">
      <x v="22"/>
    </i>
    <i>
      <x v="41"/>
    </i>
    <i r="1">
      <x v="247"/>
    </i>
    <i>
      <x v="44"/>
    </i>
    <i r="1">
      <x v="89"/>
    </i>
    <i>
      <x v="43"/>
    </i>
    <i r="1">
      <x v="70"/>
    </i>
    <i>
      <x v="5"/>
    </i>
    <i r="1">
      <x v="34"/>
    </i>
    <i r="1">
      <x v="228"/>
    </i>
    <i>
      <x v="33"/>
    </i>
    <i r="1">
      <x v="25"/>
    </i>
    <i r="1">
      <x v="154"/>
    </i>
    <i>
      <x v="40"/>
    </i>
    <i r="1">
      <x v="87"/>
    </i>
    <i r="1">
      <x v="130"/>
    </i>
    <i r="1">
      <x v="55"/>
    </i>
    <i r="1">
      <x v="177"/>
    </i>
    <i>
      <x v="4"/>
    </i>
    <i r="1">
      <x v="83"/>
    </i>
    <i r="1">
      <x v="145"/>
    </i>
    <i r="1">
      <x v="66"/>
    </i>
    <i r="1">
      <x v="204"/>
    </i>
    <i r="1">
      <x v="49"/>
    </i>
    <i r="1">
      <x v="237"/>
    </i>
    <i t="grand">
      <x/>
    </i>
  </rowItems>
  <colItems count="1">
    <i/>
  </colItems>
  <dataFields count="1">
    <dataField name="加總 / # murd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G1:H257" firstHeaderRow="1" firstDataRow="1" firstDataCol="1"/>
  <pivotFields count="4">
    <pivotField axis="axisRow" showAll="0">
      <items count="2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showAll="0"/>
    <pivotField numFmtId="3" showAll="0"/>
    <pivotField dataField="1" showAll="0">
      <items count="72">
        <item x="5"/>
        <item x="15"/>
        <item x="0"/>
        <item x="20"/>
        <item x="7"/>
        <item x="33"/>
        <item x="31"/>
        <item x="24"/>
        <item x="40"/>
        <item x="4"/>
        <item x="44"/>
        <item x="21"/>
        <item x="14"/>
        <item x="36"/>
        <item x="3"/>
        <item x="28"/>
        <item x="6"/>
        <item x="27"/>
        <item x="55"/>
        <item x="34"/>
        <item x="18"/>
        <item x="35"/>
        <item x="1"/>
        <item x="53"/>
        <item x="9"/>
        <item x="10"/>
        <item x="48"/>
        <item x="11"/>
        <item x="64"/>
        <item x="30"/>
        <item x="2"/>
        <item x="63"/>
        <item x="69"/>
        <item x="38"/>
        <item x="47"/>
        <item x="25"/>
        <item x="66"/>
        <item x="19"/>
        <item x="39"/>
        <item x="22"/>
        <item x="17"/>
        <item x="50"/>
        <item x="37"/>
        <item x="13"/>
        <item x="16"/>
        <item x="52"/>
        <item x="68"/>
        <item x="46"/>
        <item x="8"/>
        <item x="26"/>
        <item x="60"/>
        <item x="70"/>
        <item x="65"/>
        <item x="54"/>
        <item x="43"/>
        <item x="58"/>
        <item x="42"/>
        <item x="45"/>
        <item x="67"/>
        <item x="62"/>
        <item x="59"/>
        <item x="51"/>
        <item x="29"/>
        <item x="56"/>
        <item x="41"/>
        <item x="12"/>
        <item x="49"/>
        <item x="61"/>
        <item x="32"/>
        <item x="57"/>
        <item x="23"/>
        <item t="default"/>
      </items>
    </pivotField>
  </pivotFields>
  <rowFields count="1">
    <field x="0"/>
  </rowFields>
  <rowItems count="2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 t="grand">
      <x/>
    </i>
  </rowItems>
  <colItems count="1">
    <i/>
  </colItems>
  <dataFields count="1">
    <dataField name="加總 / # murd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3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13" firstHeaderRow="1" firstDataRow="1" firstDataCol="1"/>
  <pivotFields count="6">
    <pivotField axis="axisRow" showAll="0" sortType="descending">
      <items count="25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6">
        <item h="1" x="5"/>
        <item h="1" x="13"/>
        <item h="1" x="38"/>
        <item h="1" x="21"/>
        <item h="1" x="4"/>
        <item h="1" x="8"/>
        <item h="1" x="16"/>
        <item h="1" x="44"/>
        <item h="1" x="19"/>
        <item h="1" x="7"/>
        <item h="1" x="20"/>
        <item h="1" x="14"/>
        <item x="25"/>
        <item h="1" x="29"/>
        <item h="1" x="35"/>
        <item h="1" x="36"/>
        <item h="1" x="10"/>
        <item h="1" x="15"/>
        <item h="1" x="9"/>
        <item x="6"/>
        <item h="1" x="40"/>
        <item h="1" x="27"/>
        <item h="1" x="34"/>
        <item h="1" x="12"/>
        <item h="1" x="23"/>
        <item h="1" x="30"/>
        <item h="1" x="37"/>
        <item h="1" x="39"/>
        <item h="1" x="28"/>
        <item h="1" x="2"/>
        <item h="1" x="33"/>
        <item x="18"/>
        <item h="1" x="1"/>
        <item h="1" x="17"/>
        <item h="1" x="32"/>
        <item h="1" x="3"/>
        <item h="1" x="41"/>
        <item h="1" x="22"/>
        <item h="1" x="43"/>
        <item h="1" x="26"/>
        <item x="0"/>
        <item h="1" x="42"/>
        <item h="1" x="24"/>
        <item h="1" x="11"/>
        <item h="1" x="31"/>
        <item t="default"/>
      </items>
    </pivotField>
    <pivotField numFmtId="3" showAll="0"/>
    <pivotField showAll="0"/>
    <pivotField dataField="1" showAll="0"/>
    <pivotField showAll="0"/>
  </pivotFields>
  <rowFields count="2">
    <field x="1"/>
    <field x="0"/>
  </rowFields>
  <rowItems count="10">
    <i>
      <x v="12"/>
    </i>
    <i r="1">
      <x v="39"/>
    </i>
    <i>
      <x v="19"/>
    </i>
    <i r="1">
      <x v="74"/>
    </i>
    <i>
      <x v="31"/>
    </i>
    <i r="1">
      <x v="150"/>
    </i>
    <i>
      <x v="40"/>
    </i>
    <i r="1">
      <x v="234"/>
    </i>
    <i r="1">
      <x v="177"/>
    </i>
    <i t="grand">
      <x/>
    </i>
  </rowItems>
  <colItems count="1">
    <i/>
  </colItems>
  <dataFields count="1">
    <dataField name="加總 / propor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交叉分析篩選器_City" sourceName="City">
  <pivotTables>
    <pivotTable tabId="16" name="樞紐分析表1"/>
  </pivotTables>
  <data>
    <tabular pivotCacheId="1">
      <items count="255">
        <i x="7" s="1"/>
        <i x="22" s="1"/>
        <i x="25" s="1"/>
        <i x="29" s="1"/>
        <i x="34" s="1"/>
        <i x="48" s="1"/>
        <i x="49" s="1"/>
        <i x="55" s="1"/>
        <i x="66" s="1"/>
        <i x="70" s="1"/>
        <i x="83" s="1"/>
        <i x="87" s="1"/>
        <i x="89" s="1"/>
        <i x="129" s="1"/>
        <i x="130" s="1"/>
        <i x="145" s="1"/>
        <i x="154" s="1"/>
        <i x="177" s="1"/>
        <i x="204" s="1"/>
        <i x="228" s="1"/>
        <i x="237" s="1"/>
        <i x="247" s="1"/>
        <i x="0" s="1" nd="1"/>
        <i x="1" s="1" nd="1"/>
        <i x="2" s="1" nd="1"/>
        <i x="3" s="1" nd="1"/>
        <i x="4" s="1" nd="1"/>
        <i x="5" s="1" nd="1"/>
        <i x="6" s="1" nd="1"/>
        <i x="8" s="1" nd="1"/>
        <i x="9" s="1" nd="1"/>
        <i x="10" s="1" nd="1"/>
        <i x="11" s="1" nd="1"/>
        <i x="12" s="1" nd="1"/>
        <i x="13" s="1" nd="1"/>
        <i x="14" s="1" nd="1"/>
        <i x="15" s="1" nd="1"/>
        <i x="16" s="1" nd="1"/>
        <i x="17" s="1" nd="1"/>
        <i x="18" s="1" nd="1"/>
        <i x="19" s="1" nd="1"/>
        <i x="20" s="1" nd="1"/>
        <i x="21" s="1" nd="1"/>
        <i x="23" s="1" nd="1"/>
        <i x="24" s="1" nd="1"/>
        <i x="26" s="1" nd="1"/>
        <i x="27" s="1" nd="1"/>
        <i x="28" s="1" nd="1"/>
        <i x="30" s="1" nd="1"/>
        <i x="31" s="1" nd="1"/>
        <i x="32" s="1" nd="1"/>
        <i x="33" s="1" nd="1"/>
        <i x="35" s="1" nd="1"/>
        <i x="36" s="1" nd="1"/>
        <i x="37" s="1" nd="1"/>
        <i x="38" s="1" nd="1"/>
        <i x="39" s="1" nd="1"/>
        <i x="40" s="1" nd="1"/>
        <i x="41" s="1" nd="1"/>
        <i x="42" s="1" nd="1"/>
        <i x="43" s="1" nd="1"/>
        <i x="44" s="1" nd="1"/>
        <i x="45" s="1" nd="1"/>
        <i x="46" s="1" nd="1"/>
        <i x="47" s="1" nd="1"/>
        <i x="50" s="1" nd="1"/>
        <i x="51" s="1" nd="1"/>
        <i x="52" s="1" nd="1"/>
        <i x="53" s="1" nd="1"/>
        <i x="54" s="1" nd="1"/>
        <i x="56" s="1" nd="1"/>
        <i x="57" s="1" nd="1"/>
        <i x="58" s="1" nd="1"/>
        <i x="59" s="1" nd="1"/>
        <i x="60" s="1" nd="1"/>
        <i x="61" s="1" nd="1"/>
        <i x="62" s="1" nd="1"/>
        <i x="63" s="1" nd="1"/>
        <i x="64" s="1" nd="1"/>
        <i x="65" s="1" nd="1"/>
        <i x="67" s="1" nd="1"/>
        <i x="68" s="1" nd="1"/>
        <i x="69" s="1" nd="1"/>
        <i x="71" s="1" nd="1"/>
        <i x="72" s="1" nd="1"/>
        <i x="73" s="1" nd="1"/>
        <i x="74" s="1" nd="1"/>
        <i x="75" s="1" nd="1"/>
        <i x="76" s="1" nd="1"/>
        <i x="77" s="1" nd="1"/>
        <i x="78" s="1" nd="1"/>
        <i x="79" s="1" nd="1"/>
        <i x="80" s="1" nd="1"/>
        <i x="81" s="1" nd="1"/>
        <i x="82" s="1" nd="1"/>
        <i x="84" s="1" nd="1"/>
        <i x="85" s="1" nd="1"/>
        <i x="86" s="1" nd="1"/>
        <i x="88" s="1" nd="1"/>
        <i x="90" s="1" nd="1"/>
        <i x="91" s="1" nd="1"/>
        <i x="92" s="1" nd="1"/>
        <i x="93" s="1" nd="1"/>
        <i x="94" s="1" nd="1"/>
        <i x="95" s="1" nd="1"/>
        <i x="96" s="1" nd="1"/>
        <i x="97" s="1" nd="1"/>
        <i x="98" s="1" nd="1"/>
        <i x="99" s="1" nd="1"/>
        <i x="100" s="1" nd="1"/>
        <i x="101" s="1" nd="1"/>
        <i x="102" s="1" nd="1"/>
        <i x="103" s="1" nd="1"/>
        <i x="104" s="1" nd="1"/>
        <i x="105" s="1" nd="1"/>
        <i x="106" s="1" nd="1"/>
        <i x="107" s="1" nd="1"/>
        <i x="108" s="1" nd="1"/>
        <i x="109" s="1" nd="1"/>
        <i x="110" s="1" nd="1"/>
        <i x="111" s="1" nd="1"/>
        <i x="112" s="1" nd="1"/>
        <i x="113" s="1" nd="1"/>
        <i x="114" s="1" nd="1"/>
        <i x="115" s="1" nd="1"/>
        <i x="116" s="1" nd="1"/>
        <i x="117" s="1" nd="1"/>
        <i x="118" s="1" nd="1"/>
        <i x="119" s="1" nd="1"/>
        <i x="120" s="1" nd="1"/>
        <i x="121" s="1" nd="1"/>
        <i x="122" s="1" nd="1"/>
        <i x="123" s="1" nd="1"/>
        <i x="124" s="1" nd="1"/>
        <i x="125" s="1" nd="1"/>
        <i x="126" s="1" nd="1"/>
        <i x="127" s="1" nd="1"/>
        <i x="128" s="1" nd="1"/>
        <i x="131" s="1" nd="1"/>
        <i x="132" s="1" nd="1"/>
        <i x="133" s="1" nd="1"/>
        <i x="134" s="1" nd="1"/>
        <i x="135" s="1" nd="1"/>
        <i x="136" s="1" nd="1"/>
        <i x="137" s="1" nd="1"/>
        <i x="138" s="1" nd="1"/>
        <i x="139" s="1" nd="1"/>
        <i x="140" s="1" nd="1"/>
        <i x="141" s="1" nd="1"/>
        <i x="142" s="1" nd="1"/>
        <i x="143" s="1" nd="1"/>
        <i x="144" s="1" nd="1"/>
        <i x="146" s="1" nd="1"/>
        <i x="147" s="1" nd="1"/>
        <i x="148" s="1" nd="1"/>
        <i x="149" s="1" nd="1"/>
        <i x="150" s="1" nd="1"/>
        <i x="151" s="1" nd="1"/>
        <i x="152" s="1" nd="1"/>
        <i x="153" s="1" nd="1"/>
        <i x="155" s="1" nd="1"/>
        <i x="156" s="1" nd="1"/>
        <i x="157" s="1" nd="1"/>
        <i x="158" s="1" nd="1"/>
        <i x="159" s="1" nd="1"/>
        <i x="160" s="1" nd="1"/>
        <i x="161" s="1" nd="1"/>
        <i x="162" s="1" nd="1"/>
        <i x="163" s="1" nd="1"/>
        <i x="164" s="1" nd="1"/>
        <i x="165" s="1" nd="1"/>
        <i x="166" s="1" nd="1"/>
        <i x="167" s="1" nd="1"/>
        <i x="168" s="1" nd="1"/>
        <i x="169" s="1" nd="1"/>
        <i x="170" s="1" nd="1"/>
        <i x="171" s="1" nd="1"/>
        <i x="172" s="1" nd="1"/>
        <i x="173" s="1" nd="1"/>
        <i x="174" s="1" nd="1"/>
        <i x="175" s="1" nd="1"/>
        <i x="176" s="1" nd="1"/>
        <i x="178" s="1" nd="1"/>
        <i x="179" s="1" nd="1"/>
        <i x="180" s="1" nd="1"/>
        <i x="181" s="1" nd="1"/>
        <i x="182" s="1" nd="1"/>
        <i x="183" s="1" nd="1"/>
        <i x="184" s="1" nd="1"/>
        <i x="185" s="1" nd="1"/>
        <i x="186" s="1" nd="1"/>
        <i x="187" s="1" nd="1"/>
        <i x="188" s="1" nd="1"/>
        <i x="189" s="1" nd="1"/>
        <i x="190" s="1" nd="1"/>
        <i x="191" s="1" nd="1"/>
        <i x="192" s="1" nd="1"/>
        <i x="193" s="1" nd="1"/>
        <i x="194" s="1" nd="1"/>
        <i x="195" s="1" nd="1"/>
        <i x="196" s="1" nd="1"/>
        <i x="197" s="1" nd="1"/>
        <i x="198" s="1" nd="1"/>
        <i x="199" s="1" nd="1"/>
        <i x="200" s="1" nd="1"/>
        <i x="201" s="1" nd="1"/>
        <i x="202" s="1" nd="1"/>
        <i x="203" s="1" nd="1"/>
        <i x="205" s="1" nd="1"/>
        <i x="206" s="1" nd="1"/>
        <i x="207" s="1" nd="1"/>
        <i x="208" s="1" nd="1"/>
        <i x="209" s="1" nd="1"/>
        <i x="210" s="1" nd="1"/>
        <i x="211" s="1" nd="1"/>
        <i x="212" s="1" nd="1"/>
        <i x="213" s="1" nd="1"/>
        <i x="214" s="1" nd="1"/>
        <i x="215" s="1" nd="1"/>
        <i x="216" s="1" nd="1"/>
        <i x="217" s="1" nd="1"/>
        <i x="218" s="1" nd="1"/>
        <i x="219" s="1" nd="1"/>
        <i x="220" s="1" nd="1"/>
        <i x="221" s="1" nd="1"/>
        <i x="222" s="1" nd="1"/>
        <i x="223" s="1" nd="1"/>
        <i x="224" s="1" nd="1"/>
        <i x="225" s="1" nd="1"/>
        <i x="226" s="1" nd="1"/>
        <i x="227" s="1" nd="1"/>
        <i x="229" s="1" nd="1"/>
        <i x="230" s="1" nd="1"/>
        <i x="231" s="1" nd="1"/>
        <i x="232" s="1" nd="1"/>
        <i x="233" s="1" nd="1"/>
        <i x="234" s="1" nd="1"/>
        <i x="235" s="1" nd="1"/>
        <i x="236" s="1" nd="1"/>
        <i x="238" s="1" nd="1"/>
        <i x="239" s="1" nd="1"/>
        <i x="240" s="1" nd="1"/>
        <i x="241" s="1" nd="1"/>
        <i x="242" s="1" nd="1"/>
        <i x="243" s="1" nd="1"/>
        <i x="244" s="1" nd="1"/>
        <i x="245" s="1" nd="1"/>
        <i x="246" s="1" nd="1"/>
        <i x="248" s="1" nd="1"/>
        <i x="249" s="1" nd="1"/>
        <i x="250" s="1" nd="1"/>
        <i x="251" s="1" nd="1"/>
        <i x="252" s="1" nd="1"/>
        <i x="253" s="1" nd="1"/>
        <i x="25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交叉分析篩選器_State" sourceName="State">
  <pivotTables>
    <pivotTable tabId="16" name="樞紐分析表1"/>
  </pivotTables>
  <data>
    <tabular pivotCacheId="1">
      <items count="45">
        <i x="4" s="1"/>
        <i x="8" s="1"/>
        <i x="19" s="1"/>
        <i x="14" s="1"/>
        <i x="15" s="1"/>
        <i x="6" s="1"/>
        <i x="39" s="1"/>
        <i x="17" s="1"/>
        <i x="0" s="1"/>
        <i x="42" s="1"/>
        <i x="11" s="1"/>
        <i x="31" s="1"/>
        <i x="5" s="1" nd="1"/>
        <i x="13" s="1" nd="1"/>
        <i x="38" s="1" nd="1"/>
        <i x="21" s="1" nd="1"/>
        <i x="16" s="1" nd="1"/>
        <i x="44" s="1" nd="1"/>
        <i x="7" s="1" nd="1"/>
        <i x="20" s="1" nd="1"/>
        <i x="25" s="1" nd="1"/>
        <i x="29" s="1" nd="1"/>
        <i x="35" s="1" nd="1"/>
        <i x="36" s="1" nd="1"/>
        <i x="10" s="1" nd="1"/>
        <i x="9" s="1" nd="1"/>
        <i x="40" s="1" nd="1"/>
        <i x="27" s="1" nd="1"/>
        <i x="34" s="1" nd="1"/>
        <i x="12" s="1" nd="1"/>
        <i x="23" s="1" nd="1"/>
        <i x="30" s="1" nd="1"/>
        <i x="37" s="1" nd="1"/>
        <i x="28" s="1" nd="1"/>
        <i x="2" s="1" nd="1"/>
        <i x="33" s="1" nd="1"/>
        <i x="18" s="1" nd="1"/>
        <i x="1" s="1" nd="1"/>
        <i x="32" s="1" nd="1"/>
        <i x="3" s="1" nd="1"/>
        <i x="41" s="1" nd="1"/>
        <i x="22" s="1" nd="1"/>
        <i x="43" s="1" nd="1"/>
        <i x="26" s="1" nd="1"/>
        <i x="24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交叉分析篩選器___murder" sourceName="# murder">
  <pivotTables>
    <pivotTable tabId="16" name="樞紐分析表1"/>
  </pivotTables>
  <data>
    <tabular pivotCacheId="1">
      <items count="71">
        <i x="5" s="1"/>
        <i x="15"/>
        <i x="0"/>
        <i x="20"/>
        <i x="7"/>
        <i x="33"/>
        <i x="31"/>
        <i x="24"/>
        <i x="40"/>
        <i x="4"/>
        <i x="44"/>
        <i x="21"/>
        <i x="14"/>
        <i x="36"/>
        <i x="3"/>
        <i x="28"/>
        <i x="6"/>
        <i x="27"/>
        <i x="55"/>
        <i x="34"/>
        <i x="18"/>
        <i x="35"/>
        <i x="1"/>
        <i x="53"/>
        <i x="9"/>
        <i x="10"/>
        <i x="48"/>
        <i x="11"/>
        <i x="64"/>
        <i x="30"/>
        <i x="2"/>
        <i x="63"/>
        <i x="69"/>
        <i x="38"/>
        <i x="47"/>
        <i x="25"/>
        <i x="66"/>
        <i x="19"/>
        <i x="39"/>
        <i x="22"/>
        <i x="17"/>
        <i x="50"/>
        <i x="37"/>
        <i x="13"/>
        <i x="16"/>
        <i x="52"/>
        <i x="68"/>
        <i x="46"/>
        <i x="8"/>
        <i x="26"/>
        <i x="60"/>
        <i x="70"/>
        <i x="65"/>
        <i x="54"/>
        <i x="43"/>
        <i x="58"/>
        <i x="42"/>
        <i x="45"/>
        <i x="67"/>
        <i x="62"/>
        <i x="59"/>
        <i x="51"/>
        <i x="29"/>
        <i x="56"/>
        <i x="41"/>
        <i x="12"/>
        <i x="49"/>
        <i x="61"/>
        <i x="32"/>
        <i x="57"/>
        <i x="23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交叉分析篩選器_City1" sourceName="City">
  <pivotTables>
    <pivotTable tabId="17" name="樞紐分析表3"/>
  </pivotTables>
  <data>
    <tabular pivotCacheId="2">
      <items count="255">
        <i x="0"/>
        <i x="4"/>
        <i x="7"/>
        <i x="9"/>
        <i x="13"/>
        <i x="17"/>
        <i x="26"/>
        <i x="27"/>
        <i x="32"/>
        <i x="39" s="1"/>
        <i x="50"/>
        <i x="52"/>
        <i x="55"/>
        <i x="58"/>
        <i x="63"/>
        <i x="64"/>
        <i x="74" s="1"/>
        <i x="79"/>
        <i x="84"/>
        <i x="87"/>
        <i x="88"/>
        <i x="99"/>
        <i x="106"/>
        <i x="110"/>
        <i x="113"/>
        <i x="118"/>
        <i x="119"/>
        <i x="127"/>
        <i x="130"/>
        <i x="133"/>
        <i x="136"/>
        <i x="146"/>
        <i x="150" s="1"/>
        <i x="160"/>
        <i x="170"/>
        <i x="173"/>
        <i x="177" s="1"/>
        <i x="188"/>
        <i x="191"/>
        <i x="192"/>
        <i x="198"/>
        <i x="212"/>
        <i x="214"/>
        <i x="219"/>
        <i x="223"/>
        <i x="234" s="1"/>
        <i x="241"/>
        <i x="250"/>
        <i x="254"/>
        <i x="1" nd="1"/>
        <i x="2" nd="1"/>
        <i x="3" nd="1"/>
        <i x="5" nd="1"/>
        <i x="6" nd="1"/>
        <i x="8" nd="1"/>
        <i x="10" nd="1"/>
        <i x="11" nd="1"/>
        <i x="12" nd="1"/>
        <i x="14" nd="1"/>
        <i x="15" nd="1"/>
        <i x="16" nd="1"/>
        <i x="18" nd="1"/>
        <i x="19" nd="1"/>
        <i x="20" nd="1"/>
        <i x="21" nd="1"/>
        <i x="22" nd="1"/>
        <i x="23" nd="1"/>
        <i x="24" nd="1"/>
        <i x="25" nd="1"/>
        <i x="28" nd="1"/>
        <i x="29" nd="1"/>
        <i x="30" nd="1"/>
        <i x="31" nd="1"/>
        <i x="33" nd="1"/>
        <i x="34" nd="1"/>
        <i x="35" nd="1"/>
        <i x="36" nd="1"/>
        <i x="37" nd="1"/>
        <i x="38" nd="1"/>
        <i x="40" nd="1"/>
        <i x="41" nd="1"/>
        <i x="42" nd="1"/>
        <i x="43" nd="1"/>
        <i x="44" nd="1"/>
        <i x="45" nd="1"/>
        <i x="46" nd="1"/>
        <i x="47" nd="1"/>
        <i x="48" nd="1"/>
        <i x="49" nd="1"/>
        <i x="51" nd="1"/>
        <i x="53" nd="1"/>
        <i x="54" nd="1"/>
        <i x="56" nd="1"/>
        <i x="57" nd="1"/>
        <i x="59" nd="1"/>
        <i x="60" nd="1"/>
        <i x="61" nd="1"/>
        <i x="62" nd="1"/>
        <i x="65" nd="1"/>
        <i x="66" nd="1"/>
        <i x="67" nd="1"/>
        <i x="68" nd="1"/>
        <i x="69" nd="1"/>
        <i x="70" nd="1"/>
        <i x="71" nd="1"/>
        <i x="72" nd="1"/>
        <i x="73" nd="1"/>
        <i x="75" nd="1"/>
        <i x="76" nd="1"/>
        <i x="77" nd="1"/>
        <i x="78" nd="1"/>
        <i x="80" nd="1"/>
        <i x="81" nd="1"/>
        <i x="82" nd="1"/>
        <i x="83" nd="1"/>
        <i x="85" nd="1"/>
        <i x="86" nd="1"/>
        <i x="89" nd="1"/>
        <i x="90" nd="1"/>
        <i x="91" nd="1"/>
        <i x="92" nd="1"/>
        <i x="93" nd="1"/>
        <i x="94" nd="1"/>
        <i x="95" nd="1"/>
        <i x="96" nd="1"/>
        <i x="97" nd="1"/>
        <i x="98" nd="1"/>
        <i x="100" nd="1"/>
        <i x="101" nd="1"/>
        <i x="102" nd="1"/>
        <i x="103" nd="1"/>
        <i x="104" nd="1"/>
        <i x="105" nd="1"/>
        <i x="107" nd="1"/>
        <i x="108" nd="1"/>
        <i x="109" nd="1"/>
        <i x="111" nd="1"/>
        <i x="112" nd="1"/>
        <i x="114" nd="1"/>
        <i x="115" nd="1"/>
        <i x="116" nd="1"/>
        <i x="117" nd="1"/>
        <i x="120" nd="1"/>
        <i x="121" nd="1"/>
        <i x="122" nd="1"/>
        <i x="123" nd="1"/>
        <i x="124" nd="1"/>
        <i x="125" nd="1"/>
        <i x="126" nd="1"/>
        <i x="128" nd="1"/>
        <i x="129" nd="1"/>
        <i x="131" nd="1"/>
        <i x="132" nd="1"/>
        <i x="134" nd="1"/>
        <i x="135" nd="1"/>
        <i x="137" nd="1"/>
        <i x="138" nd="1"/>
        <i x="139" nd="1"/>
        <i x="140" nd="1"/>
        <i x="141" nd="1"/>
        <i x="142" nd="1"/>
        <i x="143" nd="1"/>
        <i x="144" nd="1"/>
        <i x="145" nd="1"/>
        <i x="147" nd="1"/>
        <i x="148" nd="1"/>
        <i x="149" nd="1"/>
        <i x="151" nd="1"/>
        <i x="152" nd="1"/>
        <i x="153" nd="1"/>
        <i x="154" nd="1"/>
        <i x="155" nd="1"/>
        <i x="156" nd="1"/>
        <i x="157" nd="1"/>
        <i x="158" nd="1"/>
        <i x="159" nd="1"/>
        <i x="161" nd="1"/>
        <i x="162" nd="1"/>
        <i x="163" nd="1"/>
        <i x="164" nd="1"/>
        <i x="165" nd="1"/>
        <i x="166" nd="1"/>
        <i x="167" nd="1"/>
        <i x="168" nd="1"/>
        <i x="169" nd="1"/>
        <i x="171" nd="1"/>
        <i x="172" nd="1"/>
        <i x="174" nd="1"/>
        <i x="175" nd="1"/>
        <i x="176" nd="1"/>
        <i x="178" nd="1"/>
        <i x="179" nd="1"/>
        <i x="180" nd="1"/>
        <i x="181" nd="1"/>
        <i x="182" nd="1"/>
        <i x="183" nd="1"/>
        <i x="184" nd="1"/>
        <i x="185" nd="1"/>
        <i x="186" nd="1"/>
        <i x="187" nd="1"/>
        <i x="189" nd="1"/>
        <i x="190" nd="1"/>
        <i x="193" nd="1"/>
        <i x="194" nd="1"/>
        <i x="195" nd="1"/>
        <i x="196" nd="1"/>
        <i x="197" nd="1"/>
        <i x="199" nd="1"/>
        <i x="200" nd="1"/>
        <i x="201" nd="1"/>
        <i x="202" nd="1"/>
        <i x="203" nd="1"/>
        <i x="204" nd="1"/>
        <i x="205" nd="1"/>
        <i x="206" nd="1"/>
        <i x="207" nd="1"/>
        <i x="208" nd="1"/>
        <i x="209" nd="1"/>
        <i x="210" nd="1"/>
        <i x="211" nd="1"/>
        <i x="213" nd="1"/>
        <i x="215" nd="1"/>
        <i x="216" nd="1"/>
        <i x="217" nd="1"/>
        <i x="218" nd="1"/>
        <i x="220" nd="1"/>
        <i x="221" nd="1"/>
        <i x="222" nd="1"/>
        <i x="224" nd="1"/>
        <i x="225" nd="1"/>
        <i x="226" nd="1"/>
        <i x="227" nd="1"/>
        <i x="228" nd="1"/>
        <i x="229" nd="1"/>
        <i x="230" nd="1"/>
        <i x="231" nd="1"/>
        <i x="232" nd="1"/>
        <i x="233" nd="1"/>
        <i x="235" nd="1"/>
        <i x="236" nd="1"/>
        <i x="237" nd="1"/>
        <i x="238" nd="1"/>
        <i x="239" nd="1"/>
        <i x="240" nd="1"/>
        <i x="242" nd="1"/>
        <i x="243" nd="1"/>
        <i x="244" nd="1"/>
        <i x="245" nd="1"/>
        <i x="246" nd="1"/>
        <i x="247" nd="1"/>
        <i x="248" nd="1"/>
        <i x="249" nd="1"/>
        <i x="251" nd="1"/>
        <i x="252" nd="1"/>
        <i x="253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交叉分析篩選器_State1" sourceName="State">
  <pivotTables>
    <pivotTable tabId="17" name="樞紐分析表3"/>
  </pivotTables>
  <data>
    <tabular pivotCacheId="2">
      <items count="45">
        <i x="25" s="1"/>
        <i x="6" s="1"/>
        <i x="18" s="1"/>
        <i x="0" s="1"/>
        <i x="5" nd="1"/>
        <i x="13" nd="1"/>
        <i x="38" nd="1"/>
        <i x="21" nd="1"/>
        <i x="4" nd="1"/>
        <i x="8" nd="1"/>
        <i x="16" nd="1"/>
        <i x="44" nd="1"/>
        <i x="19" nd="1"/>
        <i x="7" nd="1"/>
        <i x="20" nd="1"/>
        <i x="14" nd="1"/>
        <i x="29" nd="1"/>
        <i x="35" nd="1"/>
        <i x="36" nd="1"/>
        <i x="10" nd="1"/>
        <i x="15" nd="1"/>
        <i x="9" nd="1"/>
        <i x="40" nd="1"/>
        <i x="27" nd="1"/>
        <i x="34" nd="1"/>
        <i x="12" nd="1"/>
        <i x="23" nd="1"/>
        <i x="30" nd="1"/>
        <i x="37" nd="1"/>
        <i x="39" nd="1"/>
        <i x="28" nd="1"/>
        <i x="2" nd="1"/>
        <i x="33" nd="1"/>
        <i x="1" nd="1"/>
        <i x="17" nd="1"/>
        <i x="32" nd="1"/>
        <i x="3" nd="1"/>
        <i x="41" nd="1"/>
        <i x="22" nd="1"/>
        <i x="43" nd="1"/>
        <i x="26" nd="1"/>
        <i x="42" nd="1"/>
        <i x="24" nd="1"/>
        <i x="11" nd="1"/>
        <i x="3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ity" cache="交叉分析篩選器_City" caption="City" rowHeight="209550"/>
  <slicer name="State" cache="交叉分析篩選器_State" caption="State" rowHeight="209550"/>
  <slicer name="# murder" cache="交叉分析篩選器___murder" caption="# murder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ity 1" cache="交叉分析篩選器_City1" caption="City" startItem="31" rowHeight="209550"/>
  <slicer name="State 1" cache="交叉分析篩選器_State1" caption="State" rowHeight="2095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microsoft.com/office/2007/relationships/slicer" Target="../slicers/slicer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2.xml"/><Relationship Id="rId3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topLeftCell="A2" workbookViewId="0">
      <selection activeCell="B3" sqref="B3"/>
    </sheetView>
  </sheetViews>
  <sheetFormatPr baseColWidth="10" defaultRowHeight="14" x14ac:dyDescent="0.15"/>
  <cols>
    <col min="1" max="1" width="19" customWidth="1"/>
    <col min="2" max="2" width="15.3984375" bestFit="1" customWidth="1"/>
    <col min="3" max="3" width="11.3984375" customWidth="1"/>
    <col min="4" max="4" width="12.3984375" bestFit="1" customWidth="1"/>
    <col min="5" max="5" width="10.3984375" customWidth="1"/>
    <col min="6" max="7" width="9.19921875" customWidth="1"/>
    <col min="8" max="9" width="10.796875" customWidth="1"/>
    <col min="10" max="10" width="8.3984375" customWidth="1"/>
    <col min="11" max="11" width="9.796875" customWidth="1"/>
    <col min="12" max="12" width="20.3984375" bestFit="1" customWidth="1"/>
    <col min="13" max="13" width="7.796875" customWidth="1"/>
    <col min="14" max="14" width="7.59765625" customWidth="1"/>
    <col min="15" max="15" width="7.19921875" customWidth="1"/>
    <col min="16" max="16" width="11.19921875" bestFit="1" customWidth="1"/>
    <col min="17" max="17" width="10" customWidth="1"/>
    <col min="18" max="18" width="12.59765625" bestFit="1" customWidth="1"/>
    <col min="19" max="19" width="10.19921875" customWidth="1"/>
    <col min="20" max="20" width="9" customWidth="1"/>
    <col min="21" max="21" width="9.19921875" customWidth="1"/>
    <col min="22" max="22" width="8.19921875" customWidth="1"/>
    <col min="23" max="23" width="12.19921875" bestFit="1" customWidth="1"/>
    <col min="24" max="24" width="6.3984375" customWidth="1"/>
    <col min="25" max="25" width="7.59765625" customWidth="1"/>
    <col min="26" max="26" width="10.59765625" customWidth="1"/>
    <col min="27" max="27" width="13.796875" bestFit="1" customWidth="1"/>
    <col min="28" max="28" width="11.796875" bestFit="1" customWidth="1"/>
    <col min="29" max="29" width="8" customWidth="1"/>
    <col min="30" max="30" width="8.796875" customWidth="1"/>
    <col min="31" max="31" width="10.796875" customWidth="1"/>
    <col min="32" max="32" width="11.19921875" bestFit="1" customWidth="1"/>
    <col min="33" max="33" width="9" customWidth="1"/>
    <col min="34" max="34" width="10.19921875" customWidth="1"/>
    <col min="35" max="35" width="13" bestFit="1" customWidth="1"/>
    <col min="36" max="36" width="10.59765625" customWidth="1"/>
    <col min="37" max="37" width="9.19921875" customWidth="1"/>
    <col min="38" max="38" width="10.59765625" customWidth="1"/>
    <col min="39" max="39" width="21.19921875" bestFit="1" customWidth="1"/>
    <col min="40" max="40" width="11.59765625" bestFit="1" customWidth="1"/>
    <col min="41" max="41" width="8.59765625" customWidth="1"/>
    <col min="42" max="42" width="11.59765625" bestFit="1" customWidth="1"/>
    <col min="43" max="43" width="10.3984375" customWidth="1"/>
    <col min="44" max="45" width="10.796875" customWidth="1"/>
    <col min="46" max="46" width="10" customWidth="1"/>
    <col min="47" max="47" width="16.19921875" bestFit="1" customWidth="1"/>
    <col min="48" max="48" width="9.796875" customWidth="1"/>
    <col min="49" max="49" width="10.19921875" customWidth="1"/>
    <col min="50" max="50" width="13.19921875" bestFit="1" customWidth="1"/>
    <col min="51" max="51" width="7.796875" customWidth="1"/>
    <col min="52" max="52" width="13.796875" bestFit="1" customWidth="1"/>
    <col min="53" max="53" width="11.3984375" bestFit="1" customWidth="1"/>
    <col min="54" max="54" width="7" customWidth="1"/>
    <col min="55" max="55" width="10.3984375" customWidth="1"/>
    <col min="56" max="58" width="7.796875" customWidth="1"/>
    <col min="59" max="59" width="11.59765625" bestFit="1" customWidth="1"/>
    <col min="60" max="60" width="7.59765625" customWidth="1"/>
    <col min="61" max="61" width="8.59765625" customWidth="1"/>
    <col min="62" max="62" width="8.3984375" customWidth="1"/>
    <col min="63" max="63" width="9" customWidth="1"/>
    <col min="64" max="64" width="9.59765625" customWidth="1"/>
    <col min="65" max="65" width="8" customWidth="1"/>
    <col min="66" max="66" width="6.19921875" customWidth="1"/>
    <col min="67" max="67" width="9.59765625" customWidth="1"/>
    <col min="68" max="68" width="10.3984375" customWidth="1"/>
    <col min="69" max="69" width="5.19921875" customWidth="1"/>
    <col min="70" max="71" width="10.3984375" customWidth="1"/>
    <col min="72" max="72" width="7.59765625" customWidth="1"/>
    <col min="73" max="73" width="8.796875" customWidth="1"/>
    <col min="74" max="74" width="6.59765625" customWidth="1"/>
    <col min="75" max="75" width="11.3984375" bestFit="1" customWidth="1"/>
    <col min="76" max="76" width="5.59765625" customWidth="1"/>
    <col min="77" max="77" width="8.3984375" customWidth="1"/>
    <col min="78" max="78" width="11.59765625" bestFit="1" customWidth="1"/>
    <col min="79" max="79" width="15" bestFit="1" customWidth="1"/>
    <col min="80" max="80" width="11.59765625" bestFit="1" customWidth="1"/>
    <col min="82" max="82" width="8.796875" customWidth="1"/>
    <col min="83" max="83" width="7.3984375" customWidth="1"/>
    <col min="84" max="84" width="11.19921875" bestFit="1" customWidth="1"/>
    <col min="85" max="85" width="13.59765625" bestFit="1" customWidth="1"/>
    <col min="86" max="86" width="8.3984375" customWidth="1"/>
    <col min="87" max="87" width="7.59765625" customWidth="1"/>
    <col min="88" max="88" width="9.19921875" customWidth="1"/>
    <col min="89" max="89" width="13" bestFit="1" customWidth="1"/>
    <col min="90" max="90" width="13.19921875" bestFit="1" customWidth="1"/>
    <col min="91" max="91" width="10.59765625" customWidth="1"/>
    <col min="92" max="92" width="11.3984375" bestFit="1" customWidth="1"/>
    <col min="93" max="93" width="9.19921875" customWidth="1"/>
    <col min="94" max="94" width="9.3984375" customWidth="1"/>
    <col min="95" max="95" width="8.796875" customWidth="1"/>
    <col min="96" max="96" width="9.19921875" customWidth="1"/>
    <col min="97" max="97" width="10.59765625" customWidth="1"/>
    <col min="98" max="98" width="8.19921875" customWidth="1"/>
    <col min="99" max="99" width="10.796875" customWidth="1"/>
    <col min="101" max="101" width="8.796875" customWidth="1"/>
    <col min="102" max="102" width="16.796875" bestFit="1" customWidth="1"/>
    <col min="103" max="103" width="10.3984375" customWidth="1"/>
    <col min="104" max="104" width="13.19921875" bestFit="1" customWidth="1"/>
    <col min="105" max="105" width="12" bestFit="1" customWidth="1"/>
    <col min="106" max="106" width="10.59765625" customWidth="1"/>
    <col min="107" max="107" width="6.59765625" customWidth="1"/>
    <col min="108" max="108" width="6.796875" customWidth="1"/>
    <col min="109" max="109" width="8.19921875" customWidth="1"/>
    <col min="110" max="110" width="12" bestFit="1" customWidth="1"/>
    <col min="112" max="112" width="6.19921875" customWidth="1"/>
    <col min="113" max="113" width="11.796875" bestFit="1" customWidth="1"/>
    <col min="114" max="114" width="5.796875" customWidth="1"/>
    <col min="115" max="115" width="7.796875" customWidth="1"/>
    <col min="116" max="116" width="10" customWidth="1"/>
    <col min="117" max="117" width="9.59765625" customWidth="1"/>
    <col min="118" max="118" width="10.3984375" customWidth="1"/>
    <col min="119" max="119" width="9.796875" customWidth="1"/>
    <col min="120" max="120" width="8.3984375" customWidth="1"/>
    <col min="121" max="121" width="7.59765625" customWidth="1"/>
    <col min="122" max="122" width="10.3984375" customWidth="1"/>
    <col min="123" max="123" width="10.19921875" customWidth="1"/>
    <col min="124" max="124" width="8.19921875" customWidth="1"/>
    <col min="125" max="125" width="11.19921875" bestFit="1" customWidth="1"/>
    <col min="126" max="126" width="11.796875" bestFit="1" customWidth="1"/>
    <col min="127" max="127" width="12.19921875" bestFit="1" customWidth="1"/>
    <col min="128" max="128" width="15.796875" bestFit="1" customWidth="1"/>
    <col min="129" max="130" width="9" customWidth="1"/>
    <col min="131" max="131" width="11.3984375" bestFit="1" customWidth="1"/>
    <col min="132" max="132" width="8.3984375" customWidth="1"/>
    <col min="133" max="133" width="9.59765625" customWidth="1"/>
    <col min="134" max="134" width="6.19921875" customWidth="1"/>
    <col min="135" max="135" width="9.3984375" customWidth="1"/>
    <col min="136" max="136" width="7.19921875" customWidth="1"/>
    <col min="137" max="137" width="14.59765625" bestFit="1" customWidth="1"/>
    <col min="138" max="138" width="8.796875" customWidth="1"/>
    <col min="140" max="140" width="12" bestFit="1" customWidth="1"/>
    <col min="141" max="141" width="9" customWidth="1"/>
    <col min="142" max="142" width="7.59765625" customWidth="1"/>
    <col min="143" max="143" width="9" customWidth="1"/>
    <col min="144" max="144" width="12.3984375" bestFit="1" customWidth="1"/>
    <col min="145" max="145" width="14.3984375" bestFit="1" customWidth="1"/>
    <col min="146" max="146" width="13" bestFit="1" customWidth="1"/>
    <col min="147" max="147" width="9" customWidth="1"/>
    <col min="148" max="148" width="10.3984375" customWidth="1"/>
    <col min="149" max="149" width="9.59765625" customWidth="1"/>
    <col min="150" max="150" width="11.59765625" bestFit="1" customWidth="1"/>
    <col min="151" max="151" width="12.59765625" bestFit="1" customWidth="1"/>
    <col min="152" max="152" width="10.3984375" customWidth="1"/>
    <col min="153" max="153" width="8.19921875" customWidth="1"/>
    <col min="154" max="154" width="14.19921875" bestFit="1" customWidth="1"/>
    <col min="155" max="155" width="8.19921875" customWidth="1"/>
    <col min="156" max="156" width="8.3984375" customWidth="1"/>
    <col min="157" max="157" width="16" bestFit="1" customWidth="1"/>
    <col min="158" max="158" width="15.796875" bestFit="1" customWidth="1"/>
    <col min="159" max="159" width="9" customWidth="1"/>
    <col min="160" max="160" width="8.59765625" customWidth="1"/>
    <col min="161" max="161" width="10.3984375" customWidth="1"/>
    <col min="162" max="162" width="7.59765625" customWidth="1"/>
    <col min="163" max="163" width="14.3984375" bestFit="1" customWidth="1"/>
    <col min="164" max="164" width="7.59765625" customWidth="1"/>
    <col min="165" max="165" width="8" customWidth="1"/>
    <col min="166" max="166" width="7.796875" customWidth="1"/>
    <col min="167" max="167" width="8.3984375" customWidth="1"/>
    <col min="168" max="168" width="13.796875" bestFit="1" customWidth="1"/>
    <col min="169" max="169" width="7.796875" customWidth="1"/>
    <col min="170" max="170" width="9.796875" customWidth="1"/>
    <col min="171" max="172" width="9.3984375" customWidth="1"/>
    <col min="173" max="173" width="8.796875" customWidth="1"/>
    <col min="174" max="174" width="15.19921875" bestFit="1" customWidth="1"/>
    <col min="175" max="175" width="7" customWidth="1"/>
    <col min="176" max="176" width="12" bestFit="1" customWidth="1"/>
    <col min="177" max="177" width="8.3984375" customWidth="1"/>
    <col min="178" max="178" width="10.19921875" customWidth="1"/>
    <col min="179" max="179" width="6.3984375" customWidth="1"/>
    <col min="180" max="180" width="8.3984375" customWidth="1"/>
    <col min="181" max="181" width="15.19921875" bestFit="1" customWidth="1"/>
    <col min="182" max="182" width="13.19921875" bestFit="1" customWidth="1"/>
    <col min="183" max="183" width="8.796875" customWidth="1"/>
    <col min="185" max="185" width="7.3984375" customWidth="1"/>
    <col min="186" max="186" width="8.19921875" customWidth="1"/>
    <col min="187" max="187" width="18.3984375" bestFit="1" customWidth="1"/>
    <col min="188" max="188" width="6" customWidth="1"/>
    <col min="189" max="189" width="6.796875" customWidth="1"/>
    <col min="190" max="190" width="11.19921875" bestFit="1" customWidth="1"/>
    <col min="191" max="191" width="10.3984375" customWidth="1"/>
    <col min="192" max="192" width="9.59765625" customWidth="1"/>
    <col min="193" max="193" width="10" customWidth="1"/>
    <col min="194" max="195" width="9.59765625" customWidth="1"/>
    <col min="196" max="196" width="11.3984375" bestFit="1" customWidth="1"/>
    <col min="197" max="197" width="6.796875" customWidth="1"/>
    <col min="198" max="198" width="7.59765625" customWidth="1"/>
    <col min="199" max="199" width="13.796875" bestFit="1" customWidth="1"/>
    <col min="200" max="200" width="12.19921875" bestFit="1" customWidth="1"/>
    <col min="201" max="201" width="14.59765625" bestFit="1" customWidth="1"/>
    <col min="202" max="202" width="10.3984375" customWidth="1"/>
    <col min="203" max="203" width="13.3984375" bestFit="1" customWidth="1"/>
    <col min="204" max="204" width="9" customWidth="1"/>
    <col min="205" max="205" width="10.3984375" customWidth="1"/>
    <col min="206" max="206" width="12.3984375" bestFit="1" customWidth="1"/>
    <col min="208" max="208" width="29.19921875" bestFit="1" customWidth="1"/>
    <col min="209" max="209" width="10.19921875" customWidth="1"/>
    <col min="210" max="210" width="7.3984375" customWidth="1"/>
    <col min="211" max="211" width="10.796875" customWidth="1"/>
    <col min="212" max="212" width="11.59765625" bestFit="1" customWidth="1"/>
    <col min="213" max="213" width="11.19921875" bestFit="1" customWidth="1"/>
    <col min="214" max="214" width="11.3984375" bestFit="1" customWidth="1"/>
    <col min="215" max="215" width="8.796875" customWidth="1"/>
    <col min="217" max="217" width="9.19921875" customWidth="1"/>
    <col min="218" max="218" width="8.19921875" customWidth="1"/>
    <col min="219" max="219" width="13.3984375" bestFit="1" customWidth="1"/>
    <col min="220" max="220" width="9.3984375" customWidth="1"/>
    <col min="221" max="221" width="15.19921875" bestFit="1" customWidth="1"/>
    <col min="222" max="222" width="9" customWidth="1"/>
    <col min="223" max="223" width="10.3984375" customWidth="1"/>
    <col min="224" max="224" width="8.59765625" customWidth="1"/>
    <col min="225" max="225" width="9.19921875" customWidth="1"/>
    <col min="226" max="226" width="8.3984375" customWidth="1"/>
    <col min="227" max="227" width="11.3984375" bestFit="1" customWidth="1"/>
    <col min="228" max="229" width="7.3984375" customWidth="1"/>
    <col min="230" max="230" width="9.3984375" customWidth="1"/>
    <col min="231" max="231" width="7.59765625" customWidth="1"/>
    <col min="232" max="232" width="7.796875" customWidth="1"/>
    <col min="233" max="233" width="9.19921875" customWidth="1"/>
    <col min="234" max="234" width="7.796875" customWidth="1"/>
    <col min="235" max="236" width="6.19921875" customWidth="1"/>
    <col min="237" max="237" width="7.796875" customWidth="1"/>
    <col min="238" max="238" width="10.796875" customWidth="1"/>
    <col min="239" max="239" width="8.3984375" customWidth="1"/>
    <col min="240" max="240" width="10.59765625" customWidth="1"/>
    <col min="241" max="241" width="14.3984375" bestFit="1" customWidth="1"/>
    <col min="242" max="242" width="7.59765625" customWidth="1"/>
    <col min="243" max="243" width="6.59765625" customWidth="1"/>
    <col min="244" max="244" width="11.59765625" bestFit="1" customWidth="1"/>
    <col min="245" max="245" width="10.59765625" customWidth="1"/>
    <col min="246" max="246" width="12.3984375" bestFit="1" customWidth="1"/>
    <col min="247" max="247" width="12" bestFit="1" customWidth="1"/>
    <col min="248" max="248" width="16.59765625" bestFit="1" customWidth="1"/>
    <col min="249" max="249" width="12" bestFit="1" customWidth="1"/>
    <col min="250" max="250" width="12.19921875" bestFit="1" customWidth="1"/>
    <col min="251" max="251" width="8.19921875" customWidth="1"/>
    <col min="252" max="252" width="12.796875" bestFit="1" customWidth="1"/>
    <col min="253" max="253" width="11.59765625" bestFit="1" customWidth="1"/>
    <col min="254" max="254" width="14.59765625" bestFit="1" customWidth="1"/>
    <col min="255" max="255" width="10.19921875" customWidth="1"/>
    <col min="256" max="256" width="8.796875" customWidth="1"/>
    <col min="257" max="257" width="6.19921875" customWidth="1"/>
  </cols>
  <sheetData>
    <row r="1" spans="1:13" x14ac:dyDescent="0.15">
      <c r="G1" s="8" t="s">
        <v>305</v>
      </c>
      <c r="H1" s="5" t="s">
        <v>304</v>
      </c>
      <c r="J1" t="s">
        <v>305</v>
      </c>
      <c r="K1" t="s">
        <v>304</v>
      </c>
    </row>
    <row r="2" spans="1:13" x14ac:dyDescent="0.15">
      <c r="G2" s="7" t="s">
        <v>88</v>
      </c>
      <c r="H2" s="4">
        <v>3</v>
      </c>
      <c r="J2" t="s">
        <v>88</v>
      </c>
      <c r="K2">
        <v>3</v>
      </c>
      <c r="M2">
        <v>15</v>
      </c>
    </row>
    <row r="3" spans="1:13" x14ac:dyDescent="0.15">
      <c r="A3" s="6" t="s">
        <v>305</v>
      </c>
      <c r="B3" t="s">
        <v>304</v>
      </c>
      <c r="G3" s="7" t="s">
        <v>207</v>
      </c>
      <c r="H3" s="4">
        <v>24</v>
      </c>
      <c r="J3" t="s">
        <v>207</v>
      </c>
      <c r="K3">
        <v>24</v>
      </c>
      <c r="M3">
        <v>30</v>
      </c>
    </row>
    <row r="4" spans="1:13" x14ac:dyDescent="0.15">
      <c r="A4" s="7" t="s">
        <v>296</v>
      </c>
      <c r="B4" s="4">
        <v>1</v>
      </c>
      <c r="G4" s="7" t="s">
        <v>192</v>
      </c>
      <c r="H4" s="4">
        <v>41</v>
      </c>
      <c r="J4" t="s">
        <v>192</v>
      </c>
      <c r="K4">
        <v>41</v>
      </c>
      <c r="M4">
        <v>45</v>
      </c>
    </row>
    <row r="5" spans="1:13" x14ac:dyDescent="0.15">
      <c r="A5" s="9" t="s">
        <v>36</v>
      </c>
      <c r="B5" s="4">
        <v>1</v>
      </c>
      <c r="G5" s="7" t="s">
        <v>143</v>
      </c>
      <c r="H5" s="4">
        <v>15</v>
      </c>
      <c r="J5" t="s">
        <v>143</v>
      </c>
      <c r="K5">
        <v>15</v>
      </c>
      <c r="M5">
        <v>60</v>
      </c>
    </row>
    <row r="6" spans="1:13" x14ac:dyDescent="0.15">
      <c r="A6" s="7" t="s">
        <v>265</v>
      </c>
      <c r="B6" s="4">
        <v>1</v>
      </c>
      <c r="G6" s="7" t="s">
        <v>172</v>
      </c>
      <c r="H6" s="4">
        <v>10</v>
      </c>
      <c r="J6" t="s">
        <v>172</v>
      </c>
      <c r="K6">
        <v>10</v>
      </c>
      <c r="M6">
        <v>75</v>
      </c>
    </row>
    <row r="7" spans="1:13" x14ac:dyDescent="0.15">
      <c r="A7" s="9" t="s">
        <v>146</v>
      </c>
      <c r="B7" s="4">
        <v>1</v>
      </c>
      <c r="G7" s="7" t="s">
        <v>83</v>
      </c>
      <c r="H7" s="4">
        <v>15</v>
      </c>
      <c r="J7" t="s">
        <v>83</v>
      </c>
      <c r="K7">
        <v>15</v>
      </c>
      <c r="M7">
        <v>90</v>
      </c>
    </row>
    <row r="8" spans="1:13" x14ac:dyDescent="0.15">
      <c r="A8" s="7" t="s">
        <v>294</v>
      </c>
      <c r="B8" s="4">
        <v>1</v>
      </c>
      <c r="G8" s="7" t="s">
        <v>203</v>
      </c>
      <c r="H8" s="4">
        <v>15</v>
      </c>
      <c r="J8" t="s">
        <v>203</v>
      </c>
      <c r="K8">
        <v>15</v>
      </c>
      <c r="M8">
        <v>105</v>
      </c>
    </row>
    <row r="9" spans="1:13" x14ac:dyDescent="0.15">
      <c r="A9" s="9" t="s">
        <v>94</v>
      </c>
      <c r="B9" s="4">
        <v>1</v>
      </c>
      <c r="G9" s="7" t="s">
        <v>36</v>
      </c>
      <c r="H9" s="4">
        <v>1</v>
      </c>
      <c r="J9" t="s">
        <v>36</v>
      </c>
      <c r="K9">
        <v>1</v>
      </c>
      <c r="M9">
        <v>120</v>
      </c>
    </row>
    <row r="10" spans="1:13" x14ac:dyDescent="0.15">
      <c r="A10" s="7" t="s">
        <v>273</v>
      </c>
      <c r="B10" s="4">
        <v>1</v>
      </c>
      <c r="G10" s="7" t="s">
        <v>225</v>
      </c>
      <c r="H10" s="4">
        <v>10</v>
      </c>
      <c r="J10" t="s">
        <v>225</v>
      </c>
      <c r="K10">
        <v>10</v>
      </c>
      <c r="M10">
        <v>135</v>
      </c>
    </row>
    <row r="11" spans="1:13" x14ac:dyDescent="0.15">
      <c r="A11" s="9" t="s">
        <v>31</v>
      </c>
      <c r="B11" s="4">
        <v>1</v>
      </c>
      <c r="G11" s="7" t="s">
        <v>128</v>
      </c>
      <c r="H11" s="4">
        <v>17</v>
      </c>
      <c r="J11" t="s">
        <v>128</v>
      </c>
      <c r="K11">
        <v>17</v>
      </c>
      <c r="M11">
        <v>150</v>
      </c>
    </row>
    <row r="12" spans="1:13" x14ac:dyDescent="0.15">
      <c r="A12" s="7" t="s">
        <v>278</v>
      </c>
      <c r="B12" s="4">
        <v>1</v>
      </c>
      <c r="G12" s="7" t="s">
        <v>87</v>
      </c>
      <c r="H12" s="4">
        <v>5</v>
      </c>
      <c r="J12" t="s">
        <v>87</v>
      </c>
      <c r="K12">
        <v>5</v>
      </c>
      <c r="M12">
        <v>165</v>
      </c>
    </row>
    <row r="13" spans="1:13" x14ac:dyDescent="0.15">
      <c r="A13" s="9" t="s">
        <v>54</v>
      </c>
      <c r="B13" s="4">
        <v>1</v>
      </c>
      <c r="G13" s="7" t="s">
        <v>245</v>
      </c>
      <c r="H13" s="4">
        <v>83</v>
      </c>
      <c r="J13" t="s">
        <v>245</v>
      </c>
      <c r="K13">
        <v>83</v>
      </c>
      <c r="M13">
        <v>180</v>
      </c>
    </row>
    <row r="14" spans="1:13" x14ac:dyDescent="0.15">
      <c r="A14" s="7" t="s">
        <v>292</v>
      </c>
      <c r="B14" s="4">
        <v>1</v>
      </c>
      <c r="G14" s="7" t="s">
        <v>58</v>
      </c>
      <c r="H14" s="4">
        <v>29</v>
      </c>
      <c r="J14" t="s">
        <v>58</v>
      </c>
      <c r="K14">
        <v>29</v>
      </c>
      <c r="M14">
        <v>195</v>
      </c>
    </row>
    <row r="15" spans="1:13" x14ac:dyDescent="0.15">
      <c r="A15" s="9" t="s">
        <v>114</v>
      </c>
      <c r="B15" s="4">
        <v>1</v>
      </c>
      <c r="G15" s="7" t="s">
        <v>96</v>
      </c>
      <c r="H15" s="4">
        <v>31</v>
      </c>
      <c r="J15" t="s">
        <v>96</v>
      </c>
      <c r="K15">
        <v>31</v>
      </c>
      <c r="M15">
        <v>210</v>
      </c>
    </row>
    <row r="16" spans="1:13" x14ac:dyDescent="0.15">
      <c r="A16" s="7" t="s">
        <v>300</v>
      </c>
      <c r="B16" s="4">
        <v>1</v>
      </c>
      <c r="G16" s="7" t="s">
        <v>140</v>
      </c>
      <c r="H16" s="4">
        <v>34</v>
      </c>
      <c r="J16" t="s">
        <v>140</v>
      </c>
      <c r="K16">
        <v>34</v>
      </c>
      <c r="M16">
        <v>225</v>
      </c>
    </row>
    <row r="17" spans="1:13" x14ac:dyDescent="0.15">
      <c r="A17" s="9" t="s">
        <v>124</v>
      </c>
      <c r="B17" s="4">
        <v>1</v>
      </c>
      <c r="G17" s="7" t="s">
        <v>247</v>
      </c>
      <c r="H17" s="4">
        <v>218</v>
      </c>
      <c r="J17" t="s">
        <v>247</v>
      </c>
      <c r="K17">
        <v>218</v>
      </c>
      <c r="M17">
        <v>240</v>
      </c>
    </row>
    <row r="18" spans="1:13" x14ac:dyDescent="0.15">
      <c r="A18" s="7" t="s">
        <v>297</v>
      </c>
      <c r="B18" s="4">
        <v>1</v>
      </c>
      <c r="G18" s="7" t="s">
        <v>231</v>
      </c>
      <c r="H18" s="4">
        <v>66</v>
      </c>
      <c r="J18" t="s">
        <v>231</v>
      </c>
      <c r="K18">
        <v>66</v>
      </c>
      <c r="M18">
        <v>255</v>
      </c>
    </row>
    <row r="19" spans="1:13" x14ac:dyDescent="0.15">
      <c r="A19" s="9" t="s">
        <v>119</v>
      </c>
      <c r="B19" s="4">
        <v>1</v>
      </c>
      <c r="G19" s="7" t="s">
        <v>228</v>
      </c>
      <c r="H19" s="4">
        <v>13</v>
      </c>
      <c r="J19" t="s">
        <v>228</v>
      </c>
      <c r="K19">
        <v>13</v>
      </c>
      <c r="M19">
        <v>270</v>
      </c>
    </row>
    <row r="20" spans="1:13" x14ac:dyDescent="0.15">
      <c r="A20" s="7" t="s">
        <v>268</v>
      </c>
      <c r="B20" s="4">
        <v>2</v>
      </c>
      <c r="G20" s="7" t="s">
        <v>12</v>
      </c>
      <c r="H20" s="4">
        <v>2</v>
      </c>
      <c r="J20" t="s">
        <v>12</v>
      </c>
      <c r="K20">
        <v>2</v>
      </c>
      <c r="M20">
        <v>285</v>
      </c>
    </row>
    <row r="21" spans="1:13" x14ac:dyDescent="0.15">
      <c r="A21" s="9" t="s">
        <v>22</v>
      </c>
      <c r="B21" s="4">
        <v>1</v>
      </c>
      <c r="G21" s="7" t="s">
        <v>104</v>
      </c>
      <c r="H21" s="4">
        <v>5</v>
      </c>
      <c r="J21" t="s">
        <v>104</v>
      </c>
      <c r="K21">
        <v>5</v>
      </c>
      <c r="M21">
        <v>300</v>
      </c>
    </row>
    <row r="22" spans="1:13" x14ac:dyDescent="0.15">
      <c r="A22" s="9" t="s">
        <v>55</v>
      </c>
      <c r="B22" s="4">
        <v>1</v>
      </c>
      <c r="G22" s="7" t="s">
        <v>73</v>
      </c>
      <c r="H22" s="4">
        <v>3</v>
      </c>
      <c r="J22" t="s">
        <v>73</v>
      </c>
      <c r="K22">
        <v>3</v>
      </c>
      <c r="M22">
        <v>315</v>
      </c>
    </row>
    <row r="23" spans="1:13" x14ac:dyDescent="0.15">
      <c r="A23" s="7" t="s">
        <v>277</v>
      </c>
      <c r="B23" s="4">
        <v>2</v>
      </c>
      <c r="G23" s="7" t="s">
        <v>249</v>
      </c>
      <c r="H23" s="4">
        <v>67</v>
      </c>
      <c r="J23" t="s">
        <v>249</v>
      </c>
      <c r="K23">
        <v>67</v>
      </c>
      <c r="M23">
        <v>330</v>
      </c>
    </row>
    <row r="24" spans="1:13" x14ac:dyDescent="0.15">
      <c r="A24" s="9" t="s">
        <v>24</v>
      </c>
      <c r="B24" s="4">
        <v>1</v>
      </c>
      <c r="G24" s="7" t="s">
        <v>54</v>
      </c>
      <c r="H24" s="4">
        <v>1</v>
      </c>
      <c r="J24" t="s">
        <v>54</v>
      </c>
      <c r="K24">
        <v>1</v>
      </c>
      <c r="M24">
        <v>345</v>
      </c>
    </row>
    <row r="25" spans="1:13" x14ac:dyDescent="0.15">
      <c r="A25" s="9" t="s">
        <v>23</v>
      </c>
      <c r="B25" s="4">
        <v>1</v>
      </c>
      <c r="G25" s="7" t="s">
        <v>204</v>
      </c>
      <c r="H25" s="4">
        <v>57</v>
      </c>
      <c r="J25" t="s">
        <v>204</v>
      </c>
      <c r="K25">
        <v>57</v>
      </c>
      <c r="M25">
        <v>360</v>
      </c>
    </row>
    <row r="26" spans="1:13" x14ac:dyDescent="0.15">
      <c r="A26" s="7" t="s">
        <v>291</v>
      </c>
      <c r="B26" s="4">
        <v>4</v>
      </c>
      <c r="G26" s="7" t="s">
        <v>238</v>
      </c>
      <c r="H26" s="4">
        <v>22</v>
      </c>
      <c r="J26" t="s">
        <v>238</v>
      </c>
      <c r="K26">
        <v>22</v>
      </c>
      <c r="M26">
        <v>375</v>
      </c>
    </row>
    <row r="27" spans="1:13" x14ac:dyDescent="0.15">
      <c r="A27" s="9" t="s">
        <v>56</v>
      </c>
      <c r="B27" s="4">
        <v>1</v>
      </c>
      <c r="G27" s="7" t="s">
        <v>24</v>
      </c>
      <c r="H27" s="4">
        <v>1</v>
      </c>
      <c r="J27" t="s">
        <v>24</v>
      </c>
      <c r="K27">
        <v>1</v>
      </c>
      <c r="M27">
        <v>390</v>
      </c>
    </row>
    <row r="28" spans="1:13" x14ac:dyDescent="0.15">
      <c r="A28" s="9" t="s">
        <v>11</v>
      </c>
      <c r="B28" s="4">
        <v>1</v>
      </c>
      <c r="G28" s="7" t="s">
        <v>52</v>
      </c>
      <c r="H28" s="4">
        <v>3</v>
      </c>
      <c r="J28" t="s">
        <v>52</v>
      </c>
      <c r="K28">
        <v>3</v>
      </c>
      <c r="M28">
        <v>405</v>
      </c>
    </row>
    <row r="29" spans="1:13" x14ac:dyDescent="0.15">
      <c r="A29" s="9" t="s">
        <v>64</v>
      </c>
      <c r="B29" s="4">
        <v>1</v>
      </c>
      <c r="G29" s="7" t="s">
        <v>240</v>
      </c>
      <c r="H29" s="4">
        <v>48</v>
      </c>
      <c r="J29" t="s">
        <v>240</v>
      </c>
      <c r="K29">
        <v>48</v>
      </c>
      <c r="M29">
        <v>420</v>
      </c>
    </row>
    <row r="30" spans="1:13" x14ac:dyDescent="0.15">
      <c r="A30" s="9" t="s">
        <v>14</v>
      </c>
      <c r="B30" s="4">
        <v>1</v>
      </c>
      <c r="G30" s="7" t="s">
        <v>41</v>
      </c>
      <c r="H30" s="4">
        <v>2</v>
      </c>
      <c r="J30" t="s">
        <v>41</v>
      </c>
      <c r="K30">
        <v>2</v>
      </c>
      <c r="M30">
        <v>435</v>
      </c>
    </row>
    <row r="31" spans="1:13" x14ac:dyDescent="0.15">
      <c r="A31" s="7" t="s">
        <v>266</v>
      </c>
      <c r="B31" s="4">
        <v>6</v>
      </c>
      <c r="G31" s="7" t="s">
        <v>94</v>
      </c>
      <c r="H31" s="4">
        <v>1</v>
      </c>
      <c r="J31" t="s">
        <v>94</v>
      </c>
      <c r="K31">
        <v>1</v>
      </c>
      <c r="M31">
        <v>450</v>
      </c>
    </row>
    <row r="32" spans="1:13" x14ac:dyDescent="0.15">
      <c r="A32" s="9" t="s">
        <v>48</v>
      </c>
      <c r="B32" s="4">
        <v>1</v>
      </c>
      <c r="G32" s="7" t="s">
        <v>18</v>
      </c>
      <c r="H32" s="4">
        <v>4</v>
      </c>
      <c r="J32" t="s">
        <v>18</v>
      </c>
      <c r="K32">
        <v>4</v>
      </c>
      <c r="M32">
        <v>465</v>
      </c>
    </row>
    <row r="33" spans="1:13" x14ac:dyDescent="0.15">
      <c r="A33" s="9" t="s">
        <v>4</v>
      </c>
      <c r="B33" s="4">
        <v>1</v>
      </c>
      <c r="G33" s="7" t="s">
        <v>47</v>
      </c>
      <c r="H33" s="4">
        <v>2</v>
      </c>
      <c r="J33" t="s">
        <v>47</v>
      </c>
      <c r="K33">
        <v>2</v>
      </c>
      <c r="M33">
        <v>480</v>
      </c>
    </row>
    <row r="34" spans="1:13" x14ac:dyDescent="0.15">
      <c r="A34" s="9" t="s">
        <v>67</v>
      </c>
      <c r="B34" s="4">
        <v>1</v>
      </c>
      <c r="G34" s="7" t="s">
        <v>19</v>
      </c>
      <c r="H34" s="4">
        <v>2</v>
      </c>
      <c r="J34" t="s">
        <v>19</v>
      </c>
      <c r="K34">
        <v>2</v>
      </c>
      <c r="M34">
        <v>495</v>
      </c>
    </row>
    <row r="35" spans="1:13" x14ac:dyDescent="0.15">
      <c r="A35" s="9" t="s">
        <v>35</v>
      </c>
      <c r="B35" s="4">
        <v>1</v>
      </c>
      <c r="G35" s="7" t="s">
        <v>57</v>
      </c>
      <c r="H35" s="4">
        <v>3</v>
      </c>
      <c r="J35" t="s">
        <v>57</v>
      </c>
      <c r="K35">
        <v>3</v>
      </c>
      <c r="M35">
        <v>510</v>
      </c>
    </row>
    <row r="36" spans="1:13" x14ac:dyDescent="0.15">
      <c r="A36" s="9" t="s">
        <v>15</v>
      </c>
      <c r="B36" s="4">
        <v>1</v>
      </c>
      <c r="G36" s="7" t="s">
        <v>22</v>
      </c>
      <c r="H36" s="4">
        <v>1</v>
      </c>
      <c r="J36" t="s">
        <v>22</v>
      </c>
      <c r="K36">
        <v>1</v>
      </c>
      <c r="M36">
        <v>525</v>
      </c>
    </row>
    <row r="37" spans="1:13" x14ac:dyDescent="0.15">
      <c r="A37" s="9" t="s">
        <v>60</v>
      </c>
      <c r="B37" s="4">
        <v>1</v>
      </c>
      <c r="G37" s="7" t="s">
        <v>49</v>
      </c>
      <c r="H37" s="4">
        <v>4</v>
      </c>
      <c r="J37" t="s">
        <v>49</v>
      </c>
      <c r="K37">
        <v>4</v>
      </c>
      <c r="M37">
        <v>540</v>
      </c>
    </row>
    <row r="38" spans="1:13" x14ac:dyDescent="0.15">
      <c r="A38" s="7" t="s">
        <v>306</v>
      </c>
      <c r="B38" s="4">
        <v>22</v>
      </c>
      <c r="G38" s="7" t="s">
        <v>46</v>
      </c>
      <c r="H38" s="4">
        <v>12</v>
      </c>
      <c r="J38" t="s">
        <v>46</v>
      </c>
      <c r="K38">
        <v>12</v>
      </c>
      <c r="M38">
        <v>555</v>
      </c>
    </row>
    <row r="39" spans="1:13" x14ac:dyDescent="0.15">
      <c r="G39" s="7" t="s">
        <v>170</v>
      </c>
      <c r="H39" s="4">
        <v>52</v>
      </c>
      <c r="J39" t="s">
        <v>170</v>
      </c>
      <c r="K39">
        <v>52</v>
      </c>
      <c r="M39">
        <v>570</v>
      </c>
    </row>
    <row r="40" spans="1:13" x14ac:dyDescent="0.15">
      <c r="G40" s="7" t="s">
        <v>82</v>
      </c>
      <c r="H40" s="4">
        <v>12</v>
      </c>
      <c r="J40" t="s">
        <v>82</v>
      </c>
      <c r="K40">
        <v>12</v>
      </c>
      <c r="M40">
        <v>585</v>
      </c>
    </row>
    <row r="41" spans="1:13" x14ac:dyDescent="0.15">
      <c r="G41" s="7" t="s">
        <v>256</v>
      </c>
      <c r="H41" s="4">
        <v>500</v>
      </c>
      <c r="J41" t="s">
        <v>256</v>
      </c>
      <c r="K41">
        <v>500</v>
      </c>
      <c r="M41">
        <v>600</v>
      </c>
    </row>
    <row r="42" spans="1:13" x14ac:dyDescent="0.15">
      <c r="G42" s="7" t="s">
        <v>42</v>
      </c>
      <c r="H42" s="4">
        <v>8</v>
      </c>
      <c r="J42" t="s">
        <v>42</v>
      </c>
      <c r="K42">
        <v>8</v>
      </c>
      <c r="M42">
        <v>615</v>
      </c>
    </row>
    <row r="43" spans="1:13" x14ac:dyDescent="0.15">
      <c r="G43" s="7" t="s">
        <v>220</v>
      </c>
      <c r="H43" s="4">
        <v>46</v>
      </c>
      <c r="J43" t="s">
        <v>220</v>
      </c>
      <c r="K43">
        <v>46</v>
      </c>
      <c r="M43">
        <v>630</v>
      </c>
    </row>
    <row r="44" spans="1:13" x14ac:dyDescent="0.15">
      <c r="G44" s="7" t="s">
        <v>166</v>
      </c>
      <c r="H44" s="4">
        <v>10</v>
      </c>
      <c r="J44" t="s">
        <v>166</v>
      </c>
      <c r="K44">
        <v>10</v>
      </c>
      <c r="M44">
        <v>645</v>
      </c>
    </row>
    <row r="45" spans="1:13" x14ac:dyDescent="0.15">
      <c r="G45" s="7" t="s">
        <v>176</v>
      </c>
      <c r="H45" s="4">
        <v>3</v>
      </c>
      <c r="J45" t="s">
        <v>176</v>
      </c>
      <c r="K45">
        <v>3</v>
      </c>
      <c r="M45">
        <v>660</v>
      </c>
    </row>
    <row r="46" spans="1:13" x14ac:dyDescent="0.15">
      <c r="G46" s="7" t="s">
        <v>246</v>
      </c>
      <c r="H46" s="4">
        <v>84</v>
      </c>
      <c r="J46" t="s">
        <v>246</v>
      </c>
      <c r="K46">
        <v>84</v>
      </c>
      <c r="M46">
        <v>675</v>
      </c>
    </row>
    <row r="47" spans="1:13" x14ac:dyDescent="0.15">
      <c r="G47" s="7" t="s">
        <v>118</v>
      </c>
      <c r="H47" s="4">
        <v>18</v>
      </c>
      <c r="J47" t="s">
        <v>118</v>
      </c>
      <c r="K47">
        <v>18</v>
      </c>
      <c r="M47">
        <v>690</v>
      </c>
    </row>
    <row r="48" spans="1:13" x14ac:dyDescent="0.15">
      <c r="G48" s="7" t="s">
        <v>110</v>
      </c>
      <c r="H48" s="4">
        <v>3</v>
      </c>
      <c r="J48" t="s">
        <v>110</v>
      </c>
      <c r="K48">
        <v>3</v>
      </c>
      <c r="M48">
        <v>705</v>
      </c>
    </row>
    <row r="49" spans="7:13" x14ac:dyDescent="0.15">
      <c r="G49" s="7" t="s">
        <v>129</v>
      </c>
      <c r="H49" s="4">
        <v>17</v>
      </c>
      <c r="J49" t="s">
        <v>129</v>
      </c>
      <c r="K49">
        <v>17</v>
      </c>
      <c r="M49">
        <v>720</v>
      </c>
    </row>
    <row r="50" spans="7:13" x14ac:dyDescent="0.15">
      <c r="G50" s="7" t="s">
        <v>31</v>
      </c>
      <c r="H50" s="4">
        <v>1</v>
      </c>
      <c r="J50" t="s">
        <v>31</v>
      </c>
      <c r="K50">
        <v>1</v>
      </c>
      <c r="M50">
        <v>735</v>
      </c>
    </row>
    <row r="51" spans="7:13" x14ac:dyDescent="0.15">
      <c r="G51" s="7" t="s">
        <v>15</v>
      </c>
      <c r="H51" s="4">
        <v>1</v>
      </c>
      <c r="J51" t="s">
        <v>15</v>
      </c>
      <c r="K51">
        <v>1</v>
      </c>
      <c r="M51">
        <v>750</v>
      </c>
    </row>
    <row r="52" spans="7:13" x14ac:dyDescent="0.15">
      <c r="G52" s="7" t="s">
        <v>173</v>
      </c>
      <c r="H52" s="4">
        <v>16</v>
      </c>
      <c r="J52" t="s">
        <v>173</v>
      </c>
      <c r="K52">
        <v>16</v>
      </c>
      <c r="M52">
        <v>765</v>
      </c>
    </row>
    <row r="53" spans="7:13" x14ac:dyDescent="0.15">
      <c r="G53" s="7" t="s">
        <v>37</v>
      </c>
      <c r="H53" s="4">
        <v>4</v>
      </c>
      <c r="J53" t="s">
        <v>37</v>
      </c>
      <c r="K53">
        <v>4</v>
      </c>
      <c r="M53">
        <v>780</v>
      </c>
    </row>
    <row r="54" spans="7:13" x14ac:dyDescent="0.15">
      <c r="G54" s="7" t="s">
        <v>179</v>
      </c>
      <c r="H54" s="4">
        <v>154</v>
      </c>
      <c r="J54" t="s">
        <v>179</v>
      </c>
      <c r="K54">
        <v>154</v>
      </c>
      <c r="M54">
        <v>795</v>
      </c>
    </row>
    <row r="55" spans="7:13" x14ac:dyDescent="0.15">
      <c r="G55" s="7" t="s">
        <v>154</v>
      </c>
      <c r="H55" s="4">
        <v>4</v>
      </c>
      <c r="J55" t="s">
        <v>154</v>
      </c>
      <c r="K55">
        <v>4</v>
      </c>
      <c r="M55">
        <v>810</v>
      </c>
    </row>
    <row r="56" spans="7:13" x14ac:dyDescent="0.15">
      <c r="G56" s="7" t="s">
        <v>219</v>
      </c>
      <c r="H56" s="4">
        <v>24</v>
      </c>
      <c r="J56" t="s">
        <v>219</v>
      </c>
      <c r="K56">
        <v>24</v>
      </c>
      <c r="M56">
        <v>825</v>
      </c>
    </row>
    <row r="57" spans="7:13" x14ac:dyDescent="0.15">
      <c r="G57" s="7" t="s">
        <v>64</v>
      </c>
      <c r="H57" s="4">
        <v>1</v>
      </c>
      <c r="J57" t="s">
        <v>64</v>
      </c>
      <c r="K57">
        <v>1</v>
      </c>
      <c r="M57">
        <v>840</v>
      </c>
    </row>
    <row r="58" spans="7:13" x14ac:dyDescent="0.15">
      <c r="G58" s="7" t="s">
        <v>159</v>
      </c>
      <c r="H58" s="4">
        <v>39</v>
      </c>
      <c r="J58" t="s">
        <v>159</v>
      </c>
      <c r="K58">
        <v>39</v>
      </c>
      <c r="M58">
        <v>855</v>
      </c>
    </row>
    <row r="59" spans="7:13" x14ac:dyDescent="0.15">
      <c r="G59" s="7" t="s">
        <v>135</v>
      </c>
      <c r="H59" s="4">
        <v>7</v>
      </c>
      <c r="J59" t="s">
        <v>135</v>
      </c>
      <c r="K59">
        <v>7</v>
      </c>
      <c r="M59">
        <v>870</v>
      </c>
    </row>
    <row r="60" spans="7:13" x14ac:dyDescent="0.15">
      <c r="G60" s="7" t="s">
        <v>254</v>
      </c>
      <c r="H60" s="4">
        <v>386</v>
      </c>
      <c r="J60" t="s">
        <v>254</v>
      </c>
      <c r="K60">
        <v>386</v>
      </c>
      <c r="M60">
        <v>885</v>
      </c>
    </row>
    <row r="61" spans="7:13" x14ac:dyDescent="0.15">
      <c r="G61" s="7" t="s">
        <v>68</v>
      </c>
      <c r="H61" s="4">
        <v>6</v>
      </c>
      <c r="J61" t="s">
        <v>68</v>
      </c>
      <c r="K61">
        <v>6</v>
      </c>
      <c r="M61">
        <v>900</v>
      </c>
    </row>
    <row r="62" spans="7:13" x14ac:dyDescent="0.15">
      <c r="G62" s="7" t="s">
        <v>185</v>
      </c>
      <c r="H62" s="4">
        <v>21</v>
      </c>
      <c r="J62" t="s">
        <v>185</v>
      </c>
      <c r="K62">
        <v>21</v>
      </c>
      <c r="M62">
        <v>915</v>
      </c>
    </row>
    <row r="63" spans="7:13" x14ac:dyDescent="0.15">
      <c r="G63" s="7" t="s">
        <v>77</v>
      </c>
      <c r="H63" s="4">
        <v>2</v>
      </c>
      <c r="J63" t="s">
        <v>77</v>
      </c>
      <c r="K63">
        <v>2</v>
      </c>
      <c r="M63">
        <v>930</v>
      </c>
    </row>
    <row r="64" spans="7:13" x14ac:dyDescent="0.15">
      <c r="G64" s="7" t="s">
        <v>70</v>
      </c>
      <c r="H64" s="4">
        <v>4</v>
      </c>
      <c r="J64" t="s">
        <v>70</v>
      </c>
      <c r="K64">
        <v>4</v>
      </c>
      <c r="M64">
        <v>945</v>
      </c>
    </row>
    <row r="65" spans="7:13" x14ac:dyDescent="0.15">
      <c r="G65" s="7" t="s">
        <v>103</v>
      </c>
      <c r="H65" s="4">
        <v>23</v>
      </c>
      <c r="J65" t="s">
        <v>103</v>
      </c>
      <c r="K65">
        <v>23</v>
      </c>
      <c r="M65">
        <v>960</v>
      </c>
    </row>
    <row r="66" spans="7:13" x14ac:dyDescent="0.15">
      <c r="G66" s="7" t="s">
        <v>44</v>
      </c>
      <c r="H66" s="4">
        <v>2</v>
      </c>
      <c r="J66" t="s">
        <v>44</v>
      </c>
      <c r="K66">
        <v>2</v>
      </c>
      <c r="M66">
        <v>975</v>
      </c>
    </row>
    <row r="67" spans="7:13" x14ac:dyDescent="0.15">
      <c r="G67" s="7" t="s">
        <v>199</v>
      </c>
      <c r="H67" s="4">
        <v>14</v>
      </c>
      <c r="J67" t="s">
        <v>199</v>
      </c>
      <c r="K67">
        <v>14</v>
      </c>
      <c r="M67">
        <v>990</v>
      </c>
    </row>
    <row r="68" spans="7:13" x14ac:dyDescent="0.15">
      <c r="G68" s="7" t="s">
        <v>67</v>
      </c>
      <c r="H68" s="4">
        <v>1</v>
      </c>
      <c r="J68" t="s">
        <v>67</v>
      </c>
      <c r="K68">
        <v>1</v>
      </c>
      <c r="M68">
        <v>1005</v>
      </c>
    </row>
    <row r="69" spans="7:13" x14ac:dyDescent="0.15">
      <c r="G69" s="7" t="s">
        <v>115</v>
      </c>
      <c r="H69" s="4">
        <v>8</v>
      </c>
      <c r="J69" t="s">
        <v>115</v>
      </c>
      <c r="K69">
        <v>8</v>
      </c>
      <c r="M69">
        <v>1020</v>
      </c>
    </row>
    <row r="70" spans="7:13" x14ac:dyDescent="0.15">
      <c r="G70" s="7" t="s">
        <v>107</v>
      </c>
      <c r="H70" s="4">
        <v>5</v>
      </c>
      <c r="J70" t="s">
        <v>107</v>
      </c>
      <c r="K70">
        <v>5</v>
      </c>
      <c r="M70">
        <v>1035</v>
      </c>
    </row>
    <row r="71" spans="7:13" x14ac:dyDescent="0.15">
      <c r="G71" s="7" t="s">
        <v>122</v>
      </c>
      <c r="H71" s="4">
        <v>8</v>
      </c>
      <c r="J71" t="s">
        <v>122</v>
      </c>
      <c r="K71">
        <v>8</v>
      </c>
      <c r="M71">
        <v>1050</v>
      </c>
    </row>
    <row r="72" spans="7:13" x14ac:dyDescent="0.15">
      <c r="G72" s="7" t="s">
        <v>119</v>
      </c>
      <c r="H72" s="4">
        <v>1</v>
      </c>
      <c r="J72" t="s">
        <v>119</v>
      </c>
      <c r="K72">
        <v>1</v>
      </c>
    </row>
    <row r="73" spans="7:13" x14ac:dyDescent="0.15">
      <c r="G73" s="7" t="s">
        <v>105</v>
      </c>
      <c r="H73" s="4">
        <v>8</v>
      </c>
      <c r="J73" t="s">
        <v>105</v>
      </c>
      <c r="K73">
        <v>8</v>
      </c>
    </row>
    <row r="74" spans="7:13" x14ac:dyDescent="0.15">
      <c r="G74" s="7" t="s">
        <v>79</v>
      </c>
      <c r="H74" s="4">
        <v>2</v>
      </c>
      <c r="J74" t="s">
        <v>79</v>
      </c>
      <c r="K74">
        <v>2</v>
      </c>
    </row>
    <row r="75" spans="7:13" x14ac:dyDescent="0.15">
      <c r="G75" s="7" t="s">
        <v>150</v>
      </c>
      <c r="H75" s="4">
        <v>22</v>
      </c>
      <c r="J75" t="s">
        <v>150</v>
      </c>
      <c r="K75">
        <v>22</v>
      </c>
    </row>
    <row r="76" spans="7:13" x14ac:dyDescent="0.15">
      <c r="G76" s="7" t="s">
        <v>255</v>
      </c>
      <c r="H76" s="4">
        <v>63</v>
      </c>
      <c r="J76" t="s">
        <v>255</v>
      </c>
      <c r="K76">
        <v>63</v>
      </c>
    </row>
    <row r="77" spans="7:13" x14ac:dyDescent="0.15">
      <c r="G77" s="7" t="s">
        <v>101</v>
      </c>
      <c r="H77" s="4">
        <v>5</v>
      </c>
      <c r="J77" t="s">
        <v>101</v>
      </c>
      <c r="K77">
        <v>5</v>
      </c>
    </row>
    <row r="78" spans="7:13" x14ac:dyDescent="0.15">
      <c r="G78" s="7" t="s">
        <v>53</v>
      </c>
      <c r="H78" s="4">
        <v>2</v>
      </c>
      <c r="J78" t="s">
        <v>53</v>
      </c>
      <c r="K78">
        <v>2</v>
      </c>
    </row>
    <row r="79" spans="7:13" x14ac:dyDescent="0.15">
      <c r="G79" s="7" t="s">
        <v>209</v>
      </c>
      <c r="H79" s="4">
        <v>16</v>
      </c>
      <c r="J79" t="s">
        <v>209</v>
      </c>
      <c r="K79">
        <v>16</v>
      </c>
    </row>
    <row r="80" spans="7:13" x14ac:dyDescent="0.15">
      <c r="G80" s="7" t="s">
        <v>80</v>
      </c>
      <c r="H80" s="4">
        <v>22</v>
      </c>
      <c r="J80" t="s">
        <v>80</v>
      </c>
      <c r="K80">
        <v>22</v>
      </c>
    </row>
    <row r="81" spans="7:11" x14ac:dyDescent="0.15">
      <c r="G81" s="7" t="s">
        <v>151</v>
      </c>
      <c r="H81" s="4">
        <v>44</v>
      </c>
      <c r="J81" t="s">
        <v>151</v>
      </c>
      <c r="K81">
        <v>44</v>
      </c>
    </row>
    <row r="82" spans="7:11" x14ac:dyDescent="0.15">
      <c r="G82" s="7" t="s">
        <v>17</v>
      </c>
      <c r="H82" s="4">
        <v>2</v>
      </c>
      <c r="J82" t="s">
        <v>17</v>
      </c>
      <c r="K82">
        <v>2</v>
      </c>
    </row>
    <row r="83" spans="7:11" x14ac:dyDescent="0.15">
      <c r="G83" s="7" t="s">
        <v>142</v>
      </c>
      <c r="H83" s="4">
        <v>51</v>
      </c>
      <c r="J83" t="s">
        <v>142</v>
      </c>
      <c r="K83">
        <v>51</v>
      </c>
    </row>
    <row r="84" spans="7:11" x14ac:dyDescent="0.15">
      <c r="G84" s="7" t="s">
        <v>177</v>
      </c>
      <c r="H84" s="4">
        <v>6</v>
      </c>
      <c r="J84" t="s">
        <v>177</v>
      </c>
      <c r="K84">
        <v>6</v>
      </c>
    </row>
    <row r="85" spans="7:11" x14ac:dyDescent="0.15">
      <c r="G85" s="7" t="s">
        <v>48</v>
      </c>
      <c r="H85" s="4">
        <v>1</v>
      </c>
      <c r="J85" t="s">
        <v>48</v>
      </c>
      <c r="K85">
        <v>1</v>
      </c>
    </row>
    <row r="86" spans="7:11" x14ac:dyDescent="0.15">
      <c r="G86" s="7" t="s">
        <v>40</v>
      </c>
      <c r="H86" s="4">
        <v>7</v>
      </c>
      <c r="J86" t="s">
        <v>40</v>
      </c>
      <c r="K86">
        <v>7</v>
      </c>
    </row>
    <row r="87" spans="7:11" x14ac:dyDescent="0.15">
      <c r="G87" s="7" t="s">
        <v>6</v>
      </c>
      <c r="H87" s="4">
        <v>5</v>
      </c>
      <c r="J87" t="s">
        <v>6</v>
      </c>
      <c r="K87">
        <v>5</v>
      </c>
    </row>
    <row r="88" spans="7:11" x14ac:dyDescent="0.15">
      <c r="G88" s="7" t="s">
        <v>10</v>
      </c>
      <c r="H88" s="4">
        <v>12</v>
      </c>
      <c r="J88" t="s">
        <v>10</v>
      </c>
      <c r="K88">
        <v>12</v>
      </c>
    </row>
    <row r="89" spans="7:11" x14ac:dyDescent="0.15">
      <c r="G89" s="7" t="s">
        <v>56</v>
      </c>
      <c r="H89" s="4">
        <v>1</v>
      </c>
      <c r="J89" t="s">
        <v>56</v>
      </c>
      <c r="K89">
        <v>1</v>
      </c>
    </row>
    <row r="90" spans="7:11" x14ac:dyDescent="0.15">
      <c r="G90" s="7" t="s">
        <v>196</v>
      </c>
      <c r="H90" s="4">
        <v>16</v>
      </c>
      <c r="J90" t="s">
        <v>196</v>
      </c>
      <c r="K90">
        <v>16</v>
      </c>
    </row>
    <row r="91" spans="7:11" x14ac:dyDescent="0.15">
      <c r="G91" s="7" t="s">
        <v>124</v>
      </c>
      <c r="H91" s="4">
        <v>1</v>
      </c>
      <c r="J91" t="s">
        <v>124</v>
      </c>
      <c r="K91">
        <v>1</v>
      </c>
    </row>
    <row r="92" spans="7:11" x14ac:dyDescent="0.15">
      <c r="G92" s="7" t="s">
        <v>144</v>
      </c>
      <c r="H92" s="4">
        <v>21</v>
      </c>
      <c r="J92" t="s">
        <v>144</v>
      </c>
      <c r="K92">
        <v>21</v>
      </c>
    </row>
    <row r="93" spans="7:11" x14ac:dyDescent="0.15">
      <c r="G93" s="7" t="s">
        <v>116</v>
      </c>
      <c r="H93" s="4">
        <v>4</v>
      </c>
      <c r="J93" t="s">
        <v>116</v>
      </c>
      <c r="K93">
        <v>4</v>
      </c>
    </row>
    <row r="94" spans="7:11" x14ac:dyDescent="0.15">
      <c r="G94" s="7" t="s">
        <v>39</v>
      </c>
      <c r="H94" s="4">
        <v>9</v>
      </c>
      <c r="J94" t="s">
        <v>39</v>
      </c>
      <c r="K94">
        <v>9</v>
      </c>
    </row>
    <row r="95" spans="7:11" x14ac:dyDescent="0.15">
      <c r="G95" s="7" t="s">
        <v>243</v>
      </c>
      <c r="H95" s="4">
        <v>23</v>
      </c>
      <c r="J95" t="s">
        <v>243</v>
      </c>
      <c r="K95">
        <v>23</v>
      </c>
    </row>
    <row r="96" spans="7:11" x14ac:dyDescent="0.15">
      <c r="G96" s="7" t="s">
        <v>99</v>
      </c>
      <c r="H96" s="4">
        <v>6</v>
      </c>
      <c r="J96" t="s">
        <v>99</v>
      </c>
      <c r="K96">
        <v>6</v>
      </c>
    </row>
    <row r="97" spans="7:11" x14ac:dyDescent="0.15">
      <c r="G97" s="7" t="s">
        <v>28</v>
      </c>
      <c r="H97" s="4">
        <v>4</v>
      </c>
      <c r="J97" t="s">
        <v>28</v>
      </c>
      <c r="K97">
        <v>4</v>
      </c>
    </row>
    <row r="98" spans="7:11" x14ac:dyDescent="0.15">
      <c r="G98" s="7" t="s">
        <v>72</v>
      </c>
      <c r="H98" s="4">
        <v>4</v>
      </c>
      <c r="J98" t="s">
        <v>72</v>
      </c>
      <c r="K98">
        <v>4</v>
      </c>
    </row>
    <row r="99" spans="7:11" x14ac:dyDescent="0.15">
      <c r="G99" s="7" t="s">
        <v>132</v>
      </c>
      <c r="H99" s="4">
        <v>5</v>
      </c>
      <c r="J99" t="s">
        <v>132</v>
      </c>
      <c r="K99">
        <v>5</v>
      </c>
    </row>
    <row r="100" spans="7:11" x14ac:dyDescent="0.15">
      <c r="G100" s="7" t="s">
        <v>111</v>
      </c>
      <c r="H100" s="4">
        <v>5</v>
      </c>
      <c r="J100" t="s">
        <v>111</v>
      </c>
      <c r="K100">
        <v>5</v>
      </c>
    </row>
    <row r="101" spans="7:11" x14ac:dyDescent="0.15">
      <c r="G101" s="7" t="s">
        <v>224</v>
      </c>
      <c r="H101" s="4">
        <v>217</v>
      </c>
      <c r="J101" t="s">
        <v>224</v>
      </c>
      <c r="K101">
        <v>217</v>
      </c>
    </row>
    <row r="102" spans="7:11" x14ac:dyDescent="0.15">
      <c r="G102" s="7" t="s">
        <v>25</v>
      </c>
      <c r="H102" s="4">
        <v>3</v>
      </c>
      <c r="J102" t="s">
        <v>25</v>
      </c>
      <c r="K102">
        <v>3</v>
      </c>
    </row>
    <row r="103" spans="7:11" x14ac:dyDescent="0.15">
      <c r="G103" s="7" t="s">
        <v>211</v>
      </c>
      <c r="H103" s="4">
        <v>14</v>
      </c>
      <c r="J103" t="s">
        <v>211</v>
      </c>
      <c r="K103">
        <v>14</v>
      </c>
    </row>
    <row r="104" spans="7:11" x14ac:dyDescent="0.15">
      <c r="G104" s="7" t="s">
        <v>120</v>
      </c>
      <c r="H104" s="4">
        <v>5</v>
      </c>
      <c r="J104" t="s">
        <v>120</v>
      </c>
      <c r="K104">
        <v>5</v>
      </c>
    </row>
    <row r="105" spans="7:11" x14ac:dyDescent="0.15">
      <c r="G105" s="7" t="s">
        <v>237</v>
      </c>
      <c r="H105" s="4">
        <v>97</v>
      </c>
      <c r="J105" t="s">
        <v>237</v>
      </c>
      <c r="K105">
        <v>97</v>
      </c>
    </row>
    <row r="106" spans="7:11" x14ac:dyDescent="0.15">
      <c r="G106" s="7" t="s">
        <v>181</v>
      </c>
      <c r="H106" s="4">
        <v>14</v>
      </c>
      <c r="J106" t="s">
        <v>181</v>
      </c>
      <c r="K106">
        <v>14</v>
      </c>
    </row>
    <row r="107" spans="7:11" x14ac:dyDescent="0.15">
      <c r="G107" s="7" t="s">
        <v>3</v>
      </c>
      <c r="H107" s="4">
        <v>2</v>
      </c>
      <c r="J107" t="s">
        <v>3</v>
      </c>
      <c r="K107">
        <v>2</v>
      </c>
    </row>
    <row r="108" spans="7:11" x14ac:dyDescent="0.15">
      <c r="G108" s="7" t="s">
        <v>38</v>
      </c>
      <c r="H108" s="4">
        <v>3</v>
      </c>
      <c r="J108" t="s">
        <v>38</v>
      </c>
      <c r="K108">
        <v>3</v>
      </c>
    </row>
    <row r="109" spans="7:11" x14ac:dyDescent="0.15">
      <c r="G109" s="7" t="s">
        <v>215</v>
      </c>
      <c r="H109" s="4">
        <v>63</v>
      </c>
      <c r="J109" t="s">
        <v>215</v>
      </c>
      <c r="K109">
        <v>63</v>
      </c>
    </row>
    <row r="110" spans="7:11" x14ac:dyDescent="0.15">
      <c r="G110" s="7" t="s">
        <v>161</v>
      </c>
      <c r="H110" s="4">
        <v>93</v>
      </c>
      <c r="J110" t="s">
        <v>161</v>
      </c>
      <c r="K110">
        <v>93</v>
      </c>
    </row>
    <row r="111" spans="7:11" x14ac:dyDescent="0.15">
      <c r="G111" s="7" t="s">
        <v>188</v>
      </c>
      <c r="H111" s="4">
        <v>11</v>
      </c>
      <c r="J111" t="s">
        <v>188</v>
      </c>
      <c r="K111">
        <v>11</v>
      </c>
    </row>
    <row r="112" spans="7:11" x14ac:dyDescent="0.15">
      <c r="G112" s="7" t="s">
        <v>69</v>
      </c>
      <c r="H112" s="4">
        <v>11</v>
      </c>
      <c r="J112" t="s">
        <v>69</v>
      </c>
      <c r="K112">
        <v>11</v>
      </c>
    </row>
    <row r="113" spans="7:11" x14ac:dyDescent="0.15">
      <c r="G113" s="7" t="s">
        <v>153</v>
      </c>
      <c r="H113" s="4">
        <v>120</v>
      </c>
      <c r="J113" t="s">
        <v>153</v>
      </c>
      <c r="K113">
        <v>120</v>
      </c>
    </row>
    <row r="114" spans="7:11" x14ac:dyDescent="0.15">
      <c r="G114" s="7" t="s">
        <v>113</v>
      </c>
      <c r="H114" s="4">
        <v>2</v>
      </c>
      <c r="J114" t="s">
        <v>113</v>
      </c>
      <c r="K114">
        <v>2</v>
      </c>
    </row>
    <row r="115" spans="7:11" x14ac:dyDescent="0.15">
      <c r="G115" s="7" t="s">
        <v>168</v>
      </c>
      <c r="H115" s="4">
        <v>12</v>
      </c>
      <c r="J115" t="s">
        <v>168</v>
      </c>
      <c r="K115">
        <v>12</v>
      </c>
    </row>
    <row r="116" spans="7:11" x14ac:dyDescent="0.15">
      <c r="G116" s="7" t="s">
        <v>218</v>
      </c>
      <c r="H116" s="4">
        <v>18</v>
      </c>
      <c r="J116" t="s">
        <v>218</v>
      </c>
      <c r="K116">
        <v>18</v>
      </c>
    </row>
    <row r="117" spans="7:11" x14ac:dyDescent="0.15">
      <c r="G117" s="7" t="s">
        <v>163</v>
      </c>
      <c r="H117" s="4">
        <v>11</v>
      </c>
      <c r="J117" t="s">
        <v>163</v>
      </c>
      <c r="K117">
        <v>11</v>
      </c>
    </row>
    <row r="118" spans="7:11" x14ac:dyDescent="0.15">
      <c r="G118" s="7" t="s">
        <v>121</v>
      </c>
      <c r="H118" s="4">
        <v>2</v>
      </c>
      <c r="J118" t="s">
        <v>121</v>
      </c>
      <c r="K118">
        <v>2</v>
      </c>
    </row>
    <row r="119" spans="7:11" x14ac:dyDescent="0.15">
      <c r="G119" s="7" t="s">
        <v>139</v>
      </c>
      <c r="H119" s="4">
        <v>8</v>
      </c>
      <c r="J119" t="s">
        <v>139</v>
      </c>
      <c r="K119">
        <v>8</v>
      </c>
    </row>
    <row r="120" spans="7:11" x14ac:dyDescent="0.15">
      <c r="G120" s="7" t="s">
        <v>212</v>
      </c>
      <c r="H120" s="4">
        <v>13</v>
      </c>
      <c r="J120" t="s">
        <v>212</v>
      </c>
      <c r="K120">
        <v>13</v>
      </c>
    </row>
    <row r="121" spans="7:11" x14ac:dyDescent="0.15">
      <c r="G121" s="7" t="s">
        <v>100</v>
      </c>
      <c r="H121" s="4">
        <v>8</v>
      </c>
      <c r="J121" t="s">
        <v>100</v>
      </c>
      <c r="K121">
        <v>8</v>
      </c>
    </row>
    <row r="122" spans="7:11" x14ac:dyDescent="0.15">
      <c r="G122" s="7" t="s">
        <v>257</v>
      </c>
      <c r="H122" s="4">
        <v>76</v>
      </c>
      <c r="J122" t="s">
        <v>257</v>
      </c>
      <c r="K122">
        <v>76</v>
      </c>
    </row>
    <row r="123" spans="7:11" x14ac:dyDescent="0.15">
      <c r="G123" s="7" t="s">
        <v>74</v>
      </c>
      <c r="H123" s="4">
        <v>12</v>
      </c>
      <c r="J123" t="s">
        <v>74</v>
      </c>
      <c r="K123">
        <v>12</v>
      </c>
    </row>
    <row r="124" spans="7:11" x14ac:dyDescent="0.15">
      <c r="G124" s="7" t="s">
        <v>90</v>
      </c>
      <c r="H124" s="4">
        <v>3</v>
      </c>
      <c r="J124" t="s">
        <v>90</v>
      </c>
      <c r="K124">
        <v>3</v>
      </c>
    </row>
    <row r="125" spans="7:11" x14ac:dyDescent="0.15">
      <c r="G125" s="7" t="s">
        <v>242</v>
      </c>
      <c r="H125" s="4">
        <v>45</v>
      </c>
      <c r="J125" t="s">
        <v>242</v>
      </c>
      <c r="K125">
        <v>45</v>
      </c>
    </row>
    <row r="126" spans="7:11" x14ac:dyDescent="0.15">
      <c r="G126" s="7" t="s">
        <v>149</v>
      </c>
      <c r="H126" s="4">
        <v>32</v>
      </c>
      <c r="J126" t="s">
        <v>149</v>
      </c>
      <c r="K126">
        <v>32</v>
      </c>
    </row>
    <row r="127" spans="7:11" x14ac:dyDescent="0.15">
      <c r="G127" s="7" t="s">
        <v>123</v>
      </c>
      <c r="H127" s="4">
        <v>299</v>
      </c>
      <c r="J127" t="s">
        <v>123</v>
      </c>
      <c r="K127">
        <v>299</v>
      </c>
    </row>
    <row r="128" spans="7:11" x14ac:dyDescent="0.15">
      <c r="G128" s="7" t="s">
        <v>156</v>
      </c>
      <c r="H128" s="4">
        <v>62</v>
      </c>
      <c r="J128" t="s">
        <v>156</v>
      </c>
      <c r="K128">
        <v>62</v>
      </c>
    </row>
    <row r="129" spans="7:11" x14ac:dyDescent="0.15">
      <c r="G129" s="7" t="s">
        <v>202</v>
      </c>
      <c r="H129" s="4">
        <v>11</v>
      </c>
      <c r="J129" t="s">
        <v>202</v>
      </c>
      <c r="K129">
        <v>11</v>
      </c>
    </row>
    <row r="130" spans="7:11" x14ac:dyDescent="0.15">
      <c r="G130" s="7" t="s">
        <v>85</v>
      </c>
      <c r="H130" s="4">
        <v>3</v>
      </c>
      <c r="J130" t="s">
        <v>85</v>
      </c>
      <c r="K130">
        <v>3</v>
      </c>
    </row>
    <row r="131" spans="7:11" x14ac:dyDescent="0.15">
      <c r="G131" s="7" t="s">
        <v>146</v>
      </c>
      <c r="H131" s="4">
        <v>1</v>
      </c>
      <c r="J131" t="s">
        <v>146</v>
      </c>
      <c r="K131">
        <v>1</v>
      </c>
    </row>
    <row r="132" spans="7:11" x14ac:dyDescent="0.15">
      <c r="G132" s="7" t="s">
        <v>11</v>
      </c>
      <c r="H132" s="4">
        <v>1</v>
      </c>
      <c r="J132" t="s">
        <v>11</v>
      </c>
      <c r="K132">
        <v>1</v>
      </c>
    </row>
    <row r="133" spans="7:11" x14ac:dyDescent="0.15">
      <c r="G133" s="7" t="s">
        <v>251</v>
      </c>
      <c r="H133" s="4">
        <v>133</v>
      </c>
      <c r="J133" t="s">
        <v>251</v>
      </c>
      <c r="K133">
        <v>133</v>
      </c>
    </row>
    <row r="134" spans="7:11" x14ac:dyDescent="0.15">
      <c r="G134" s="7" t="s">
        <v>92</v>
      </c>
      <c r="H134" s="4">
        <v>14</v>
      </c>
      <c r="J134" t="s">
        <v>92</v>
      </c>
      <c r="K134">
        <v>14</v>
      </c>
    </row>
    <row r="135" spans="7:11" x14ac:dyDescent="0.15">
      <c r="G135" s="7" t="s">
        <v>63</v>
      </c>
      <c r="H135" s="4">
        <v>2</v>
      </c>
      <c r="J135" t="s">
        <v>63</v>
      </c>
      <c r="K135">
        <v>2</v>
      </c>
    </row>
    <row r="136" spans="7:11" x14ac:dyDescent="0.15">
      <c r="G136" s="7" t="s">
        <v>235</v>
      </c>
      <c r="H136" s="4">
        <v>69</v>
      </c>
      <c r="J136" t="s">
        <v>235</v>
      </c>
      <c r="K136">
        <v>69</v>
      </c>
    </row>
    <row r="137" spans="7:11" x14ac:dyDescent="0.15">
      <c r="G137" s="7" t="s">
        <v>205</v>
      </c>
      <c r="H137" s="4">
        <v>25</v>
      </c>
      <c r="J137" t="s">
        <v>205</v>
      </c>
      <c r="K137">
        <v>25</v>
      </c>
    </row>
    <row r="138" spans="7:11" x14ac:dyDescent="0.15">
      <c r="G138" s="7" t="s">
        <v>71</v>
      </c>
      <c r="H138" s="4">
        <v>4</v>
      </c>
      <c r="J138" t="s">
        <v>71</v>
      </c>
      <c r="K138">
        <v>4</v>
      </c>
    </row>
    <row r="139" spans="7:11" x14ac:dyDescent="0.15">
      <c r="G139" s="7" t="s">
        <v>241</v>
      </c>
      <c r="H139" s="4">
        <v>91</v>
      </c>
      <c r="J139" t="s">
        <v>241</v>
      </c>
      <c r="K139">
        <v>91</v>
      </c>
    </row>
    <row r="140" spans="7:11" x14ac:dyDescent="0.15">
      <c r="G140" s="7" t="s">
        <v>223</v>
      </c>
      <c r="H140" s="4">
        <v>39</v>
      </c>
      <c r="J140" t="s">
        <v>223</v>
      </c>
      <c r="K140">
        <v>39</v>
      </c>
    </row>
    <row r="141" spans="7:11" x14ac:dyDescent="0.15">
      <c r="G141" s="7" t="s">
        <v>108</v>
      </c>
      <c r="H141" s="4">
        <v>2</v>
      </c>
      <c r="J141" t="s">
        <v>108</v>
      </c>
      <c r="K141">
        <v>2</v>
      </c>
    </row>
    <row r="142" spans="7:11" x14ac:dyDescent="0.15">
      <c r="G142" s="7" t="s">
        <v>133</v>
      </c>
      <c r="H142" s="4">
        <v>32</v>
      </c>
      <c r="J142" t="s">
        <v>133</v>
      </c>
      <c r="K142">
        <v>32</v>
      </c>
    </row>
    <row r="143" spans="7:11" x14ac:dyDescent="0.15">
      <c r="G143" s="7" t="s">
        <v>197</v>
      </c>
      <c r="H143" s="4">
        <v>20</v>
      </c>
      <c r="J143" t="s">
        <v>197</v>
      </c>
      <c r="K143">
        <v>20</v>
      </c>
    </row>
    <row r="144" spans="7:11" x14ac:dyDescent="0.15">
      <c r="G144" s="7" t="s">
        <v>89</v>
      </c>
      <c r="H144" s="4">
        <v>44</v>
      </c>
      <c r="J144" t="s">
        <v>89</v>
      </c>
      <c r="K144">
        <v>44</v>
      </c>
    </row>
    <row r="145" spans="7:11" x14ac:dyDescent="0.15">
      <c r="G145" s="7" t="s">
        <v>75</v>
      </c>
      <c r="H145" s="4">
        <v>5</v>
      </c>
      <c r="J145" t="s">
        <v>75</v>
      </c>
      <c r="K145">
        <v>5</v>
      </c>
    </row>
    <row r="146" spans="7:11" x14ac:dyDescent="0.15">
      <c r="G146" s="7" t="s">
        <v>162</v>
      </c>
      <c r="H146" s="4">
        <v>3</v>
      </c>
      <c r="J146" t="s">
        <v>162</v>
      </c>
      <c r="K146">
        <v>3</v>
      </c>
    </row>
    <row r="147" spans="7:11" x14ac:dyDescent="0.15">
      <c r="G147" s="7" t="s">
        <v>4</v>
      </c>
      <c r="H147" s="4">
        <v>1</v>
      </c>
      <c r="J147" t="s">
        <v>4</v>
      </c>
      <c r="K147">
        <v>1</v>
      </c>
    </row>
    <row r="148" spans="7:11" x14ac:dyDescent="0.15">
      <c r="G148" s="7" t="s">
        <v>5</v>
      </c>
      <c r="H148" s="4">
        <v>3</v>
      </c>
      <c r="J148" t="s">
        <v>5</v>
      </c>
      <c r="K148">
        <v>3</v>
      </c>
    </row>
    <row r="149" spans="7:11" x14ac:dyDescent="0.15">
      <c r="G149" s="7" t="s">
        <v>239</v>
      </c>
      <c r="H149" s="4">
        <v>62</v>
      </c>
      <c r="J149" t="s">
        <v>239</v>
      </c>
      <c r="K149">
        <v>62</v>
      </c>
    </row>
    <row r="150" spans="7:11" x14ac:dyDescent="0.15">
      <c r="G150" s="7" t="s">
        <v>248</v>
      </c>
      <c r="H150" s="4">
        <v>17</v>
      </c>
      <c r="J150" t="s">
        <v>248</v>
      </c>
      <c r="K150">
        <v>17</v>
      </c>
    </row>
    <row r="151" spans="7:11" x14ac:dyDescent="0.15">
      <c r="G151" s="7" t="s">
        <v>201</v>
      </c>
      <c r="H151" s="4">
        <v>193</v>
      </c>
      <c r="J151" t="s">
        <v>201</v>
      </c>
      <c r="K151">
        <v>193</v>
      </c>
    </row>
    <row r="152" spans="7:11" x14ac:dyDescent="0.15">
      <c r="G152" s="7" t="s">
        <v>167</v>
      </c>
      <c r="H152" s="4">
        <v>419</v>
      </c>
      <c r="J152" t="s">
        <v>167</v>
      </c>
      <c r="K152">
        <v>419</v>
      </c>
    </row>
    <row r="153" spans="7:11" x14ac:dyDescent="0.15">
      <c r="G153" s="7" t="s">
        <v>232</v>
      </c>
      <c r="H153" s="4">
        <v>96</v>
      </c>
      <c r="J153" t="s">
        <v>232</v>
      </c>
      <c r="K153">
        <v>96</v>
      </c>
    </row>
    <row r="154" spans="7:11" x14ac:dyDescent="0.15">
      <c r="G154" s="7" t="s">
        <v>98</v>
      </c>
      <c r="H154" s="4">
        <v>20</v>
      </c>
      <c r="J154" t="s">
        <v>98</v>
      </c>
      <c r="K154">
        <v>20</v>
      </c>
    </row>
    <row r="155" spans="7:11" x14ac:dyDescent="0.15">
      <c r="G155" s="7" t="s">
        <v>141</v>
      </c>
      <c r="H155" s="4">
        <v>34</v>
      </c>
      <c r="J155" t="s">
        <v>141</v>
      </c>
      <c r="K155">
        <v>34</v>
      </c>
    </row>
    <row r="156" spans="7:11" x14ac:dyDescent="0.15">
      <c r="G156" s="7" t="s">
        <v>23</v>
      </c>
      <c r="H156" s="4">
        <v>1</v>
      </c>
      <c r="J156" t="s">
        <v>23</v>
      </c>
      <c r="K156">
        <v>1</v>
      </c>
    </row>
    <row r="157" spans="7:11" x14ac:dyDescent="0.15">
      <c r="G157" s="7" t="s">
        <v>187</v>
      </c>
      <c r="H157" s="4">
        <v>13</v>
      </c>
      <c r="J157" t="s">
        <v>187</v>
      </c>
      <c r="K157">
        <v>13</v>
      </c>
    </row>
    <row r="158" spans="7:11" x14ac:dyDescent="0.15">
      <c r="G158" s="7" t="s">
        <v>194</v>
      </c>
      <c r="H158" s="4">
        <v>14</v>
      </c>
      <c r="J158" t="s">
        <v>194</v>
      </c>
      <c r="K158">
        <v>14</v>
      </c>
    </row>
    <row r="159" spans="7:11" x14ac:dyDescent="0.15">
      <c r="G159" s="7" t="s">
        <v>95</v>
      </c>
      <c r="H159" s="4">
        <v>11</v>
      </c>
      <c r="J159" t="s">
        <v>95</v>
      </c>
      <c r="K159">
        <v>11</v>
      </c>
    </row>
    <row r="160" spans="7:11" x14ac:dyDescent="0.15">
      <c r="G160" s="7" t="s">
        <v>253</v>
      </c>
      <c r="H160" s="4">
        <v>127</v>
      </c>
      <c r="J160" t="s">
        <v>253</v>
      </c>
      <c r="K160">
        <v>127</v>
      </c>
    </row>
    <row r="161" spans="7:11" x14ac:dyDescent="0.15">
      <c r="G161" s="7" t="s">
        <v>106</v>
      </c>
      <c r="H161" s="4">
        <v>8</v>
      </c>
      <c r="J161" t="s">
        <v>106</v>
      </c>
      <c r="K161">
        <v>8</v>
      </c>
    </row>
    <row r="162" spans="7:11" x14ac:dyDescent="0.15">
      <c r="G162" s="7" t="s">
        <v>230</v>
      </c>
      <c r="H162" s="4">
        <v>5</v>
      </c>
      <c r="J162" t="s">
        <v>230</v>
      </c>
      <c r="K162">
        <v>5</v>
      </c>
    </row>
    <row r="163" spans="7:11" x14ac:dyDescent="0.15">
      <c r="G163" s="7" t="s">
        <v>210</v>
      </c>
      <c r="H163" s="4">
        <v>85</v>
      </c>
      <c r="J163" t="s">
        <v>210</v>
      </c>
      <c r="K163">
        <v>85</v>
      </c>
    </row>
    <row r="164" spans="7:11" x14ac:dyDescent="0.15">
      <c r="G164" s="7" t="s">
        <v>152</v>
      </c>
      <c r="H164" s="4">
        <v>41</v>
      </c>
      <c r="J164" t="s">
        <v>152</v>
      </c>
      <c r="K164">
        <v>41</v>
      </c>
    </row>
    <row r="165" spans="7:11" x14ac:dyDescent="0.15">
      <c r="G165" s="7" t="s">
        <v>66</v>
      </c>
      <c r="H165" s="4">
        <v>3</v>
      </c>
      <c r="J165" t="s">
        <v>66</v>
      </c>
      <c r="K165">
        <v>3</v>
      </c>
    </row>
    <row r="166" spans="7:11" x14ac:dyDescent="0.15">
      <c r="G166" s="7" t="s">
        <v>7</v>
      </c>
      <c r="H166" s="4">
        <v>4</v>
      </c>
      <c r="J166" t="s">
        <v>7</v>
      </c>
      <c r="K166">
        <v>4</v>
      </c>
    </row>
    <row r="167" spans="7:11" x14ac:dyDescent="0.15">
      <c r="G167" s="7" t="s">
        <v>226</v>
      </c>
      <c r="H167" s="4">
        <v>24</v>
      </c>
      <c r="J167" t="s">
        <v>226</v>
      </c>
      <c r="K167">
        <v>24</v>
      </c>
    </row>
    <row r="168" spans="7:11" x14ac:dyDescent="0.15">
      <c r="G168" s="7" t="s">
        <v>26</v>
      </c>
      <c r="H168" s="4">
        <v>2</v>
      </c>
      <c r="J168" t="s">
        <v>26</v>
      </c>
      <c r="K168">
        <v>2</v>
      </c>
    </row>
    <row r="169" spans="7:11" x14ac:dyDescent="0.15">
      <c r="G169" s="7" t="s">
        <v>62</v>
      </c>
      <c r="H169" s="4">
        <v>9</v>
      </c>
      <c r="J169" t="s">
        <v>62</v>
      </c>
      <c r="K169">
        <v>9</v>
      </c>
    </row>
    <row r="170" spans="7:11" x14ac:dyDescent="0.15">
      <c r="G170" s="7" t="s">
        <v>136</v>
      </c>
      <c r="H170" s="4">
        <v>3</v>
      </c>
      <c r="J170" t="s">
        <v>136</v>
      </c>
      <c r="K170">
        <v>3</v>
      </c>
    </row>
    <row r="171" spans="7:11" x14ac:dyDescent="0.15">
      <c r="G171" s="7" t="s">
        <v>134</v>
      </c>
      <c r="H171" s="4">
        <v>6</v>
      </c>
      <c r="J171" t="s">
        <v>134</v>
      </c>
      <c r="K171">
        <v>6</v>
      </c>
    </row>
    <row r="172" spans="7:11" x14ac:dyDescent="0.15">
      <c r="G172" s="7" t="s">
        <v>65</v>
      </c>
      <c r="H172" s="4">
        <v>13</v>
      </c>
      <c r="J172" t="s">
        <v>65</v>
      </c>
      <c r="K172">
        <v>13</v>
      </c>
    </row>
    <row r="173" spans="7:11" x14ac:dyDescent="0.15">
      <c r="G173" s="7" t="s">
        <v>229</v>
      </c>
      <c r="H173" s="4">
        <v>21</v>
      </c>
      <c r="J173" t="s">
        <v>229</v>
      </c>
      <c r="K173">
        <v>21</v>
      </c>
    </row>
    <row r="174" spans="7:11" x14ac:dyDescent="0.15">
      <c r="G174" s="7" t="s">
        <v>21</v>
      </c>
      <c r="H174" s="4">
        <v>2</v>
      </c>
      <c r="J174" t="s">
        <v>21</v>
      </c>
      <c r="K174">
        <v>2</v>
      </c>
    </row>
    <row r="175" spans="7:11" x14ac:dyDescent="0.15">
      <c r="G175" s="7" t="s">
        <v>33</v>
      </c>
      <c r="H175" s="4">
        <v>19</v>
      </c>
      <c r="J175" t="s">
        <v>33</v>
      </c>
      <c r="K175">
        <v>19</v>
      </c>
    </row>
    <row r="176" spans="7:11" x14ac:dyDescent="0.15">
      <c r="G176" s="7" t="s">
        <v>233</v>
      </c>
      <c r="H176" s="4">
        <v>331</v>
      </c>
      <c r="J176" t="s">
        <v>233</v>
      </c>
      <c r="K176">
        <v>331</v>
      </c>
    </row>
    <row r="177" spans="7:11" x14ac:dyDescent="0.15">
      <c r="G177" s="7" t="s">
        <v>164</v>
      </c>
      <c r="H177" s="4">
        <v>123</v>
      </c>
      <c r="J177" t="s">
        <v>164</v>
      </c>
      <c r="K177">
        <v>123</v>
      </c>
    </row>
    <row r="178" spans="7:11" x14ac:dyDescent="0.15">
      <c r="G178" s="7" t="s">
        <v>193</v>
      </c>
      <c r="H178" s="4">
        <v>41</v>
      </c>
      <c r="J178" t="s">
        <v>193</v>
      </c>
      <c r="K178">
        <v>41</v>
      </c>
    </row>
    <row r="179" spans="7:11" x14ac:dyDescent="0.15">
      <c r="G179" s="7" t="s">
        <v>14</v>
      </c>
      <c r="H179" s="4">
        <v>1</v>
      </c>
      <c r="J179" t="s">
        <v>14</v>
      </c>
      <c r="K179">
        <v>1</v>
      </c>
    </row>
    <row r="180" spans="7:11" x14ac:dyDescent="0.15">
      <c r="G180" s="7" t="s">
        <v>178</v>
      </c>
      <c r="H180" s="4">
        <v>17</v>
      </c>
      <c r="J180" t="s">
        <v>178</v>
      </c>
      <c r="K180">
        <v>17</v>
      </c>
    </row>
    <row r="181" spans="7:11" x14ac:dyDescent="0.15">
      <c r="G181" s="7" t="s">
        <v>227</v>
      </c>
      <c r="H181" s="4">
        <v>5</v>
      </c>
      <c r="J181" t="s">
        <v>227</v>
      </c>
      <c r="K181">
        <v>5</v>
      </c>
    </row>
    <row r="182" spans="7:11" x14ac:dyDescent="0.15">
      <c r="G182" s="7" t="s">
        <v>43</v>
      </c>
      <c r="H182" s="4">
        <v>4</v>
      </c>
      <c r="J182" t="s">
        <v>43</v>
      </c>
      <c r="K182">
        <v>4</v>
      </c>
    </row>
    <row r="183" spans="7:11" x14ac:dyDescent="0.15">
      <c r="G183" s="7" t="s">
        <v>131</v>
      </c>
      <c r="H183" s="4">
        <v>20</v>
      </c>
      <c r="J183" t="s">
        <v>131</v>
      </c>
      <c r="K183">
        <v>20</v>
      </c>
    </row>
    <row r="184" spans="7:11" x14ac:dyDescent="0.15">
      <c r="G184" s="7" t="s">
        <v>165</v>
      </c>
      <c r="H184" s="4">
        <v>17</v>
      </c>
      <c r="J184" t="s">
        <v>165</v>
      </c>
      <c r="K184">
        <v>17</v>
      </c>
    </row>
    <row r="185" spans="7:11" x14ac:dyDescent="0.15">
      <c r="G185" s="7" t="s">
        <v>186</v>
      </c>
      <c r="H185" s="4">
        <v>8</v>
      </c>
      <c r="J185" t="s">
        <v>186</v>
      </c>
      <c r="K185">
        <v>8</v>
      </c>
    </row>
    <row r="186" spans="7:11" x14ac:dyDescent="0.15">
      <c r="G186" s="7" t="s">
        <v>102</v>
      </c>
      <c r="H186" s="4">
        <v>17</v>
      </c>
      <c r="J186" t="s">
        <v>102</v>
      </c>
      <c r="K186">
        <v>17</v>
      </c>
    </row>
    <row r="187" spans="7:11" x14ac:dyDescent="0.15">
      <c r="G187" s="7" t="s">
        <v>34</v>
      </c>
      <c r="H187" s="4">
        <v>4</v>
      </c>
      <c r="J187" t="s">
        <v>34</v>
      </c>
      <c r="K187">
        <v>4</v>
      </c>
    </row>
    <row r="188" spans="7:11" x14ac:dyDescent="0.15">
      <c r="G188" s="7" t="s">
        <v>130</v>
      </c>
      <c r="H188" s="4">
        <v>7</v>
      </c>
      <c r="J188" t="s">
        <v>130</v>
      </c>
      <c r="K188">
        <v>7</v>
      </c>
    </row>
    <row r="189" spans="7:11" x14ac:dyDescent="0.15">
      <c r="G189" s="7" t="s">
        <v>126</v>
      </c>
      <c r="H189" s="4">
        <v>4</v>
      </c>
      <c r="J189" t="s">
        <v>126</v>
      </c>
      <c r="K189">
        <v>4</v>
      </c>
    </row>
    <row r="190" spans="7:11" x14ac:dyDescent="0.15">
      <c r="G190" s="7" t="s">
        <v>27</v>
      </c>
      <c r="H190" s="4">
        <v>2</v>
      </c>
      <c r="J190" t="s">
        <v>27</v>
      </c>
      <c r="K190">
        <v>2</v>
      </c>
    </row>
    <row r="191" spans="7:11" x14ac:dyDescent="0.15">
      <c r="G191" s="7" t="s">
        <v>171</v>
      </c>
      <c r="H191" s="4">
        <v>60</v>
      </c>
      <c r="J191" t="s">
        <v>171</v>
      </c>
      <c r="K191">
        <v>60</v>
      </c>
    </row>
    <row r="192" spans="7:11" x14ac:dyDescent="0.15">
      <c r="G192" s="7" t="s">
        <v>112</v>
      </c>
      <c r="H192" s="4">
        <v>16</v>
      </c>
      <c r="J192" t="s">
        <v>112</v>
      </c>
      <c r="K192">
        <v>16</v>
      </c>
    </row>
    <row r="193" spans="7:11" x14ac:dyDescent="0.15">
      <c r="G193" s="7" t="s">
        <v>221</v>
      </c>
      <c r="H193" s="4">
        <v>36</v>
      </c>
      <c r="J193" t="s">
        <v>221</v>
      </c>
      <c r="K193">
        <v>36</v>
      </c>
    </row>
    <row r="194" spans="7:11" x14ac:dyDescent="0.15">
      <c r="G194" s="7" t="s">
        <v>244</v>
      </c>
      <c r="H194" s="4">
        <v>9</v>
      </c>
      <c r="J194" t="s">
        <v>244</v>
      </c>
      <c r="K194">
        <v>9</v>
      </c>
    </row>
    <row r="195" spans="7:11" x14ac:dyDescent="0.15">
      <c r="G195" s="7" t="s">
        <v>45</v>
      </c>
      <c r="H195" s="4">
        <v>2</v>
      </c>
      <c r="J195" t="s">
        <v>45</v>
      </c>
      <c r="K195">
        <v>2</v>
      </c>
    </row>
    <row r="196" spans="7:11" x14ac:dyDescent="0.15">
      <c r="G196" s="7" t="s">
        <v>189</v>
      </c>
      <c r="H196" s="4">
        <v>34</v>
      </c>
      <c r="J196" t="s">
        <v>189</v>
      </c>
      <c r="K196">
        <v>34</v>
      </c>
    </row>
    <row r="197" spans="7:11" x14ac:dyDescent="0.15">
      <c r="G197" s="7" t="s">
        <v>78</v>
      </c>
      <c r="H197" s="4">
        <v>7</v>
      </c>
      <c r="J197" t="s">
        <v>78</v>
      </c>
      <c r="K197">
        <v>7</v>
      </c>
    </row>
    <row r="198" spans="7:11" x14ac:dyDescent="0.15">
      <c r="G198" s="7" t="s">
        <v>175</v>
      </c>
      <c r="H198" s="4">
        <v>21</v>
      </c>
      <c r="J198" t="s">
        <v>175</v>
      </c>
      <c r="K198">
        <v>21</v>
      </c>
    </row>
    <row r="199" spans="7:11" x14ac:dyDescent="0.15">
      <c r="G199" s="7" t="s">
        <v>180</v>
      </c>
      <c r="H199" s="4">
        <v>8</v>
      </c>
      <c r="J199" t="s">
        <v>180</v>
      </c>
      <c r="K199">
        <v>8</v>
      </c>
    </row>
    <row r="200" spans="7:11" x14ac:dyDescent="0.15">
      <c r="G200" s="7" t="s">
        <v>127</v>
      </c>
      <c r="H200" s="4">
        <v>89</v>
      </c>
      <c r="J200" t="s">
        <v>127</v>
      </c>
      <c r="K200">
        <v>89</v>
      </c>
    </row>
    <row r="201" spans="7:11" x14ac:dyDescent="0.15">
      <c r="G201" s="7" t="s">
        <v>214</v>
      </c>
      <c r="H201" s="4">
        <v>47</v>
      </c>
      <c r="J201" t="s">
        <v>214</v>
      </c>
      <c r="K201">
        <v>47</v>
      </c>
    </row>
    <row r="202" spans="7:11" x14ac:dyDescent="0.15">
      <c r="G202" s="7" t="s">
        <v>97</v>
      </c>
      <c r="H202" s="4">
        <v>47</v>
      </c>
      <c r="J202" t="s">
        <v>97</v>
      </c>
      <c r="K202">
        <v>47</v>
      </c>
    </row>
    <row r="203" spans="7:11" x14ac:dyDescent="0.15">
      <c r="G203" s="7" t="s">
        <v>182</v>
      </c>
      <c r="H203" s="4">
        <v>69</v>
      </c>
      <c r="J203" t="s">
        <v>182</v>
      </c>
      <c r="K203">
        <v>69</v>
      </c>
    </row>
    <row r="204" spans="7:11" x14ac:dyDescent="0.15">
      <c r="G204" s="7" t="s">
        <v>81</v>
      </c>
      <c r="H204" s="4">
        <v>45</v>
      </c>
      <c r="J204" t="s">
        <v>81</v>
      </c>
      <c r="K204">
        <v>45</v>
      </c>
    </row>
    <row r="205" spans="7:11" x14ac:dyDescent="0.15">
      <c r="G205" s="7" t="s">
        <v>93</v>
      </c>
      <c r="H205" s="4">
        <v>11</v>
      </c>
      <c r="J205" t="s">
        <v>93</v>
      </c>
      <c r="K205">
        <v>11</v>
      </c>
    </row>
    <row r="206" spans="7:11" x14ac:dyDescent="0.15">
      <c r="G206" s="7" t="s">
        <v>35</v>
      </c>
      <c r="H206" s="4">
        <v>1</v>
      </c>
      <c r="J206" t="s">
        <v>35</v>
      </c>
      <c r="K206">
        <v>1</v>
      </c>
    </row>
    <row r="207" spans="7:11" x14ac:dyDescent="0.15">
      <c r="G207" s="7" t="s">
        <v>84</v>
      </c>
      <c r="H207" s="4">
        <v>2</v>
      </c>
      <c r="J207" t="s">
        <v>84</v>
      </c>
      <c r="K207">
        <v>2</v>
      </c>
    </row>
    <row r="208" spans="7:11" x14ac:dyDescent="0.15">
      <c r="G208" s="7" t="s">
        <v>86</v>
      </c>
      <c r="H208" s="4">
        <v>23</v>
      </c>
      <c r="J208" t="s">
        <v>86</v>
      </c>
      <c r="K208">
        <v>23</v>
      </c>
    </row>
    <row r="209" spans="7:11" x14ac:dyDescent="0.15">
      <c r="G209" s="7" t="s">
        <v>20</v>
      </c>
      <c r="H209" s="4">
        <v>3</v>
      </c>
      <c r="J209" t="s">
        <v>20</v>
      </c>
      <c r="K209">
        <v>3</v>
      </c>
    </row>
    <row r="210" spans="7:11" x14ac:dyDescent="0.15">
      <c r="G210" s="7" t="s">
        <v>155</v>
      </c>
      <c r="H210" s="4">
        <v>23</v>
      </c>
      <c r="J210" t="s">
        <v>155</v>
      </c>
      <c r="K210">
        <v>23</v>
      </c>
    </row>
    <row r="211" spans="7:11" x14ac:dyDescent="0.15">
      <c r="G211" s="7" t="s">
        <v>195</v>
      </c>
      <c r="H211" s="4">
        <v>17</v>
      </c>
      <c r="J211" t="s">
        <v>195</v>
      </c>
      <c r="K211">
        <v>17</v>
      </c>
    </row>
    <row r="212" spans="7:11" x14ac:dyDescent="0.15">
      <c r="G212" s="7" t="s">
        <v>8</v>
      </c>
      <c r="H212" s="4">
        <v>3</v>
      </c>
      <c r="J212" t="s">
        <v>8</v>
      </c>
      <c r="K212">
        <v>3</v>
      </c>
    </row>
    <row r="213" spans="7:11" x14ac:dyDescent="0.15">
      <c r="G213" s="7" t="s">
        <v>91</v>
      </c>
      <c r="H213" s="4">
        <v>2</v>
      </c>
      <c r="J213" t="s">
        <v>91</v>
      </c>
      <c r="K213">
        <v>2</v>
      </c>
    </row>
    <row r="214" spans="7:11" x14ac:dyDescent="0.15">
      <c r="G214" s="7" t="s">
        <v>158</v>
      </c>
      <c r="H214" s="4">
        <v>18</v>
      </c>
      <c r="J214" t="s">
        <v>158</v>
      </c>
      <c r="K214">
        <v>18</v>
      </c>
    </row>
    <row r="215" spans="7:11" x14ac:dyDescent="0.15">
      <c r="G215" s="7" t="s">
        <v>169</v>
      </c>
      <c r="H215" s="4">
        <v>13</v>
      </c>
      <c r="J215" t="s">
        <v>169</v>
      </c>
      <c r="K215">
        <v>13</v>
      </c>
    </row>
    <row r="216" spans="7:11" x14ac:dyDescent="0.15">
      <c r="G216" s="7" t="s">
        <v>217</v>
      </c>
      <c r="H216" s="4">
        <v>37</v>
      </c>
      <c r="J216" t="s">
        <v>217</v>
      </c>
      <c r="K216">
        <v>37</v>
      </c>
    </row>
    <row r="217" spans="7:11" x14ac:dyDescent="0.15">
      <c r="G217" s="7" t="s">
        <v>252</v>
      </c>
      <c r="H217" s="4">
        <v>113</v>
      </c>
      <c r="J217" t="s">
        <v>252</v>
      </c>
      <c r="K217">
        <v>113</v>
      </c>
    </row>
    <row r="218" spans="7:11" x14ac:dyDescent="0.15">
      <c r="G218" s="7" t="s">
        <v>183</v>
      </c>
      <c r="H218" s="4">
        <v>13</v>
      </c>
      <c r="J218" t="s">
        <v>183</v>
      </c>
      <c r="K218">
        <v>13</v>
      </c>
    </row>
    <row r="219" spans="7:11" x14ac:dyDescent="0.15">
      <c r="G219" s="7" t="s">
        <v>208</v>
      </c>
      <c r="H219" s="4">
        <v>15</v>
      </c>
      <c r="J219" t="s">
        <v>208</v>
      </c>
      <c r="K219">
        <v>15</v>
      </c>
    </row>
    <row r="220" spans="7:11" x14ac:dyDescent="0.15">
      <c r="G220" s="7" t="s">
        <v>59</v>
      </c>
      <c r="H220" s="4">
        <v>5</v>
      </c>
      <c r="J220" t="s">
        <v>59</v>
      </c>
      <c r="K220">
        <v>5</v>
      </c>
    </row>
    <row r="221" spans="7:11" x14ac:dyDescent="0.15">
      <c r="G221" s="7" t="s">
        <v>30</v>
      </c>
      <c r="H221" s="4">
        <v>4</v>
      </c>
      <c r="J221" t="s">
        <v>30</v>
      </c>
      <c r="K221">
        <v>4</v>
      </c>
    </row>
    <row r="222" spans="7:11" x14ac:dyDescent="0.15">
      <c r="G222" s="7" t="s">
        <v>250</v>
      </c>
      <c r="H222" s="4">
        <v>71</v>
      </c>
      <c r="J222" t="s">
        <v>250</v>
      </c>
      <c r="K222">
        <v>71</v>
      </c>
    </row>
    <row r="223" spans="7:11" x14ac:dyDescent="0.15">
      <c r="G223" s="7" t="s">
        <v>9</v>
      </c>
      <c r="H223" s="4">
        <v>3</v>
      </c>
      <c r="J223" t="s">
        <v>9</v>
      </c>
      <c r="K223">
        <v>3</v>
      </c>
    </row>
    <row r="224" spans="7:11" x14ac:dyDescent="0.15">
      <c r="G224" s="7" t="s">
        <v>16</v>
      </c>
      <c r="H224" s="4">
        <v>3</v>
      </c>
      <c r="J224" t="s">
        <v>16</v>
      </c>
      <c r="K224">
        <v>3</v>
      </c>
    </row>
    <row r="225" spans="7:11" x14ac:dyDescent="0.15">
      <c r="G225" s="7" t="s">
        <v>213</v>
      </c>
      <c r="H225" s="4">
        <v>14</v>
      </c>
      <c r="J225" t="s">
        <v>213</v>
      </c>
      <c r="K225">
        <v>14</v>
      </c>
    </row>
    <row r="226" spans="7:11" x14ac:dyDescent="0.15">
      <c r="G226" s="7" t="s">
        <v>198</v>
      </c>
      <c r="H226" s="4">
        <v>12</v>
      </c>
      <c r="J226" t="s">
        <v>198</v>
      </c>
      <c r="K226">
        <v>12</v>
      </c>
    </row>
    <row r="227" spans="7:11" x14ac:dyDescent="0.15">
      <c r="G227" s="7" t="s">
        <v>206</v>
      </c>
      <c r="H227" s="4">
        <v>12</v>
      </c>
      <c r="J227" t="s">
        <v>206</v>
      </c>
      <c r="K227">
        <v>12</v>
      </c>
    </row>
    <row r="228" spans="7:11" x14ac:dyDescent="0.15">
      <c r="G228" s="7" t="s">
        <v>160</v>
      </c>
      <c r="H228" s="4">
        <v>23</v>
      </c>
      <c r="J228" t="s">
        <v>160</v>
      </c>
      <c r="K228">
        <v>23</v>
      </c>
    </row>
    <row r="229" spans="7:11" x14ac:dyDescent="0.15">
      <c r="G229" s="7" t="s">
        <v>137</v>
      </c>
      <c r="H229" s="4">
        <v>11</v>
      </c>
      <c r="J229" t="s">
        <v>137</v>
      </c>
      <c r="K229">
        <v>11</v>
      </c>
    </row>
    <row r="230" spans="7:11" x14ac:dyDescent="0.15">
      <c r="G230" s="7" t="s">
        <v>55</v>
      </c>
      <c r="H230" s="4">
        <v>1</v>
      </c>
      <c r="J230" t="s">
        <v>55</v>
      </c>
      <c r="K230">
        <v>1</v>
      </c>
    </row>
    <row r="231" spans="7:11" x14ac:dyDescent="0.15">
      <c r="G231" s="7" t="s">
        <v>234</v>
      </c>
      <c r="H231" s="4">
        <v>39</v>
      </c>
      <c r="J231" t="s">
        <v>234</v>
      </c>
      <c r="K231">
        <v>39</v>
      </c>
    </row>
    <row r="232" spans="7:11" x14ac:dyDescent="0.15">
      <c r="G232" s="7" t="s">
        <v>157</v>
      </c>
      <c r="H232" s="4">
        <v>15</v>
      </c>
      <c r="J232" t="s">
        <v>157</v>
      </c>
      <c r="K232">
        <v>15</v>
      </c>
    </row>
    <row r="233" spans="7:11" x14ac:dyDescent="0.15">
      <c r="G233" s="7" t="s">
        <v>13</v>
      </c>
      <c r="H233" s="4">
        <v>4</v>
      </c>
      <c r="J233" t="s">
        <v>13</v>
      </c>
      <c r="K233">
        <v>4</v>
      </c>
    </row>
    <row r="234" spans="7:11" x14ac:dyDescent="0.15">
      <c r="G234" s="7" t="s">
        <v>184</v>
      </c>
      <c r="H234" s="4">
        <v>43</v>
      </c>
      <c r="J234" t="s">
        <v>184</v>
      </c>
      <c r="K234">
        <v>43</v>
      </c>
    </row>
    <row r="235" spans="7:11" x14ac:dyDescent="0.15">
      <c r="G235" s="7" t="s">
        <v>222</v>
      </c>
      <c r="H235" s="4">
        <v>42</v>
      </c>
      <c r="J235" t="s">
        <v>222</v>
      </c>
      <c r="K235">
        <v>42</v>
      </c>
    </row>
    <row r="236" spans="7:11" x14ac:dyDescent="0.15">
      <c r="G236" s="7" t="s">
        <v>138</v>
      </c>
      <c r="H236" s="4">
        <v>3</v>
      </c>
      <c r="J236" t="s">
        <v>138</v>
      </c>
      <c r="K236">
        <v>3</v>
      </c>
    </row>
    <row r="237" spans="7:11" x14ac:dyDescent="0.15">
      <c r="G237" s="7" t="s">
        <v>191</v>
      </c>
      <c r="H237" s="4">
        <v>14</v>
      </c>
      <c r="J237" t="s">
        <v>191</v>
      </c>
      <c r="K237">
        <v>14</v>
      </c>
    </row>
    <row r="238" spans="7:11" x14ac:dyDescent="0.15">
      <c r="G238" s="7" t="s">
        <v>76</v>
      </c>
      <c r="H238" s="4">
        <v>5</v>
      </c>
      <c r="J238" t="s">
        <v>76</v>
      </c>
      <c r="K238">
        <v>5</v>
      </c>
    </row>
    <row r="239" spans="7:11" x14ac:dyDescent="0.15">
      <c r="G239" s="7" t="s">
        <v>60</v>
      </c>
      <c r="H239" s="4">
        <v>1</v>
      </c>
      <c r="J239" t="s">
        <v>60</v>
      </c>
      <c r="K239">
        <v>1</v>
      </c>
    </row>
    <row r="240" spans="7:11" x14ac:dyDescent="0.15">
      <c r="G240" s="7" t="s">
        <v>147</v>
      </c>
      <c r="H240" s="4">
        <v>6</v>
      </c>
      <c r="J240" t="s">
        <v>147</v>
      </c>
      <c r="K240">
        <v>6</v>
      </c>
    </row>
    <row r="241" spans="7:11" x14ac:dyDescent="0.15">
      <c r="G241" s="7" t="s">
        <v>29</v>
      </c>
      <c r="H241" s="4">
        <v>21</v>
      </c>
      <c r="J241" t="s">
        <v>29</v>
      </c>
      <c r="K241">
        <v>21</v>
      </c>
    </row>
    <row r="242" spans="7:11" x14ac:dyDescent="0.15">
      <c r="G242" s="7" t="s">
        <v>109</v>
      </c>
      <c r="H242" s="4">
        <v>5</v>
      </c>
      <c r="J242" t="s">
        <v>109</v>
      </c>
      <c r="K242">
        <v>5</v>
      </c>
    </row>
    <row r="243" spans="7:11" x14ac:dyDescent="0.15">
      <c r="G243" s="7" t="s">
        <v>125</v>
      </c>
      <c r="H243" s="4">
        <v>6</v>
      </c>
      <c r="J243" t="s">
        <v>125</v>
      </c>
      <c r="K243">
        <v>6</v>
      </c>
    </row>
    <row r="244" spans="7:11" x14ac:dyDescent="0.15">
      <c r="G244" s="7" t="s">
        <v>236</v>
      </c>
      <c r="H244" s="4">
        <v>88</v>
      </c>
      <c r="J244" t="s">
        <v>236</v>
      </c>
      <c r="K244">
        <v>88</v>
      </c>
    </row>
    <row r="245" spans="7:11" x14ac:dyDescent="0.15">
      <c r="G245" s="7" t="s">
        <v>61</v>
      </c>
      <c r="H245" s="4">
        <v>5</v>
      </c>
      <c r="J245" t="s">
        <v>61</v>
      </c>
      <c r="K245">
        <v>5</v>
      </c>
    </row>
    <row r="246" spans="7:11" x14ac:dyDescent="0.15">
      <c r="G246" s="7" t="s">
        <v>51</v>
      </c>
      <c r="H246" s="4">
        <v>2</v>
      </c>
      <c r="J246" t="s">
        <v>51</v>
      </c>
      <c r="K246">
        <v>2</v>
      </c>
    </row>
    <row r="247" spans="7:11" x14ac:dyDescent="0.15">
      <c r="G247" s="7" t="s">
        <v>32</v>
      </c>
      <c r="H247" s="4">
        <v>2</v>
      </c>
      <c r="J247" t="s">
        <v>32</v>
      </c>
      <c r="K247">
        <v>2</v>
      </c>
    </row>
    <row r="248" spans="7:11" x14ac:dyDescent="0.15">
      <c r="G248" s="7" t="s">
        <v>200</v>
      </c>
      <c r="H248" s="4">
        <v>17</v>
      </c>
      <c r="J248" t="s">
        <v>200</v>
      </c>
      <c r="K248">
        <v>17</v>
      </c>
    </row>
    <row r="249" spans="7:11" x14ac:dyDescent="0.15">
      <c r="G249" s="7" t="s">
        <v>114</v>
      </c>
      <c r="H249" s="4">
        <v>1</v>
      </c>
      <c r="J249" t="s">
        <v>114</v>
      </c>
      <c r="K249">
        <v>1</v>
      </c>
    </row>
    <row r="250" spans="7:11" x14ac:dyDescent="0.15">
      <c r="G250" s="7" t="s">
        <v>50</v>
      </c>
      <c r="H250" s="4">
        <v>2</v>
      </c>
      <c r="J250" t="s">
        <v>50</v>
      </c>
      <c r="K250">
        <v>2</v>
      </c>
    </row>
    <row r="251" spans="7:11" x14ac:dyDescent="0.15">
      <c r="G251" s="7" t="s">
        <v>190</v>
      </c>
      <c r="H251" s="4">
        <v>23</v>
      </c>
      <c r="J251" t="s">
        <v>190</v>
      </c>
      <c r="K251">
        <v>23</v>
      </c>
    </row>
    <row r="252" spans="7:11" x14ac:dyDescent="0.15">
      <c r="G252" s="7" t="s">
        <v>117</v>
      </c>
      <c r="H252" s="4">
        <v>5</v>
      </c>
      <c r="J252" t="s">
        <v>117</v>
      </c>
      <c r="K252">
        <v>5</v>
      </c>
    </row>
    <row r="253" spans="7:11" x14ac:dyDescent="0.15">
      <c r="G253" s="7" t="s">
        <v>145</v>
      </c>
      <c r="H253" s="4">
        <v>8</v>
      </c>
      <c r="J253" t="s">
        <v>145</v>
      </c>
      <c r="K253">
        <v>8</v>
      </c>
    </row>
    <row r="254" spans="7:11" x14ac:dyDescent="0.15">
      <c r="G254" s="7" t="s">
        <v>174</v>
      </c>
      <c r="H254" s="4">
        <v>6</v>
      </c>
      <c r="J254" t="s">
        <v>174</v>
      </c>
      <c r="K254">
        <v>6</v>
      </c>
    </row>
    <row r="255" spans="7:11" x14ac:dyDescent="0.15">
      <c r="G255" s="7" t="s">
        <v>216</v>
      </c>
      <c r="H255" s="4">
        <v>8</v>
      </c>
      <c r="J255" t="s">
        <v>216</v>
      </c>
      <c r="K255">
        <v>8</v>
      </c>
    </row>
    <row r="256" spans="7:11" x14ac:dyDescent="0.15">
      <c r="G256" s="7" t="s">
        <v>148</v>
      </c>
      <c r="H256" s="4">
        <v>4</v>
      </c>
      <c r="J256" t="s">
        <v>148</v>
      </c>
      <c r="K256">
        <v>4</v>
      </c>
    </row>
    <row r="257" spans="7:8" x14ac:dyDescent="0.15">
      <c r="G257" s="10" t="s">
        <v>306</v>
      </c>
      <c r="H257" s="11">
        <v>7652</v>
      </c>
    </row>
  </sheetData>
  <phoneticPr fontId="2" type="noConversion"/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B7" sqref="B7"/>
    </sheetView>
  </sheetViews>
  <sheetFormatPr baseColWidth="10" defaultRowHeight="14" x14ac:dyDescent="0.15"/>
  <cols>
    <col min="1" max="1" width="15.59765625" customWidth="1"/>
    <col min="2" max="5" width="16.59765625" bestFit="1" customWidth="1"/>
  </cols>
  <sheetData>
    <row r="3" spans="1:2" x14ac:dyDescent="0.15">
      <c r="A3" s="6" t="s">
        <v>305</v>
      </c>
      <c r="B3" t="s">
        <v>308</v>
      </c>
    </row>
    <row r="4" spans="1:2" x14ac:dyDescent="0.15">
      <c r="A4" s="7" t="s">
        <v>280</v>
      </c>
      <c r="B4" s="4">
        <v>1.8461206727854489E-4</v>
      </c>
    </row>
    <row r="5" spans="1:2" x14ac:dyDescent="0.15">
      <c r="A5" s="9" t="s">
        <v>256</v>
      </c>
      <c r="B5" s="4">
        <v>1.8461206727854489E-4</v>
      </c>
    </row>
    <row r="6" spans="1:2" x14ac:dyDescent="0.15">
      <c r="A6" s="7" t="s">
        <v>296</v>
      </c>
      <c r="B6" s="4">
        <v>6.1988350125944584E-4</v>
      </c>
    </row>
    <row r="7" spans="1:2" x14ac:dyDescent="0.15">
      <c r="A7" s="9" t="s">
        <v>255</v>
      </c>
      <c r="B7" s="4">
        <v>6.1988350125944584E-4</v>
      </c>
    </row>
    <row r="8" spans="1:2" x14ac:dyDescent="0.15">
      <c r="A8" s="7" t="s">
        <v>271</v>
      </c>
      <c r="B8" s="4">
        <v>5.0546389582377046E-5</v>
      </c>
    </row>
    <row r="9" spans="1:2" x14ac:dyDescent="0.15">
      <c r="A9" s="9" t="s">
        <v>167</v>
      </c>
      <c r="B9" s="4">
        <v>5.0546389582377046E-5</v>
      </c>
    </row>
    <row r="10" spans="1:2" x14ac:dyDescent="0.15">
      <c r="A10" s="7" t="s">
        <v>291</v>
      </c>
      <c r="B10" s="4">
        <v>3.3640092331314764E-5</v>
      </c>
    </row>
    <row r="11" spans="1:2" x14ac:dyDescent="0.15">
      <c r="A11" s="9" t="s">
        <v>138</v>
      </c>
      <c r="B11" s="4">
        <v>2.9988004798080768E-5</v>
      </c>
    </row>
    <row r="12" spans="1:2" x14ac:dyDescent="0.15">
      <c r="A12" s="9" t="s">
        <v>14</v>
      </c>
      <c r="B12" s="4">
        <v>3.6520875332339964E-6</v>
      </c>
    </row>
    <row r="13" spans="1:2" x14ac:dyDescent="0.15">
      <c r="A13" s="7" t="s">
        <v>306</v>
      </c>
      <c r="B13" s="4">
        <v>8.8868205045168245E-4</v>
      </c>
    </row>
  </sheetData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I11" sqref="I11"/>
    </sheetView>
  </sheetViews>
  <sheetFormatPr baseColWidth="10" defaultRowHeight="14" x14ac:dyDescent="0.15"/>
  <cols>
    <col min="4" max="4" width="12.796875" bestFit="1" customWidth="1"/>
    <col min="5" max="6" width="11.59765625" bestFit="1" customWidth="1"/>
    <col min="8" max="8" width="11.59765625" bestFit="1" customWidth="1"/>
    <col min="9" max="9" width="16.59765625" customWidth="1"/>
    <col min="13" max="13" width="15.3984375" bestFit="1" customWidth="1"/>
  </cols>
  <sheetData>
    <row r="1" spans="1:13" ht="16" thickBot="1" x14ac:dyDescent="0.2">
      <c r="A1" s="12" t="s">
        <v>309</v>
      </c>
      <c r="B1" s="13" t="s">
        <v>310</v>
      </c>
      <c r="C1" s="13" t="s">
        <v>311</v>
      </c>
      <c r="D1" s="13" t="s">
        <v>312</v>
      </c>
      <c r="E1" s="13" t="s">
        <v>313</v>
      </c>
      <c r="F1" s="13" t="s">
        <v>314</v>
      </c>
      <c r="G1">
        <f>CORREL(B2:B11,C2:C11)</f>
        <v>-0.79181944054538567</v>
      </c>
      <c r="H1" s="22" t="s">
        <v>326</v>
      </c>
      <c r="I1" s="22" t="s">
        <v>325</v>
      </c>
      <c r="J1">
        <f>AVERAGE(J2:J11)</f>
        <v>1370.0841282400099</v>
      </c>
      <c r="K1">
        <f>STDEV(J2:J11)</f>
        <v>786.00338100762508</v>
      </c>
      <c r="L1">
        <f>J1+K1</f>
        <v>2156.0875092476349</v>
      </c>
    </row>
    <row r="2" spans="1:13" ht="15" x14ac:dyDescent="0.15">
      <c r="A2" s="14" t="s">
        <v>315</v>
      </c>
      <c r="B2" s="15">
        <v>3.1709999999999998</v>
      </c>
      <c r="C2" s="17">
        <v>16692</v>
      </c>
      <c r="D2" s="15">
        <v>567.54999999999995</v>
      </c>
      <c r="E2" s="15">
        <v>554.79</v>
      </c>
      <c r="F2" s="15">
        <v>113</v>
      </c>
      <c r="H2" s="21">
        <f>$D$21+B2*$C$21</f>
        <v>17840.708241259548</v>
      </c>
      <c r="I2" s="21">
        <f>C2-H2</f>
        <v>-1148.7082412595482</v>
      </c>
      <c r="J2">
        <f>ABS(I2)</f>
        <v>1148.7082412595482</v>
      </c>
      <c r="L2">
        <f>J1-K1</f>
        <v>584.08074723238485</v>
      </c>
      <c r="M2" s="21">
        <f>I2^2</f>
        <v>1319530.6235376045</v>
      </c>
    </row>
    <row r="3" spans="1:13" ht="15" x14ac:dyDescent="0.15">
      <c r="A3" s="14" t="s">
        <v>316</v>
      </c>
      <c r="B3" s="15">
        <v>3.0539999999999998</v>
      </c>
      <c r="C3" s="17">
        <v>23733</v>
      </c>
      <c r="D3" s="15">
        <v>537.62</v>
      </c>
      <c r="E3" s="15">
        <v>520.03</v>
      </c>
      <c r="F3" s="15">
        <v>459</v>
      </c>
      <c r="H3" s="21">
        <f t="shared" ref="H3:H11" si="0">$D$21+B3*$C$21</f>
        <v>21314.798483989405</v>
      </c>
      <c r="I3" s="21">
        <f t="shared" ref="I3:I11" si="1">C3-H3</f>
        <v>2418.2015160105948</v>
      </c>
      <c r="J3">
        <f t="shared" ref="J3:J11" si="2">ABS(I3)</f>
        <v>2418.2015160105948</v>
      </c>
      <c r="M3" s="21">
        <f t="shared" ref="M3:M11" si="3">I3^2</f>
        <v>5847698.5720359385</v>
      </c>
    </row>
    <row r="4" spans="1:13" ht="15" x14ac:dyDescent="0.15">
      <c r="A4" s="14" t="s">
        <v>317</v>
      </c>
      <c r="B4" s="15">
        <v>3.0569999999999999</v>
      </c>
      <c r="C4" s="17">
        <v>19612</v>
      </c>
      <c r="D4" s="15">
        <v>529.08000000000004</v>
      </c>
      <c r="E4" s="15">
        <v>535.20000000000005</v>
      </c>
      <c r="F4" s="15">
        <v>133</v>
      </c>
      <c r="H4" s="21">
        <f t="shared" si="0"/>
        <v>21225.719246996334</v>
      </c>
      <c r="I4" s="21">
        <f t="shared" si="1"/>
        <v>-1613.7192469963338</v>
      </c>
      <c r="J4">
        <f t="shared" si="2"/>
        <v>1613.7192469963338</v>
      </c>
      <c r="M4" s="21">
        <f t="shared" si="3"/>
        <v>2604089.8081264147</v>
      </c>
    </row>
    <row r="5" spans="1:13" ht="15" x14ac:dyDescent="0.15">
      <c r="A5" s="14" t="s">
        <v>318</v>
      </c>
      <c r="B5" s="15">
        <v>3.0150000000000001</v>
      </c>
      <c r="C5" s="17">
        <v>24623</v>
      </c>
      <c r="D5" s="15">
        <v>571.51</v>
      </c>
      <c r="E5" s="15">
        <v>537.79</v>
      </c>
      <c r="F5" s="15">
        <v>152</v>
      </c>
      <c r="H5" s="21">
        <f t="shared" si="0"/>
        <v>22472.828564899348</v>
      </c>
      <c r="I5" s="21">
        <f t="shared" si="1"/>
        <v>2150.1714351006522</v>
      </c>
      <c r="J5">
        <f t="shared" si="2"/>
        <v>2150.1714351006522</v>
      </c>
      <c r="M5" s="21">
        <f t="shared" si="3"/>
        <v>4623237.2003227985</v>
      </c>
    </row>
    <row r="6" spans="1:13" ht="15" x14ac:dyDescent="0.15">
      <c r="A6" s="14" t="s">
        <v>319</v>
      </c>
      <c r="B6" s="15">
        <v>2.992</v>
      </c>
      <c r="C6" s="17">
        <v>21170</v>
      </c>
      <c r="D6" s="15">
        <v>448.68</v>
      </c>
      <c r="E6" s="15">
        <v>477.63</v>
      </c>
      <c r="F6" s="15">
        <v>96</v>
      </c>
      <c r="H6" s="21">
        <f t="shared" si="0"/>
        <v>23155.769381846243</v>
      </c>
      <c r="I6" s="21">
        <f t="shared" si="1"/>
        <v>-1985.769381846243</v>
      </c>
      <c r="J6">
        <f t="shared" si="2"/>
        <v>1985.769381846243</v>
      </c>
      <c r="M6" s="21">
        <f t="shared" si="3"/>
        <v>3943280.0378780104</v>
      </c>
    </row>
    <row r="7" spans="1:13" ht="15" x14ac:dyDescent="0.15">
      <c r="A7" s="14" t="s">
        <v>320</v>
      </c>
      <c r="B7" s="15">
        <v>3.101</v>
      </c>
      <c r="C7" s="17">
        <v>17817</v>
      </c>
      <c r="D7" s="15">
        <v>493.5</v>
      </c>
      <c r="E7" s="15">
        <v>500</v>
      </c>
      <c r="F7" s="15">
        <v>218</v>
      </c>
      <c r="H7" s="21">
        <f t="shared" si="0"/>
        <v>19919.223771097924</v>
      </c>
      <c r="I7" s="21">
        <f t="shared" si="1"/>
        <v>-2102.2237710979243</v>
      </c>
      <c r="J7">
        <f t="shared" si="2"/>
        <v>2102.2237710979243</v>
      </c>
      <c r="M7" s="21">
        <f t="shared" si="3"/>
        <v>4419344.7837691782</v>
      </c>
    </row>
    <row r="8" spans="1:13" ht="15" x14ac:dyDescent="0.15">
      <c r="A8" s="14" t="s">
        <v>321</v>
      </c>
      <c r="B8" s="15">
        <v>3.1829999999999998</v>
      </c>
      <c r="C8" s="17">
        <v>17969</v>
      </c>
      <c r="D8" s="15">
        <v>564.1</v>
      </c>
      <c r="E8" s="15">
        <v>576.91999999999996</v>
      </c>
      <c r="F8" s="15">
        <v>127</v>
      </c>
      <c r="H8" s="21">
        <f t="shared" si="0"/>
        <v>17484.391293287263</v>
      </c>
      <c r="I8" s="21">
        <f t="shared" si="1"/>
        <v>484.60870671273733</v>
      </c>
      <c r="J8">
        <f t="shared" si="2"/>
        <v>484.60870671273733</v>
      </c>
      <c r="M8" s="21">
        <f t="shared" si="3"/>
        <v>234845.59862179187</v>
      </c>
    </row>
    <row r="9" spans="1:13" ht="15" x14ac:dyDescent="0.15">
      <c r="A9" s="14" t="s">
        <v>322</v>
      </c>
      <c r="B9" s="15">
        <v>3.14</v>
      </c>
      <c r="C9" s="17">
        <v>19502</v>
      </c>
      <c r="D9" s="15">
        <v>531.75</v>
      </c>
      <c r="E9" s="15">
        <v>522.22</v>
      </c>
      <c r="F9" s="15">
        <v>129</v>
      </c>
      <c r="H9" s="21">
        <f t="shared" si="0"/>
        <v>18761.193690187967</v>
      </c>
      <c r="I9" s="21">
        <f t="shared" si="1"/>
        <v>740.80630981203285</v>
      </c>
      <c r="J9">
        <f t="shared" si="2"/>
        <v>740.80630981203285</v>
      </c>
      <c r="M9" s="21">
        <f t="shared" si="3"/>
        <v>548793.98865732155</v>
      </c>
    </row>
    <row r="10" spans="1:13" ht="15" x14ac:dyDescent="0.15">
      <c r="A10" s="14" t="s">
        <v>323</v>
      </c>
      <c r="B10" s="15">
        <v>3.1059999999999999</v>
      </c>
      <c r="C10" s="17">
        <v>20640</v>
      </c>
      <c r="D10" s="15">
        <v>535.96</v>
      </c>
      <c r="E10" s="15">
        <v>530.70000000000005</v>
      </c>
      <c r="F10" s="15">
        <v>121</v>
      </c>
      <c r="H10" s="21">
        <f t="shared" si="0"/>
        <v>19770.758376109472</v>
      </c>
      <c r="I10" s="21">
        <f t="shared" si="1"/>
        <v>869.24162389052799</v>
      </c>
      <c r="J10">
        <f t="shared" si="2"/>
        <v>869.24162389052799</v>
      </c>
      <c r="M10" s="21">
        <f t="shared" si="3"/>
        <v>755581.00070384215</v>
      </c>
    </row>
    <row r="11" spans="1:13" ht="16" thickBot="1" x14ac:dyDescent="0.2">
      <c r="A11" s="18" t="s">
        <v>324</v>
      </c>
      <c r="B11" s="19">
        <v>3.2</v>
      </c>
      <c r="C11" s="20">
        <v>17167</v>
      </c>
      <c r="D11" s="19">
        <v>554.08000000000004</v>
      </c>
      <c r="E11" s="19">
        <v>579.59</v>
      </c>
      <c r="F11" s="19">
        <v>141</v>
      </c>
      <c r="H11" s="21">
        <f t="shared" si="0"/>
        <v>16979.608950326496</v>
      </c>
      <c r="I11" s="21">
        <f t="shared" si="1"/>
        <v>187.39104967350431</v>
      </c>
      <c r="J11">
        <f t="shared" si="2"/>
        <v>187.39104967350431</v>
      </c>
      <c r="M11" s="21">
        <f t="shared" si="3"/>
        <v>35115.40549773776</v>
      </c>
    </row>
    <row r="12" spans="1:13" x14ac:dyDescent="0.15">
      <c r="H12" s="21"/>
      <c r="I12" s="21"/>
    </row>
    <row r="14" spans="1:13" x14ac:dyDescent="0.15">
      <c r="C14" s="16"/>
      <c r="I14" s="21">
        <f>AVERAGE(I2:I11)</f>
        <v>0</v>
      </c>
      <c r="J14">
        <f>STDEV(I2:I11)</f>
        <v>1644.2329187243326</v>
      </c>
    </row>
    <row r="16" spans="1:13" x14ac:dyDescent="0.15">
      <c r="E16" s="21">
        <f>C14-G1*B14</f>
        <v>0</v>
      </c>
      <c r="F16" s="21">
        <f>E16+G1*3.179</f>
        <v>-2.517194001493781</v>
      </c>
    </row>
    <row r="18" spans="2:13" x14ac:dyDescent="0.15">
      <c r="C18" s="21"/>
    </row>
    <row r="20" spans="2:13" x14ac:dyDescent="0.15">
      <c r="M20">
        <f>(SUM(M2:M11)/9)^(1/2)</f>
        <v>1644.2329187243326</v>
      </c>
    </row>
    <row r="21" spans="2:13" x14ac:dyDescent="0.15">
      <c r="C21">
        <f>SLOPE(C2:C11,B2:B11)</f>
        <v>-29693.078997691056</v>
      </c>
      <c r="D21" s="21">
        <f>C22-C21*B22</f>
        <v>111997.46174293788</v>
      </c>
      <c r="E21" s="21">
        <f>D21+C21*3.179</f>
        <v>17603.163609278025</v>
      </c>
    </row>
    <row r="22" spans="2:13" x14ac:dyDescent="0.15">
      <c r="B22">
        <f>AVERAGE(B2:B11)</f>
        <v>3.1019000000000001</v>
      </c>
      <c r="C22" s="16">
        <f>AVERAGE(C2:C11)</f>
        <v>19892.5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"/>
  <sheetViews>
    <sheetView workbookViewId="0">
      <selection activeCell="B18" sqref="A1:F262"/>
    </sheetView>
  </sheetViews>
  <sheetFormatPr baseColWidth="10" defaultColWidth="9" defaultRowHeight="14" x14ac:dyDescent="0.15"/>
  <cols>
    <col min="1" max="1" width="30.796875" bestFit="1" customWidth="1"/>
    <col min="2" max="2" width="5.59765625" bestFit="1" customWidth="1"/>
    <col min="3" max="3" width="11.3984375" customWidth="1"/>
    <col min="5" max="5" width="17.3984375" customWidth="1"/>
    <col min="6" max="6" width="9.796875" bestFit="1" customWidth="1"/>
  </cols>
  <sheetData>
    <row r="1" spans="1:6" x14ac:dyDescent="0.15">
      <c r="A1" s="1" t="s">
        <v>2</v>
      </c>
      <c r="B1" s="1" t="s">
        <v>303</v>
      </c>
      <c r="C1" s="1" t="s">
        <v>0</v>
      </c>
      <c r="D1" s="1" t="s">
        <v>1</v>
      </c>
      <c r="E1" s="1" t="s">
        <v>307</v>
      </c>
      <c r="F1">
        <f>CORREL(C2:C262,D2:D262)</f>
        <v>0.74346671328195435</v>
      </c>
    </row>
    <row r="2" spans="1:6" x14ac:dyDescent="0.15">
      <c r="A2" t="s">
        <v>88</v>
      </c>
      <c r="B2" t="s">
        <v>291</v>
      </c>
      <c r="C2" s="2">
        <v>119886</v>
      </c>
      <c r="D2" s="3">
        <v>3</v>
      </c>
      <c r="E2" s="3">
        <f>D2/C2</f>
        <v>2.5023772583954755E-5</v>
      </c>
    </row>
    <row r="3" spans="1:6" x14ac:dyDescent="0.15">
      <c r="A3" t="s">
        <v>207</v>
      </c>
      <c r="B3" t="s">
        <v>276</v>
      </c>
      <c r="C3" s="2">
        <v>198390</v>
      </c>
      <c r="D3" s="3">
        <v>24</v>
      </c>
      <c r="E3" s="3">
        <f t="shared" ref="E3:E66" si="0">D3/C3</f>
        <v>1.2097383940722818E-4</v>
      </c>
    </row>
    <row r="4" spans="1:6" x14ac:dyDescent="0.15">
      <c r="A4" t="s">
        <v>192</v>
      </c>
      <c r="B4" t="s">
        <v>269</v>
      </c>
      <c r="C4" s="2">
        <v>553684</v>
      </c>
      <c r="D4" s="3">
        <v>41</v>
      </c>
      <c r="E4" s="3">
        <f t="shared" si="0"/>
        <v>7.4049457813482052E-5</v>
      </c>
    </row>
    <row r="5" spans="1:6" x14ac:dyDescent="0.15">
      <c r="A5" t="s">
        <v>143</v>
      </c>
      <c r="B5" t="s">
        <v>281</v>
      </c>
      <c r="C5" s="2">
        <v>119334</v>
      </c>
      <c r="D5" s="3">
        <v>15</v>
      </c>
      <c r="E5" s="3">
        <f t="shared" si="0"/>
        <v>1.2569762180099551E-4</v>
      </c>
    </row>
    <row r="6" spans="1:6" x14ac:dyDescent="0.15">
      <c r="A6" t="s">
        <v>172</v>
      </c>
      <c r="B6" t="s">
        <v>291</v>
      </c>
      <c r="C6" s="2">
        <v>196576</v>
      </c>
      <c r="D6" s="3">
        <v>10</v>
      </c>
      <c r="E6" s="3">
        <f t="shared" si="0"/>
        <v>5.0870909978837704E-5</v>
      </c>
    </row>
    <row r="7" spans="1:6" x14ac:dyDescent="0.15">
      <c r="A7" t="s">
        <v>83</v>
      </c>
      <c r="B7" t="s">
        <v>266</v>
      </c>
      <c r="C7" s="2">
        <v>344526</v>
      </c>
      <c r="D7" s="3">
        <v>15</v>
      </c>
      <c r="E7" s="3">
        <f t="shared" si="0"/>
        <v>4.3538078403371586E-5</v>
      </c>
    </row>
    <row r="8" spans="1:6" x14ac:dyDescent="0.15">
      <c r="A8" t="s">
        <v>203</v>
      </c>
      <c r="B8" t="s">
        <v>260</v>
      </c>
      <c r="C8" s="2">
        <v>299143</v>
      </c>
      <c r="D8" s="3">
        <v>15</v>
      </c>
      <c r="E8" s="3">
        <f t="shared" si="0"/>
        <v>5.0143242529492587E-5</v>
      </c>
    </row>
    <row r="9" spans="1:6" x14ac:dyDescent="0.15">
      <c r="A9" t="s">
        <v>36</v>
      </c>
      <c r="B9" t="s">
        <v>296</v>
      </c>
      <c r="C9" s="2">
        <v>115008</v>
      </c>
      <c r="D9" s="3">
        <v>1</v>
      </c>
      <c r="E9" s="3">
        <f t="shared" si="0"/>
        <v>8.695047301057318E-6</v>
      </c>
    </row>
    <row r="10" spans="1:6" x14ac:dyDescent="0.15">
      <c r="A10" t="s">
        <v>225</v>
      </c>
      <c r="B10" t="s">
        <v>266</v>
      </c>
      <c r="C10" s="2">
        <v>105009</v>
      </c>
      <c r="D10" s="3">
        <v>10</v>
      </c>
      <c r="E10" s="3">
        <f t="shared" si="0"/>
        <v>9.5229932672437605E-5</v>
      </c>
    </row>
    <row r="11" spans="1:6" x14ac:dyDescent="0.15">
      <c r="A11" t="s">
        <v>128</v>
      </c>
      <c r="B11" t="s">
        <v>291</v>
      </c>
      <c r="C11" s="2">
        <v>379295</v>
      </c>
      <c r="D11" s="3">
        <v>17</v>
      </c>
      <c r="E11" s="3">
        <f t="shared" si="0"/>
        <v>4.4819994990706443E-5</v>
      </c>
    </row>
    <row r="12" spans="1:6" x14ac:dyDescent="0.15">
      <c r="A12" t="s">
        <v>87</v>
      </c>
      <c r="B12" t="s">
        <v>275</v>
      </c>
      <c r="C12" s="2">
        <v>117457</v>
      </c>
      <c r="D12" s="3">
        <v>5</v>
      </c>
      <c r="E12" s="3">
        <f t="shared" si="0"/>
        <v>4.2568769847688944E-5</v>
      </c>
    </row>
    <row r="13" spans="1:6" x14ac:dyDescent="0.15">
      <c r="A13" t="s">
        <v>245</v>
      </c>
      <c r="B13" t="s">
        <v>275</v>
      </c>
      <c r="C13" s="2">
        <v>437041</v>
      </c>
      <c r="D13" s="3">
        <v>83</v>
      </c>
      <c r="E13" s="3">
        <f t="shared" si="0"/>
        <v>1.8991353214000518E-4</v>
      </c>
    </row>
    <row r="14" spans="1:6" x14ac:dyDescent="0.15">
      <c r="A14" t="s">
        <v>58</v>
      </c>
      <c r="B14" t="s">
        <v>268</v>
      </c>
      <c r="C14" s="2">
        <v>336952</v>
      </c>
      <c r="D14" s="3">
        <v>29</v>
      </c>
      <c r="E14" s="3">
        <f t="shared" si="0"/>
        <v>8.6065671074811846E-5</v>
      </c>
    </row>
    <row r="15" spans="1:6" x14ac:dyDescent="0.15">
      <c r="A15" t="s">
        <v>96</v>
      </c>
      <c r="B15" t="s">
        <v>291</v>
      </c>
      <c r="C15" s="2">
        <v>832901</v>
      </c>
      <c r="D15" s="3">
        <v>31</v>
      </c>
      <c r="E15" s="3">
        <f t="shared" si="0"/>
        <v>3.7219309377705153E-5</v>
      </c>
    </row>
    <row r="16" spans="1:6" x14ac:dyDescent="0.15">
      <c r="A16" t="s">
        <v>140</v>
      </c>
      <c r="B16" t="s">
        <v>266</v>
      </c>
      <c r="C16" s="2">
        <v>355696</v>
      </c>
      <c r="D16" s="3">
        <v>34</v>
      </c>
      <c r="E16" s="3">
        <f t="shared" si="0"/>
        <v>9.5587243038999589E-5</v>
      </c>
    </row>
    <row r="17" spans="1:5" x14ac:dyDescent="0.15">
      <c r="A17" t="s">
        <v>247</v>
      </c>
      <c r="B17" t="s">
        <v>293</v>
      </c>
      <c r="C17" s="2">
        <v>625474</v>
      </c>
      <c r="D17" s="3">
        <v>218</v>
      </c>
      <c r="E17" s="3">
        <f t="shared" si="0"/>
        <v>3.4853567054745683E-4</v>
      </c>
    </row>
    <row r="18" spans="1:5" x14ac:dyDescent="0.15">
      <c r="A18" t="s">
        <v>231</v>
      </c>
      <c r="B18" t="s">
        <v>290</v>
      </c>
      <c r="C18" s="2">
        <v>231500</v>
      </c>
      <c r="D18" s="3">
        <v>66</v>
      </c>
      <c r="E18" s="3">
        <f t="shared" si="0"/>
        <v>2.8509719222462201E-4</v>
      </c>
    </row>
    <row r="19" spans="1:5" x14ac:dyDescent="0.15">
      <c r="A19" t="s">
        <v>228</v>
      </c>
      <c r="B19" t="s">
        <v>291</v>
      </c>
      <c r="C19" s="2">
        <v>120323</v>
      </c>
      <c r="D19" s="3">
        <v>13</v>
      </c>
      <c r="E19" s="3">
        <f t="shared" si="0"/>
        <v>1.0804251888666339E-4</v>
      </c>
    </row>
    <row r="20" spans="1:5" x14ac:dyDescent="0.15">
      <c r="A20" t="s">
        <v>12</v>
      </c>
      <c r="B20" t="s">
        <v>297</v>
      </c>
      <c r="C20" s="2">
        <v>126022</v>
      </c>
      <c r="D20" s="3">
        <v>2</v>
      </c>
      <c r="E20" s="3">
        <f t="shared" si="0"/>
        <v>1.5870244877878465E-5</v>
      </c>
    </row>
    <row r="21" spans="1:5" x14ac:dyDescent="0.15">
      <c r="A21" t="s">
        <v>104</v>
      </c>
      <c r="B21" t="s">
        <v>266</v>
      </c>
      <c r="C21" s="2">
        <v>114961</v>
      </c>
      <c r="D21" s="3">
        <v>5</v>
      </c>
      <c r="E21" s="3">
        <f t="shared" si="0"/>
        <v>4.3493010673184821E-5</v>
      </c>
    </row>
    <row r="22" spans="1:5" x14ac:dyDescent="0.15">
      <c r="A22" t="s">
        <v>73</v>
      </c>
      <c r="B22" t="s">
        <v>259</v>
      </c>
      <c r="C22" s="2">
        <v>106371</v>
      </c>
      <c r="D22" s="3">
        <v>3</v>
      </c>
      <c r="E22" s="3">
        <f t="shared" si="0"/>
        <v>2.8203175677581295E-5</v>
      </c>
    </row>
    <row r="23" spans="1:5" x14ac:dyDescent="0.15">
      <c r="A23" t="s">
        <v>249</v>
      </c>
      <c r="B23" t="s">
        <v>258</v>
      </c>
      <c r="C23" s="2">
        <v>213266</v>
      </c>
      <c r="D23" s="3">
        <v>67</v>
      </c>
      <c r="E23" s="3">
        <f t="shared" si="0"/>
        <v>3.1416165727307682E-4</v>
      </c>
    </row>
    <row r="24" spans="1:5" x14ac:dyDescent="0.15">
      <c r="A24" t="s">
        <v>54</v>
      </c>
      <c r="B24" t="s">
        <v>278</v>
      </c>
      <c r="C24" s="2">
        <v>211569</v>
      </c>
      <c r="D24" s="3">
        <v>1</v>
      </c>
      <c r="E24" s="3">
        <f t="shared" si="0"/>
        <v>4.7265903794979416E-6</v>
      </c>
    </row>
    <row r="25" spans="1:5" x14ac:dyDescent="0.15">
      <c r="A25" t="s">
        <v>204</v>
      </c>
      <c r="B25" t="s">
        <v>294</v>
      </c>
      <c r="C25" s="2">
        <v>630648</v>
      </c>
      <c r="D25" s="3">
        <v>57</v>
      </c>
      <c r="E25" s="3">
        <f t="shared" si="0"/>
        <v>9.0383224873463483E-5</v>
      </c>
    </row>
    <row r="26" spans="1:5" x14ac:dyDescent="0.15">
      <c r="A26" t="s">
        <v>238</v>
      </c>
      <c r="B26" t="s">
        <v>270</v>
      </c>
      <c r="C26" s="2">
        <v>146030</v>
      </c>
      <c r="D26" s="3">
        <v>22</v>
      </c>
      <c r="E26" s="3">
        <f t="shared" si="0"/>
        <v>1.5065397521057318E-4</v>
      </c>
    </row>
    <row r="27" spans="1:5" x14ac:dyDescent="0.15">
      <c r="A27" t="s">
        <v>24</v>
      </c>
      <c r="B27" t="s">
        <v>277</v>
      </c>
      <c r="C27" s="2">
        <v>100688</v>
      </c>
      <c r="D27" s="3">
        <v>1</v>
      </c>
      <c r="E27" s="3">
        <f t="shared" si="0"/>
        <v>9.9316701096456382E-6</v>
      </c>
    </row>
    <row r="28" spans="1:5" x14ac:dyDescent="0.15">
      <c r="A28" t="s">
        <v>52</v>
      </c>
      <c r="B28" t="s">
        <v>291</v>
      </c>
      <c r="C28" s="2">
        <v>181102</v>
      </c>
      <c r="D28" s="3">
        <v>3</v>
      </c>
      <c r="E28" s="3">
        <f t="shared" si="0"/>
        <v>1.6565250521805393E-5</v>
      </c>
    </row>
    <row r="29" spans="1:5" x14ac:dyDescent="0.15">
      <c r="A29" t="s">
        <v>240</v>
      </c>
      <c r="B29" t="s">
        <v>271</v>
      </c>
      <c r="C29" s="2">
        <v>262434</v>
      </c>
      <c r="D29" s="3">
        <v>48</v>
      </c>
      <c r="E29" s="3">
        <f t="shared" si="0"/>
        <v>1.8290312992981094E-4</v>
      </c>
    </row>
    <row r="30" spans="1:5" x14ac:dyDescent="0.15">
      <c r="A30" t="s">
        <v>41</v>
      </c>
      <c r="B30" t="s">
        <v>266</v>
      </c>
      <c r="C30" s="2">
        <v>105057</v>
      </c>
      <c r="D30" s="3">
        <v>2</v>
      </c>
      <c r="E30" s="3">
        <f t="shared" si="0"/>
        <v>1.903728452173582E-5</v>
      </c>
    </row>
    <row r="31" spans="1:5" x14ac:dyDescent="0.15">
      <c r="A31" t="s">
        <v>94</v>
      </c>
      <c r="B31" t="s">
        <v>294</v>
      </c>
      <c r="C31" s="2">
        <v>106981</v>
      </c>
      <c r="D31" s="3">
        <v>1</v>
      </c>
      <c r="E31" s="3">
        <f t="shared" si="0"/>
        <v>9.3474542208429539E-6</v>
      </c>
    </row>
    <row r="32" spans="1:5" x14ac:dyDescent="0.15">
      <c r="A32" t="s">
        <v>18</v>
      </c>
      <c r="B32" t="s">
        <v>273</v>
      </c>
      <c r="C32" s="2">
        <v>159625</v>
      </c>
      <c r="D32" s="3">
        <v>4</v>
      </c>
      <c r="E32" s="3">
        <f t="shared" si="0"/>
        <v>2.5058731401722786E-5</v>
      </c>
    </row>
    <row r="33" spans="1:5" x14ac:dyDescent="0.15">
      <c r="A33" t="s">
        <v>47</v>
      </c>
      <c r="B33" t="s">
        <v>266</v>
      </c>
      <c r="C33" s="2">
        <v>107879</v>
      </c>
      <c r="D33" s="3">
        <v>2</v>
      </c>
      <c r="E33" s="3">
        <f t="shared" si="0"/>
        <v>1.8539289389037717E-5</v>
      </c>
    </row>
    <row r="34" spans="1:5" x14ac:dyDescent="0.15">
      <c r="A34" t="s">
        <v>19</v>
      </c>
      <c r="B34" t="s">
        <v>291</v>
      </c>
      <c r="C34" s="2">
        <v>124477</v>
      </c>
      <c r="D34" s="3">
        <v>2</v>
      </c>
      <c r="E34" s="3">
        <f t="shared" si="0"/>
        <v>1.6067225270531904E-5</v>
      </c>
    </row>
    <row r="35" spans="1:5" x14ac:dyDescent="0.15">
      <c r="A35" t="s">
        <v>57</v>
      </c>
      <c r="B35" t="s">
        <v>284</v>
      </c>
      <c r="C35" s="2">
        <v>128401</v>
      </c>
      <c r="D35" s="3">
        <v>3</v>
      </c>
      <c r="E35" s="3">
        <f t="shared" si="0"/>
        <v>2.336430401632386E-5</v>
      </c>
    </row>
    <row r="36" spans="1:5" x14ac:dyDescent="0.15">
      <c r="A36" t="s">
        <v>22</v>
      </c>
      <c r="B36" t="s">
        <v>268</v>
      </c>
      <c r="C36" s="2">
        <v>104022</v>
      </c>
      <c r="D36" s="3">
        <v>1</v>
      </c>
      <c r="E36" s="3">
        <f t="shared" si="0"/>
        <v>9.613351021899213E-6</v>
      </c>
    </row>
    <row r="37" spans="1:5" x14ac:dyDescent="0.15">
      <c r="A37" t="s">
        <v>49</v>
      </c>
      <c r="B37" t="s">
        <v>262</v>
      </c>
      <c r="C37" s="2">
        <v>242721</v>
      </c>
      <c r="D37" s="3">
        <v>4</v>
      </c>
      <c r="E37" s="3">
        <f t="shared" si="0"/>
        <v>1.6479826632223829E-5</v>
      </c>
    </row>
    <row r="38" spans="1:5" x14ac:dyDescent="0.15">
      <c r="A38" t="s">
        <v>46</v>
      </c>
      <c r="B38" t="s">
        <v>285</v>
      </c>
      <c r="C38" s="2">
        <v>123856</v>
      </c>
      <c r="D38" s="3">
        <v>12</v>
      </c>
      <c r="E38" s="3">
        <f t="shared" si="0"/>
        <v>9.6886707143779873E-5</v>
      </c>
    </row>
    <row r="39" spans="1:5" x14ac:dyDescent="0.15">
      <c r="A39" t="s">
        <v>170</v>
      </c>
      <c r="B39" t="s">
        <v>272</v>
      </c>
      <c r="C39" s="2">
        <v>808504</v>
      </c>
      <c r="D39" s="3">
        <v>52</v>
      </c>
      <c r="E39" s="3">
        <f t="shared" si="0"/>
        <v>6.431631754450195E-5</v>
      </c>
    </row>
    <row r="40" spans="1:5" x14ac:dyDescent="0.15">
      <c r="A40" t="s">
        <v>82</v>
      </c>
      <c r="B40" t="s">
        <v>295</v>
      </c>
      <c r="C40" s="2">
        <v>227531</v>
      </c>
      <c r="D40" s="3">
        <v>12</v>
      </c>
      <c r="E40" s="3">
        <f t="shared" si="0"/>
        <v>5.2740066188783065E-5</v>
      </c>
    </row>
    <row r="41" spans="1:5" x14ac:dyDescent="0.15">
      <c r="A41" t="s">
        <v>256</v>
      </c>
      <c r="B41" t="s">
        <v>280</v>
      </c>
      <c r="C41" s="2">
        <v>2708382</v>
      </c>
      <c r="D41" s="3">
        <v>500</v>
      </c>
      <c r="E41" s="3">
        <f t="shared" si="0"/>
        <v>1.8461206727854489E-4</v>
      </c>
    </row>
    <row r="42" spans="1:5" x14ac:dyDescent="0.15">
      <c r="A42" t="s">
        <v>42</v>
      </c>
      <c r="B42" t="s">
        <v>266</v>
      </c>
      <c r="C42" s="2">
        <v>249830</v>
      </c>
      <c r="D42" s="3">
        <v>8</v>
      </c>
      <c r="E42" s="3">
        <f t="shared" si="0"/>
        <v>3.2021774806868672E-5</v>
      </c>
    </row>
    <row r="43" spans="1:5" x14ac:dyDescent="0.15">
      <c r="A43" t="s">
        <v>220</v>
      </c>
      <c r="B43" t="s">
        <v>276</v>
      </c>
      <c r="C43" s="2">
        <v>296204</v>
      </c>
      <c r="D43" s="3">
        <v>46</v>
      </c>
      <c r="E43" s="3">
        <f t="shared" si="0"/>
        <v>1.5529837544395078E-4</v>
      </c>
    </row>
    <row r="44" spans="1:5" x14ac:dyDescent="0.15">
      <c r="A44" t="s">
        <v>166</v>
      </c>
      <c r="B44" t="s">
        <v>289</v>
      </c>
      <c r="C44" s="2">
        <v>137356</v>
      </c>
      <c r="D44" s="3">
        <v>10</v>
      </c>
      <c r="E44" s="3">
        <f t="shared" si="0"/>
        <v>7.2803517865983278E-5</v>
      </c>
    </row>
    <row r="45" spans="1:5" x14ac:dyDescent="0.15">
      <c r="A45" t="s">
        <v>176</v>
      </c>
      <c r="B45" t="s">
        <v>273</v>
      </c>
      <c r="C45" s="2">
        <v>109255</v>
      </c>
      <c r="D45" s="3">
        <v>3</v>
      </c>
      <c r="E45" s="3">
        <f t="shared" si="0"/>
        <v>2.7458697542446571E-5</v>
      </c>
    </row>
    <row r="46" spans="1:5" x14ac:dyDescent="0.15">
      <c r="A46" t="s">
        <v>246</v>
      </c>
      <c r="B46" t="s">
        <v>276</v>
      </c>
      <c r="C46" s="2">
        <v>393781</v>
      </c>
      <c r="D46" s="3">
        <v>84</v>
      </c>
      <c r="E46" s="3">
        <f t="shared" si="0"/>
        <v>2.1331653888836689E-4</v>
      </c>
    </row>
    <row r="47" spans="1:5" x14ac:dyDescent="0.15">
      <c r="A47" t="s">
        <v>118</v>
      </c>
      <c r="B47" t="s">
        <v>268</v>
      </c>
      <c r="C47" s="2">
        <v>432287</v>
      </c>
      <c r="D47" s="3">
        <v>18</v>
      </c>
      <c r="E47" s="3">
        <f t="shared" si="0"/>
        <v>4.163900371743772E-5</v>
      </c>
    </row>
    <row r="48" spans="1:5" x14ac:dyDescent="0.15">
      <c r="A48" t="s">
        <v>110</v>
      </c>
      <c r="B48" t="s">
        <v>301</v>
      </c>
      <c r="C48" s="2">
        <v>110646</v>
      </c>
      <c r="D48" s="3">
        <v>3</v>
      </c>
      <c r="E48" s="3">
        <f t="shared" si="0"/>
        <v>2.7113497098855812E-5</v>
      </c>
    </row>
    <row r="49" spans="1:5" x14ac:dyDescent="0.15">
      <c r="A49" t="s">
        <v>129</v>
      </c>
      <c r="B49" t="s">
        <v>275</v>
      </c>
      <c r="C49" s="2">
        <v>196178</v>
      </c>
      <c r="D49" s="3">
        <v>17</v>
      </c>
      <c r="E49" s="3">
        <f t="shared" si="0"/>
        <v>8.6655996085187941E-5</v>
      </c>
    </row>
    <row r="50" spans="1:5" x14ac:dyDescent="0.15">
      <c r="A50" t="s">
        <v>31</v>
      </c>
      <c r="B50" t="s">
        <v>273</v>
      </c>
      <c r="C50" s="2">
        <v>125021</v>
      </c>
      <c r="D50" s="3">
        <v>1</v>
      </c>
      <c r="E50" s="3">
        <f t="shared" si="0"/>
        <v>7.9986562257540737E-6</v>
      </c>
    </row>
    <row r="51" spans="1:5" x14ac:dyDescent="0.15">
      <c r="A51" t="s">
        <v>15</v>
      </c>
      <c r="B51" t="s">
        <v>266</v>
      </c>
      <c r="C51" s="2">
        <v>157342</v>
      </c>
      <c r="D51" s="3">
        <v>1</v>
      </c>
      <c r="E51" s="3">
        <f t="shared" si="0"/>
        <v>6.3555821077652504E-6</v>
      </c>
    </row>
    <row r="52" spans="1:5" x14ac:dyDescent="0.15">
      <c r="A52" t="s">
        <v>173</v>
      </c>
      <c r="B52" t="s">
        <v>291</v>
      </c>
      <c r="C52" s="2">
        <v>312565</v>
      </c>
      <c r="D52" s="3">
        <v>16</v>
      </c>
      <c r="E52" s="3">
        <f t="shared" si="0"/>
        <v>5.118935261465615E-5</v>
      </c>
    </row>
    <row r="53" spans="1:5" x14ac:dyDescent="0.15">
      <c r="A53" t="s">
        <v>37</v>
      </c>
      <c r="B53" t="s">
        <v>266</v>
      </c>
      <c r="C53" s="2">
        <v>112635</v>
      </c>
      <c r="D53" s="3">
        <v>4</v>
      </c>
      <c r="E53" s="3">
        <f t="shared" si="0"/>
        <v>3.5512940027522526E-5</v>
      </c>
    </row>
    <row r="54" spans="1:5" x14ac:dyDescent="0.15">
      <c r="A54" t="s">
        <v>179</v>
      </c>
      <c r="B54" t="s">
        <v>291</v>
      </c>
      <c r="C54" s="2">
        <v>1241549</v>
      </c>
      <c r="D54" s="3">
        <v>154</v>
      </c>
      <c r="E54" s="3">
        <f t="shared" si="0"/>
        <v>1.2403860016801593E-4</v>
      </c>
    </row>
    <row r="55" spans="1:5" x14ac:dyDescent="0.15">
      <c r="A55" t="s">
        <v>154</v>
      </c>
      <c r="B55" t="s">
        <v>284</v>
      </c>
      <c r="C55" s="2">
        <v>101193</v>
      </c>
      <c r="D55" s="3">
        <v>4</v>
      </c>
      <c r="E55" s="3">
        <f t="shared" si="0"/>
        <v>3.9528425879260424E-5</v>
      </c>
    </row>
    <row r="56" spans="1:5" x14ac:dyDescent="0.15">
      <c r="A56" t="s">
        <v>219</v>
      </c>
      <c r="B56" t="s">
        <v>276</v>
      </c>
      <c r="C56" s="2">
        <v>142139</v>
      </c>
      <c r="D56" s="3">
        <v>24</v>
      </c>
      <c r="E56" s="3">
        <f t="shared" si="0"/>
        <v>1.6884880293234088E-4</v>
      </c>
    </row>
    <row r="57" spans="1:5" x14ac:dyDescent="0.15">
      <c r="A57" t="s">
        <v>64</v>
      </c>
      <c r="B57" t="s">
        <v>291</v>
      </c>
      <c r="C57" s="2">
        <v>118942</v>
      </c>
      <c r="D57" s="3">
        <v>1</v>
      </c>
      <c r="E57" s="3">
        <f t="shared" si="0"/>
        <v>8.4074590977114896E-6</v>
      </c>
    </row>
    <row r="58" spans="1:5" x14ac:dyDescent="0.15">
      <c r="A58" t="s">
        <v>159</v>
      </c>
      <c r="B58" t="s">
        <v>268</v>
      </c>
      <c r="C58" s="2">
        <v>628545</v>
      </c>
      <c r="D58" s="3">
        <v>39</v>
      </c>
      <c r="E58" s="3">
        <f t="shared" si="0"/>
        <v>6.2048063384483208E-5</v>
      </c>
    </row>
    <row r="59" spans="1:5" x14ac:dyDescent="0.15">
      <c r="A59" t="s">
        <v>135</v>
      </c>
      <c r="B59" t="s">
        <v>284</v>
      </c>
      <c r="C59" s="2">
        <v>207400</v>
      </c>
      <c r="D59" s="3">
        <v>7</v>
      </c>
      <c r="E59" s="3">
        <f t="shared" si="0"/>
        <v>3.3751205400192862E-5</v>
      </c>
    </row>
    <row r="60" spans="1:5" x14ac:dyDescent="0.15">
      <c r="A60" t="s">
        <v>254</v>
      </c>
      <c r="B60" t="s">
        <v>296</v>
      </c>
      <c r="C60" s="2">
        <v>707096</v>
      </c>
      <c r="D60" s="3">
        <v>386</v>
      </c>
      <c r="E60" s="3">
        <f t="shared" si="0"/>
        <v>5.4589475827893238E-4</v>
      </c>
    </row>
    <row r="61" spans="1:5" x14ac:dyDescent="0.15">
      <c r="A61" t="s">
        <v>68</v>
      </c>
      <c r="B61" t="s">
        <v>266</v>
      </c>
      <c r="C61" s="2">
        <v>113628</v>
      </c>
      <c r="D61" s="3">
        <v>6</v>
      </c>
      <c r="E61" s="3">
        <f t="shared" si="0"/>
        <v>5.2803886366036539E-5</v>
      </c>
    </row>
    <row r="62" spans="1:5" x14ac:dyDescent="0.15">
      <c r="A62" t="s">
        <v>185</v>
      </c>
      <c r="B62" t="s">
        <v>272</v>
      </c>
      <c r="C62" s="2">
        <v>235563</v>
      </c>
      <c r="D62" s="3">
        <v>21</v>
      </c>
      <c r="E62" s="3">
        <f t="shared" si="0"/>
        <v>8.9148125979037458E-5</v>
      </c>
    </row>
    <row r="63" spans="1:5" x14ac:dyDescent="0.15">
      <c r="A63" t="s">
        <v>77</v>
      </c>
      <c r="B63" t="s">
        <v>266</v>
      </c>
      <c r="C63" s="2">
        <v>101864</v>
      </c>
      <c r="D63" s="3">
        <v>2</v>
      </c>
      <c r="E63" s="3">
        <f t="shared" si="0"/>
        <v>1.9634021833032278E-5</v>
      </c>
    </row>
    <row r="64" spans="1:5" x14ac:dyDescent="0.15">
      <c r="A64" t="s">
        <v>70</v>
      </c>
      <c r="B64" t="s">
        <v>266</v>
      </c>
      <c r="C64" s="2">
        <v>115356</v>
      </c>
      <c r="D64" s="3">
        <v>4</v>
      </c>
      <c r="E64" s="3">
        <f t="shared" si="0"/>
        <v>3.4675266132667569E-5</v>
      </c>
    </row>
    <row r="65" spans="1:5" x14ac:dyDescent="0.15">
      <c r="A65" t="s">
        <v>103</v>
      </c>
      <c r="B65" t="s">
        <v>291</v>
      </c>
      <c r="C65" s="2">
        <v>675536</v>
      </c>
      <c r="D65" s="3">
        <v>23</v>
      </c>
      <c r="E65" s="3">
        <f t="shared" si="0"/>
        <v>3.4047038203737477E-5</v>
      </c>
    </row>
    <row r="66" spans="1:5" x14ac:dyDescent="0.15">
      <c r="A66" t="s">
        <v>44</v>
      </c>
      <c r="B66" t="s">
        <v>280</v>
      </c>
      <c r="C66" s="2">
        <v>109155</v>
      </c>
      <c r="D66" s="3">
        <v>2</v>
      </c>
      <c r="E66" s="3">
        <f t="shared" si="0"/>
        <v>1.8322568824149145E-5</v>
      </c>
    </row>
    <row r="67" spans="1:5" x14ac:dyDescent="0.15">
      <c r="A67" t="s">
        <v>199</v>
      </c>
      <c r="B67" t="s">
        <v>267</v>
      </c>
      <c r="C67" s="2">
        <v>126281</v>
      </c>
      <c r="D67" s="3">
        <v>14</v>
      </c>
      <c r="E67" s="3">
        <f t="shared" ref="E67:E130" si="1">D67/C67</f>
        <v>1.1086386709006106E-4</v>
      </c>
    </row>
    <row r="68" spans="1:5" x14ac:dyDescent="0.15">
      <c r="A68" t="s">
        <v>67</v>
      </c>
      <c r="B68" t="s">
        <v>266</v>
      </c>
      <c r="C68" s="2">
        <v>156344</v>
      </c>
      <c r="D68" s="3">
        <v>1</v>
      </c>
      <c r="E68" s="3">
        <f t="shared" si="1"/>
        <v>6.396152074911733E-6</v>
      </c>
    </row>
    <row r="69" spans="1:5" x14ac:dyDescent="0.15">
      <c r="A69" t="s">
        <v>115</v>
      </c>
      <c r="B69" t="s">
        <v>281</v>
      </c>
      <c r="C69" s="2">
        <v>101972</v>
      </c>
      <c r="D69" s="3">
        <v>8</v>
      </c>
      <c r="E69" s="3">
        <f t="shared" si="1"/>
        <v>7.8452908641587888E-5</v>
      </c>
    </row>
    <row r="70" spans="1:5" x14ac:dyDescent="0.15">
      <c r="A70" t="s">
        <v>107</v>
      </c>
      <c r="B70" t="s">
        <v>266</v>
      </c>
      <c r="C70" s="2">
        <v>147386</v>
      </c>
      <c r="D70" s="3">
        <v>5</v>
      </c>
      <c r="E70" s="3">
        <f t="shared" si="1"/>
        <v>3.3924524717408706E-5</v>
      </c>
    </row>
    <row r="71" spans="1:5" x14ac:dyDescent="0.15">
      <c r="A71" t="s">
        <v>122</v>
      </c>
      <c r="B71" t="s">
        <v>282</v>
      </c>
      <c r="C71" s="2">
        <v>118194</v>
      </c>
      <c r="D71" s="3">
        <v>8</v>
      </c>
      <c r="E71" s="3">
        <f t="shared" si="1"/>
        <v>6.7685330896661417E-5</v>
      </c>
    </row>
    <row r="72" spans="1:5" x14ac:dyDescent="0.15">
      <c r="A72" t="s">
        <v>119</v>
      </c>
      <c r="B72" t="s">
        <v>297</v>
      </c>
      <c r="C72" s="2">
        <v>105318</v>
      </c>
      <c r="D72" s="3">
        <v>1</v>
      </c>
      <c r="E72" s="3">
        <f t="shared" si="1"/>
        <v>9.4950530773467032E-6</v>
      </c>
    </row>
    <row r="73" spans="1:5" x14ac:dyDescent="0.15">
      <c r="A73" t="s">
        <v>105</v>
      </c>
      <c r="B73" t="s">
        <v>266</v>
      </c>
      <c r="C73" s="2">
        <v>107110</v>
      </c>
      <c r="D73" s="3">
        <v>8</v>
      </c>
      <c r="E73" s="3">
        <f t="shared" si="1"/>
        <v>7.4689571468583693E-5</v>
      </c>
    </row>
    <row r="74" spans="1:5" x14ac:dyDescent="0.15">
      <c r="A74" t="s">
        <v>79</v>
      </c>
      <c r="B74" t="s">
        <v>274</v>
      </c>
      <c r="C74" s="2">
        <v>109813</v>
      </c>
      <c r="D74" s="3">
        <v>2</v>
      </c>
      <c r="E74" s="3">
        <f t="shared" si="1"/>
        <v>1.8212779907661206E-5</v>
      </c>
    </row>
    <row r="75" spans="1:5" x14ac:dyDescent="0.15">
      <c r="A75" t="s">
        <v>150</v>
      </c>
      <c r="B75" t="s">
        <v>272</v>
      </c>
      <c r="C75" s="2">
        <v>205966</v>
      </c>
      <c r="D75" s="3">
        <v>22</v>
      </c>
      <c r="E75" s="3">
        <f t="shared" si="1"/>
        <v>1.0681374595807075E-4</v>
      </c>
    </row>
    <row r="76" spans="1:5" x14ac:dyDescent="0.15">
      <c r="A76" t="s">
        <v>255</v>
      </c>
      <c r="B76" t="s">
        <v>296</v>
      </c>
      <c r="C76" s="2">
        <v>101632</v>
      </c>
      <c r="D76" s="3">
        <v>63</v>
      </c>
      <c r="E76" s="3">
        <f t="shared" si="1"/>
        <v>6.1988350125944584E-4</v>
      </c>
    </row>
    <row r="77" spans="1:5" x14ac:dyDescent="0.15">
      <c r="A77" t="s">
        <v>101</v>
      </c>
      <c r="B77" t="s">
        <v>266</v>
      </c>
      <c r="C77" s="2">
        <v>200874</v>
      </c>
      <c r="D77" s="3">
        <v>5</v>
      </c>
      <c r="E77" s="3">
        <f t="shared" si="1"/>
        <v>2.4891225345241297E-5</v>
      </c>
    </row>
    <row r="78" spans="1:5" x14ac:dyDescent="0.15">
      <c r="A78" t="s">
        <v>53</v>
      </c>
      <c r="B78" t="s">
        <v>268</v>
      </c>
      <c r="C78" s="2">
        <v>148792</v>
      </c>
      <c r="D78" s="3">
        <v>2</v>
      </c>
      <c r="E78" s="3">
        <f t="shared" si="1"/>
        <v>1.3441582880800044E-5</v>
      </c>
    </row>
    <row r="79" spans="1:5" x14ac:dyDescent="0.15">
      <c r="A79" t="s">
        <v>209</v>
      </c>
      <c r="B79" t="s">
        <v>273</v>
      </c>
      <c r="C79" s="2">
        <v>170827</v>
      </c>
      <c r="D79" s="3">
        <v>16</v>
      </c>
      <c r="E79" s="3">
        <f t="shared" si="1"/>
        <v>9.3662008933014104E-5</v>
      </c>
    </row>
    <row r="80" spans="1:5" x14ac:dyDescent="0.15">
      <c r="A80" t="s">
        <v>80</v>
      </c>
      <c r="B80" t="s">
        <v>282</v>
      </c>
      <c r="C80" s="2">
        <v>256625</v>
      </c>
      <c r="D80" s="3">
        <v>22</v>
      </c>
      <c r="E80" s="3">
        <f t="shared" si="1"/>
        <v>8.572820263029712E-5</v>
      </c>
    </row>
    <row r="81" spans="1:5" x14ac:dyDescent="0.15">
      <c r="A81" t="s">
        <v>151</v>
      </c>
      <c r="B81" t="s">
        <v>291</v>
      </c>
      <c r="C81" s="2">
        <v>770101</v>
      </c>
      <c r="D81" s="3">
        <v>44</v>
      </c>
      <c r="E81" s="3">
        <f t="shared" si="1"/>
        <v>5.713536276410497E-5</v>
      </c>
    </row>
    <row r="82" spans="1:5" x14ac:dyDescent="0.15">
      <c r="A82" t="s">
        <v>17</v>
      </c>
      <c r="B82" t="s">
        <v>266</v>
      </c>
      <c r="C82" s="2">
        <v>218927</v>
      </c>
      <c r="D82" s="3">
        <v>2</v>
      </c>
      <c r="E82" s="3">
        <f t="shared" si="1"/>
        <v>9.1354652464063365E-6</v>
      </c>
    </row>
    <row r="83" spans="1:5" x14ac:dyDescent="0.15">
      <c r="A83" t="s">
        <v>142</v>
      </c>
      <c r="B83" t="s">
        <v>266</v>
      </c>
      <c r="C83" s="2">
        <v>506011</v>
      </c>
      <c r="D83" s="3">
        <v>51</v>
      </c>
      <c r="E83" s="3">
        <f t="shared" si="1"/>
        <v>1.007883227834968E-4</v>
      </c>
    </row>
    <row r="84" spans="1:5" x14ac:dyDescent="0.15">
      <c r="A84" t="s">
        <v>177</v>
      </c>
      <c r="B84" t="s">
        <v>273</v>
      </c>
      <c r="C84" s="2">
        <v>127036</v>
      </c>
      <c r="D84" s="3">
        <v>6</v>
      </c>
      <c r="E84" s="3">
        <f t="shared" si="1"/>
        <v>4.7230706256494219E-5</v>
      </c>
    </row>
    <row r="85" spans="1:5" x14ac:dyDescent="0.15">
      <c r="A85" t="s">
        <v>48</v>
      </c>
      <c r="B85" t="s">
        <v>266</v>
      </c>
      <c r="C85" s="2">
        <v>175079</v>
      </c>
      <c r="D85" s="3">
        <v>1</v>
      </c>
      <c r="E85" s="3">
        <f t="shared" si="1"/>
        <v>5.7117072864249855E-6</v>
      </c>
    </row>
    <row r="86" spans="1:5" x14ac:dyDescent="0.15">
      <c r="A86" t="s">
        <v>40</v>
      </c>
      <c r="B86" t="s">
        <v>291</v>
      </c>
      <c r="C86" s="2">
        <v>234984</v>
      </c>
      <c r="D86" s="3">
        <v>7</v>
      </c>
      <c r="E86" s="3">
        <f t="shared" si="1"/>
        <v>2.9789262247642394E-5</v>
      </c>
    </row>
    <row r="87" spans="1:5" x14ac:dyDescent="0.15">
      <c r="A87" t="s">
        <v>6</v>
      </c>
      <c r="B87" t="s">
        <v>262</v>
      </c>
      <c r="C87" s="2">
        <v>214264</v>
      </c>
      <c r="D87" s="3">
        <v>5</v>
      </c>
      <c r="E87" s="3">
        <f t="shared" si="1"/>
        <v>2.3335698017399096E-5</v>
      </c>
    </row>
    <row r="88" spans="1:5" x14ac:dyDescent="0.15">
      <c r="A88" t="s">
        <v>10</v>
      </c>
      <c r="B88" t="s">
        <v>262</v>
      </c>
      <c r="C88" s="2">
        <v>232997</v>
      </c>
      <c r="D88" s="3">
        <v>12</v>
      </c>
      <c r="E88" s="3">
        <f t="shared" si="1"/>
        <v>5.1502809049043549E-5</v>
      </c>
    </row>
    <row r="89" spans="1:5" x14ac:dyDescent="0.15">
      <c r="A89" t="s">
        <v>56</v>
      </c>
      <c r="B89" t="s">
        <v>291</v>
      </c>
      <c r="C89" s="2">
        <v>181782</v>
      </c>
      <c r="D89" s="3">
        <v>1</v>
      </c>
      <c r="E89" s="3">
        <f t="shared" si="1"/>
        <v>5.5010947178488523E-6</v>
      </c>
    </row>
    <row r="90" spans="1:5" x14ac:dyDescent="0.15">
      <c r="A90" t="s">
        <v>196</v>
      </c>
      <c r="B90" t="s">
        <v>296</v>
      </c>
      <c r="C90" s="2">
        <v>189953</v>
      </c>
      <c r="D90" s="3">
        <v>16</v>
      </c>
      <c r="E90" s="3">
        <f t="shared" si="1"/>
        <v>8.4231362494932956E-5</v>
      </c>
    </row>
    <row r="91" spans="1:5" x14ac:dyDescent="0.15">
      <c r="A91" t="s">
        <v>124</v>
      </c>
      <c r="B91" t="s">
        <v>300</v>
      </c>
      <c r="C91" s="2">
        <v>106080</v>
      </c>
      <c r="D91" s="3">
        <v>1</v>
      </c>
      <c r="E91" s="3">
        <f t="shared" si="1"/>
        <v>9.4268476621417802E-6</v>
      </c>
    </row>
    <row r="92" spans="1:5" x14ac:dyDescent="0.15">
      <c r="A92" t="s">
        <v>144</v>
      </c>
      <c r="B92" t="s">
        <v>272</v>
      </c>
      <c r="C92" s="2">
        <v>276134</v>
      </c>
      <c r="D92" s="3">
        <v>21</v>
      </c>
      <c r="E92" s="3">
        <f t="shared" si="1"/>
        <v>7.6050033679300633E-5</v>
      </c>
    </row>
    <row r="93" spans="1:5" x14ac:dyDescent="0.15">
      <c r="A93" t="s">
        <v>116</v>
      </c>
      <c r="B93" t="s">
        <v>279</v>
      </c>
      <c r="C93" s="2">
        <v>108202</v>
      </c>
      <c r="D93" s="3">
        <v>4</v>
      </c>
      <c r="E93" s="3">
        <f t="shared" si="1"/>
        <v>3.6967893384595475E-5</v>
      </c>
    </row>
    <row r="94" spans="1:5" x14ac:dyDescent="0.15">
      <c r="A94" t="s">
        <v>39</v>
      </c>
      <c r="B94" t="s">
        <v>295</v>
      </c>
      <c r="C94" s="2">
        <v>137905</v>
      </c>
      <c r="D94" s="3">
        <v>9</v>
      </c>
      <c r="E94" s="3">
        <f t="shared" si="1"/>
        <v>6.5262318262572058E-5</v>
      </c>
    </row>
    <row r="95" spans="1:5" x14ac:dyDescent="0.15">
      <c r="A95" t="s">
        <v>243</v>
      </c>
      <c r="B95" t="s">
        <v>270</v>
      </c>
      <c r="C95" s="2">
        <v>125203</v>
      </c>
      <c r="D95" s="3">
        <v>23</v>
      </c>
      <c r="E95" s="3">
        <f t="shared" si="1"/>
        <v>1.8370166849037163E-4</v>
      </c>
    </row>
    <row r="96" spans="1:5" x14ac:dyDescent="0.15">
      <c r="A96" t="s">
        <v>99</v>
      </c>
      <c r="B96" t="s">
        <v>266</v>
      </c>
      <c r="C96" s="2">
        <v>147424</v>
      </c>
      <c r="D96" s="3">
        <v>6</v>
      </c>
      <c r="E96" s="3">
        <f t="shared" si="1"/>
        <v>4.0698936401128718E-5</v>
      </c>
    </row>
    <row r="97" spans="1:5" x14ac:dyDescent="0.15">
      <c r="A97" t="s">
        <v>28</v>
      </c>
      <c r="B97" t="s">
        <v>263</v>
      </c>
      <c r="C97" s="2">
        <v>263469</v>
      </c>
      <c r="D97" s="3">
        <v>4</v>
      </c>
      <c r="E97" s="3">
        <f t="shared" si="1"/>
        <v>1.518205177838759E-5</v>
      </c>
    </row>
    <row r="98" spans="1:5" x14ac:dyDescent="0.15">
      <c r="A98" t="s">
        <v>72</v>
      </c>
      <c r="B98" t="s">
        <v>273</v>
      </c>
      <c r="C98" s="2">
        <v>233107</v>
      </c>
      <c r="D98" s="3">
        <v>4</v>
      </c>
      <c r="E98" s="3">
        <f t="shared" si="1"/>
        <v>1.7159501859661013E-5</v>
      </c>
    </row>
    <row r="99" spans="1:5" x14ac:dyDescent="0.15">
      <c r="A99" t="s">
        <v>132</v>
      </c>
      <c r="B99" t="s">
        <v>272</v>
      </c>
      <c r="C99" s="2">
        <v>106801</v>
      </c>
      <c r="D99" s="3">
        <v>5</v>
      </c>
      <c r="E99" s="3">
        <f t="shared" si="1"/>
        <v>4.6816041048304791E-5</v>
      </c>
    </row>
    <row r="100" spans="1:5" x14ac:dyDescent="0.15">
      <c r="A100" t="s">
        <v>111</v>
      </c>
      <c r="B100" t="s">
        <v>273</v>
      </c>
      <c r="C100" s="2">
        <v>145313</v>
      </c>
      <c r="D100" s="3">
        <v>5</v>
      </c>
      <c r="E100" s="3">
        <f t="shared" si="1"/>
        <v>3.4408483755754821E-5</v>
      </c>
    </row>
    <row r="101" spans="1:5" x14ac:dyDescent="0.15">
      <c r="A101" t="s">
        <v>224</v>
      </c>
      <c r="B101" t="s">
        <v>291</v>
      </c>
      <c r="C101" s="2">
        <v>2177273</v>
      </c>
      <c r="D101" s="3">
        <v>217</v>
      </c>
      <c r="E101" s="3">
        <f t="shared" si="1"/>
        <v>9.9665958288188943E-5</v>
      </c>
    </row>
    <row r="102" spans="1:5" x14ac:dyDescent="0.15">
      <c r="A102" t="s">
        <v>25</v>
      </c>
      <c r="B102" t="s">
        <v>266</v>
      </c>
      <c r="C102" s="2">
        <v>194677</v>
      </c>
      <c r="D102" s="3">
        <v>3</v>
      </c>
      <c r="E102" s="3">
        <f t="shared" si="1"/>
        <v>1.5410140900054963E-5</v>
      </c>
    </row>
    <row r="103" spans="1:5" x14ac:dyDescent="0.15">
      <c r="A103" t="s">
        <v>211</v>
      </c>
      <c r="B103" t="s">
        <v>258</v>
      </c>
      <c r="C103" s="2">
        <v>183691</v>
      </c>
      <c r="D103" s="3">
        <v>14</v>
      </c>
      <c r="E103" s="3">
        <f t="shared" si="1"/>
        <v>7.6214947928858793E-5</v>
      </c>
    </row>
    <row r="104" spans="1:5" x14ac:dyDescent="0.15">
      <c r="A104" t="s">
        <v>120</v>
      </c>
      <c r="B104" t="s">
        <v>301</v>
      </c>
      <c r="C104" s="2">
        <v>117433</v>
      </c>
      <c r="D104" s="3">
        <v>5</v>
      </c>
      <c r="E104" s="3">
        <f t="shared" si="1"/>
        <v>4.2577469706130303E-5</v>
      </c>
    </row>
    <row r="105" spans="1:5" x14ac:dyDescent="0.15">
      <c r="A105" t="s">
        <v>237</v>
      </c>
      <c r="B105" t="s">
        <v>282</v>
      </c>
      <c r="C105" s="2">
        <v>838650</v>
      </c>
      <c r="D105" s="3">
        <v>97</v>
      </c>
      <c r="E105" s="3">
        <f t="shared" si="1"/>
        <v>1.1566207595540451E-4</v>
      </c>
    </row>
    <row r="106" spans="1:5" x14ac:dyDescent="0.15">
      <c r="A106" t="s">
        <v>181</v>
      </c>
      <c r="B106" t="s">
        <v>266</v>
      </c>
      <c r="C106" s="2">
        <v>111488</v>
      </c>
      <c r="D106" s="3">
        <v>14</v>
      </c>
      <c r="E106" s="3">
        <f t="shared" si="1"/>
        <v>1.2557405281285878E-4</v>
      </c>
    </row>
    <row r="107" spans="1:5" x14ac:dyDescent="0.15">
      <c r="A107" t="s">
        <v>3</v>
      </c>
      <c r="B107" t="s">
        <v>266</v>
      </c>
      <c r="C107" s="2">
        <v>217528</v>
      </c>
      <c r="D107" s="3">
        <v>2</v>
      </c>
      <c r="E107" s="3">
        <f t="shared" si="1"/>
        <v>9.1942186752969732E-6</v>
      </c>
    </row>
    <row r="108" spans="1:5" x14ac:dyDescent="0.15">
      <c r="A108" t="s">
        <v>38</v>
      </c>
      <c r="B108" t="s">
        <v>291</v>
      </c>
      <c r="C108" s="2">
        <v>224007</v>
      </c>
      <c r="D108" s="3">
        <v>3</v>
      </c>
      <c r="E108" s="3">
        <f t="shared" si="1"/>
        <v>1.3392438629149983E-5</v>
      </c>
    </row>
    <row r="109" spans="1:5" x14ac:dyDescent="0.15">
      <c r="A109" t="s">
        <v>215</v>
      </c>
      <c r="B109" t="s">
        <v>299</v>
      </c>
      <c r="C109" s="2">
        <v>175939</v>
      </c>
      <c r="D109" s="3">
        <v>63</v>
      </c>
      <c r="E109" s="3">
        <f t="shared" si="1"/>
        <v>3.5807865226015833E-4</v>
      </c>
    </row>
    <row r="110" spans="1:5" x14ac:dyDescent="0.15">
      <c r="A110" t="s">
        <v>161</v>
      </c>
      <c r="B110" t="s">
        <v>273</v>
      </c>
      <c r="C110" s="2">
        <v>840660</v>
      </c>
      <c r="D110" s="3">
        <v>93</v>
      </c>
      <c r="E110" s="3">
        <f t="shared" si="1"/>
        <v>1.10627364213832E-4</v>
      </c>
    </row>
    <row r="111" spans="1:5" x14ac:dyDescent="0.15">
      <c r="A111" t="s">
        <v>188</v>
      </c>
      <c r="B111" t="s">
        <v>267</v>
      </c>
      <c r="C111" s="2">
        <v>251554</v>
      </c>
      <c r="D111" s="3">
        <v>11</v>
      </c>
      <c r="E111" s="3">
        <f t="shared" si="1"/>
        <v>4.3728185598320836E-5</v>
      </c>
    </row>
    <row r="112" spans="1:5" x14ac:dyDescent="0.15">
      <c r="A112" t="s">
        <v>69</v>
      </c>
      <c r="B112" t="s">
        <v>280</v>
      </c>
      <c r="C112" s="2">
        <v>148471</v>
      </c>
      <c r="D112" s="3">
        <v>11</v>
      </c>
      <c r="E112" s="3">
        <f t="shared" si="1"/>
        <v>7.408854254366173E-5</v>
      </c>
    </row>
    <row r="113" spans="1:5" x14ac:dyDescent="0.15">
      <c r="A113" t="s">
        <v>153</v>
      </c>
      <c r="B113" t="s">
        <v>286</v>
      </c>
      <c r="C113" s="2">
        <v>147201</v>
      </c>
      <c r="D113" s="3">
        <v>15</v>
      </c>
      <c r="E113" s="3">
        <f t="shared" si="1"/>
        <v>1.0190148164754315E-4</v>
      </c>
    </row>
    <row r="114" spans="1:5" x14ac:dyDescent="0.15">
      <c r="A114" t="s">
        <v>153</v>
      </c>
      <c r="B114" t="s">
        <v>301</v>
      </c>
      <c r="C114" s="2">
        <v>464073</v>
      </c>
      <c r="D114" s="3">
        <v>105</v>
      </c>
      <c r="E114" s="3">
        <f t="shared" si="1"/>
        <v>2.2625750690085397E-4</v>
      </c>
    </row>
    <row r="115" spans="1:5" x14ac:dyDescent="0.15">
      <c r="A115" t="s">
        <v>113</v>
      </c>
      <c r="B115" t="s">
        <v>297</v>
      </c>
      <c r="C115" s="2">
        <v>122102</v>
      </c>
      <c r="D115" s="3">
        <v>2</v>
      </c>
      <c r="E115" s="3">
        <f t="shared" si="1"/>
        <v>1.6379748079474536E-5</v>
      </c>
    </row>
    <row r="116" spans="1:5" x14ac:dyDescent="0.15">
      <c r="A116" t="s">
        <v>168</v>
      </c>
      <c r="B116" t="s">
        <v>291</v>
      </c>
      <c r="C116" s="2">
        <v>131965</v>
      </c>
      <c r="D116" s="3">
        <v>12</v>
      </c>
      <c r="E116" s="3">
        <f t="shared" si="1"/>
        <v>9.093320198537491E-5</v>
      </c>
    </row>
    <row r="117" spans="1:5" x14ac:dyDescent="0.15">
      <c r="A117" t="s">
        <v>218</v>
      </c>
      <c r="B117" t="s">
        <v>289</v>
      </c>
      <c r="C117" s="2">
        <v>182254</v>
      </c>
      <c r="D117" s="3">
        <v>18</v>
      </c>
      <c r="E117" s="3">
        <f t="shared" si="1"/>
        <v>9.8763264455101118E-5</v>
      </c>
    </row>
    <row r="118" spans="1:5" x14ac:dyDescent="0.15">
      <c r="A118" t="s">
        <v>163</v>
      </c>
      <c r="B118" t="s">
        <v>290</v>
      </c>
      <c r="C118" s="2">
        <v>122852</v>
      </c>
      <c r="D118" s="3">
        <v>11</v>
      </c>
      <c r="E118" s="3">
        <f t="shared" si="1"/>
        <v>8.9538631849705338E-5</v>
      </c>
    </row>
    <row r="119" spans="1:5" x14ac:dyDescent="0.15">
      <c r="A119" t="s">
        <v>121</v>
      </c>
      <c r="B119" t="s">
        <v>268</v>
      </c>
      <c r="C119" s="2">
        <v>146404</v>
      </c>
      <c r="D119" s="3">
        <v>2</v>
      </c>
      <c r="E119" s="3">
        <f t="shared" si="1"/>
        <v>1.3660828939100024E-5</v>
      </c>
    </row>
    <row r="120" spans="1:5" x14ac:dyDescent="0.15">
      <c r="A120" t="s">
        <v>139</v>
      </c>
      <c r="B120" t="s">
        <v>266</v>
      </c>
      <c r="C120" s="2">
        <v>159155</v>
      </c>
      <c r="D120" s="3">
        <v>8</v>
      </c>
      <c r="E120" s="3">
        <f t="shared" si="1"/>
        <v>5.0265464484307747E-5</v>
      </c>
    </row>
    <row r="121" spans="1:5" x14ac:dyDescent="0.15">
      <c r="A121" t="s">
        <v>212</v>
      </c>
      <c r="B121" t="s">
        <v>296</v>
      </c>
      <c r="C121" s="2">
        <v>114688</v>
      </c>
      <c r="D121" s="3">
        <v>13</v>
      </c>
      <c r="E121" s="3">
        <f t="shared" si="1"/>
        <v>1.1335100446428572E-4</v>
      </c>
    </row>
    <row r="122" spans="1:5" x14ac:dyDescent="0.15">
      <c r="A122" t="s">
        <v>100</v>
      </c>
      <c r="B122" t="s">
        <v>291</v>
      </c>
      <c r="C122" s="2">
        <v>245558</v>
      </c>
      <c r="D122" s="3">
        <v>8</v>
      </c>
      <c r="E122" s="3">
        <f t="shared" si="1"/>
        <v>3.2578861205906548E-5</v>
      </c>
    </row>
    <row r="123" spans="1:5" x14ac:dyDescent="0.15">
      <c r="A123" t="s">
        <v>257</v>
      </c>
      <c r="B123" t="s">
        <v>263</v>
      </c>
      <c r="C123" s="2">
        <v>1479393</v>
      </c>
      <c r="D123" s="3">
        <v>76</v>
      </c>
      <c r="E123" s="3">
        <f t="shared" si="1"/>
        <v>5.1372420986174735E-5</v>
      </c>
    </row>
    <row r="124" spans="1:5" x14ac:dyDescent="0.15">
      <c r="A124" t="s">
        <v>74</v>
      </c>
      <c r="B124" t="s">
        <v>288</v>
      </c>
      <c r="C124" s="2">
        <v>302332</v>
      </c>
      <c r="D124" s="3">
        <v>12</v>
      </c>
      <c r="E124" s="3">
        <f t="shared" si="1"/>
        <v>3.9691465011973592E-5</v>
      </c>
    </row>
    <row r="125" spans="1:5" x14ac:dyDescent="0.15">
      <c r="A125" t="s">
        <v>90</v>
      </c>
      <c r="B125" t="s">
        <v>261</v>
      </c>
      <c r="C125" s="2">
        <v>264175</v>
      </c>
      <c r="D125" s="3">
        <v>3</v>
      </c>
      <c r="E125" s="3">
        <f t="shared" si="1"/>
        <v>1.135610864010599E-5</v>
      </c>
    </row>
    <row r="126" spans="1:5" x14ac:dyDescent="0.15">
      <c r="A126" t="s">
        <v>242</v>
      </c>
      <c r="B126" t="s">
        <v>264</v>
      </c>
      <c r="C126" s="2">
        <v>196055</v>
      </c>
      <c r="D126" s="3">
        <v>45</v>
      </c>
      <c r="E126" s="3">
        <f t="shared" si="1"/>
        <v>2.2952742852770907E-4</v>
      </c>
    </row>
    <row r="127" spans="1:5" x14ac:dyDescent="0.15">
      <c r="A127" t="s">
        <v>149</v>
      </c>
      <c r="B127" t="s">
        <v>266</v>
      </c>
      <c r="C127" s="2">
        <v>469893</v>
      </c>
      <c r="D127" s="3">
        <v>32</v>
      </c>
      <c r="E127" s="3">
        <f t="shared" si="1"/>
        <v>6.8100610138903961E-5</v>
      </c>
    </row>
    <row r="128" spans="1:5" x14ac:dyDescent="0.15">
      <c r="A128" t="s">
        <v>123</v>
      </c>
      <c r="B128" t="s">
        <v>266</v>
      </c>
      <c r="C128" s="2">
        <v>3855122</v>
      </c>
      <c r="D128" s="3">
        <v>299</v>
      </c>
      <c r="E128" s="3">
        <f t="shared" si="1"/>
        <v>7.7559153769971481E-5</v>
      </c>
    </row>
    <row r="129" spans="1:5" x14ac:dyDescent="0.15">
      <c r="A129" t="s">
        <v>156</v>
      </c>
      <c r="B129" t="s">
        <v>288</v>
      </c>
      <c r="C129" s="2">
        <v>666200</v>
      </c>
      <c r="D129" s="3">
        <v>62</v>
      </c>
      <c r="E129" s="3">
        <f t="shared" si="1"/>
        <v>9.3065145601921339E-5</v>
      </c>
    </row>
    <row r="130" spans="1:5" x14ac:dyDescent="0.15">
      <c r="A130" t="s">
        <v>202</v>
      </c>
      <c r="B130" t="s">
        <v>291</v>
      </c>
      <c r="C130" s="2">
        <v>237241</v>
      </c>
      <c r="D130" s="3">
        <v>11</v>
      </c>
      <c r="E130" s="3">
        <f t="shared" si="1"/>
        <v>4.63663532020182E-5</v>
      </c>
    </row>
    <row r="131" spans="1:5" x14ac:dyDescent="0.15">
      <c r="A131" t="s">
        <v>85</v>
      </c>
      <c r="B131" t="s">
        <v>300</v>
      </c>
      <c r="C131" s="2">
        <v>237508</v>
      </c>
      <c r="D131" s="3">
        <v>3</v>
      </c>
      <c r="E131" s="3">
        <f t="shared" ref="E131:E194" si="2">D131/C131</f>
        <v>1.2631153476935515E-5</v>
      </c>
    </row>
    <row r="132" spans="1:5" x14ac:dyDescent="0.15">
      <c r="A132" t="s">
        <v>146</v>
      </c>
      <c r="B132" t="s">
        <v>265</v>
      </c>
      <c r="C132" s="2">
        <v>110040</v>
      </c>
      <c r="D132" s="3">
        <v>1</v>
      </c>
      <c r="E132" s="3">
        <f t="shared" si="2"/>
        <v>9.0876045074518349E-6</v>
      </c>
    </row>
    <row r="133" spans="1:5" x14ac:dyDescent="0.15">
      <c r="A133" t="s">
        <v>11</v>
      </c>
      <c r="B133" t="s">
        <v>291</v>
      </c>
      <c r="C133" s="2">
        <v>135745</v>
      </c>
      <c r="D133" s="3">
        <v>1</v>
      </c>
      <c r="E133" s="3">
        <f t="shared" si="2"/>
        <v>7.3667538399204388E-6</v>
      </c>
    </row>
    <row r="134" spans="1:5" x14ac:dyDescent="0.15">
      <c r="A134" t="s">
        <v>251</v>
      </c>
      <c r="B134" t="s">
        <v>289</v>
      </c>
      <c r="C134" s="2">
        <v>657436</v>
      </c>
      <c r="D134" s="3">
        <v>133</v>
      </c>
      <c r="E134" s="3">
        <f t="shared" si="2"/>
        <v>2.0230106048345391E-4</v>
      </c>
    </row>
    <row r="135" spans="1:5" x14ac:dyDescent="0.15">
      <c r="A135" t="s">
        <v>92</v>
      </c>
      <c r="B135" t="s">
        <v>262</v>
      </c>
      <c r="C135" s="2">
        <v>451391</v>
      </c>
      <c r="D135" s="3">
        <v>14</v>
      </c>
      <c r="E135" s="3">
        <f t="shared" si="2"/>
        <v>3.1015239559494983E-5</v>
      </c>
    </row>
    <row r="136" spans="1:5" x14ac:dyDescent="0.15">
      <c r="A136" t="s">
        <v>63</v>
      </c>
      <c r="B136" t="s">
        <v>291</v>
      </c>
      <c r="C136" s="2">
        <v>144811</v>
      </c>
      <c r="D136" s="3">
        <v>2</v>
      </c>
      <c r="E136" s="3">
        <f t="shared" si="2"/>
        <v>1.3811105509940544E-5</v>
      </c>
    </row>
    <row r="137" spans="1:5" x14ac:dyDescent="0.15">
      <c r="A137" t="s">
        <v>235</v>
      </c>
      <c r="B137" t="s">
        <v>273</v>
      </c>
      <c r="C137" s="2">
        <v>414327</v>
      </c>
      <c r="D137" s="3">
        <v>69</v>
      </c>
      <c r="E137" s="3">
        <f t="shared" si="2"/>
        <v>1.6653512805103214E-4</v>
      </c>
    </row>
    <row r="138" spans="1:5" x14ac:dyDescent="0.15">
      <c r="A138" t="s">
        <v>205</v>
      </c>
      <c r="B138" t="s">
        <v>273</v>
      </c>
      <c r="C138" s="2">
        <v>111177</v>
      </c>
      <c r="D138" s="3">
        <v>25</v>
      </c>
      <c r="E138" s="3">
        <f t="shared" si="2"/>
        <v>2.2486665407413405E-4</v>
      </c>
    </row>
    <row r="139" spans="1:5" x14ac:dyDescent="0.15">
      <c r="A139" t="s">
        <v>71</v>
      </c>
      <c r="B139" t="s">
        <v>291</v>
      </c>
      <c r="C139" s="2">
        <v>115637</v>
      </c>
      <c r="D139" s="3">
        <v>4</v>
      </c>
      <c r="E139" s="3">
        <f t="shared" si="2"/>
        <v>3.4591004609251364E-5</v>
      </c>
    </row>
    <row r="140" spans="1:5" x14ac:dyDescent="0.15">
      <c r="A140" t="s">
        <v>241</v>
      </c>
      <c r="B140" t="s">
        <v>300</v>
      </c>
      <c r="C140" s="2">
        <v>599395</v>
      </c>
      <c r="D140" s="3">
        <v>91</v>
      </c>
      <c r="E140" s="3">
        <f t="shared" si="2"/>
        <v>1.5181975158284604E-4</v>
      </c>
    </row>
    <row r="141" spans="1:5" x14ac:dyDescent="0.15">
      <c r="A141" t="s">
        <v>223</v>
      </c>
      <c r="B141" t="s">
        <v>298</v>
      </c>
      <c r="C141" s="2">
        <v>390240</v>
      </c>
      <c r="D141" s="3">
        <v>39</v>
      </c>
      <c r="E141" s="3">
        <f t="shared" si="2"/>
        <v>9.9938499384993852E-5</v>
      </c>
    </row>
    <row r="142" spans="1:5" x14ac:dyDescent="0.15">
      <c r="A142" t="s">
        <v>108</v>
      </c>
      <c r="B142" t="s">
        <v>273</v>
      </c>
      <c r="C142" s="2">
        <v>125998</v>
      </c>
      <c r="D142" s="3">
        <v>2</v>
      </c>
      <c r="E142" s="3">
        <f t="shared" si="2"/>
        <v>1.587326782964809E-5</v>
      </c>
    </row>
    <row r="143" spans="1:5" x14ac:dyDescent="0.15">
      <c r="A143" t="s">
        <v>133</v>
      </c>
      <c r="B143" t="s">
        <v>258</v>
      </c>
      <c r="C143" s="2">
        <v>251516</v>
      </c>
      <c r="D143" s="3">
        <v>32</v>
      </c>
      <c r="E143" s="3">
        <f t="shared" si="2"/>
        <v>1.2722848645811796E-4</v>
      </c>
    </row>
    <row r="144" spans="1:5" x14ac:dyDescent="0.15">
      <c r="A144" t="s">
        <v>197</v>
      </c>
      <c r="B144" t="s">
        <v>266</v>
      </c>
      <c r="C144" s="2">
        <v>204631</v>
      </c>
      <c r="D144" s="3">
        <v>20</v>
      </c>
      <c r="E144" s="3">
        <f t="shared" si="2"/>
        <v>9.7736902033416251E-5</v>
      </c>
    </row>
    <row r="145" spans="1:5" x14ac:dyDescent="0.15">
      <c r="A145" t="s">
        <v>89</v>
      </c>
      <c r="B145" t="s">
        <v>258</v>
      </c>
      <c r="C145" s="2">
        <v>209018</v>
      </c>
      <c r="D145" s="3">
        <v>44</v>
      </c>
      <c r="E145" s="3">
        <f t="shared" si="2"/>
        <v>2.1050818589786526E-4</v>
      </c>
    </row>
    <row r="146" spans="1:5" x14ac:dyDescent="0.15">
      <c r="A146" t="s">
        <v>75</v>
      </c>
      <c r="B146" t="s">
        <v>266</v>
      </c>
      <c r="C146" s="2">
        <v>199673</v>
      </c>
      <c r="D146" s="3">
        <v>5</v>
      </c>
      <c r="E146" s="3">
        <f t="shared" si="2"/>
        <v>2.5040941940072017E-5</v>
      </c>
    </row>
    <row r="147" spans="1:5" x14ac:dyDescent="0.15">
      <c r="A147" t="s">
        <v>162</v>
      </c>
      <c r="B147" t="s">
        <v>289</v>
      </c>
      <c r="C147" s="2">
        <v>112247</v>
      </c>
      <c r="D147" s="3">
        <v>3</v>
      </c>
      <c r="E147" s="3">
        <f t="shared" si="2"/>
        <v>2.6726772207720475E-5</v>
      </c>
    </row>
    <row r="148" spans="1:5" x14ac:dyDescent="0.15">
      <c r="A148" t="s">
        <v>4</v>
      </c>
      <c r="B148" t="s">
        <v>266</v>
      </c>
      <c r="C148" s="2">
        <v>106839</v>
      </c>
      <c r="D148" s="3">
        <v>1</v>
      </c>
      <c r="E148" s="3">
        <f t="shared" si="2"/>
        <v>9.359877947191568E-6</v>
      </c>
    </row>
    <row r="149" spans="1:5" x14ac:dyDescent="0.15">
      <c r="A149" t="s">
        <v>5</v>
      </c>
      <c r="B149" t="s">
        <v>280</v>
      </c>
      <c r="C149" s="2">
        <v>142840</v>
      </c>
      <c r="D149" s="3">
        <v>3</v>
      </c>
      <c r="E149" s="3">
        <f t="shared" si="2"/>
        <v>2.1002520302436291E-5</v>
      </c>
    </row>
    <row r="150" spans="1:5" x14ac:dyDescent="0.15">
      <c r="A150" t="s">
        <v>239</v>
      </c>
      <c r="B150" t="s">
        <v>289</v>
      </c>
      <c r="C150" s="2">
        <v>620886</v>
      </c>
      <c r="D150" s="3">
        <v>62</v>
      </c>
      <c r="E150" s="3">
        <f t="shared" si="2"/>
        <v>9.9857300696102027E-5</v>
      </c>
    </row>
    <row r="151" spans="1:5" x14ac:dyDescent="0.15">
      <c r="A151" t="s">
        <v>248</v>
      </c>
      <c r="B151" t="s">
        <v>270</v>
      </c>
      <c r="C151" s="2">
        <v>129934</v>
      </c>
      <c r="D151" s="3">
        <v>17</v>
      </c>
      <c r="E151" s="3">
        <f t="shared" si="2"/>
        <v>1.3083565502485878E-4</v>
      </c>
    </row>
    <row r="152" spans="1:5" x14ac:dyDescent="0.15">
      <c r="A152" t="s">
        <v>201</v>
      </c>
      <c r="B152" t="s">
        <v>290</v>
      </c>
      <c r="C152" s="2">
        <v>362874</v>
      </c>
      <c r="D152" s="3">
        <v>193</v>
      </c>
      <c r="E152" s="3">
        <f t="shared" si="2"/>
        <v>5.3186505508799197E-4</v>
      </c>
    </row>
    <row r="153" spans="1:5" x14ac:dyDescent="0.15">
      <c r="A153" t="s">
        <v>167</v>
      </c>
      <c r="B153" t="s">
        <v>271</v>
      </c>
      <c r="C153" s="2">
        <v>8289415</v>
      </c>
      <c r="D153" s="3">
        <v>419</v>
      </c>
      <c r="E153" s="3">
        <f t="shared" si="2"/>
        <v>5.0546389582377046E-5</v>
      </c>
    </row>
    <row r="154" spans="1:5" x14ac:dyDescent="0.15">
      <c r="A154" t="s">
        <v>232</v>
      </c>
      <c r="B154" t="s">
        <v>267</v>
      </c>
      <c r="C154" s="2">
        <v>278906</v>
      </c>
      <c r="D154" s="3">
        <v>96</v>
      </c>
      <c r="E154" s="3">
        <f t="shared" si="2"/>
        <v>3.4420198920066261E-4</v>
      </c>
    </row>
    <row r="155" spans="1:5" x14ac:dyDescent="0.15">
      <c r="A155" t="s">
        <v>98</v>
      </c>
      <c r="B155" t="s">
        <v>295</v>
      </c>
      <c r="C155" s="2">
        <v>181591</v>
      </c>
      <c r="D155" s="3">
        <v>20</v>
      </c>
      <c r="E155" s="3">
        <f t="shared" si="2"/>
        <v>1.10137616952382E-4</v>
      </c>
    </row>
    <row r="156" spans="1:5" x14ac:dyDescent="0.15">
      <c r="A156" t="s">
        <v>141</v>
      </c>
      <c r="B156" t="s">
        <v>295</v>
      </c>
      <c r="C156" s="2">
        <v>245303</v>
      </c>
      <c r="D156" s="3">
        <v>34</v>
      </c>
      <c r="E156" s="3">
        <f t="shared" si="2"/>
        <v>1.3860409371267371E-4</v>
      </c>
    </row>
    <row r="157" spans="1:5" x14ac:dyDescent="0.15">
      <c r="A157" t="s">
        <v>23</v>
      </c>
      <c r="B157" t="s">
        <v>277</v>
      </c>
      <c r="C157" s="2">
        <v>113969</v>
      </c>
      <c r="D157" s="3">
        <v>1</v>
      </c>
      <c r="E157" s="3">
        <f t="shared" si="2"/>
        <v>8.7743158227237227E-6</v>
      </c>
    </row>
    <row r="158" spans="1:5" x14ac:dyDescent="0.15">
      <c r="A158" t="s">
        <v>187</v>
      </c>
      <c r="B158" t="s">
        <v>285</v>
      </c>
      <c r="C158" s="2">
        <v>100675</v>
      </c>
      <c r="D158" s="3">
        <v>13</v>
      </c>
      <c r="E158" s="3">
        <f t="shared" si="2"/>
        <v>1.2912838341196922E-4</v>
      </c>
    </row>
    <row r="159" spans="1:5" x14ac:dyDescent="0.15">
      <c r="A159" t="s">
        <v>194</v>
      </c>
      <c r="B159" t="s">
        <v>263</v>
      </c>
      <c r="C159" s="2">
        <v>221884</v>
      </c>
      <c r="D159" s="3">
        <v>14</v>
      </c>
      <c r="E159" s="3">
        <f t="shared" si="2"/>
        <v>6.309603216094896E-5</v>
      </c>
    </row>
    <row r="160" spans="1:5" x14ac:dyDescent="0.15">
      <c r="A160" t="s">
        <v>95</v>
      </c>
      <c r="B160" t="s">
        <v>266</v>
      </c>
      <c r="C160" s="2">
        <v>107295</v>
      </c>
      <c r="D160" s="3">
        <v>11</v>
      </c>
      <c r="E160" s="3">
        <f t="shared" si="2"/>
        <v>1.0252108672351927E-4</v>
      </c>
    </row>
    <row r="161" spans="1:5" x14ac:dyDescent="0.15">
      <c r="A161" t="s">
        <v>253</v>
      </c>
      <c r="B161" t="s">
        <v>266</v>
      </c>
      <c r="C161" s="2">
        <v>399487</v>
      </c>
      <c r="D161" s="3">
        <v>127</v>
      </c>
      <c r="E161" s="3">
        <f t="shared" si="2"/>
        <v>3.1790771664659925E-4</v>
      </c>
    </row>
    <row r="162" spans="1:5" x14ac:dyDescent="0.15">
      <c r="A162" t="s">
        <v>106</v>
      </c>
      <c r="B162" t="s">
        <v>266</v>
      </c>
      <c r="C162" s="2">
        <v>171141</v>
      </c>
      <c r="D162" s="3">
        <v>8</v>
      </c>
      <c r="E162" s="3">
        <f t="shared" si="2"/>
        <v>4.674508154095161E-5</v>
      </c>
    </row>
    <row r="163" spans="1:5" x14ac:dyDescent="0.15">
      <c r="A163" t="s">
        <v>230</v>
      </c>
      <c r="B163" t="s">
        <v>291</v>
      </c>
      <c r="C163" s="2">
        <v>103635</v>
      </c>
      <c r="D163" s="3">
        <v>5</v>
      </c>
      <c r="E163" s="3">
        <f t="shared" si="2"/>
        <v>4.8246248854151592E-5</v>
      </c>
    </row>
    <row r="164" spans="1:5" x14ac:dyDescent="0.15">
      <c r="A164" t="s">
        <v>210</v>
      </c>
      <c r="B164" t="s">
        <v>277</v>
      </c>
      <c r="C164" s="2">
        <v>595607</v>
      </c>
      <c r="D164" s="3">
        <v>85</v>
      </c>
      <c r="E164" s="3">
        <f t="shared" si="2"/>
        <v>1.4271155308785826E-4</v>
      </c>
    </row>
    <row r="165" spans="1:5" x14ac:dyDescent="0.15">
      <c r="A165" t="s">
        <v>152</v>
      </c>
      <c r="B165" t="s">
        <v>261</v>
      </c>
      <c r="C165" s="2">
        <v>417970</v>
      </c>
      <c r="D165" s="3">
        <v>41</v>
      </c>
      <c r="E165" s="3">
        <f t="shared" si="2"/>
        <v>9.8093164581190037E-5</v>
      </c>
    </row>
    <row r="166" spans="1:5" x14ac:dyDescent="0.15">
      <c r="A166" t="s">
        <v>66</v>
      </c>
      <c r="B166" t="s">
        <v>266</v>
      </c>
      <c r="C166" s="2">
        <v>167933</v>
      </c>
      <c r="D166" s="3">
        <v>3</v>
      </c>
      <c r="E166" s="3">
        <f t="shared" si="2"/>
        <v>1.786426729707681E-5</v>
      </c>
    </row>
    <row r="167" spans="1:5" x14ac:dyDescent="0.15">
      <c r="A167" t="s">
        <v>7</v>
      </c>
      <c r="B167" t="s">
        <v>266</v>
      </c>
      <c r="C167" s="2">
        <v>139692</v>
      </c>
      <c r="D167" s="3">
        <v>4</v>
      </c>
      <c r="E167" s="3">
        <f t="shared" si="2"/>
        <v>2.8634424304899349E-5</v>
      </c>
    </row>
    <row r="168" spans="1:5" x14ac:dyDescent="0.15">
      <c r="A168" t="s">
        <v>226</v>
      </c>
      <c r="B168" t="s">
        <v>273</v>
      </c>
      <c r="C168" s="2">
        <v>246513</v>
      </c>
      <c r="D168" s="3">
        <v>24</v>
      </c>
      <c r="E168" s="3">
        <f t="shared" si="2"/>
        <v>9.7357948668021563E-5</v>
      </c>
    </row>
    <row r="169" spans="1:5" x14ac:dyDescent="0.15">
      <c r="A169" t="s">
        <v>26</v>
      </c>
      <c r="B169" t="s">
        <v>286</v>
      </c>
      <c r="C169" s="2">
        <v>177085</v>
      </c>
      <c r="D169" s="3">
        <v>2</v>
      </c>
      <c r="E169" s="3">
        <f t="shared" si="2"/>
        <v>1.1294011350481407E-5</v>
      </c>
    </row>
    <row r="170" spans="1:5" x14ac:dyDescent="0.15">
      <c r="A170" t="s">
        <v>62</v>
      </c>
      <c r="B170" t="s">
        <v>266</v>
      </c>
      <c r="C170" s="2">
        <v>201797</v>
      </c>
      <c r="D170" s="3">
        <v>9</v>
      </c>
      <c r="E170" s="3">
        <f t="shared" si="2"/>
        <v>4.459927550954672E-5</v>
      </c>
    </row>
    <row r="171" spans="1:5" x14ac:dyDescent="0.15">
      <c r="A171" t="s">
        <v>136</v>
      </c>
      <c r="B171" t="s">
        <v>273</v>
      </c>
      <c r="C171" s="2">
        <v>104635</v>
      </c>
      <c r="D171" s="3">
        <v>3</v>
      </c>
      <c r="E171" s="3">
        <f t="shared" si="2"/>
        <v>2.8671094757968176E-5</v>
      </c>
    </row>
    <row r="172" spans="1:5" x14ac:dyDescent="0.15">
      <c r="A172" t="s">
        <v>134</v>
      </c>
      <c r="B172" t="s">
        <v>266</v>
      </c>
      <c r="C172" s="2">
        <v>155294</v>
      </c>
      <c r="D172" s="3">
        <v>6</v>
      </c>
      <c r="E172" s="3">
        <f t="shared" si="2"/>
        <v>3.863639290635826E-5</v>
      </c>
    </row>
    <row r="173" spans="1:5" x14ac:dyDescent="0.15">
      <c r="A173" t="s">
        <v>65</v>
      </c>
      <c r="B173" t="s">
        <v>266</v>
      </c>
      <c r="C173" s="2">
        <v>154562</v>
      </c>
      <c r="D173" s="3">
        <v>8</v>
      </c>
      <c r="E173" s="3">
        <f t="shared" si="2"/>
        <v>5.1759164607083244E-5</v>
      </c>
    </row>
    <row r="174" spans="1:5" x14ac:dyDescent="0.15">
      <c r="A174" t="s">
        <v>65</v>
      </c>
      <c r="B174" t="s">
        <v>291</v>
      </c>
      <c r="C174" s="2">
        <v>139382</v>
      </c>
      <c r="D174" s="3">
        <v>5</v>
      </c>
      <c r="E174" s="3">
        <f t="shared" si="2"/>
        <v>3.5872637786801736E-5</v>
      </c>
    </row>
    <row r="175" spans="1:5" x14ac:dyDescent="0.15">
      <c r="A175" t="s">
        <v>229</v>
      </c>
      <c r="B175" t="s">
        <v>267</v>
      </c>
      <c r="C175" s="2">
        <v>147148</v>
      </c>
      <c r="D175" s="3">
        <v>21</v>
      </c>
      <c r="E175" s="3">
        <f t="shared" si="2"/>
        <v>1.4271345855872998E-4</v>
      </c>
    </row>
    <row r="176" spans="1:5" x14ac:dyDescent="0.15">
      <c r="A176" t="s">
        <v>21</v>
      </c>
      <c r="B176" t="s">
        <v>273</v>
      </c>
      <c r="C176" s="2">
        <v>159744</v>
      </c>
      <c r="D176" s="3">
        <v>2</v>
      </c>
      <c r="E176" s="3">
        <f t="shared" si="2"/>
        <v>1.2520032051282051E-5</v>
      </c>
    </row>
    <row r="177" spans="1:5" x14ac:dyDescent="0.15">
      <c r="A177" t="s">
        <v>33</v>
      </c>
      <c r="B177" t="s">
        <v>262</v>
      </c>
      <c r="C177" s="2">
        <v>158347</v>
      </c>
      <c r="D177" s="3">
        <v>9</v>
      </c>
      <c r="E177" s="3">
        <f t="shared" si="2"/>
        <v>5.683719931542751E-5</v>
      </c>
    </row>
    <row r="178" spans="1:5" x14ac:dyDescent="0.15">
      <c r="A178" t="s">
        <v>33</v>
      </c>
      <c r="B178" t="s">
        <v>280</v>
      </c>
      <c r="C178" s="2">
        <v>115288</v>
      </c>
      <c r="D178" s="3">
        <v>10</v>
      </c>
      <c r="E178" s="3">
        <f t="shared" si="2"/>
        <v>8.6739296370827833E-5</v>
      </c>
    </row>
    <row r="179" spans="1:5" x14ac:dyDescent="0.15">
      <c r="A179" t="s">
        <v>233</v>
      </c>
      <c r="B179" t="s">
        <v>281</v>
      </c>
      <c r="C179" s="2">
        <v>1538957</v>
      </c>
      <c r="D179" s="3">
        <v>331</v>
      </c>
      <c r="E179" s="3">
        <f t="shared" si="2"/>
        <v>2.1508073324985689E-4</v>
      </c>
    </row>
    <row r="180" spans="1:5" x14ac:dyDescent="0.15">
      <c r="A180" t="s">
        <v>164</v>
      </c>
      <c r="B180" t="s">
        <v>262</v>
      </c>
      <c r="C180" s="2">
        <v>1485509</v>
      </c>
      <c r="D180" s="3">
        <v>123</v>
      </c>
      <c r="E180" s="3">
        <f t="shared" si="2"/>
        <v>8.2799902255725148E-5</v>
      </c>
    </row>
    <row r="181" spans="1:5" x14ac:dyDescent="0.15">
      <c r="A181" t="s">
        <v>193</v>
      </c>
      <c r="B181" t="s">
        <v>281</v>
      </c>
      <c r="C181" s="2">
        <v>312112</v>
      </c>
      <c r="D181" s="3">
        <v>41</v>
      </c>
      <c r="E181" s="3">
        <f t="shared" si="2"/>
        <v>1.3136310042548827E-4</v>
      </c>
    </row>
    <row r="182" spans="1:5" x14ac:dyDescent="0.15">
      <c r="A182" t="s">
        <v>14</v>
      </c>
      <c r="B182" t="s">
        <v>291</v>
      </c>
      <c r="C182" s="2">
        <v>273816</v>
      </c>
      <c r="D182" s="3">
        <v>1</v>
      </c>
      <c r="E182" s="3">
        <f t="shared" si="2"/>
        <v>3.6520875332339964E-6</v>
      </c>
    </row>
    <row r="183" spans="1:5" x14ac:dyDescent="0.15">
      <c r="A183" t="s">
        <v>178</v>
      </c>
      <c r="B183" t="s">
        <v>266</v>
      </c>
      <c r="C183" s="2">
        <v>151511</v>
      </c>
      <c r="D183" s="3">
        <v>17</v>
      </c>
      <c r="E183" s="3">
        <f t="shared" si="2"/>
        <v>1.1220307436423758E-4</v>
      </c>
    </row>
    <row r="184" spans="1:5" x14ac:dyDescent="0.15">
      <c r="A184" t="s">
        <v>227</v>
      </c>
      <c r="B184" t="s">
        <v>273</v>
      </c>
      <c r="C184" s="2">
        <v>103003</v>
      </c>
      <c r="D184" s="3">
        <v>5</v>
      </c>
      <c r="E184" s="3">
        <f t="shared" si="2"/>
        <v>4.8542275467704823E-5</v>
      </c>
    </row>
    <row r="185" spans="1:5" x14ac:dyDescent="0.15">
      <c r="A185" t="s">
        <v>43</v>
      </c>
      <c r="B185" t="s">
        <v>273</v>
      </c>
      <c r="C185" s="2">
        <v>168416</v>
      </c>
      <c r="D185" s="3">
        <v>4</v>
      </c>
      <c r="E185" s="3">
        <f t="shared" si="2"/>
        <v>2.3750712521375642E-5</v>
      </c>
    </row>
    <row r="186" spans="1:5" x14ac:dyDescent="0.15">
      <c r="A186" t="s">
        <v>131</v>
      </c>
      <c r="B186" t="s">
        <v>279</v>
      </c>
      <c r="C186" s="2">
        <v>598037</v>
      </c>
      <c r="D186" s="3">
        <v>20</v>
      </c>
      <c r="E186" s="3">
        <f t="shared" si="2"/>
        <v>3.3442746853455554E-5</v>
      </c>
    </row>
    <row r="187" spans="1:5" x14ac:dyDescent="0.15">
      <c r="A187" t="s">
        <v>165</v>
      </c>
      <c r="B187" t="s">
        <v>283</v>
      </c>
      <c r="C187" s="2">
        <v>177882</v>
      </c>
      <c r="D187" s="3">
        <v>17</v>
      </c>
      <c r="E187" s="3">
        <f t="shared" si="2"/>
        <v>9.5568972689760623E-5</v>
      </c>
    </row>
    <row r="188" spans="1:5" x14ac:dyDescent="0.15">
      <c r="A188" t="s">
        <v>186</v>
      </c>
      <c r="B188" t="s">
        <v>268</v>
      </c>
      <c r="C188" s="2">
        <v>109065</v>
      </c>
      <c r="D188" s="3">
        <v>8</v>
      </c>
      <c r="E188" s="3">
        <f t="shared" si="2"/>
        <v>7.3350754137440979E-5</v>
      </c>
    </row>
    <row r="189" spans="1:5" x14ac:dyDescent="0.15">
      <c r="A189" t="s">
        <v>102</v>
      </c>
      <c r="B189" t="s">
        <v>272</v>
      </c>
      <c r="C189" s="2">
        <v>420594</v>
      </c>
      <c r="D189" s="3">
        <v>17</v>
      </c>
      <c r="E189" s="3">
        <f t="shared" si="2"/>
        <v>4.0419026424532925E-5</v>
      </c>
    </row>
    <row r="190" spans="1:5" x14ac:dyDescent="0.15">
      <c r="A190" t="s">
        <v>34</v>
      </c>
      <c r="B190" t="s">
        <v>266</v>
      </c>
      <c r="C190" s="2">
        <v>169276</v>
      </c>
      <c r="D190" s="3">
        <v>4</v>
      </c>
      <c r="E190" s="3">
        <f t="shared" si="2"/>
        <v>2.3630047968997378E-5</v>
      </c>
    </row>
    <row r="191" spans="1:5" x14ac:dyDescent="0.15">
      <c r="A191" t="s">
        <v>130</v>
      </c>
      <c r="B191" t="s">
        <v>263</v>
      </c>
      <c r="C191" s="2">
        <v>230486</v>
      </c>
      <c r="D191" s="3">
        <v>7</v>
      </c>
      <c r="E191" s="3">
        <f t="shared" si="2"/>
        <v>3.0370608193122359E-5</v>
      </c>
    </row>
    <row r="192" spans="1:5" x14ac:dyDescent="0.15">
      <c r="A192" t="s">
        <v>126</v>
      </c>
      <c r="B192" t="s">
        <v>266</v>
      </c>
      <c r="C192" s="2">
        <v>101595</v>
      </c>
      <c r="D192" s="3">
        <v>4</v>
      </c>
      <c r="E192" s="3">
        <f t="shared" si="2"/>
        <v>3.9372016339386782E-5</v>
      </c>
    </row>
    <row r="193" spans="1:5" x14ac:dyDescent="0.15">
      <c r="A193" t="s">
        <v>27</v>
      </c>
      <c r="B193" t="s">
        <v>291</v>
      </c>
      <c r="C193" s="2">
        <v>103266</v>
      </c>
      <c r="D193" s="3">
        <v>2</v>
      </c>
      <c r="E193" s="3">
        <f t="shared" si="2"/>
        <v>1.9367458795731413E-5</v>
      </c>
    </row>
    <row r="194" spans="1:5" x14ac:dyDescent="0.15">
      <c r="A194" t="s">
        <v>171</v>
      </c>
      <c r="B194" t="s">
        <v>266</v>
      </c>
      <c r="C194" s="2">
        <v>106357</v>
      </c>
      <c r="D194" s="3">
        <v>18</v>
      </c>
      <c r="E194" s="3">
        <f t="shared" si="2"/>
        <v>1.6924132873247648E-4</v>
      </c>
    </row>
    <row r="195" spans="1:5" x14ac:dyDescent="0.15">
      <c r="A195" t="s">
        <v>171</v>
      </c>
      <c r="B195" t="s">
        <v>295</v>
      </c>
      <c r="C195" s="2">
        <v>207799</v>
      </c>
      <c r="D195" s="3">
        <v>42</v>
      </c>
      <c r="E195" s="3">
        <f t="shared" ref="E195:E258" si="3">D195/C195</f>
        <v>2.0211839325502047E-4</v>
      </c>
    </row>
    <row r="196" spans="1:5" x14ac:dyDescent="0.15">
      <c r="A196" t="s">
        <v>112</v>
      </c>
      <c r="B196" t="s">
        <v>266</v>
      </c>
      <c r="C196" s="2">
        <v>313532</v>
      </c>
      <c r="D196" s="3">
        <v>16</v>
      </c>
      <c r="E196" s="3">
        <f t="shared" si="3"/>
        <v>5.1031473661380659E-5</v>
      </c>
    </row>
    <row r="197" spans="1:5" x14ac:dyDescent="0.15">
      <c r="A197" t="s">
        <v>221</v>
      </c>
      <c r="B197" t="s">
        <v>271</v>
      </c>
      <c r="C197" s="2">
        <v>211993</v>
      </c>
      <c r="D197" s="3">
        <v>36</v>
      </c>
      <c r="E197" s="3">
        <f t="shared" si="3"/>
        <v>1.6981692791743125E-4</v>
      </c>
    </row>
    <row r="198" spans="1:5" x14ac:dyDescent="0.15">
      <c r="A198" t="s">
        <v>244</v>
      </c>
      <c r="B198" t="s">
        <v>280</v>
      </c>
      <c r="C198" s="2">
        <v>152293</v>
      </c>
      <c r="D198" s="3">
        <v>9</v>
      </c>
      <c r="E198" s="3">
        <f t="shared" si="3"/>
        <v>5.9096609824483071E-5</v>
      </c>
    </row>
    <row r="199" spans="1:5" x14ac:dyDescent="0.15">
      <c r="A199" t="s">
        <v>45</v>
      </c>
      <c r="B199" t="s">
        <v>266</v>
      </c>
      <c r="C199" s="2">
        <v>122896</v>
      </c>
      <c r="D199" s="3">
        <v>2</v>
      </c>
      <c r="E199" s="3">
        <f t="shared" si="3"/>
        <v>1.6273922666319488E-5</v>
      </c>
    </row>
    <row r="200" spans="1:5" x14ac:dyDescent="0.15">
      <c r="A200" t="s">
        <v>189</v>
      </c>
      <c r="B200" t="s">
        <v>266</v>
      </c>
      <c r="C200" s="2">
        <v>476557</v>
      </c>
      <c r="D200" s="3">
        <v>34</v>
      </c>
      <c r="E200" s="3">
        <f t="shared" si="3"/>
        <v>7.1345085687546294E-5</v>
      </c>
    </row>
    <row r="201" spans="1:5" x14ac:dyDescent="0.15">
      <c r="A201" t="s">
        <v>78</v>
      </c>
      <c r="B201" t="s">
        <v>279</v>
      </c>
      <c r="C201" s="2">
        <v>157353</v>
      </c>
      <c r="D201" s="3">
        <v>7</v>
      </c>
      <c r="E201" s="3">
        <f t="shared" si="3"/>
        <v>4.4485964678144046E-5</v>
      </c>
    </row>
    <row r="202" spans="1:5" x14ac:dyDescent="0.15">
      <c r="A202" t="s">
        <v>175</v>
      </c>
      <c r="B202" t="s">
        <v>266</v>
      </c>
      <c r="C202" s="2">
        <v>154413</v>
      </c>
      <c r="D202" s="3">
        <v>21</v>
      </c>
      <c r="E202" s="3">
        <f t="shared" si="3"/>
        <v>1.3599891200870393E-4</v>
      </c>
    </row>
    <row r="203" spans="1:5" x14ac:dyDescent="0.15">
      <c r="A203" t="s">
        <v>180</v>
      </c>
      <c r="B203" t="s">
        <v>292</v>
      </c>
      <c r="C203" s="2">
        <v>192465</v>
      </c>
      <c r="D203" s="3">
        <v>8</v>
      </c>
      <c r="E203" s="3">
        <f t="shared" si="3"/>
        <v>4.1565999012807523E-5</v>
      </c>
    </row>
    <row r="204" spans="1:5" x14ac:dyDescent="0.15">
      <c r="A204" t="s">
        <v>127</v>
      </c>
      <c r="B204" t="s">
        <v>291</v>
      </c>
      <c r="C204" s="2">
        <v>1380123</v>
      </c>
      <c r="D204" s="3">
        <v>89</v>
      </c>
      <c r="E204" s="3">
        <f t="shared" si="3"/>
        <v>6.4487005868317531E-5</v>
      </c>
    </row>
    <row r="205" spans="1:5" x14ac:dyDescent="0.15">
      <c r="A205" t="s">
        <v>214</v>
      </c>
      <c r="B205" t="s">
        <v>266</v>
      </c>
      <c r="C205" s="2">
        <v>214987</v>
      </c>
      <c r="D205" s="3">
        <v>47</v>
      </c>
      <c r="E205" s="3">
        <f t="shared" si="3"/>
        <v>2.1861786991771596E-4</v>
      </c>
    </row>
    <row r="206" spans="1:5" x14ac:dyDescent="0.15">
      <c r="A206" t="s">
        <v>97</v>
      </c>
      <c r="B206" t="s">
        <v>266</v>
      </c>
      <c r="C206" s="2">
        <v>1338477</v>
      </c>
      <c r="D206" s="3">
        <v>47</v>
      </c>
      <c r="E206" s="3">
        <f t="shared" si="3"/>
        <v>3.5114536895292184E-5</v>
      </c>
    </row>
    <row r="207" spans="1:5" x14ac:dyDescent="0.15">
      <c r="A207" t="s">
        <v>182</v>
      </c>
      <c r="B207" t="s">
        <v>266</v>
      </c>
      <c r="C207" s="2">
        <v>820363</v>
      </c>
      <c r="D207" s="3">
        <v>69</v>
      </c>
      <c r="E207" s="3">
        <f t="shared" si="3"/>
        <v>8.4109107797401882E-5</v>
      </c>
    </row>
    <row r="208" spans="1:5" x14ac:dyDescent="0.15">
      <c r="A208" t="s">
        <v>81</v>
      </c>
      <c r="B208" t="s">
        <v>266</v>
      </c>
      <c r="C208" s="2">
        <v>976459</v>
      </c>
      <c r="D208" s="3">
        <v>45</v>
      </c>
      <c r="E208" s="3">
        <f t="shared" si="3"/>
        <v>4.6084884260373448E-5</v>
      </c>
    </row>
    <row r="209" spans="1:5" x14ac:dyDescent="0.15">
      <c r="A209" t="s">
        <v>93</v>
      </c>
      <c r="B209" t="s">
        <v>266</v>
      </c>
      <c r="C209" s="2">
        <v>332482</v>
      </c>
      <c r="D209" s="3">
        <v>11</v>
      </c>
      <c r="E209" s="3">
        <f t="shared" si="3"/>
        <v>3.3084497807400103E-5</v>
      </c>
    </row>
    <row r="210" spans="1:5" x14ac:dyDescent="0.15">
      <c r="A210" t="s">
        <v>35</v>
      </c>
      <c r="B210" t="s">
        <v>266</v>
      </c>
      <c r="C210" s="2">
        <v>179248</v>
      </c>
      <c r="D210" s="3">
        <v>1</v>
      </c>
      <c r="E210" s="3">
        <f t="shared" si="3"/>
        <v>5.5788628046059092E-6</v>
      </c>
    </row>
    <row r="211" spans="1:5" x14ac:dyDescent="0.15">
      <c r="A211" t="s">
        <v>84</v>
      </c>
      <c r="B211" t="s">
        <v>266</v>
      </c>
      <c r="C211" s="2">
        <v>170862</v>
      </c>
      <c r="D211" s="3">
        <v>2</v>
      </c>
      <c r="E211" s="3">
        <f t="shared" si="3"/>
        <v>1.1705352857861901E-5</v>
      </c>
    </row>
    <row r="212" spans="1:5" x14ac:dyDescent="0.15">
      <c r="A212" t="s">
        <v>86</v>
      </c>
      <c r="B212" t="s">
        <v>275</v>
      </c>
      <c r="C212" s="2">
        <v>231285</v>
      </c>
      <c r="D212" s="3">
        <v>23</v>
      </c>
      <c r="E212" s="3">
        <f t="shared" si="3"/>
        <v>9.9444408413861682E-5</v>
      </c>
    </row>
    <row r="213" spans="1:5" x14ac:dyDescent="0.15">
      <c r="A213" t="s">
        <v>20</v>
      </c>
      <c r="B213" t="s">
        <v>262</v>
      </c>
      <c r="C213" s="2">
        <v>223432</v>
      </c>
      <c r="D213" s="3">
        <v>3</v>
      </c>
      <c r="E213" s="3">
        <f t="shared" si="3"/>
        <v>1.3426903934977979E-5</v>
      </c>
    </row>
    <row r="214" spans="1:5" x14ac:dyDescent="0.15">
      <c r="A214" t="s">
        <v>155</v>
      </c>
      <c r="B214" t="s">
        <v>297</v>
      </c>
      <c r="C214" s="2">
        <v>626865</v>
      </c>
      <c r="D214" s="3">
        <v>23</v>
      </c>
      <c r="E214" s="3">
        <f t="shared" si="3"/>
        <v>3.6690515501742797E-5</v>
      </c>
    </row>
    <row r="215" spans="1:5" x14ac:dyDescent="0.15">
      <c r="A215" t="s">
        <v>195</v>
      </c>
      <c r="B215" t="s">
        <v>290</v>
      </c>
      <c r="C215" s="2">
        <v>202164</v>
      </c>
      <c r="D215" s="3">
        <v>17</v>
      </c>
      <c r="E215" s="3">
        <f t="shared" si="3"/>
        <v>8.4090144635048773E-5</v>
      </c>
    </row>
    <row r="216" spans="1:5" x14ac:dyDescent="0.15">
      <c r="A216" t="s">
        <v>8</v>
      </c>
      <c r="B216" t="s">
        <v>266</v>
      </c>
      <c r="C216" s="2">
        <v>126686</v>
      </c>
      <c r="D216" s="3">
        <v>3</v>
      </c>
      <c r="E216" s="3">
        <f t="shared" si="3"/>
        <v>2.368059611953965E-5</v>
      </c>
    </row>
    <row r="217" spans="1:5" x14ac:dyDescent="0.15">
      <c r="A217" t="s">
        <v>91</v>
      </c>
      <c r="B217" t="s">
        <v>287</v>
      </c>
      <c r="C217" s="2">
        <v>158354</v>
      </c>
      <c r="D217" s="3">
        <v>2</v>
      </c>
      <c r="E217" s="3">
        <f t="shared" si="3"/>
        <v>1.2629930409083447E-5</v>
      </c>
    </row>
    <row r="218" spans="1:5" x14ac:dyDescent="0.15">
      <c r="A218" t="s">
        <v>158</v>
      </c>
      <c r="B218" t="s">
        <v>280</v>
      </c>
      <c r="C218" s="2">
        <v>101398</v>
      </c>
      <c r="D218" s="3">
        <v>18</v>
      </c>
      <c r="E218" s="3">
        <f t="shared" si="3"/>
        <v>1.7751829424643485E-4</v>
      </c>
    </row>
    <row r="219" spans="1:5" x14ac:dyDescent="0.15">
      <c r="A219" t="s">
        <v>169</v>
      </c>
      <c r="B219" t="s">
        <v>297</v>
      </c>
      <c r="C219" s="2">
        <v>212163</v>
      </c>
      <c r="D219" s="3">
        <v>13</v>
      </c>
      <c r="E219" s="3">
        <f t="shared" si="3"/>
        <v>6.1273643377968829E-5</v>
      </c>
    </row>
    <row r="220" spans="1:5" x14ac:dyDescent="0.15">
      <c r="A220" t="s">
        <v>217</v>
      </c>
      <c r="B220" t="s">
        <v>280</v>
      </c>
      <c r="C220" s="2">
        <v>117131</v>
      </c>
      <c r="D220" s="3">
        <v>10</v>
      </c>
      <c r="E220" s="3">
        <f t="shared" si="3"/>
        <v>8.5374495223296994E-5</v>
      </c>
    </row>
    <row r="221" spans="1:5" x14ac:dyDescent="0.15">
      <c r="A221" t="s">
        <v>217</v>
      </c>
      <c r="B221" t="s">
        <v>294</v>
      </c>
      <c r="C221" s="2">
        <v>154518</v>
      </c>
      <c r="D221" s="3">
        <v>11</v>
      </c>
      <c r="E221" s="3">
        <f t="shared" si="3"/>
        <v>7.1189117125512887E-5</v>
      </c>
    </row>
    <row r="222" spans="1:5" x14ac:dyDescent="0.15">
      <c r="A222" t="s">
        <v>217</v>
      </c>
      <c r="B222" t="s">
        <v>301</v>
      </c>
      <c r="C222" s="2">
        <v>160962</v>
      </c>
      <c r="D222" s="3">
        <v>16</v>
      </c>
      <c r="E222" s="3">
        <f t="shared" si="3"/>
        <v>9.94023434102459E-5</v>
      </c>
    </row>
    <row r="223" spans="1:5" x14ac:dyDescent="0.15">
      <c r="A223" t="s">
        <v>252</v>
      </c>
      <c r="B223" t="s">
        <v>301</v>
      </c>
      <c r="C223" s="2">
        <v>318667</v>
      </c>
      <c r="D223" s="3">
        <v>113</v>
      </c>
      <c r="E223" s="3">
        <f t="shared" si="3"/>
        <v>3.5460213953751092E-4</v>
      </c>
    </row>
    <row r="224" spans="1:5" x14ac:dyDescent="0.15">
      <c r="A224" t="s">
        <v>183</v>
      </c>
      <c r="B224" t="s">
        <v>298</v>
      </c>
      <c r="C224" s="2">
        <v>290700</v>
      </c>
      <c r="D224" s="3">
        <v>13</v>
      </c>
      <c r="E224" s="3">
        <f t="shared" si="3"/>
        <v>4.4719642242862059E-5</v>
      </c>
    </row>
    <row r="225" spans="1:5" x14ac:dyDescent="0.15">
      <c r="A225" t="s">
        <v>208</v>
      </c>
      <c r="B225" t="s">
        <v>273</v>
      </c>
      <c r="C225" s="2">
        <v>248340</v>
      </c>
      <c r="D225" s="3">
        <v>15</v>
      </c>
      <c r="E225" s="3">
        <f t="shared" si="3"/>
        <v>6.0401063058709831E-5</v>
      </c>
    </row>
    <row r="226" spans="1:5" x14ac:dyDescent="0.15">
      <c r="A226" t="s">
        <v>59</v>
      </c>
      <c r="B226" t="s">
        <v>270</v>
      </c>
      <c r="C226" s="2">
        <v>124201</v>
      </c>
      <c r="D226" s="3">
        <v>5</v>
      </c>
      <c r="E226" s="3">
        <f t="shared" si="3"/>
        <v>4.0257324820251043E-5</v>
      </c>
    </row>
    <row r="227" spans="1:5" x14ac:dyDescent="0.15">
      <c r="A227" t="s">
        <v>30</v>
      </c>
      <c r="B227" t="s">
        <v>296</v>
      </c>
      <c r="C227" s="2">
        <v>129974</v>
      </c>
      <c r="D227" s="3">
        <v>4</v>
      </c>
      <c r="E227" s="3">
        <f t="shared" si="3"/>
        <v>3.0775385846400047E-5</v>
      </c>
    </row>
    <row r="228" spans="1:5" x14ac:dyDescent="0.15">
      <c r="A228" t="s">
        <v>250</v>
      </c>
      <c r="B228" t="s">
        <v>266</v>
      </c>
      <c r="C228" s="2">
        <v>299105</v>
      </c>
      <c r="D228" s="3">
        <v>71</v>
      </c>
      <c r="E228" s="3">
        <f t="shared" si="3"/>
        <v>2.3737483492419049E-4</v>
      </c>
    </row>
    <row r="229" spans="1:5" x14ac:dyDescent="0.15">
      <c r="A229" t="s">
        <v>9</v>
      </c>
      <c r="B229" t="s">
        <v>266</v>
      </c>
      <c r="C229" s="2">
        <v>143606</v>
      </c>
      <c r="D229" s="3">
        <v>3</v>
      </c>
      <c r="E229" s="3">
        <f t="shared" si="3"/>
        <v>2.0890492040722533E-5</v>
      </c>
    </row>
    <row r="230" spans="1:5" x14ac:dyDescent="0.15">
      <c r="A230" t="s">
        <v>16</v>
      </c>
      <c r="B230" t="s">
        <v>262</v>
      </c>
      <c r="C230" s="2">
        <v>120793</v>
      </c>
      <c r="D230" s="3">
        <v>3</v>
      </c>
      <c r="E230" s="3">
        <f t="shared" si="3"/>
        <v>2.4835876251107266E-5</v>
      </c>
    </row>
    <row r="231" spans="1:5" x14ac:dyDescent="0.15">
      <c r="A231" t="s">
        <v>213</v>
      </c>
      <c r="B231" t="s">
        <v>271</v>
      </c>
      <c r="C231" s="2">
        <v>145934</v>
      </c>
      <c r="D231" s="3">
        <v>14</v>
      </c>
      <c r="E231" s="3">
        <f t="shared" si="3"/>
        <v>9.5933778283333564E-5</v>
      </c>
    </row>
    <row r="232" spans="1:5" x14ac:dyDescent="0.15">
      <c r="A232" t="s">
        <v>198</v>
      </c>
      <c r="B232" t="s">
        <v>297</v>
      </c>
      <c r="C232" s="2">
        <v>202646</v>
      </c>
      <c r="D232" s="3">
        <v>12</v>
      </c>
      <c r="E232" s="3">
        <f t="shared" si="3"/>
        <v>5.9216564847073218E-5</v>
      </c>
    </row>
    <row r="233" spans="1:5" x14ac:dyDescent="0.15">
      <c r="A233" t="s">
        <v>206</v>
      </c>
      <c r="B233" t="s">
        <v>273</v>
      </c>
      <c r="C233" s="2">
        <v>185461</v>
      </c>
      <c r="D233" s="3">
        <v>12</v>
      </c>
      <c r="E233" s="3">
        <f t="shared" si="3"/>
        <v>6.4703630412863087E-5</v>
      </c>
    </row>
    <row r="234" spans="1:5" x14ac:dyDescent="0.15">
      <c r="A234" t="s">
        <v>160</v>
      </c>
      <c r="B234" t="s">
        <v>273</v>
      </c>
      <c r="C234" s="2">
        <v>350758</v>
      </c>
      <c r="D234" s="3">
        <v>23</v>
      </c>
      <c r="E234" s="3">
        <f t="shared" si="3"/>
        <v>6.5572274901784132E-5</v>
      </c>
    </row>
    <row r="235" spans="1:5" x14ac:dyDescent="0.15">
      <c r="A235" t="s">
        <v>137</v>
      </c>
      <c r="B235" t="s">
        <v>262</v>
      </c>
      <c r="C235" s="2">
        <v>166061</v>
      </c>
      <c r="D235" s="3">
        <v>11</v>
      </c>
      <c r="E235" s="3">
        <f t="shared" si="3"/>
        <v>6.6240718772017507E-5</v>
      </c>
    </row>
    <row r="236" spans="1:5" x14ac:dyDescent="0.15">
      <c r="A236" t="s">
        <v>55</v>
      </c>
      <c r="B236" t="s">
        <v>268</v>
      </c>
      <c r="C236" s="2">
        <v>123115</v>
      </c>
      <c r="D236" s="3">
        <v>1</v>
      </c>
      <c r="E236" s="3">
        <f t="shared" si="3"/>
        <v>8.1224871055517199E-6</v>
      </c>
    </row>
    <row r="237" spans="1:5" x14ac:dyDescent="0.15">
      <c r="A237" t="s">
        <v>234</v>
      </c>
      <c r="B237" t="s">
        <v>276</v>
      </c>
      <c r="C237" s="2">
        <v>286020</v>
      </c>
      <c r="D237" s="3">
        <v>39</v>
      </c>
      <c r="E237" s="3">
        <f t="shared" si="3"/>
        <v>1.3635410111181037E-4</v>
      </c>
    </row>
    <row r="238" spans="1:5" x14ac:dyDescent="0.15">
      <c r="A238" t="s">
        <v>157</v>
      </c>
      <c r="B238" t="s">
        <v>286</v>
      </c>
      <c r="C238" s="2">
        <v>128843</v>
      </c>
      <c r="D238" s="3">
        <v>15</v>
      </c>
      <c r="E238" s="3">
        <f t="shared" si="3"/>
        <v>1.1642076014994994E-4</v>
      </c>
    </row>
    <row r="239" spans="1:5" x14ac:dyDescent="0.15">
      <c r="A239" t="s">
        <v>13</v>
      </c>
      <c r="B239" t="s">
        <v>266</v>
      </c>
      <c r="C239" s="2">
        <v>147851</v>
      </c>
      <c r="D239" s="3">
        <v>4</v>
      </c>
      <c r="E239" s="3">
        <f t="shared" si="3"/>
        <v>2.7054264090198917E-5</v>
      </c>
    </row>
    <row r="240" spans="1:5" x14ac:dyDescent="0.15">
      <c r="A240" t="s">
        <v>184</v>
      </c>
      <c r="B240" t="s">
        <v>262</v>
      </c>
      <c r="C240" s="2">
        <v>531535</v>
      </c>
      <c r="D240" s="3">
        <v>43</v>
      </c>
      <c r="E240" s="3">
        <f t="shared" si="3"/>
        <v>8.0897777192470856E-5</v>
      </c>
    </row>
    <row r="241" spans="1:5" x14ac:dyDescent="0.15">
      <c r="A241" t="s">
        <v>222</v>
      </c>
      <c r="B241" t="s">
        <v>277</v>
      </c>
      <c r="C241" s="2">
        <v>398904</v>
      </c>
      <c r="D241" s="3">
        <v>42</v>
      </c>
      <c r="E241" s="3">
        <f t="shared" si="3"/>
        <v>1.0528849046387101E-4</v>
      </c>
    </row>
    <row r="242" spans="1:5" x14ac:dyDescent="0.15">
      <c r="A242" t="s">
        <v>138</v>
      </c>
      <c r="B242" t="s">
        <v>291</v>
      </c>
      <c r="C242" s="2">
        <v>100040</v>
      </c>
      <c r="D242" s="3">
        <v>3</v>
      </c>
      <c r="E242" s="3">
        <f t="shared" si="3"/>
        <v>2.9988004798080768E-5</v>
      </c>
    </row>
    <row r="243" spans="1:5" x14ac:dyDescent="0.15">
      <c r="A243" t="s">
        <v>191</v>
      </c>
      <c r="B243" t="s">
        <v>266</v>
      </c>
      <c r="C243" s="2">
        <v>117912</v>
      </c>
      <c r="D243" s="3">
        <v>14</v>
      </c>
      <c r="E243" s="3">
        <f t="shared" si="3"/>
        <v>1.1873261415292761E-4</v>
      </c>
    </row>
    <row r="244" spans="1:5" x14ac:dyDescent="0.15">
      <c r="A244" t="s">
        <v>76</v>
      </c>
      <c r="B244" t="s">
        <v>297</v>
      </c>
      <c r="C244" s="2">
        <v>166375</v>
      </c>
      <c r="D244" s="3">
        <v>5</v>
      </c>
      <c r="E244" s="3">
        <f t="shared" si="3"/>
        <v>3.0052592036063111E-5</v>
      </c>
    </row>
    <row r="245" spans="1:5" x14ac:dyDescent="0.15">
      <c r="A245" t="s">
        <v>60</v>
      </c>
      <c r="B245" t="s">
        <v>266</v>
      </c>
      <c r="C245" s="2">
        <v>108511</v>
      </c>
      <c r="D245" s="3">
        <v>1</v>
      </c>
      <c r="E245" s="3">
        <f t="shared" si="3"/>
        <v>9.215655555657951E-6</v>
      </c>
    </row>
    <row r="246" spans="1:5" x14ac:dyDescent="0.15">
      <c r="A246" t="s">
        <v>147</v>
      </c>
      <c r="B246" t="s">
        <v>266</v>
      </c>
      <c r="C246" s="2">
        <v>118687</v>
      </c>
      <c r="D246" s="3">
        <v>6</v>
      </c>
      <c r="E246" s="3">
        <f t="shared" si="3"/>
        <v>5.0553135558232996E-5</v>
      </c>
    </row>
    <row r="247" spans="1:5" x14ac:dyDescent="0.15">
      <c r="A247" t="s">
        <v>29</v>
      </c>
      <c r="B247" t="s">
        <v>295</v>
      </c>
      <c r="C247" s="2">
        <v>447588</v>
      </c>
      <c r="D247" s="3">
        <v>21</v>
      </c>
      <c r="E247" s="3">
        <f t="shared" si="3"/>
        <v>4.6918147939623043E-5</v>
      </c>
    </row>
    <row r="248" spans="1:5" x14ac:dyDescent="0.15">
      <c r="A248" t="s">
        <v>109</v>
      </c>
      <c r="B248" t="s">
        <v>266</v>
      </c>
      <c r="C248" s="2">
        <v>127604</v>
      </c>
      <c r="D248" s="3">
        <v>5</v>
      </c>
      <c r="E248" s="3">
        <f t="shared" si="3"/>
        <v>3.9183724648130151E-5</v>
      </c>
    </row>
    <row r="249" spans="1:5" x14ac:dyDescent="0.15">
      <c r="A249" t="s">
        <v>125</v>
      </c>
      <c r="B249" t="s">
        <v>291</v>
      </c>
      <c r="C249" s="2">
        <v>128595</v>
      </c>
      <c r="D249" s="3">
        <v>6</v>
      </c>
      <c r="E249" s="3">
        <f t="shared" si="3"/>
        <v>4.665811267934212E-5</v>
      </c>
    </row>
    <row r="250" spans="1:5" x14ac:dyDescent="0.15">
      <c r="A250" t="s">
        <v>236</v>
      </c>
      <c r="B250" t="s">
        <v>302</v>
      </c>
      <c r="C250" s="2">
        <v>632323</v>
      </c>
      <c r="D250" s="3">
        <v>88</v>
      </c>
      <c r="E250" s="3">
        <f t="shared" si="3"/>
        <v>1.3916938020600231E-4</v>
      </c>
    </row>
    <row r="251" spans="1:5" x14ac:dyDescent="0.15">
      <c r="A251" t="s">
        <v>61</v>
      </c>
      <c r="B251" t="s">
        <v>270</v>
      </c>
      <c r="C251" s="2">
        <v>110486</v>
      </c>
      <c r="D251" s="3">
        <v>5</v>
      </c>
      <c r="E251" s="3">
        <f t="shared" si="3"/>
        <v>4.5254602393063373E-5</v>
      </c>
    </row>
    <row r="252" spans="1:5" x14ac:dyDescent="0.15">
      <c r="A252" t="s">
        <v>51</v>
      </c>
      <c r="B252" t="s">
        <v>266</v>
      </c>
      <c r="C252" s="2">
        <v>107861</v>
      </c>
      <c r="D252" s="3">
        <v>2</v>
      </c>
      <c r="E252" s="3">
        <f t="shared" si="3"/>
        <v>1.8542383252519445E-5</v>
      </c>
    </row>
    <row r="253" spans="1:5" x14ac:dyDescent="0.15">
      <c r="A253" t="s">
        <v>32</v>
      </c>
      <c r="B253" t="s">
        <v>292</v>
      </c>
      <c r="C253" s="2">
        <v>107103</v>
      </c>
      <c r="D253" s="3">
        <v>2</v>
      </c>
      <c r="E253" s="3">
        <f t="shared" si="3"/>
        <v>1.8673613250795962E-5</v>
      </c>
    </row>
    <row r="254" spans="1:5" x14ac:dyDescent="0.15">
      <c r="A254" t="s">
        <v>200</v>
      </c>
      <c r="B254" t="s">
        <v>273</v>
      </c>
      <c r="C254" s="2">
        <v>102422</v>
      </c>
      <c r="D254" s="3">
        <v>17</v>
      </c>
      <c r="E254" s="3">
        <f t="shared" si="3"/>
        <v>1.6597996524184258E-4</v>
      </c>
    </row>
    <row r="255" spans="1:5" x14ac:dyDescent="0.15">
      <c r="A255" t="s">
        <v>114</v>
      </c>
      <c r="B255" t="s">
        <v>292</v>
      </c>
      <c r="C255" s="2">
        <v>133725</v>
      </c>
      <c r="D255" s="3">
        <v>1</v>
      </c>
      <c r="E255" s="3">
        <f t="shared" si="3"/>
        <v>7.4780332772480838E-6</v>
      </c>
    </row>
    <row r="256" spans="1:5" x14ac:dyDescent="0.15">
      <c r="A256" t="s">
        <v>50</v>
      </c>
      <c r="B256" t="s">
        <v>268</v>
      </c>
      <c r="C256" s="2">
        <v>109461</v>
      </c>
      <c r="D256" s="3">
        <v>2</v>
      </c>
      <c r="E256" s="3">
        <f t="shared" si="3"/>
        <v>1.8271347785969432E-5</v>
      </c>
    </row>
    <row r="257" spans="1:5" x14ac:dyDescent="0.15">
      <c r="A257" t="s">
        <v>190</v>
      </c>
      <c r="B257" t="s">
        <v>286</v>
      </c>
      <c r="C257" s="2">
        <v>386409</v>
      </c>
      <c r="D257" s="3">
        <v>23</v>
      </c>
      <c r="E257" s="3">
        <f t="shared" si="3"/>
        <v>5.9522423131966385E-5</v>
      </c>
    </row>
    <row r="258" spans="1:5" x14ac:dyDescent="0.15">
      <c r="A258" t="s">
        <v>117</v>
      </c>
      <c r="B258" t="s">
        <v>291</v>
      </c>
      <c r="C258" s="2">
        <v>105488</v>
      </c>
      <c r="D258" s="3">
        <v>5</v>
      </c>
      <c r="E258" s="3">
        <f t="shared" si="3"/>
        <v>4.7398756256635828E-5</v>
      </c>
    </row>
    <row r="259" spans="1:5" x14ac:dyDescent="0.15">
      <c r="A259" t="s">
        <v>145</v>
      </c>
      <c r="B259" t="s">
        <v>272</v>
      </c>
      <c r="C259" s="2">
        <v>109370</v>
      </c>
      <c r="D259" s="3">
        <v>8</v>
      </c>
      <c r="E259" s="3">
        <f t="shared" ref="E259:E262" si="4">D259/C259</f>
        <v>7.3146200969187168E-5</v>
      </c>
    </row>
    <row r="260" spans="1:5" x14ac:dyDescent="0.15">
      <c r="A260" t="s">
        <v>174</v>
      </c>
      <c r="B260" t="s">
        <v>272</v>
      </c>
      <c r="C260" s="2">
        <v>234687</v>
      </c>
      <c r="D260" s="3">
        <v>6</v>
      </c>
      <c r="E260" s="3">
        <f t="shared" si="4"/>
        <v>2.5565966585281673E-5</v>
      </c>
    </row>
    <row r="261" spans="1:5" x14ac:dyDescent="0.15">
      <c r="A261" t="s">
        <v>216</v>
      </c>
      <c r="B261" t="s">
        <v>294</v>
      </c>
      <c r="C261" s="2">
        <v>183247</v>
      </c>
      <c r="D261" s="3">
        <v>8</v>
      </c>
      <c r="E261" s="3">
        <f t="shared" si="4"/>
        <v>4.3656922077851204E-5</v>
      </c>
    </row>
    <row r="262" spans="1:5" x14ac:dyDescent="0.15">
      <c r="A262" t="s">
        <v>148</v>
      </c>
      <c r="B262" t="s">
        <v>271</v>
      </c>
      <c r="C262" s="2">
        <v>198464</v>
      </c>
      <c r="D262" s="3">
        <v>4</v>
      </c>
      <c r="E262" s="3">
        <f t="shared" si="4"/>
        <v>2.0154788777813607E-5</v>
      </c>
    </row>
  </sheetData>
  <sortState ref="A2:D262">
    <sortCondition ref="A2:A26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Murders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nt425b</dc:creator>
  <cp:lastModifiedBy>Microsoft Office 使用者</cp:lastModifiedBy>
  <dcterms:created xsi:type="dcterms:W3CDTF">2017-04-29T01:42:59Z</dcterms:created>
  <dcterms:modified xsi:type="dcterms:W3CDTF">2017-09-05T05:55:31Z</dcterms:modified>
</cp:coreProperties>
</file>