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t425b\Desktop\GSBA 545\Lecture 06\"/>
    </mc:Choice>
  </mc:AlternateContent>
  <bookViews>
    <workbookView xWindow="0" yWindow="0" windowWidth="20490" windowHeight="7095" activeTab="1"/>
  </bookViews>
  <sheets>
    <sheet name="Proportions" sheetId="1" r:id="rId1"/>
    <sheet name="Numerica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1" i="2" l="1"/>
  <c r="Y11" i="2"/>
  <c r="Y12" i="2"/>
  <c r="Y3" i="2"/>
  <c r="J44" i="2"/>
  <c r="I44" i="2"/>
  <c r="H44" i="2"/>
  <c r="G44" i="2"/>
  <c r="F44" i="2"/>
  <c r="E44" i="2"/>
  <c r="D44" i="2"/>
  <c r="C44" i="2"/>
  <c r="B44" i="2"/>
  <c r="A44" i="2"/>
  <c r="J43" i="2"/>
  <c r="I43" i="2"/>
  <c r="H43" i="2"/>
  <c r="G43" i="2"/>
  <c r="F43" i="2"/>
  <c r="E43" i="2"/>
  <c r="D43" i="2"/>
  <c r="C43" i="2"/>
  <c r="B43" i="2"/>
  <c r="A43" i="2"/>
  <c r="J42" i="2"/>
  <c r="I42" i="2"/>
  <c r="H42" i="2"/>
  <c r="G42" i="2"/>
  <c r="F42" i="2"/>
  <c r="E42" i="2"/>
  <c r="D42" i="2"/>
  <c r="C42" i="2"/>
  <c r="B42" i="2"/>
  <c r="A42" i="2"/>
  <c r="J41" i="2"/>
  <c r="I41" i="2"/>
  <c r="H41" i="2"/>
  <c r="G41" i="2"/>
  <c r="F41" i="2"/>
  <c r="E41" i="2"/>
  <c r="D41" i="2"/>
  <c r="C41" i="2"/>
  <c r="B41" i="2"/>
  <c r="A41" i="2"/>
  <c r="J40" i="2"/>
  <c r="I40" i="2"/>
  <c r="H40" i="2"/>
  <c r="G40" i="2"/>
  <c r="F40" i="2"/>
  <c r="E40" i="2"/>
  <c r="D40" i="2"/>
  <c r="C40" i="2"/>
  <c r="B40" i="2"/>
  <c r="A40" i="2"/>
  <c r="J39" i="2"/>
  <c r="I39" i="2"/>
  <c r="H39" i="2"/>
  <c r="G39" i="2"/>
  <c r="F39" i="2"/>
  <c r="E39" i="2"/>
  <c r="D39" i="2"/>
  <c r="C39" i="2"/>
  <c r="B39" i="2"/>
  <c r="A39" i="2"/>
  <c r="J38" i="2"/>
  <c r="I38" i="2"/>
  <c r="H38" i="2"/>
  <c r="G38" i="2"/>
  <c r="F38" i="2"/>
  <c r="E38" i="2"/>
  <c r="D38" i="2"/>
  <c r="C38" i="2"/>
  <c r="B38" i="2"/>
  <c r="A38" i="2"/>
  <c r="J37" i="2"/>
  <c r="I37" i="2"/>
  <c r="H37" i="2"/>
  <c r="G37" i="2"/>
  <c r="F37" i="2"/>
  <c r="E37" i="2"/>
  <c r="D37" i="2"/>
  <c r="C37" i="2"/>
  <c r="B37" i="2"/>
  <c r="A37" i="2"/>
  <c r="J36" i="2"/>
  <c r="I36" i="2"/>
  <c r="H36" i="2"/>
  <c r="G36" i="2"/>
  <c r="F36" i="2"/>
  <c r="E36" i="2"/>
  <c r="D36" i="2"/>
  <c r="C36" i="2"/>
  <c r="B36" i="2"/>
  <c r="A36" i="2"/>
  <c r="J35" i="2"/>
  <c r="I35" i="2"/>
  <c r="H35" i="2"/>
  <c r="G35" i="2"/>
  <c r="F35" i="2"/>
  <c r="E35" i="2"/>
  <c r="D35" i="2"/>
  <c r="C35" i="2"/>
  <c r="B35" i="2"/>
  <c r="A35" i="2"/>
  <c r="J34" i="2"/>
  <c r="I34" i="2"/>
  <c r="H34" i="2"/>
  <c r="G34" i="2"/>
  <c r="F34" i="2"/>
  <c r="E34" i="2"/>
  <c r="D34" i="2"/>
  <c r="C34" i="2"/>
  <c r="B34" i="2"/>
  <c r="A34" i="2"/>
  <c r="J33" i="2"/>
  <c r="I33" i="2"/>
  <c r="H33" i="2"/>
  <c r="G33" i="2"/>
  <c r="F33" i="2"/>
  <c r="E33" i="2"/>
  <c r="D33" i="2"/>
  <c r="C33" i="2"/>
  <c r="B33" i="2"/>
  <c r="A33" i="2"/>
  <c r="J32" i="2"/>
  <c r="I32" i="2"/>
  <c r="H32" i="2"/>
  <c r="G32" i="2"/>
  <c r="F32" i="2"/>
  <c r="E32" i="2"/>
  <c r="D32" i="2"/>
  <c r="C32" i="2"/>
  <c r="B32" i="2"/>
  <c r="A32" i="2"/>
  <c r="J31" i="2"/>
  <c r="I31" i="2"/>
  <c r="H31" i="2"/>
  <c r="G31" i="2"/>
  <c r="F31" i="2"/>
  <c r="E31" i="2"/>
  <c r="D31" i="2"/>
  <c r="C31" i="2"/>
  <c r="B31" i="2"/>
  <c r="A31" i="2"/>
  <c r="J30" i="2"/>
  <c r="I30" i="2"/>
  <c r="H30" i="2"/>
  <c r="G30" i="2"/>
  <c r="F30" i="2"/>
  <c r="E30" i="2"/>
  <c r="D30" i="2"/>
  <c r="C30" i="2"/>
  <c r="B30" i="2"/>
  <c r="A30" i="2"/>
  <c r="J29" i="2"/>
  <c r="I29" i="2"/>
  <c r="H29" i="2"/>
  <c r="G29" i="2"/>
  <c r="F29" i="2"/>
  <c r="E29" i="2"/>
  <c r="D29" i="2"/>
  <c r="C29" i="2"/>
  <c r="B29" i="2"/>
  <c r="A29" i="2"/>
  <c r="J28" i="2"/>
  <c r="I28" i="2"/>
  <c r="H28" i="2"/>
  <c r="G28" i="2"/>
  <c r="F28" i="2"/>
  <c r="E28" i="2"/>
  <c r="D28" i="2"/>
  <c r="C28" i="2"/>
  <c r="B28" i="2"/>
  <c r="A28" i="2"/>
  <c r="J27" i="2"/>
  <c r="I27" i="2"/>
  <c r="H27" i="2"/>
  <c r="G27" i="2"/>
  <c r="F27" i="2"/>
  <c r="E27" i="2"/>
  <c r="D27" i="2"/>
  <c r="C27" i="2"/>
  <c r="B27" i="2"/>
  <c r="A27" i="2"/>
  <c r="J26" i="2"/>
  <c r="I26" i="2"/>
  <c r="H26" i="2"/>
  <c r="G26" i="2"/>
  <c r="F26" i="2"/>
  <c r="E26" i="2"/>
  <c r="D26" i="2"/>
  <c r="C26" i="2"/>
  <c r="B26" i="2"/>
  <c r="A26" i="2"/>
  <c r="J25" i="2"/>
  <c r="I25" i="2"/>
  <c r="H25" i="2"/>
  <c r="G25" i="2"/>
  <c r="F25" i="2"/>
  <c r="E25" i="2"/>
  <c r="D25" i="2"/>
  <c r="C25" i="2"/>
  <c r="B25" i="2"/>
  <c r="A25" i="2"/>
  <c r="Y2" i="2" l="1"/>
  <c r="W29" i="2" s="1"/>
  <c r="R17" i="2"/>
  <c r="T20" i="2"/>
  <c r="N6" i="2"/>
  <c r="O9" i="2"/>
  <c r="O12" i="2"/>
  <c r="M3" i="2"/>
  <c r="M6" i="2"/>
  <c r="U6" i="2"/>
  <c r="R7" i="2"/>
  <c r="P8" i="2"/>
  <c r="N9" i="2"/>
  <c r="L10" i="2"/>
  <c r="T10" i="2"/>
  <c r="R11" i="2"/>
  <c r="L14" i="2"/>
  <c r="P16" i="2"/>
  <c r="N17" i="2"/>
  <c r="R19" i="2"/>
  <c r="N21" i="2"/>
  <c r="P18" i="2"/>
  <c r="M10" i="2"/>
  <c r="U10" i="2"/>
  <c r="S11" i="2"/>
  <c r="Q12" i="2"/>
  <c r="O13" i="2"/>
  <c r="M14" i="2"/>
  <c r="U14" i="2"/>
  <c r="S15" i="2"/>
  <c r="Q16" i="2"/>
  <c r="O17" i="2"/>
  <c r="M18" i="2"/>
  <c r="U18" i="2"/>
  <c r="S19" i="2"/>
  <c r="Q20" i="2"/>
  <c r="O21" i="2"/>
  <c r="U3" i="2"/>
  <c r="L13" i="2"/>
  <c r="N19" i="2"/>
  <c r="R9" i="2"/>
  <c r="N7" i="2"/>
  <c r="T5" i="2"/>
  <c r="U21" i="2"/>
  <c r="O20" i="2"/>
  <c r="S18" i="2"/>
  <c r="M17" i="2"/>
  <c r="Q15" i="2"/>
  <c r="Q9" i="2"/>
  <c r="U7" i="2"/>
  <c r="P6" i="2"/>
  <c r="T21" i="2"/>
  <c r="N20" i="2"/>
  <c r="R18" i="2"/>
  <c r="L17" i="2"/>
  <c r="R14" i="2"/>
  <c r="M13" i="2"/>
  <c r="R8" i="2"/>
  <c r="L7" i="2"/>
  <c r="R5" i="2"/>
  <c r="U20" i="2"/>
  <c r="M20" i="2"/>
  <c r="Q18" i="2"/>
  <c r="U16" i="2"/>
  <c r="O15" i="2"/>
  <c r="T13" i="2"/>
  <c r="T8" i="2"/>
  <c r="L8" i="2"/>
  <c r="Q6" i="2"/>
  <c r="L5" i="2"/>
  <c r="M21" i="2"/>
  <c r="Q19" i="2"/>
  <c r="U17" i="2"/>
  <c r="O16" i="2"/>
  <c r="S14" i="2"/>
  <c r="S8" i="2"/>
  <c r="M7" i="2"/>
  <c r="S5" i="2"/>
  <c r="L21" i="2"/>
  <c r="P19" i="2"/>
  <c r="T17" i="2"/>
  <c r="N16" i="2"/>
  <c r="P15" i="2"/>
  <c r="U13" i="2"/>
  <c r="P9" i="2"/>
  <c r="T7" i="2"/>
  <c r="O6" i="2"/>
  <c r="S21" i="2"/>
  <c r="O19" i="2"/>
  <c r="S17" i="2"/>
  <c r="M16" i="2"/>
  <c r="Q14" i="2"/>
  <c r="N3" i="2"/>
  <c r="N10" i="2"/>
  <c r="L11" i="2"/>
  <c r="T11" i="2"/>
  <c r="R12" i="2"/>
  <c r="P13" i="2"/>
  <c r="N14" i="2"/>
  <c r="L15" i="2"/>
  <c r="T15" i="2"/>
  <c r="R16" i="2"/>
  <c r="P17" i="2"/>
  <c r="N18" i="2"/>
  <c r="L19" i="2"/>
  <c r="T19" i="2"/>
  <c r="R20" i="2"/>
  <c r="P21" i="2"/>
  <c r="P12" i="2"/>
  <c r="T14" i="2"/>
  <c r="T18" i="2"/>
  <c r="R4" i="2"/>
  <c r="S13" i="2"/>
  <c r="Q2" i="2"/>
  <c r="L4" i="2"/>
  <c r="O10" i="2"/>
  <c r="U11" i="2"/>
  <c r="Q13" i="2"/>
  <c r="M15" i="2"/>
  <c r="S16" i="2"/>
  <c r="O18" i="2"/>
  <c r="U19" i="2"/>
  <c r="Q21" i="2"/>
  <c r="S4" i="2"/>
  <c r="P14" i="2"/>
  <c r="R2" i="2"/>
  <c r="M4" i="2"/>
  <c r="P10" i="2"/>
  <c r="N11" i="2"/>
  <c r="T12" i="2"/>
  <c r="P5" i="2"/>
  <c r="Q11" i="2"/>
  <c r="R21" i="2"/>
  <c r="Q3" i="2"/>
  <c r="Q10" i="2"/>
  <c r="M12" i="2"/>
  <c r="Q5" i="2"/>
  <c r="L16" i="2"/>
  <c r="T2" i="2"/>
  <c r="R3" i="2"/>
  <c r="O4" i="2"/>
  <c r="N13" i="2"/>
  <c r="R15" i="2"/>
  <c r="L18" i="2"/>
  <c r="P20" i="2"/>
  <c r="T3" i="2"/>
  <c r="S10" i="2"/>
  <c r="L20" i="2"/>
  <c r="O3" i="2"/>
  <c r="T4" i="2"/>
  <c r="M11" i="2"/>
  <c r="S12" i="2"/>
  <c r="O14" i="2"/>
  <c r="U15" i="2"/>
  <c r="Q17" i="2"/>
  <c r="M19" i="2"/>
  <c r="S20" i="2"/>
  <c r="O2" i="2"/>
  <c r="S7" i="2"/>
  <c r="P3" i="2"/>
  <c r="U4" i="2"/>
  <c r="L12" i="2"/>
  <c r="R13" i="2"/>
  <c r="P2" i="2"/>
  <c r="N15" i="2"/>
  <c r="S2" i="2"/>
  <c r="N4" i="2"/>
  <c r="O11" i="2"/>
  <c r="U12" i="2"/>
  <c r="Q8" i="2"/>
  <c r="P11" i="2"/>
  <c r="L3" i="2"/>
  <c r="N12" i="2"/>
  <c r="T16" i="2"/>
  <c r="M2" i="2"/>
  <c r="U2" i="2"/>
  <c r="S3" i="2"/>
  <c r="P4" i="2"/>
  <c r="M5" i="2"/>
  <c r="R6" i="2"/>
  <c r="M8" i="2"/>
  <c r="S9" i="2"/>
  <c r="N5" i="2"/>
  <c r="S6" i="2"/>
  <c r="P7" i="2"/>
  <c r="N8" i="2"/>
  <c r="L9" i="2"/>
  <c r="T9" i="2"/>
  <c r="L2" i="2"/>
  <c r="U5" i="2"/>
  <c r="O7" i="2"/>
  <c r="U8" i="2"/>
  <c r="N2" i="2"/>
  <c r="Q4" i="2"/>
  <c r="O5" i="2"/>
  <c r="L6" i="2"/>
  <c r="T6" i="2"/>
  <c r="Q7" i="2"/>
  <c r="O8" i="2"/>
  <c r="M9" i="2"/>
  <c r="U9" i="2"/>
  <c r="R10" i="2"/>
  <c r="W29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Y9" i="1"/>
  <c r="J44" i="1"/>
  <c r="I44" i="1"/>
  <c r="H44" i="1"/>
  <c r="G44" i="1"/>
  <c r="A44" i="1"/>
  <c r="J43" i="1"/>
  <c r="I43" i="1"/>
  <c r="H43" i="1"/>
  <c r="G43" i="1"/>
  <c r="A43" i="1"/>
  <c r="J42" i="1"/>
  <c r="I42" i="1"/>
  <c r="H42" i="1"/>
  <c r="G42" i="1"/>
  <c r="A42" i="1"/>
  <c r="J41" i="1"/>
  <c r="I41" i="1"/>
  <c r="H41" i="1"/>
  <c r="G41" i="1"/>
  <c r="A41" i="1"/>
  <c r="J40" i="1"/>
  <c r="I40" i="1"/>
  <c r="H40" i="1"/>
  <c r="G40" i="1"/>
  <c r="A40" i="1"/>
  <c r="J39" i="1"/>
  <c r="I39" i="1"/>
  <c r="H39" i="1"/>
  <c r="G39" i="1"/>
  <c r="A39" i="1"/>
  <c r="J38" i="1"/>
  <c r="I38" i="1"/>
  <c r="H38" i="1"/>
  <c r="G38" i="1"/>
  <c r="A38" i="1"/>
  <c r="J37" i="1"/>
  <c r="I37" i="1"/>
  <c r="H37" i="1"/>
  <c r="G37" i="1"/>
  <c r="A37" i="1"/>
  <c r="J36" i="1"/>
  <c r="I36" i="1"/>
  <c r="H36" i="1"/>
  <c r="G36" i="1"/>
  <c r="A36" i="1"/>
  <c r="J35" i="1"/>
  <c r="I35" i="1"/>
  <c r="H35" i="1"/>
  <c r="G35" i="1"/>
  <c r="A35" i="1"/>
  <c r="J34" i="1"/>
  <c r="I34" i="1"/>
  <c r="H34" i="1"/>
  <c r="G34" i="1"/>
  <c r="A34" i="1"/>
  <c r="J33" i="1"/>
  <c r="I33" i="1"/>
  <c r="H33" i="1"/>
  <c r="G33" i="1"/>
  <c r="A33" i="1"/>
  <c r="J32" i="1"/>
  <c r="I32" i="1"/>
  <c r="H32" i="1"/>
  <c r="G32" i="1"/>
  <c r="A32" i="1"/>
  <c r="J31" i="1"/>
  <c r="I31" i="1"/>
  <c r="H31" i="1"/>
  <c r="G31" i="1"/>
  <c r="A31" i="1"/>
  <c r="J30" i="1"/>
  <c r="I30" i="1"/>
  <c r="H30" i="1"/>
  <c r="G30" i="1"/>
  <c r="A30" i="1"/>
  <c r="J29" i="1"/>
  <c r="I29" i="1"/>
  <c r="H29" i="1"/>
  <c r="G29" i="1"/>
  <c r="A29" i="1"/>
  <c r="J28" i="1"/>
  <c r="I28" i="1"/>
  <c r="H28" i="1"/>
  <c r="G28" i="1"/>
  <c r="A28" i="1"/>
  <c r="J27" i="1"/>
  <c r="I27" i="1"/>
  <c r="H27" i="1"/>
  <c r="G27" i="1"/>
  <c r="A27" i="1"/>
  <c r="J26" i="1"/>
  <c r="I26" i="1"/>
  <c r="H26" i="1"/>
  <c r="G26" i="1"/>
  <c r="A26" i="1"/>
  <c r="J25" i="1"/>
  <c r="I25" i="1"/>
  <c r="H25" i="1"/>
  <c r="G25" i="1"/>
  <c r="A25" i="1"/>
  <c r="Y7" i="2" l="1"/>
  <c r="Y8" i="2" s="1"/>
  <c r="Y6" i="2"/>
  <c r="P21" i="1"/>
  <c r="Q21" i="1"/>
  <c r="P3" i="1"/>
  <c r="P11" i="1"/>
  <c r="P19" i="1"/>
  <c r="P14" i="1"/>
  <c r="O4" i="1"/>
  <c r="Q14" i="1"/>
  <c r="Q9" i="1"/>
  <c r="O15" i="1"/>
  <c r="O2" i="1"/>
  <c r="Q4" i="1"/>
  <c r="P7" i="1"/>
  <c r="O10" i="1"/>
  <c r="Q12" i="1"/>
  <c r="P15" i="1"/>
  <c r="O18" i="1"/>
  <c r="Q20" i="1"/>
  <c r="O6" i="1"/>
  <c r="O14" i="1"/>
  <c r="P6" i="1"/>
  <c r="O17" i="1"/>
  <c r="P9" i="1"/>
  <c r="P17" i="1"/>
  <c r="P4" i="1"/>
  <c r="Q17" i="1"/>
  <c r="P2" i="1"/>
  <c r="O5" i="1"/>
  <c r="Q7" i="1"/>
  <c r="P10" i="1"/>
  <c r="O13" i="1"/>
  <c r="Q15" i="1"/>
  <c r="P18" i="1"/>
  <c r="O21" i="1"/>
  <c r="Q8" i="1"/>
  <c r="Q16" i="1"/>
  <c r="Q3" i="1"/>
  <c r="O9" i="1"/>
  <c r="Q11" i="1"/>
  <c r="Q19" i="1"/>
  <c r="Q6" i="1"/>
  <c r="O12" i="1"/>
  <c r="O20" i="1"/>
  <c r="O7" i="1"/>
  <c r="P12" i="1"/>
  <c r="P20" i="1"/>
  <c r="Q2" i="1"/>
  <c r="P5" i="1"/>
  <c r="O8" i="1"/>
  <c r="Q10" i="1"/>
  <c r="P13" i="1"/>
  <c r="O16" i="1"/>
  <c r="Q18" i="1"/>
  <c r="O3" i="1"/>
  <c r="Q5" i="1"/>
  <c r="P8" i="1"/>
  <c r="O11" i="1"/>
  <c r="Q13" i="1"/>
  <c r="P16" i="1"/>
  <c r="O19" i="1"/>
  <c r="U7" i="1"/>
  <c r="T12" i="1"/>
  <c r="T4" i="1"/>
  <c r="N2" i="1"/>
  <c r="R3" i="1"/>
  <c r="S3" i="1"/>
  <c r="T6" i="1"/>
  <c r="S11" i="1"/>
  <c r="T14" i="1"/>
  <c r="S19" i="1"/>
  <c r="M8" i="1"/>
  <c r="M16" i="1"/>
  <c r="N18" i="1"/>
  <c r="R19" i="1"/>
  <c r="T11" i="1"/>
  <c r="U14" i="1"/>
  <c r="R21" i="1"/>
  <c r="M9" i="1"/>
  <c r="M17" i="1"/>
  <c r="R2" i="1"/>
  <c r="U3" i="1"/>
  <c r="S5" i="1"/>
  <c r="T8" i="1"/>
  <c r="R10" i="1"/>
  <c r="U11" i="1"/>
  <c r="S13" i="1"/>
  <c r="T16" i="1"/>
  <c r="R18" i="1"/>
  <c r="U19" i="1"/>
  <c r="S21" i="1"/>
  <c r="N6" i="1"/>
  <c r="N14" i="1"/>
  <c r="R14" i="1"/>
  <c r="M10" i="1"/>
  <c r="M18" i="1"/>
  <c r="T20" i="1"/>
  <c r="T3" i="1"/>
  <c r="T19" i="1"/>
  <c r="S2" i="1"/>
  <c r="T5" i="1"/>
  <c r="R7" i="1"/>
  <c r="U8" i="1"/>
  <c r="S10" i="1"/>
  <c r="T13" i="1"/>
  <c r="R15" i="1"/>
  <c r="U16" i="1"/>
  <c r="S18" i="1"/>
  <c r="T21" i="1"/>
  <c r="M3" i="1"/>
  <c r="M11" i="1"/>
  <c r="M19" i="1"/>
  <c r="U15" i="1"/>
  <c r="N10" i="1"/>
  <c r="R11" i="1"/>
  <c r="U5" i="1"/>
  <c r="R12" i="1"/>
  <c r="S15" i="1"/>
  <c r="U21" i="1"/>
  <c r="N8" i="1"/>
  <c r="N16" i="1"/>
  <c r="M4" i="1"/>
  <c r="M12" i="1"/>
  <c r="M20" i="1"/>
  <c r="U6" i="1"/>
  <c r="R4" i="1"/>
  <c r="S7" i="1"/>
  <c r="U13" i="1"/>
  <c r="R20" i="1"/>
  <c r="S4" i="1"/>
  <c r="T7" i="1"/>
  <c r="R9" i="1"/>
  <c r="S12" i="1"/>
  <c r="T15" i="1"/>
  <c r="R17" i="1"/>
  <c r="S20" i="1"/>
  <c r="N9" i="1"/>
  <c r="N17" i="1"/>
  <c r="M6" i="1"/>
  <c r="S9" i="1"/>
  <c r="T10" i="1"/>
  <c r="M14" i="1"/>
  <c r="N15" i="1"/>
  <c r="R16" i="1"/>
  <c r="S17" i="1"/>
  <c r="U2" i="1"/>
  <c r="M5" i="1"/>
  <c r="S8" i="1"/>
  <c r="T9" i="1"/>
  <c r="S16" i="1"/>
  <c r="T17" i="1"/>
  <c r="M21" i="1"/>
  <c r="R6" i="1"/>
  <c r="N13" i="1"/>
  <c r="U17" i="1"/>
  <c r="N21" i="1"/>
  <c r="N4" i="1"/>
  <c r="S6" i="1"/>
  <c r="N12" i="1"/>
  <c r="R13" i="1"/>
  <c r="S14" i="1"/>
  <c r="N20" i="1"/>
  <c r="M2" i="1"/>
  <c r="N3" i="1"/>
  <c r="N11" i="1"/>
  <c r="N19" i="1"/>
  <c r="R8" i="1"/>
  <c r="T18" i="1"/>
  <c r="M13" i="1"/>
  <c r="U9" i="1"/>
  <c r="R5" i="1"/>
  <c r="T2" i="1"/>
  <c r="N7" i="1"/>
  <c r="U10" i="1"/>
  <c r="U18" i="1"/>
  <c r="N5" i="1"/>
  <c r="U4" i="1"/>
  <c r="M7" i="1"/>
  <c r="U12" i="1"/>
  <c r="M15" i="1"/>
  <c r="U20" i="1"/>
  <c r="Y2" i="1"/>
  <c r="L3" i="1"/>
  <c r="L14" i="1"/>
  <c r="L5" i="1"/>
  <c r="L4" i="1"/>
  <c r="L12" i="1"/>
  <c r="L20" i="1"/>
  <c r="L9" i="1"/>
  <c r="L17" i="1"/>
  <c r="L13" i="1"/>
  <c r="L21" i="1"/>
  <c r="L2" i="1"/>
  <c r="L16" i="1"/>
  <c r="L8" i="1"/>
  <c r="L19" i="1"/>
  <c r="L11" i="1"/>
  <c r="L10" i="1"/>
  <c r="L18" i="1"/>
  <c r="L6" i="1"/>
  <c r="L7" i="1"/>
  <c r="L15" i="1"/>
  <c r="Y15" i="2" l="1"/>
  <c r="W28" i="2" s="1"/>
  <c r="Y14" i="2"/>
  <c r="W27" i="2"/>
  <c r="Y5" i="1"/>
  <c r="W27" i="1" s="1"/>
  <c r="Y16" i="2" l="1"/>
  <c r="Y6" i="1"/>
  <c r="Y11" i="1" s="1"/>
  <c r="W26" i="1" s="1"/>
  <c r="W26" i="2" l="1"/>
  <c r="Y12" i="1"/>
  <c r="Y13" i="1" l="1"/>
  <c r="W28" i="1"/>
</calcChain>
</file>

<file path=xl/sharedStrings.xml><?xml version="1.0" encoding="utf-8"?>
<sst xmlns="http://schemas.openxmlformats.org/spreadsheetml/2006/main" count="32" uniqueCount="20">
  <si>
    <t>Sample</t>
  </si>
  <si>
    <t>Sample size</t>
  </si>
  <si>
    <t>Confidence level</t>
  </si>
  <si>
    <t>--&gt; Z =</t>
  </si>
  <si>
    <t>Lower conf. limit</t>
  </si>
  <si>
    <t>Upper conf. limit</t>
  </si>
  <si>
    <t>Contains pop avg?</t>
  </si>
  <si>
    <t>Pop percentage</t>
  </si>
  <si>
    <t>Sample percentage</t>
  </si>
  <si>
    <t>Estimated SE(perc)</t>
  </si>
  <si>
    <t>Population</t>
  </si>
  <si>
    <t>X</t>
  </si>
  <si>
    <t>Pop</t>
  </si>
  <si>
    <t>Sample average</t>
  </si>
  <si>
    <t>Population SD</t>
  </si>
  <si>
    <t>Sample SD</t>
  </si>
  <si>
    <t>Estimated SE(xbar)</t>
  </si>
  <si>
    <t>--&gt; T value =</t>
  </si>
  <si>
    <t>)</t>
  </si>
  <si>
    <t>(and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</si>
</sst>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_);_(* \(#,##0.0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Border="1"/>
    <xf numFmtId="0" fontId="0" fillId="0" borderId="0" xfId="0" quotePrefix="1"/>
    <xf numFmtId="0" fontId="0" fillId="0" borderId="0" xfId="0" applyAlignment="1">
      <alignment horizontal="center"/>
    </xf>
    <xf numFmtId="9" fontId="2" fillId="2" borderId="0" xfId="0" applyNumberFormat="1" applyFont="1" applyFill="1"/>
    <xf numFmtId="0" fontId="2" fillId="2" borderId="0" xfId="0" applyFont="1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4" fillId="0" borderId="0" xfId="0" applyFont="1"/>
    <xf numFmtId="10" fontId="2" fillId="0" borderId="0" xfId="1" applyNumberFormat="1" applyFont="1"/>
    <xf numFmtId="0" fontId="3" fillId="4" borderId="1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4" borderId="0" xfId="0" applyFont="1" applyFill="1" applyBorder="1"/>
    <xf numFmtId="0" fontId="3" fillId="4" borderId="5" xfId="0" applyFont="1" applyFill="1" applyBorder="1"/>
    <xf numFmtId="0" fontId="3" fillId="4" borderId="6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0" fillId="3" borderId="0" xfId="0" applyFill="1"/>
    <xf numFmtId="0" fontId="0" fillId="4" borderId="0" xfId="0" applyFill="1"/>
    <xf numFmtId="10" fontId="0" fillId="0" borderId="0" xfId="0" applyNumberFormat="1"/>
    <xf numFmtId="43" fontId="2" fillId="0" borderId="0" xfId="2" applyFont="1"/>
    <xf numFmtId="43" fontId="0" fillId="0" borderId="0" xfId="2" applyFont="1"/>
    <xf numFmtId="43" fontId="5" fillId="0" borderId="0" xfId="2" applyFont="1"/>
    <xf numFmtId="43" fontId="0" fillId="0" borderId="0" xfId="0" applyNumberFormat="1"/>
    <xf numFmtId="164" fontId="0" fillId="0" borderId="0" xfId="2" applyNumberFormat="1" applyFont="1"/>
    <xf numFmtId="0" fontId="0" fillId="0" borderId="0" xfId="0" applyAlignment="1">
      <alignment horizontal="righ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Confidence interval</a:t>
            </a:r>
            <a:r>
              <a:rPr lang="en-US" baseline="0"/>
              <a:t> v. population percentage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Proportions!$X$25</c:f>
              <c:strCache>
                <c:ptCount val="1"/>
                <c:pt idx="0">
                  <c:v>Sample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Proportions!$W$26:$W$29</c:f>
              <c:numCache>
                <c:formatCode>0.00%</c:formatCode>
                <c:ptCount val="4"/>
                <c:pt idx="0">
                  <c:v>0.57702215141106472</c:v>
                </c:pt>
                <c:pt idx="1">
                  <c:v>0.76923076923076927</c:v>
                </c:pt>
                <c:pt idx="2">
                  <c:v>0.96143938705047383</c:v>
                </c:pt>
                <c:pt idx="3">
                  <c:v>0.46</c:v>
                </c:pt>
              </c:numCache>
            </c:numRef>
          </c:xVal>
          <c:yVal>
            <c:numRef>
              <c:f>Proportions!$X$26:$X$29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Proportions!$Y$25</c:f>
              <c:strCache>
                <c:ptCount val="1"/>
                <c:pt idx="0">
                  <c:v>Pop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Proportions!$W$26:$W$29</c:f>
              <c:numCache>
                <c:formatCode>0.00%</c:formatCode>
                <c:ptCount val="4"/>
                <c:pt idx="0">
                  <c:v>0.57702215141106472</c:v>
                </c:pt>
                <c:pt idx="1">
                  <c:v>0.76923076923076927</c:v>
                </c:pt>
                <c:pt idx="2">
                  <c:v>0.96143938705047383</c:v>
                </c:pt>
                <c:pt idx="3">
                  <c:v>0.46</c:v>
                </c:pt>
              </c:numCache>
            </c:numRef>
          </c:xVal>
          <c:yVal>
            <c:numRef>
              <c:f>Proportions!$Y$26:$Y$29</c:f>
              <c:numCache>
                <c:formatCode>General</c:formatCode>
                <c:ptCount val="4"/>
                <c:pt idx="3">
                  <c:v>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398968"/>
        <c:axId val="426399360"/>
      </c:scatterChart>
      <c:valAx>
        <c:axId val="426398968"/>
        <c:scaling>
          <c:orientation val="minMax"/>
          <c:max val="1"/>
          <c:min val="0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99360"/>
        <c:crosses val="autoZero"/>
        <c:crossBetween val="midCat"/>
      </c:valAx>
      <c:valAx>
        <c:axId val="426399360"/>
        <c:scaling>
          <c:orientation val="minMax"/>
          <c:max val="2"/>
          <c:min val="-1"/>
        </c:scaling>
        <c:delete val="1"/>
        <c:axPos val="l"/>
        <c:numFmt formatCode="General" sourceLinked="1"/>
        <c:majorTickMark val="none"/>
        <c:minorTickMark val="none"/>
        <c:tickLblPos val="nextTo"/>
        <c:crossAx val="42639896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Confidence interval</a:t>
            </a:r>
            <a:r>
              <a:rPr lang="en-US" baseline="0"/>
              <a:t> v. population 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Numerical!$X$25</c:f>
              <c:strCache>
                <c:ptCount val="1"/>
                <c:pt idx="0">
                  <c:v>Sample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Numerical!$W$26:$W$29</c:f>
              <c:numCache>
                <c:formatCode>_(* #,##0.00_);_(* \(#,##0.00\);_(* "-"??_);_(@_)</c:formatCode>
                <c:ptCount val="4"/>
                <c:pt idx="0">
                  <c:v>92.441134691195273</c:v>
                </c:pt>
                <c:pt idx="1">
                  <c:v>101.83333333333333</c:v>
                </c:pt>
                <c:pt idx="2">
                  <c:v>111.22553197547138</c:v>
                </c:pt>
                <c:pt idx="3">
                  <c:v>99.655000000000001</c:v>
                </c:pt>
              </c:numCache>
            </c:numRef>
          </c:xVal>
          <c:yVal>
            <c:numRef>
              <c:f>Numerical!$X$26:$X$29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Numerical!$Y$25</c:f>
              <c:strCache>
                <c:ptCount val="1"/>
                <c:pt idx="0">
                  <c:v>Pop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Numerical!$W$26:$W$29</c:f>
              <c:numCache>
                <c:formatCode>_(* #,##0.00_);_(* \(#,##0.00\);_(* "-"??_);_(@_)</c:formatCode>
                <c:ptCount val="4"/>
                <c:pt idx="0">
                  <c:v>92.441134691195273</c:v>
                </c:pt>
                <c:pt idx="1">
                  <c:v>101.83333333333333</c:v>
                </c:pt>
                <c:pt idx="2">
                  <c:v>111.22553197547138</c:v>
                </c:pt>
                <c:pt idx="3">
                  <c:v>99.655000000000001</c:v>
                </c:pt>
              </c:numCache>
            </c:numRef>
          </c:xVal>
          <c:yVal>
            <c:numRef>
              <c:f>Numerical!$Y$26:$Y$29</c:f>
              <c:numCache>
                <c:formatCode>General</c:formatCode>
                <c:ptCount val="4"/>
                <c:pt idx="3">
                  <c:v>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404064"/>
        <c:axId val="426404456"/>
      </c:scatterChart>
      <c:valAx>
        <c:axId val="426404064"/>
        <c:scaling>
          <c:orientation val="minMax"/>
          <c:max val="120"/>
          <c:min val="80"/>
        </c:scaling>
        <c:delete val="0"/>
        <c:axPos val="b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04456"/>
        <c:crosses val="autoZero"/>
        <c:crossBetween val="midCat"/>
      </c:valAx>
      <c:valAx>
        <c:axId val="426404456"/>
        <c:scaling>
          <c:orientation val="minMax"/>
          <c:max val="2"/>
          <c:min val="-1"/>
        </c:scaling>
        <c:delete val="1"/>
        <c:axPos val="l"/>
        <c:numFmt formatCode="General" sourceLinked="1"/>
        <c:majorTickMark val="none"/>
        <c:minorTickMark val="none"/>
        <c:tickLblPos val="nextTo"/>
        <c:crossAx val="426404064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319087</xdr:colOff>
      <xdr:row>14</xdr:row>
      <xdr:rowOff>9525</xdr:rowOff>
    </xdr:from>
    <xdr:to>
      <xdr:col>29</xdr:col>
      <xdr:colOff>14287</xdr:colOff>
      <xdr:row>20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290512</xdr:colOff>
      <xdr:row>16</xdr:row>
      <xdr:rowOff>95250</xdr:rowOff>
    </xdr:from>
    <xdr:to>
      <xdr:col>28</xdr:col>
      <xdr:colOff>595312</xdr:colOff>
      <xdr:row>23</xdr:row>
      <xdr:rowOff>4762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topLeftCell="C1" workbookViewId="0">
      <selection activeCell="H1" sqref="H1"/>
    </sheetView>
  </sheetViews>
  <sheetFormatPr defaultRowHeight="15" x14ac:dyDescent="0.25"/>
  <cols>
    <col min="1" max="10" width="5.7109375" customWidth="1"/>
    <col min="12" max="21" width="5.7109375" customWidth="1"/>
  </cols>
  <sheetData>
    <row r="1" spans="1:25" ht="16.5" thickBot="1" x14ac:dyDescent="0.3">
      <c r="A1" s="15" t="s">
        <v>10</v>
      </c>
      <c r="L1" s="15" t="s">
        <v>0</v>
      </c>
    </row>
    <row r="2" spans="1:25" ht="14.25" customHeight="1" x14ac:dyDescent="0.25">
      <c r="A2" s="17">
        <v>0</v>
      </c>
      <c r="B2" s="18">
        <v>1</v>
      </c>
      <c r="C2" s="18">
        <v>1</v>
      </c>
      <c r="D2" s="18">
        <v>1</v>
      </c>
      <c r="E2" s="18">
        <v>1</v>
      </c>
      <c r="F2" s="18">
        <v>0</v>
      </c>
      <c r="G2" s="18">
        <v>0</v>
      </c>
      <c r="H2" s="18">
        <v>0</v>
      </c>
      <c r="I2" s="18">
        <v>1</v>
      </c>
      <c r="J2" s="19">
        <v>0</v>
      </c>
      <c r="L2" s="6" t="str">
        <f t="shared" ref="L2:L21" ca="1" si="0">IF(RANK(A25,$A$25:$J$44)&lt;=$Y$4,A2,"")</f>
        <v/>
      </c>
      <c r="M2" s="7" t="str">
        <f t="shared" ref="M2:M21" ca="1" si="1">IF(RANK(B25,$A$25:$J$44)&lt;=$Y$4,B2,"")</f>
        <v/>
      </c>
      <c r="N2" s="7" t="str">
        <f t="shared" ref="N2:N21" ca="1" si="2">IF(RANK(C25,$A$25:$J$44)&lt;=$Y$4,C2,"")</f>
        <v/>
      </c>
      <c r="O2" s="7" t="str">
        <f t="shared" ref="O2:Q2" ca="1" si="3">IF(RANK(D25,$A$25:$J$44)&lt;=$Y$4,D2,"")</f>
        <v/>
      </c>
      <c r="P2" s="7">
        <f t="shared" ca="1" si="3"/>
        <v>1</v>
      </c>
      <c r="Q2" s="7" t="str">
        <f t="shared" ca="1" si="3"/>
        <v/>
      </c>
      <c r="R2" s="7" t="str">
        <f t="shared" ref="R2:R21" ca="1" si="4">IF(RANK(G25,$A$25:$J$44)&lt;=$Y$4,G2,"")</f>
        <v/>
      </c>
      <c r="S2" s="7" t="str">
        <f t="shared" ref="S2:S21" ca="1" si="5">IF(RANK(H25,$A$25:$J$44)&lt;=$Y$4,H2,"")</f>
        <v/>
      </c>
      <c r="T2" s="7" t="str">
        <f t="shared" ref="T2:T21" ca="1" si="6">IF(RANK(I25,$A$25:$J$44)&lt;=$Y$4,I2,"")</f>
        <v/>
      </c>
      <c r="U2" s="8" t="str">
        <f t="shared" ref="U2:U21" ca="1" si="7">IF(RANK(J25,$A$25:$J$44)&lt;=$Y$4,J2,"")</f>
        <v/>
      </c>
      <c r="V2" s="1"/>
      <c r="W2" s="27" t="s">
        <v>7</v>
      </c>
      <c r="X2" s="27"/>
      <c r="Y2" s="16">
        <f>AVERAGE(A2:J21)</f>
        <v>0.46</v>
      </c>
    </row>
    <row r="3" spans="1:25" ht="14.25" customHeight="1" x14ac:dyDescent="0.25">
      <c r="A3" s="20">
        <v>0</v>
      </c>
      <c r="B3" s="21">
        <v>1</v>
      </c>
      <c r="C3" s="21">
        <v>0</v>
      </c>
      <c r="D3" s="21">
        <v>0</v>
      </c>
      <c r="E3" s="21">
        <v>0</v>
      </c>
      <c r="F3" s="21">
        <v>0</v>
      </c>
      <c r="G3" s="21">
        <v>1</v>
      </c>
      <c r="H3" s="21">
        <v>1</v>
      </c>
      <c r="I3" s="21">
        <v>0</v>
      </c>
      <c r="J3" s="22">
        <v>1</v>
      </c>
      <c r="L3" s="9" t="str">
        <f t="shared" ca="1" si="0"/>
        <v/>
      </c>
      <c r="M3" s="10" t="str">
        <f t="shared" ca="1" si="1"/>
        <v/>
      </c>
      <c r="N3" s="10" t="str">
        <f t="shared" ca="1" si="2"/>
        <v/>
      </c>
      <c r="O3" s="10" t="str">
        <f t="shared" ref="O3:Q3" ca="1" si="8">IF(RANK(D26,$A$25:$J$44)&lt;=$Y$4,D3,"")</f>
        <v/>
      </c>
      <c r="P3" s="10" t="str">
        <f t="shared" ca="1" si="8"/>
        <v/>
      </c>
      <c r="Q3" s="10" t="str">
        <f t="shared" ca="1" si="8"/>
        <v/>
      </c>
      <c r="R3" s="10" t="str">
        <f t="shared" ca="1" si="4"/>
        <v/>
      </c>
      <c r="S3" s="10" t="str">
        <f t="shared" ca="1" si="5"/>
        <v/>
      </c>
      <c r="T3" s="10" t="str">
        <f t="shared" ca="1" si="6"/>
        <v/>
      </c>
      <c r="U3" s="11" t="str">
        <f t="shared" ca="1" si="7"/>
        <v/>
      </c>
      <c r="V3" s="1"/>
    </row>
    <row r="4" spans="1:25" ht="14.25" customHeight="1" x14ac:dyDescent="0.25">
      <c r="A4" s="20">
        <v>0</v>
      </c>
      <c r="B4" s="21">
        <v>0</v>
      </c>
      <c r="C4" s="21">
        <v>1</v>
      </c>
      <c r="D4" s="21">
        <v>0</v>
      </c>
      <c r="E4" s="21">
        <v>0</v>
      </c>
      <c r="F4" s="21">
        <v>1</v>
      </c>
      <c r="G4" s="21">
        <v>0</v>
      </c>
      <c r="H4" s="21">
        <v>0</v>
      </c>
      <c r="I4" s="21">
        <v>0</v>
      </c>
      <c r="J4" s="22">
        <v>1</v>
      </c>
      <c r="L4" s="9" t="str">
        <f t="shared" ca="1" si="0"/>
        <v/>
      </c>
      <c r="M4" s="10" t="str">
        <f t="shared" ca="1" si="1"/>
        <v/>
      </c>
      <c r="N4" s="10" t="str">
        <f t="shared" ca="1" si="2"/>
        <v/>
      </c>
      <c r="O4" s="10" t="str">
        <f t="shared" ref="O4:Q4" ca="1" si="9">IF(RANK(D27,$A$25:$J$44)&lt;=$Y$4,D4,"")</f>
        <v/>
      </c>
      <c r="P4" s="10">
        <f t="shared" ca="1" si="9"/>
        <v>0</v>
      </c>
      <c r="Q4" s="10" t="str">
        <f t="shared" ca="1" si="9"/>
        <v/>
      </c>
      <c r="R4" s="10" t="str">
        <f t="shared" ca="1" si="4"/>
        <v/>
      </c>
      <c r="S4" s="10" t="str">
        <f t="shared" ca="1" si="5"/>
        <v/>
      </c>
      <c r="T4" s="10" t="str">
        <f t="shared" ca="1" si="6"/>
        <v/>
      </c>
      <c r="U4" s="11">
        <f t="shared" ca="1" si="7"/>
        <v>1</v>
      </c>
      <c r="V4" s="1"/>
      <c r="W4" s="26" t="s">
        <v>1</v>
      </c>
      <c r="X4" s="26"/>
      <c r="Y4" s="5">
        <v>13</v>
      </c>
    </row>
    <row r="5" spans="1:25" ht="14.25" customHeight="1" x14ac:dyDescent="0.25">
      <c r="A5" s="20">
        <v>1</v>
      </c>
      <c r="B5" s="21">
        <v>1</v>
      </c>
      <c r="C5" s="21">
        <v>1</v>
      </c>
      <c r="D5" s="21">
        <v>1</v>
      </c>
      <c r="E5" s="21">
        <v>1</v>
      </c>
      <c r="F5" s="21">
        <v>1</v>
      </c>
      <c r="G5" s="21">
        <v>0</v>
      </c>
      <c r="H5" s="21">
        <v>1</v>
      </c>
      <c r="I5" s="21">
        <v>0</v>
      </c>
      <c r="J5" s="22">
        <v>1</v>
      </c>
      <c r="L5" s="9" t="str">
        <f t="shared" ca="1" si="0"/>
        <v/>
      </c>
      <c r="M5" s="10" t="str">
        <f t="shared" ca="1" si="1"/>
        <v/>
      </c>
      <c r="N5" s="10" t="str">
        <f t="shared" ca="1" si="2"/>
        <v/>
      </c>
      <c r="O5" s="10" t="str">
        <f t="shared" ref="O5:Q5" ca="1" si="10">IF(RANK(D28,$A$25:$J$44)&lt;=$Y$4,D5,"")</f>
        <v/>
      </c>
      <c r="P5" s="10" t="str">
        <f t="shared" ca="1" si="10"/>
        <v/>
      </c>
      <c r="Q5" s="10" t="str">
        <f t="shared" ca="1" si="10"/>
        <v/>
      </c>
      <c r="R5" s="10" t="str">
        <f t="shared" ca="1" si="4"/>
        <v/>
      </c>
      <c r="S5" s="10" t="str">
        <f t="shared" ca="1" si="5"/>
        <v/>
      </c>
      <c r="T5" s="10" t="str">
        <f t="shared" ca="1" si="6"/>
        <v/>
      </c>
      <c r="U5" s="11" t="str">
        <f t="shared" ca="1" si="7"/>
        <v/>
      </c>
      <c r="V5" s="1"/>
      <c r="W5" t="s">
        <v>8</v>
      </c>
      <c r="Y5" s="16">
        <f ca="1">AVERAGE(L2:U21)</f>
        <v>0.76923076923076927</v>
      </c>
    </row>
    <row r="6" spans="1:25" ht="14.25" customHeight="1" x14ac:dyDescent="0.25">
      <c r="A6" s="20">
        <v>0</v>
      </c>
      <c r="B6" s="21">
        <v>1</v>
      </c>
      <c r="C6" s="21">
        <v>1</v>
      </c>
      <c r="D6" s="21">
        <v>1</v>
      </c>
      <c r="E6" s="21">
        <v>0</v>
      </c>
      <c r="F6" s="21">
        <v>0</v>
      </c>
      <c r="G6" s="21">
        <v>0</v>
      </c>
      <c r="H6" s="21">
        <v>1</v>
      </c>
      <c r="I6" s="21">
        <v>0</v>
      </c>
      <c r="J6" s="22">
        <v>0</v>
      </c>
      <c r="L6" s="9" t="str">
        <f t="shared" ca="1" si="0"/>
        <v/>
      </c>
      <c r="M6" s="10" t="str">
        <f t="shared" ca="1" si="1"/>
        <v/>
      </c>
      <c r="N6" s="10" t="str">
        <f t="shared" ca="1" si="2"/>
        <v/>
      </c>
      <c r="O6" s="10" t="str">
        <f t="shared" ref="O6:Q6" ca="1" si="11">IF(RANK(D29,$A$25:$J$44)&lt;=$Y$4,D6,"")</f>
        <v/>
      </c>
      <c r="P6" s="10" t="str">
        <f t="shared" ca="1" si="11"/>
        <v/>
      </c>
      <c r="Q6" s="10" t="str">
        <f t="shared" ca="1" si="11"/>
        <v/>
      </c>
      <c r="R6" s="10" t="str">
        <f t="shared" ca="1" si="4"/>
        <v/>
      </c>
      <c r="S6" s="10" t="str">
        <f t="shared" ca="1" si="5"/>
        <v/>
      </c>
      <c r="T6" s="10" t="str">
        <f t="shared" ca="1" si="6"/>
        <v/>
      </c>
      <c r="U6" s="11" t="str">
        <f t="shared" ca="1" si="7"/>
        <v/>
      </c>
      <c r="V6" s="1"/>
      <c r="W6" t="s">
        <v>9</v>
      </c>
      <c r="Y6">
        <f ca="1">SQRT(Y5*(1-Y5)/Y4)</f>
        <v>0.11685454235580768</v>
      </c>
    </row>
    <row r="7" spans="1:25" ht="14.25" customHeight="1" x14ac:dyDescent="0.25">
      <c r="A7" s="20">
        <v>0</v>
      </c>
      <c r="B7" s="21">
        <v>1</v>
      </c>
      <c r="C7" s="21">
        <v>1</v>
      </c>
      <c r="D7" s="21">
        <v>0</v>
      </c>
      <c r="E7" s="21">
        <v>1</v>
      </c>
      <c r="F7" s="21">
        <v>0</v>
      </c>
      <c r="G7" s="21">
        <v>1</v>
      </c>
      <c r="H7" s="21">
        <v>0</v>
      </c>
      <c r="I7" s="21">
        <v>1</v>
      </c>
      <c r="J7" s="22">
        <v>0</v>
      </c>
      <c r="L7" s="9" t="str">
        <f t="shared" ca="1" si="0"/>
        <v/>
      </c>
      <c r="M7" s="10" t="str">
        <f t="shared" ca="1" si="1"/>
        <v/>
      </c>
      <c r="N7" s="10" t="str">
        <f t="shared" ca="1" si="2"/>
        <v/>
      </c>
      <c r="O7" s="10" t="str">
        <f t="shared" ref="O7:Q7" ca="1" si="12">IF(RANK(D30,$A$25:$J$44)&lt;=$Y$4,D7,"")</f>
        <v/>
      </c>
      <c r="P7" s="10" t="str">
        <f t="shared" ca="1" si="12"/>
        <v/>
      </c>
      <c r="Q7" s="10" t="str">
        <f t="shared" ca="1" si="12"/>
        <v/>
      </c>
      <c r="R7" s="10" t="str">
        <f t="shared" ca="1" si="4"/>
        <v/>
      </c>
      <c r="S7" s="10" t="str">
        <f t="shared" ca="1" si="5"/>
        <v/>
      </c>
      <c r="T7" s="10" t="str">
        <f t="shared" ca="1" si="6"/>
        <v/>
      </c>
      <c r="U7" s="11" t="str">
        <f t="shared" ca="1" si="7"/>
        <v/>
      </c>
      <c r="V7" s="1"/>
    </row>
    <row r="8" spans="1:25" ht="14.25" customHeight="1" x14ac:dyDescent="0.25">
      <c r="A8" s="20">
        <v>1</v>
      </c>
      <c r="B8" s="21">
        <v>1</v>
      </c>
      <c r="C8" s="21">
        <v>0</v>
      </c>
      <c r="D8" s="21">
        <v>1</v>
      </c>
      <c r="E8" s="21">
        <v>1</v>
      </c>
      <c r="F8" s="21">
        <v>1</v>
      </c>
      <c r="G8" s="21">
        <v>0</v>
      </c>
      <c r="H8" s="21">
        <v>0</v>
      </c>
      <c r="I8" s="21">
        <v>0</v>
      </c>
      <c r="J8" s="22">
        <v>1</v>
      </c>
      <c r="L8" s="9" t="str">
        <f t="shared" ca="1" si="0"/>
        <v/>
      </c>
      <c r="M8" s="10" t="str">
        <f t="shared" ca="1" si="1"/>
        <v/>
      </c>
      <c r="N8" s="10" t="str">
        <f t="shared" ca="1" si="2"/>
        <v/>
      </c>
      <c r="O8" s="10">
        <f t="shared" ref="O8:Q8" ca="1" si="13">IF(RANK(D31,$A$25:$J$44)&lt;=$Y$4,D8,"")</f>
        <v>1</v>
      </c>
      <c r="P8" s="10" t="str">
        <f t="shared" ca="1" si="13"/>
        <v/>
      </c>
      <c r="Q8" s="10">
        <f t="shared" ca="1" si="13"/>
        <v>1</v>
      </c>
      <c r="R8" s="10" t="str">
        <f t="shared" ca="1" si="4"/>
        <v/>
      </c>
      <c r="S8" s="10" t="str">
        <f t="shared" ca="1" si="5"/>
        <v/>
      </c>
      <c r="T8" s="10" t="str">
        <f t="shared" ca="1" si="6"/>
        <v/>
      </c>
      <c r="U8" s="11">
        <f t="shared" ca="1" si="7"/>
        <v>1</v>
      </c>
      <c r="V8" s="1"/>
      <c r="W8" t="s">
        <v>2</v>
      </c>
      <c r="Y8" s="4">
        <v>0.9</v>
      </c>
    </row>
    <row r="9" spans="1:25" ht="14.25" customHeight="1" x14ac:dyDescent="0.25">
      <c r="A9" s="20">
        <v>1</v>
      </c>
      <c r="B9" s="21">
        <v>1</v>
      </c>
      <c r="C9" s="21">
        <v>0</v>
      </c>
      <c r="D9" s="21">
        <v>1</v>
      </c>
      <c r="E9" s="21">
        <v>0</v>
      </c>
      <c r="F9" s="21">
        <v>0</v>
      </c>
      <c r="G9" s="21">
        <v>1</v>
      </c>
      <c r="H9" s="21">
        <v>0</v>
      </c>
      <c r="I9" s="21">
        <v>0</v>
      </c>
      <c r="J9" s="22">
        <v>0</v>
      </c>
      <c r="L9" s="9" t="str">
        <f t="shared" ca="1" si="0"/>
        <v/>
      </c>
      <c r="M9" s="10">
        <f t="shared" ca="1" si="1"/>
        <v>1</v>
      </c>
      <c r="N9" s="10" t="str">
        <f t="shared" ca="1" si="2"/>
        <v/>
      </c>
      <c r="O9" s="10" t="str">
        <f t="shared" ref="O9:Q9" ca="1" si="14">IF(RANK(D32,$A$25:$J$44)&lt;=$Y$4,D9,"")</f>
        <v/>
      </c>
      <c r="P9" s="10" t="str">
        <f t="shared" ca="1" si="14"/>
        <v/>
      </c>
      <c r="Q9" s="10" t="str">
        <f t="shared" ca="1" si="14"/>
        <v/>
      </c>
      <c r="R9" s="10" t="str">
        <f t="shared" ca="1" si="4"/>
        <v/>
      </c>
      <c r="S9" s="10" t="str">
        <f t="shared" ca="1" si="5"/>
        <v/>
      </c>
      <c r="T9" s="10" t="str">
        <f t="shared" ca="1" si="6"/>
        <v/>
      </c>
      <c r="U9" s="11" t="str">
        <f t="shared" ca="1" si="7"/>
        <v/>
      </c>
      <c r="V9" s="1"/>
      <c r="W9" s="2" t="s">
        <v>3</v>
      </c>
      <c r="Y9">
        <f>NORMSINV(0.5+Y8/2)</f>
        <v>1.6448536269514715</v>
      </c>
    </row>
    <row r="10" spans="1:25" ht="14.25" customHeight="1" x14ac:dyDescent="0.25">
      <c r="A10" s="20">
        <v>1</v>
      </c>
      <c r="B10" s="21">
        <v>1</v>
      </c>
      <c r="C10" s="21">
        <v>0</v>
      </c>
      <c r="D10" s="21">
        <v>0</v>
      </c>
      <c r="E10" s="21">
        <v>0</v>
      </c>
      <c r="F10" s="21">
        <v>1</v>
      </c>
      <c r="G10" s="21">
        <v>0</v>
      </c>
      <c r="H10" s="21">
        <v>1</v>
      </c>
      <c r="I10" s="21">
        <v>1</v>
      </c>
      <c r="J10" s="22">
        <v>0</v>
      </c>
      <c r="L10" s="9" t="str">
        <f t="shared" ca="1" si="0"/>
        <v/>
      </c>
      <c r="M10" s="10" t="str">
        <f t="shared" ca="1" si="1"/>
        <v/>
      </c>
      <c r="N10" s="10" t="str">
        <f t="shared" ca="1" si="2"/>
        <v/>
      </c>
      <c r="O10" s="10" t="str">
        <f t="shared" ref="O10:Q10" ca="1" si="15">IF(RANK(D33,$A$25:$J$44)&lt;=$Y$4,D10,"")</f>
        <v/>
      </c>
      <c r="P10" s="10" t="str">
        <f t="shared" ca="1" si="15"/>
        <v/>
      </c>
      <c r="Q10" s="10" t="str">
        <f t="shared" ca="1" si="15"/>
        <v/>
      </c>
      <c r="R10" s="10" t="str">
        <f t="shared" ca="1" si="4"/>
        <v/>
      </c>
      <c r="S10" s="10" t="str">
        <f t="shared" ca="1" si="5"/>
        <v/>
      </c>
      <c r="T10" s="10" t="str">
        <f t="shared" ca="1" si="6"/>
        <v/>
      </c>
      <c r="U10" s="11" t="str">
        <f t="shared" ca="1" si="7"/>
        <v/>
      </c>
      <c r="V10" s="1"/>
    </row>
    <row r="11" spans="1:25" ht="14.25" customHeight="1" x14ac:dyDescent="0.25">
      <c r="A11" s="20">
        <v>1</v>
      </c>
      <c r="B11" s="21">
        <v>1</v>
      </c>
      <c r="C11" s="21">
        <v>1</v>
      </c>
      <c r="D11" s="21">
        <v>0</v>
      </c>
      <c r="E11" s="21">
        <v>1</v>
      </c>
      <c r="F11" s="21">
        <v>1</v>
      </c>
      <c r="G11" s="21">
        <v>0</v>
      </c>
      <c r="H11" s="21">
        <v>0</v>
      </c>
      <c r="I11" s="21">
        <v>0</v>
      </c>
      <c r="J11" s="22">
        <v>0</v>
      </c>
      <c r="L11" s="9" t="str">
        <f t="shared" ca="1" si="0"/>
        <v/>
      </c>
      <c r="M11" s="10" t="str">
        <f t="shared" ca="1" si="1"/>
        <v/>
      </c>
      <c r="N11" s="10">
        <f t="shared" ca="1" si="2"/>
        <v>1</v>
      </c>
      <c r="O11" s="10" t="str">
        <f t="shared" ref="O11:Q11" ca="1" si="16">IF(RANK(D34,$A$25:$J$44)&lt;=$Y$4,D11,"")</f>
        <v/>
      </c>
      <c r="P11" s="10" t="str">
        <f t="shared" ca="1" si="16"/>
        <v/>
      </c>
      <c r="Q11" s="10" t="str">
        <f t="shared" ca="1" si="16"/>
        <v/>
      </c>
      <c r="R11" s="10" t="str">
        <f t="shared" ca="1" si="4"/>
        <v/>
      </c>
      <c r="S11" s="10" t="str">
        <f t="shared" ca="1" si="5"/>
        <v/>
      </c>
      <c r="T11" s="10">
        <f t="shared" ca="1" si="6"/>
        <v>0</v>
      </c>
      <c r="U11" s="11" t="str">
        <f t="shared" ca="1" si="7"/>
        <v/>
      </c>
      <c r="V11" s="1"/>
      <c r="W11" t="s">
        <v>4</v>
      </c>
      <c r="Y11" s="16">
        <f ca="1">Y5-Y9*Y6</f>
        <v>0.57702215141106472</v>
      </c>
    </row>
    <row r="12" spans="1:25" ht="14.25" customHeight="1" x14ac:dyDescent="0.25">
      <c r="A12" s="20">
        <v>1</v>
      </c>
      <c r="B12" s="21">
        <v>1</v>
      </c>
      <c r="C12" s="21">
        <v>1</v>
      </c>
      <c r="D12" s="21">
        <v>1</v>
      </c>
      <c r="E12" s="21">
        <v>1</v>
      </c>
      <c r="F12" s="21">
        <v>0</v>
      </c>
      <c r="G12" s="21">
        <v>0</v>
      </c>
      <c r="H12" s="21">
        <v>1</v>
      </c>
      <c r="I12" s="21">
        <v>0</v>
      </c>
      <c r="J12" s="22">
        <v>1</v>
      </c>
      <c r="L12" s="9" t="str">
        <f t="shared" ca="1" si="0"/>
        <v/>
      </c>
      <c r="M12" s="10" t="str">
        <f t="shared" ca="1" si="1"/>
        <v/>
      </c>
      <c r="N12" s="10" t="str">
        <f t="shared" ca="1" si="2"/>
        <v/>
      </c>
      <c r="O12" s="10" t="str">
        <f t="shared" ref="O12:Q12" ca="1" si="17">IF(RANK(D35,$A$25:$J$44)&lt;=$Y$4,D12,"")</f>
        <v/>
      </c>
      <c r="P12" s="10" t="str">
        <f t="shared" ca="1" si="17"/>
        <v/>
      </c>
      <c r="Q12" s="10" t="str">
        <f t="shared" ca="1" si="17"/>
        <v/>
      </c>
      <c r="R12" s="10" t="str">
        <f t="shared" ca="1" si="4"/>
        <v/>
      </c>
      <c r="S12" s="10" t="str">
        <f t="shared" ca="1" si="5"/>
        <v/>
      </c>
      <c r="T12" s="10" t="str">
        <f t="shared" ca="1" si="6"/>
        <v/>
      </c>
      <c r="U12" s="11">
        <f t="shared" ca="1" si="7"/>
        <v>1</v>
      </c>
      <c r="V12" s="1"/>
      <c r="W12" t="s">
        <v>5</v>
      </c>
      <c r="Y12" s="16">
        <f ca="1">Y5+Y9*Y6</f>
        <v>0.96143938705047383</v>
      </c>
    </row>
    <row r="13" spans="1:25" ht="14.25" customHeight="1" x14ac:dyDescent="0.25">
      <c r="A13" s="20">
        <v>1</v>
      </c>
      <c r="B13" s="21">
        <v>1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1</v>
      </c>
      <c r="I13" s="21">
        <v>0</v>
      </c>
      <c r="J13" s="22">
        <v>0</v>
      </c>
      <c r="L13" s="9" t="str">
        <f t="shared" ca="1" si="0"/>
        <v/>
      </c>
      <c r="M13" s="10" t="str">
        <f t="shared" ca="1" si="1"/>
        <v/>
      </c>
      <c r="N13" s="10" t="str">
        <f t="shared" ca="1" si="2"/>
        <v/>
      </c>
      <c r="O13" s="10" t="str">
        <f t="shared" ref="O13:Q13" ca="1" si="18">IF(RANK(D36,$A$25:$J$44)&lt;=$Y$4,D13,"")</f>
        <v/>
      </c>
      <c r="P13" s="10" t="str">
        <f t="shared" ca="1" si="18"/>
        <v/>
      </c>
      <c r="Q13" s="10" t="str">
        <f t="shared" ca="1" si="18"/>
        <v/>
      </c>
      <c r="R13" s="10">
        <f t="shared" ca="1" si="4"/>
        <v>0</v>
      </c>
      <c r="S13" s="10">
        <f t="shared" ca="1" si="5"/>
        <v>1</v>
      </c>
      <c r="T13" s="10" t="str">
        <f t="shared" ca="1" si="6"/>
        <v/>
      </c>
      <c r="U13" s="11" t="str">
        <f t="shared" ca="1" si="7"/>
        <v/>
      </c>
      <c r="V13" s="1"/>
      <c r="W13" t="s">
        <v>6</v>
      </c>
      <c r="Y13" s="3" t="str">
        <f ca="1">IF(AND(Y2&gt;Y11,Y2&lt;Y12),"Yes","NO!")</f>
        <v>NO!</v>
      </c>
    </row>
    <row r="14" spans="1:25" ht="14.25" customHeight="1" x14ac:dyDescent="0.25">
      <c r="A14" s="20">
        <v>1</v>
      </c>
      <c r="B14" s="21">
        <v>0</v>
      </c>
      <c r="C14" s="21">
        <v>1</v>
      </c>
      <c r="D14" s="21">
        <v>1</v>
      </c>
      <c r="E14" s="21">
        <v>1</v>
      </c>
      <c r="F14" s="21">
        <v>0</v>
      </c>
      <c r="G14" s="21">
        <v>1</v>
      </c>
      <c r="H14" s="21">
        <v>1</v>
      </c>
      <c r="I14" s="21">
        <v>1</v>
      </c>
      <c r="J14" s="22">
        <v>1</v>
      </c>
      <c r="L14" s="9" t="str">
        <f t="shared" ca="1" si="0"/>
        <v/>
      </c>
      <c r="M14" s="10" t="str">
        <f t="shared" ca="1" si="1"/>
        <v/>
      </c>
      <c r="N14" s="10" t="str">
        <f t="shared" ca="1" si="2"/>
        <v/>
      </c>
      <c r="O14" s="10" t="str">
        <f t="shared" ref="O14:Q14" ca="1" si="19">IF(RANK(D37,$A$25:$J$44)&lt;=$Y$4,D14,"")</f>
        <v/>
      </c>
      <c r="P14" s="10" t="str">
        <f t="shared" ca="1" si="19"/>
        <v/>
      </c>
      <c r="Q14" s="10" t="str">
        <f t="shared" ca="1" si="19"/>
        <v/>
      </c>
      <c r="R14" s="10" t="str">
        <f t="shared" ca="1" si="4"/>
        <v/>
      </c>
      <c r="S14" s="10" t="str">
        <f t="shared" ca="1" si="5"/>
        <v/>
      </c>
      <c r="T14" s="10" t="str">
        <f t="shared" ca="1" si="6"/>
        <v/>
      </c>
      <c r="U14" s="11" t="str">
        <f t="shared" ca="1" si="7"/>
        <v/>
      </c>
      <c r="V14" s="1"/>
    </row>
    <row r="15" spans="1:25" ht="14.25" customHeight="1" x14ac:dyDescent="0.25">
      <c r="A15" s="20">
        <v>0</v>
      </c>
      <c r="B15" s="21">
        <v>1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1</v>
      </c>
      <c r="I15" s="21">
        <v>0</v>
      </c>
      <c r="J15" s="22">
        <v>0</v>
      </c>
      <c r="L15" s="9" t="str">
        <f t="shared" ca="1" si="0"/>
        <v/>
      </c>
      <c r="M15" s="10" t="str">
        <f t="shared" ca="1" si="1"/>
        <v/>
      </c>
      <c r="N15" s="10" t="str">
        <f t="shared" ca="1" si="2"/>
        <v/>
      </c>
      <c r="O15" s="10" t="str">
        <f t="shared" ref="O15:Q15" ca="1" si="20">IF(RANK(D38,$A$25:$J$44)&lt;=$Y$4,D15,"")</f>
        <v/>
      </c>
      <c r="P15" s="10" t="str">
        <f t="shared" ca="1" si="20"/>
        <v/>
      </c>
      <c r="Q15" s="10" t="str">
        <f t="shared" ca="1" si="20"/>
        <v/>
      </c>
      <c r="R15" s="10" t="str">
        <f t="shared" ca="1" si="4"/>
        <v/>
      </c>
      <c r="S15" s="10" t="str">
        <f t="shared" ca="1" si="5"/>
        <v/>
      </c>
      <c r="T15" s="10" t="str">
        <f t="shared" ca="1" si="6"/>
        <v/>
      </c>
      <c r="U15" s="11" t="str">
        <f t="shared" ca="1" si="7"/>
        <v/>
      </c>
      <c r="V15" s="1"/>
    </row>
    <row r="16" spans="1:25" ht="14.25" customHeight="1" x14ac:dyDescent="0.25">
      <c r="A16" s="20">
        <v>1</v>
      </c>
      <c r="B16" s="21">
        <v>0</v>
      </c>
      <c r="C16" s="21">
        <v>1</v>
      </c>
      <c r="D16" s="21">
        <v>0</v>
      </c>
      <c r="E16" s="21">
        <v>1</v>
      </c>
      <c r="F16" s="21">
        <v>1</v>
      </c>
      <c r="G16" s="21">
        <v>0</v>
      </c>
      <c r="H16" s="21">
        <v>0</v>
      </c>
      <c r="I16" s="21">
        <v>0</v>
      </c>
      <c r="J16" s="22">
        <v>0</v>
      </c>
      <c r="L16" s="9" t="str">
        <f t="shared" ca="1" si="0"/>
        <v/>
      </c>
      <c r="M16" s="10" t="str">
        <f t="shared" ca="1" si="1"/>
        <v/>
      </c>
      <c r="N16" s="10" t="str">
        <f t="shared" ca="1" si="2"/>
        <v/>
      </c>
      <c r="O16" s="10" t="str">
        <f t="shared" ref="O16:Q16" ca="1" si="21">IF(RANK(D39,$A$25:$J$44)&lt;=$Y$4,D16,"")</f>
        <v/>
      </c>
      <c r="P16" s="10" t="str">
        <f t="shared" ca="1" si="21"/>
        <v/>
      </c>
      <c r="Q16" s="10">
        <f t="shared" ca="1" si="21"/>
        <v>1</v>
      </c>
      <c r="R16" s="10" t="str">
        <f t="shared" ca="1" si="4"/>
        <v/>
      </c>
      <c r="S16" s="10" t="str">
        <f t="shared" ca="1" si="5"/>
        <v/>
      </c>
      <c r="T16" s="10" t="str">
        <f t="shared" ca="1" si="6"/>
        <v/>
      </c>
      <c r="U16" s="11" t="str">
        <f t="shared" ca="1" si="7"/>
        <v/>
      </c>
      <c r="V16" s="1"/>
    </row>
    <row r="17" spans="1:25" ht="14.25" customHeight="1" x14ac:dyDescent="0.25">
      <c r="A17" s="20">
        <v>0</v>
      </c>
      <c r="B17" s="21">
        <v>0</v>
      </c>
      <c r="C17" s="21">
        <v>0</v>
      </c>
      <c r="D17" s="21">
        <v>0</v>
      </c>
      <c r="E17" s="21">
        <v>0</v>
      </c>
      <c r="F17" s="21">
        <v>0</v>
      </c>
      <c r="G17" s="21">
        <v>1</v>
      </c>
      <c r="H17" s="21">
        <v>1</v>
      </c>
      <c r="I17" s="21">
        <v>0</v>
      </c>
      <c r="J17" s="22">
        <v>0</v>
      </c>
      <c r="L17" s="9" t="str">
        <f t="shared" ca="1" si="0"/>
        <v/>
      </c>
      <c r="M17" s="10" t="str">
        <f t="shared" ca="1" si="1"/>
        <v/>
      </c>
      <c r="N17" s="10" t="str">
        <f t="shared" ca="1" si="2"/>
        <v/>
      </c>
      <c r="O17" s="10" t="str">
        <f t="shared" ref="O17:Q17" ca="1" si="22">IF(RANK(D40,$A$25:$J$44)&lt;=$Y$4,D17,"")</f>
        <v/>
      </c>
      <c r="P17" s="10" t="str">
        <f t="shared" ca="1" si="22"/>
        <v/>
      </c>
      <c r="Q17" s="10" t="str">
        <f t="shared" ca="1" si="22"/>
        <v/>
      </c>
      <c r="R17" s="10" t="str">
        <f t="shared" ca="1" si="4"/>
        <v/>
      </c>
      <c r="S17" s="10" t="str">
        <f t="shared" ca="1" si="5"/>
        <v/>
      </c>
      <c r="T17" s="10" t="str">
        <f t="shared" ca="1" si="6"/>
        <v/>
      </c>
      <c r="U17" s="11" t="str">
        <f t="shared" ca="1" si="7"/>
        <v/>
      </c>
      <c r="V17" s="1"/>
    </row>
    <row r="18" spans="1:25" ht="14.25" customHeight="1" x14ac:dyDescent="0.25">
      <c r="A18" s="20">
        <v>0</v>
      </c>
      <c r="B18" s="21">
        <v>0</v>
      </c>
      <c r="C18" s="21">
        <v>0</v>
      </c>
      <c r="D18" s="21">
        <v>1</v>
      </c>
      <c r="E18" s="21">
        <v>0</v>
      </c>
      <c r="F18" s="21">
        <v>0</v>
      </c>
      <c r="G18" s="21">
        <v>1</v>
      </c>
      <c r="H18" s="21">
        <v>0</v>
      </c>
      <c r="I18" s="21">
        <v>1</v>
      </c>
      <c r="J18" s="22">
        <v>1</v>
      </c>
      <c r="L18" s="9" t="str">
        <f t="shared" ca="1" si="0"/>
        <v/>
      </c>
      <c r="M18" s="10" t="str">
        <f t="shared" ca="1" si="1"/>
        <v/>
      </c>
      <c r="N18" s="10" t="str">
        <f t="shared" ca="1" si="2"/>
        <v/>
      </c>
      <c r="O18" s="10" t="str">
        <f t="shared" ref="O18:Q18" ca="1" si="23">IF(RANK(D41,$A$25:$J$44)&lt;=$Y$4,D18,"")</f>
        <v/>
      </c>
      <c r="P18" s="10" t="str">
        <f t="shared" ca="1" si="23"/>
        <v/>
      </c>
      <c r="Q18" s="10" t="str">
        <f t="shared" ca="1" si="23"/>
        <v/>
      </c>
      <c r="R18" s="10" t="str">
        <f t="shared" ca="1" si="4"/>
        <v/>
      </c>
      <c r="S18" s="10" t="str">
        <f t="shared" ca="1" si="5"/>
        <v/>
      </c>
      <c r="T18" s="10" t="str">
        <f t="shared" ca="1" si="6"/>
        <v/>
      </c>
      <c r="U18" s="11" t="str">
        <f t="shared" ca="1" si="7"/>
        <v/>
      </c>
      <c r="V18" s="1"/>
    </row>
    <row r="19" spans="1:25" ht="14.25" customHeight="1" x14ac:dyDescent="0.25">
      <c r="A19" s="20">
        <v>1</v>
      </c>
      <c r="B19" s="21">
        <v>0</v>
      </c>
      <c r="C19" s="21">
        <v>0</v>
      </c>
      <c r="D19" s="21">
        <v>0</v>
      </c>
      <c r="E19" s="21">
        <v>1</v>
      </c>
      <c r="F19" s="21">
        <v>0</v>
      </c>
      <c r="G19" s="21">
        <v>0</v>
      </c>
      <c r="H19" s="21">
        <v>0</v>
      </c>
      <c r="I19" s="21">
        <v>0</v>
      </c>
      <c r="J19" s="22">
        <v>1</v>
      </c>
      <c r="L19" s="9" t="str">
        <f t="shared" ca="1" si="0"/>
        <v/>
      </c>
      <c r="M19" s="10" t="str">
        <f t="shared" ca="1" si="1"/>
        <v/>
      </c>
      <c r="N19" s="10" t="str">
        <f t="shared" ca="1" si="2"/>
        <v/>
      </c>
      <c r="O19" s="10" t="str">
        <f t="shared" ref="O19:Q19" ca="1" si="24">IF(RANK(D42,$A$25:$J$44)&lt;=$Y$4,D19,"")</f>
        <v/>
      </c>
      <c r="P19" s="10" t="str">
        <f t="shared" ca="1" si="24"/>
        <v/>
      </c>
      <c r="Q19" s="10" t="str">
        <f t="shared" ca="1" si="24"/>
        <v/>
      </c>
      <c r="R19" s="10" t="str">
        <f t="shared" ca="1" si="4"/>
        <v/>
      </c>
      <c r="S19" s="10" t="str">
        <f t="shared" ca="1" si="5"/>
        <v/>
      </c>
      <c r="T19" s="10" t="str">
        <f t="shared" ca="1" si="6"/>
        <v/>
      </c>
      <c r="U19" s="11" t="str">
        <f t="shared" ca="1" si="7"/>
        <v/>
      </c>
      <c r="V19" s="1"/>
    </row>
    <row r="20" spans="1:25" ht="14.25" customHeight="1" x14ac:dyDescent="0.25">
      <c r="A20" s="20">
        <v>1</v>
      </c>
      <c r="B20" s="21">
        <v>0</v>
      </c>
      <c r="C20" s="21">
        <v>1</v>
      </c>
      <c r="D20" s="21">
        <v>0</v>
      </c>
      <c r="E20" s="21">
        <v>0</v>
      </c>
      <c r="F20" s="21">
        <v>1</v>
      </c>
      <c r="G20" s="21">
        <v>1</v>
      </c>
      <c r="H20" s="21">
        <v>1</v>
      </c>
      <c r="I20" s="21">
        <v>0</v>
      </c>
      <c r="J20" s="22">
        <v>1</v>
      </c>
      <c r="L20" s="9" t="str">
        <f t="shared" ca="1" si="0"/>
        <v/>
      </c>
      <c r="M20" s="10" t="str">
        <f t="shared" ca="1" si="1"/>
        <v/>
      </c>
      <c r="N20" s="10" t="str">
        <f t="shared" ca="1" si="2"/>
        <v/>
      </c>
      <c r="O20" s="10" t="str">
        <f t="shared" ref="O20:Q20" ca="1" si="25">IF(RANK(D43,$A$25:$J$44)&lt;=$Y$4,D20,"")</f>
        <v/>
      </c>
      <c r="P20" s="10" t="str">
        <f t="shared" ca="1" si="25"/>
        <v/>
      </c>
      <c r="Q20" s="10" t="str">
        <f t="shared" ca="1" si="25"/>
        <v/>
      </c>
      <c r="R20" s="10" t="str">
        <f t="shared" ca="1" si="4"/>
        <v/>
      </c>
      <c r="S20" s="10" t="str">
        <f t="shared" ca="1" si="5"/>
        <v/>
      </c>
      <c r="T20" s="10" t="str">
        <f t="shared" ca="1" si="6"/>
        <v/>
      </c>
      <c r="U20" s="11" t="str">
        <f t="shared" ca="1" si="7"/>
        <v/>
      </c>
      <c r="V20" s="1"/>
    </row>
    <row r="21" spans="1:25" ht="14.25" customHeight="1" thickBot="1" x14ac:dyDescent="0.3">
      <c r="A21" s="23">
        <v>1</v>
      </c>
      <c r="B21" s="24">
        <v>0</v>
      </c>
      <c r="C21" s="24">
        <v>1</v>
      </c>
      <c r="D21" s="24">
        <v>0</v>
      </c>
      <c r="E21" s="24">
        <v>0</v>
      </c>
      <c r="F21" s="24">
        <v>1</v>
      </c>
      <c r="G21" s="24">
        <v>0</v>
      </c>
      <c r="H21" s="24">
        <v>1</v>
      </c>
      <c r="I21" s="24">
        <v>0</v>
      </c>
      <c r="J21" s="25">
        <v>0</v>
      </c>
      <c r="L21" s="12" t="str">
        <f t="shared" ca="1" si="0"/>
        <v/>
      </c>
      <c r="M21" s="13" t="str">
        <f t="shared" ca="1" si="1"/>
        <v/>
      </c>
      <c r="N21" s="13" t="str">
        <f t="shared" ca="1" si="2"/>
        <v/>
      </c>
      <c r="O21" s="13" t="str">
        <f t="shared" ref="O21:Q21" ca="1" si="26">IF(RANK(D44,$A$25:$J$44)&lt;=$Y$4,D21,"")</f>
        <v/>
      </c>
      <c r="P21" s="13" t="str">
        <f t="shared" ca="1" si="26"/>
        <v/>
      </c>
      <c r="Q21" s="13" t="str">
        <f t="shared" ca="1" si="26"/>
        <v/>
      </c>
      <c r="R21" s="13" t="str">
        <f t="shared" ca="1" si="4"/>
        <v/>
      </c>
      <c r="S21" s="13" t="str">
        <f t="shared" ca="1" si="5"/>
        <v/>
      </c>
      <c r="T21" s="13" t="str">
        <f t="shared" ca="1" si="6"/>
        <v/>
      </c>
      <c r="U21" s="14" t="str">
        <f t="shared" ca="1" si="7"/>
        <v/>
      </c>
      <c r="V21" s="1"/>
    </row>
    <row r="25" spans="1:25" x14ac:dyDescent="0.25">
      <c r="A25">
        <f ca="1">RAND()</f>
        <v>0.64695631493767414</v>
      </c>
      <c r="B25">
        <f t="shared" ref="B25:J44" ca="1" si="27">RAND()</f>
        <v>0.83098042776460801</v>
      </c>
      <c r="C25">
        <f t="shared" ca="1" si="27"/>
        <v>0.55034458543178433</v>
      </c>
      <c r="D25">
        <f t="shared" ca="1" si="27"/>
        <v>0.38800289967169255</v>
      </c>
      <c r="E25">
        <f t="shared" ca="1" si="27"/>
        <v>0.94936415193318335</v>
      </c>
      <c r="F25">
        <f t="shared" ca="1" si="27"/>
        <v>0.23696453004735363</v>
      </c>
      <c r="G25">
        <f t="shared" ca="1" si="27"/>
        <v>0.55158640282658933</v>
      </c>
      <c r="H25">
        <f t="shared" ca="1" si="27"/>
        <v>0.21895365690941249</v>
      </c>
      <c r="I25">
        <f t="shared" ca="1" si="27"/>
        <v>0.52641635315504298</v>
      </c>
      <c r="J25">
        <f t="shared" ca="1" si="27"/>
        <v>0.30474319838719033</v>
      </c>
      <c r="W25" t="s">
        <v>11</v>
      </c>
      <c r="X25" t="s">
        <v>0</v>
      </c>
      <c r="Y25" t="s">
        <v>12</v>
      </c>
    </row>
    <row r="26" spans="1:25" x14ac:dyDescent="0.25">
      <c r="A26">
        <f t="shared" ref="A26:A41" ca="1" si="28">RAND()</f>
        <v>0.72729313713605115</v>
      </c>
      <c r="B26">
        <f t="shared" ca="1" si="27"/>
        <v>0.47763580743621104</v>
      </c>
      <c r="C26">
        <f t="shared" ca="1" si="27"/>
        <v>0.6039176577457559</v>
      </c>
      <c r="D26">
        <f t="shared" ca="1" si="27"/>
        <v>0.32435469833883712</v>
      </c>
      <c r="E26">
        <f t="shared" ca="1" si="27"/>
        <v>0.58126430523345995</v>
      </c>
      <c r="F26">
        <f t="shared" ca="1" si="27"/>
        <v>0.51779363646600796</v>
      </c>
      <c r="G26">
        <f t="shared" ca="1" si="27"/>
        <v>0.74779176304355699</v>
      </c>
      <c r="H26">
        <f t="shared" ca="1" si="27"/>
        <v>0.2911334595465418</v>
      </c>
      <c r="I26">
        <f t="shared" ca="1" si="27"/>
        <v>0.7025232988515312</v>
      </c>
      <c r="J26">
        <f t="shared" ca="1" si="27"/>
        <v>0.43079746213385228</v>
      </c>
      <c r="W26" s="28">
        <f ca="1">Y11</f>
        <v>0.57702215141106472</v>
      </c>
      <c r="X26">
        <v>0.5</v>
      </c>
    </row>
    <row r="27" spans="1:25" x14ac:dyDescent="0.25">
      <c r="A27">
        <f t="shared" ca="1" si="28"/>
        <v>0.5001405583326024</v>
      </c>
      <c r="B27">
        <f t="shared" ca="1" si="27"/>
        <v>0.62957826532944505</v>
      </c>
      <c r="C27">
        <f t="shared" ca="1" si="27"/>
        <v>0.3709597182465082</v>
      </c>
      <c r="D27">
        <f t="shared" ca="1" si="27"/>
        <v>0.71395811643272566</v>
      </c>
      <c r="E27">
        <f t="shared" ca="1" si="27"/>
        <v>0.95696609087015883</v>
      </c>
      <c r="F27">
        <f t="shared" ca="1" si="27"/>
        <v>0.43933973507277535</v>
      </c>
      <c r="G27">
        <f t="shared" ca="1" si="27"/>
        <v>0.29921013920698014</v>
      </c>
      <c r="H27">
        <f t="shared" ca="1" si="27"/>
        <v>0.10425167838293714</v>
      </c>
      <c r="I27">
        <f t="shared" ca="1" si="27"/>
        <v>0.76427590875215767</v>
      </c>
      <c r="J27">
        <f t="shared" ca="1" si="27"/>
        <v>0.95965669742427495</v>
      </c>
      <c r="W27" s="28">
        <f ca="1">Y5</f>
        <v>0.76923076923076927</v>
      </c>
      <c r="X27">
        <v>0.5</v>
      </c>
    </row>
    <row r="28" spans="1:25" x14ac:dyDescent="0.25">
      <c r="A28">
        <f t="shared" ca="1" si="28"/>
        <v>0.90944476388638018</v>
      </c>
      <c r="B28">
        <f t="shared" ca="1" si="27"/>
        <v>7.3736122306864771E-2</v>
      </c>
      <c r="C28">
        <f t="shared" ca="1" si="27"/>
        <v>0.48804651430248536</v>
      </c>
      <c r="D28">
        <f t="shared" ca="1" si="27"/>
        <v>0.88004022282532468</v>
      </c>
      <c r="E28">
        <f t="shared" ca="1" si="27"/>
        <v>0.81839860598520819</v>
      </c>
      <c r="F28">
        <f t="shared" ca="1" si="27"/>
        <v>0.64960602038502757</v>
      </c>
      <c r="G28">
        <f t="shared" ca="1" si="27"/>
        <v>0.21765521440508073</v>
      </c>
      <c r="H28">
        <f t="shared" ca="1" si="27"/>
        <v>0.14036222986325964</v>
      </c>
      <c r="I28">
        <f t="shared" ca="1" si="27"/>
        <v>0.71852720565215566</v>
      </c>
      <c r="J28">
        <f t="shared" ca="1" si="27"/>
        <v>0.59962798278634777</v>
      </c>
      <c r="W28" s="28">
        <f ca="1">Y12</f>
        <v>0.96143938705047383</v>
      </c>
      <c r="X28">
        <v>0.5</v>
      </c>
    </row>
    <row r="29" spans="1:25" x14ac:dyDescent="0.25">
      <c r="A29">
        <f t="shared" ca="1" si="28"/>
        <v>0.50569307407860553</v>
      </c>
      <c r="B29">
        <f t="shared" ca="1" si="27"/>
        <v>0.51061703273675785</v>
      </c>
      <c r="C29">
        <f t="shared" ca="1" si="27"/>
        <v>0.35360892565281254</v>
      </c>
      <c r="D29">
        <f t="shared" ca="1" si="27"/>
        <v>0.43385295213541997</v>
      </c>
      <c r="E29">
        <f t="shared" ca="1" si="27"/>
        <v>0.19951929813992275</v>
      </c>
      <c r="F29">
        <f t="shared" ca="1" si="27"/>
        <v>0.39535021461963626</v>
      </c>
      <c r="G29">
        <f t="shared" ca="1" si="27"/>
        <v>0.78413068157768795</v>
      </c>
      <c r="H29">
        <f t="shared" ca="1" si="27"/>
        <v>0.78510808974151414</v>
      </c>
      <c r="I29">
        <f t="shared" ca="1" si="27"/>
        <v>0.64995410272938459</v>
      </c>
      <c r="J29">
        <f t="shared" ca="1" si="27"/>
        <v>0.62866372053956465</v>
      </c>
      <c r="W29" s="28">
        <f>Y2</f>
        <v>0.46</v>
      </c>
      <c r="Y29">
        <v>1.5</v>
      </c>
    </row>
    <row r="30" spans="1:25" x14ac:dyDescent="0.25">
      <c r="A30">
        <f t="shared" ca="1" si="28"/>
        <v>0.17697970346208314</v>
      </c>
      <c r="B30">
        <f t="shared" ca="1" si="27"/>
        <v>0.56747788484586215</v>
      </c>
      <c r="C30">
        <f t="shared" ca="1" si="27"/>
        <v>0.67936274396576413</v>
      </c>
      <c r="D30">
        <f t="shared" ca="1" si="27"/>
        <v>0.23848210099407285</v>
      </c>
      <c r="E30">
        <f t="shared" ca="1" si="27"/>
        <v>0.24650419193607054</v>
      </c>
      <c r="F30">
        <f t="shared" ca="1" si="27"/>
        <v>0.17843989926276604</v>
      </c>
      <c r="G30">
        <f t="shared" ca="1" si="27"/>
        <v>6.0637659849259729E-2</v>
      </c>
      <c r="H30">
        <f t="shared" ca="1" si="27"/>
        <v>0.33225228731538015</v>
      </c>
      <c r="I30">
        <f t="shared" ca="1" si="27"/>
        <v>0.14191039924790483</v>
      </c>
      <c r="J30">
        <f t="shared" ca="1" si="27"/>
        <v>0.74582925354804186</v>
      </c>
    </row>
    <row r="31" spans="1:25" x14ac:dyDescent="0.25">
      <c r="A31">
        <f t="shared" ca="1" si="28"/>
        <v>0.76111035057836895</v>
      </c>
      <c r="B31">
        <f t="shared" ca="1" si="27"/>
        <v>0.19069817885133322</v>
      </c>
      <c r="C31">
        <f t="shared" ca="1" si="27"/>
        <v>0.3866035903387296</v>
      </c>
      <c r="D31">
        <f t="shared" ca="1" si="27"/>
        <v>0.99592347021875638</v>
      </c>
      <c r="E31">
        <f t="shared" ca="1" si="27"/>
        <v>0.2063996355143537</v>
      </c>
      <c r="F31">
        <f t="shared" ca="1" si="27"/>
        <v>0.98967779073882667</v>
      </c>
      <c r="G31">
        <f t="shared" ca="1" si="27"/>
        <v>0.74977495649182113</v>
      </c>
      <c r="H31">
        <f t="shared" ca="1" si="27"/>
        <v>0.50285232258681323</v>
      </c>
      <c r="I31">
        <f t="shared" ca="1" si="27"/>
        <v>8.9767192445913135E-2</v>
      </c>
      <c r="J31">
        <f t="shared" ca="1" si="27"/>
        <v>0.94346408979723384</v>
      </c>
    </row>
    <row r="32" spans="1:25" x14ac:dyDescent="0.25">
      <c r="A32">
        <f t="shared" ca="1" si="28"/>
        <v>0.64467802668224627</v>
      </c>
      <c r="B32">
        <f t="shared" ca="1" si="27"/>
        <v>0.99655676126669535</v>
      </c>
      <c r="C32">
        <f t="shared" ca="1" si="27"/>
        <v>0.42984181727742377</v>
      </c>
      <c r="D32">
        <f t="shared" ca="1" si="27"/>
        <v>0.82354822070090294</v>
      </c>
      <c r="E32">
        <f t="shared" ca="1" si="27"/>
        <v>0.44403460813290307</v>
      </c>
      <c r="F32">
        <f t="shared" ca="1" si="27"/>
        <v>0.16160578349334753</v>
      </c>
      <c r="G32">
        <f t="shared" ca="1" si="27"/>
        <v>0.18525905827461486</v>
      </c>
      <c r="H32">
        <f t="shared" ca="1" si="27"/>
        <v>0.49023327016817697</v>
      </c>
      <c r="I32">
        <f t="shared" ca="1" si="27"/>
        <v>0.20356698818601748</v>
      </c>
      <c r="J32">
        <f t="shared" ca="1" si="27"/>
        <v>0.71256307098548965</v>
      </c>
    </row>
    <row r="33" spans="1:10" x14ac:dyDescent="0.25">
      <c r="A33">
        <f t="shared" ca="1" si="28"/>
        <v>0.51468630890537159</v>
      </c>
      <c r="B33">
        <f t="shared" ca="1" si="27"/>
        <v>0.52891369114715603</v>
      </c>
      <c r="C33">
        <f t="shared" ca="1" si="27"/>
        <v>1.3449940883205391E-2</v>
      </c>
      <c r="D33">
        <f t="shared" ca="1" si="27"/>
        <v>0.79175487536361933</v>
      </c>
      <c r="E33">
        <f t="shared" ca="1" si="27"/>
        <v>0.22172538438767297</v>
      </c>
      <c r="F33">
        <f t="shared" ca="1" si="27"/>
        <v>0.78395475994482</v>
      </c>
      <c r="G33">
        <f t="shared" ca="1" si="27"/>
        <v>0.64227837785057862</v>
      </c>
      <c r="H33">
        <f t="shared" ca="1" si="27"/>
        <v>0.14691745190165095</v>
      </c>
      <c r="I33">
        <f t="shared" ca="1" si="27"/>
        <v>0.42869707621885822</v>
      </c>
      <c r="J33">
        <f t="shared" ca="1" si="27"/>
        <v>0.82086969107134866</v>
      </c>
    </row>
    <row r="34" spans="1:10" x14ac:dyDescent="0.25">
      <c r="A34">
        <f t="shared" ca="1" si="28"/>
        <v>0.16114812824270819</v>
      </c>
      <c r="B34">
        <f t="shared" ca="1" si="27"/>
        <v>6.4566922464491028E-2</v>
      </c>
      <c r="C34">
        <f t="shared" ca="1" si="27"/>
        <v>0.92663346742935981</v>
      </c>
      <c r="D34">
        <f t="shared" ca="1" si="27"/>
        <v>0.52061105108561001</v>
      </c>
      <c r="E34">
        <f t="shared" ca="1" si="27"/>
        <v>0.52084543822954199</v>
      </c>
      <c r="F34">
        <f t="shared" ca="1" si="27"/>
        <v>0.26504013768306545</v>
      </c>
      <c r="G34">
        <f t="shared" ca="1" si="27"/>
        <v>4.7609380181134475E-2</v>
      </c>
      <c r="H34">
        <f t="shared" ca="1" si="27"/>
        <v>0.36957047598690174</v>
      </c>
      <c r="I34">
        <f t="shared" ca="1" si="27"/>
        <v>0.94537784191002305</v>
      </c>
      <c r="J34">
        <f t="shared" ca="1" si="27"/>
        <v>0.55675055806314211</v>
      </c>
    </row>
    <row r="35" spans="1:10" x14ac:dyDescent="0.25">
      <c r="A35">
        <f t="shared" ca="1" si="28"/>
        <v>0.20152251629875328</v>
      </c>
      <c r="B35">
        <f t="shared" ca="1" si="27"/>
        <v>0.2792413821378199</v>
      </c>
      <c r="C35">
        <f t="shared" ca="1" si="27"/>
        <v>0.11421770009011889</v>
      </c>
      <c r="D35">
        <f t="shared" ca="1" si="27"/>
        <v>0.90823463078070232</v>
      </c>
      <c r="E35">
        <f t="shared" ca="1" si="27"/>
        <v>3.2884829578747277E-2</v>
      </c>
      <c r="F35">
        <f t="shared" ca="1" si="27"/>
        <v>4.5800062874816416E-2</v>
      </c>
      <c r="G35">
        <f t="shared" ca="1" si="27"/>
        <v>0.31921232333568106</v>
      </c>
      <c r="H35">
        <f t="shared" ca="1" si="27"/>
        <v>0.83988689289991303</v>
      </c>
      <c r="I35">
        <f t="shared" ca="1" si="27"/>
        <v>0.27652917471420146</v>
      </c>
      <c r="J35">
        <f t="shared" ca="1" si="27"/>
        <v>0.95156122636257978</v>
      </c>
    </row>
    <row r="36" spans="1:10" x14ac:dyDescent="0.25">
      <c r="A36">
        <f t="shared" ca="1" si="28"/>
        <v>0.91662415425838795</v>
      </c>
      <c r="B36">
        <f t="shared" ca="1" si="27"/>
        <v>0.36939018535808033</v>
      </c>
      <c r="C36">
        <f t="shared" ca="1" si="27"/>
        <v>0.55516667890105231</v>
      </c>
      <c r="D36">
        <f t="shared" ca="1" si="27"/>
        <v>0.68966328795878129</v>
      </c>
      <c r="E36">
        <f t="shared" ca="1" si="27"/>
        <v>0.24675012565079002</v>
      </c>
      <c r="F36">
        <f t="shared" ca="1" si="27"/>
        <v>0.74723387027453469</v>
      </c>
      <c r="G36">
        <f t="shared" ca="1" si="27"/>
        <v>0.94675779293781015</v>
      </c>
      <c r="H36">
        <f t="shared" ca="1" si="27"/>
        <v>0.96227690418876199</v>
      </c>
      <c r="I36">
        <f t="shared" ca="1" si="27"/>
        <v>0.43804125279704909</v>
      </c>
      <c r="J36">
        <f t="shared" ca="1" si="27"/>
        <v>5.6220938116103847E-3</v>
      </c>
    </row>
    <row r="37" spans="1:10" x14ac:dyDescent="0.25">
      <c r="A37">
        <f t="shared" ca="1" si="28"/>
        <v>0.87398293896751333</v>
      </c>
      <c r="B37">
        <f t="shared" ca="1" si="27"/>
        <v>0.8502699591055618</v>
      </c>
      <c r="C37">
        <f t="shared" ca="1" si="27"/>
        <v>0.35114963965377699</v>
      </c>
      <c r="D37">
        <f t="shared" ca="1" si="27"/>
        <v>0.58636394767878641</v>
      </c>
      <c r="E37">
        <f t="shared" ca="1" si="27"/>
        <v>7.0442506395492432E-2</v>
      </c>
      <c r="F37">
        <f t="shared" ca="1" si="27"/>
        <v>0.66674691654513296</v>
      </c>
      <c r="G37">
        <f t="shared" ca="1" si="27"/>
        <v>0.43666140701449363</v>
      </c>
      <c r="H37">
        <f t="shared" ca="1" si="27"/>
        <v>0.70703084184445519</v>
      </c>
      <c r="I37">
        <f t="shared" ca="1" si="27"/>
        <v>0.46095423595929463</v>
      </c>
      <c r="J37">
        <f t="shared" ca="1" si="27"/>
        <v>0.43390918545430202</v>
      </c>
    </row>
    <row r="38" spans="1:10" x14ac:dyDescent="0.25">
      <c r="A38">
        <f t="shared" ca="1" si="28"/>
        <v>0.55366521969167648</v>
      </c>
      <c r="B38">
        <f t="shared" ca="1" si="27"/>
        <v>7.0770313019693276E-2</v>
      </c>
      <c r="C38">
        <f t="shared" ca="1" si="27"/>
        <v>0.77320647232740092</v>
      </c>
      <c r="D38">
        <f t="shared" ca="1" si="27"/>
        <v>0.4627704804110867</v>
      </c>
      <c r="E38">
        <f t="shared" ca="1" si="27"/>
        <v>0.75160047111766826</v>
      </c>
      <c r="F38">
        <f t="shared" ca="1" si="27"/>
        <v>0.67837414480088432</v>
      </c>
      <c r="G38">
        <f t="shared" ca="1" si="27"/>
        <v>2.9806459767066529E-2</v>
      </c>
      <c r="H38">
        <f t="shared" ca="1" si="27"/>
        <v>0.1996441703614219</v>
      </c>
      <c r="I38">
        <f t="shared" ca="1" si="27"/>
        <v>0.61953628817582662</v>
      </c>
      <c r="J38">
        <f t="shared" ca="1" si="27"/>
        <v>0.41134388548506973</v>
      </c>
    </row>
    <row r="39" spans="1:10" x14ac:dyDescent="0.25">
      <c r="A39">
        <f t="shared" ca="1" si="28"/>
        <v>0.91119812891032104</v>
      </c>
      <c r="B39">
        <f t="shared" ca="1" si="27"/>
        <v>2.6622422897799924E-2</v>
      </c>
      <c r="C39">
        <f t="shared" ca="1" si="27"/>
        <v>5.5126989710438279E-2</v>
      </c>
      <c r="D39">
        <f t="shared" ca="1" si="27"/>
        <v>0.19875807926156785</v>
      </c>
      <c r="E39">
        <f t="shared" ca="1" si="27"/>
        <v>0.21295054797105062</v>
      </c>
      <c r="F39">
        <f t="shared" ca="1" si="27"/>
        <v>0.95896323549674167</v>
      </c>
      <c r="G39">
        <f t="shared" ca="1" si="27"/>
        <v>0.1453613515140959</v>
      </c>
      <c r="H39">
        <f t="shared" ca="1" si="27"/>
        <v>0.15517080770676084</v>
      </c>
      <c r="I39">
        <f t="shared" ca="1" si="27"/>
        <v>0.52852907523882586</v>
      </c>
      <c r="J39">
        <f t="shared" ca="1" si="27"/>
        <v>0.90217021523258001</v>
      </c>
    </row>
    <row r="40" spans="1:10" x14ac:dyDescent="0.25">
      <c r="A40">
        <f t="shared" ca="1" si="28"/>
        <v>0.69185122813652999</v>
      </c>
      <c r="B40">
        <f t="shared" ca="1" si="27"/>
        <v>0.56400682501738697</v>
      </c>
      <c r="C40">
        <f t="shared" ca="1" si="27"/>
        <v>0.52470457764699785</v>
      </c>
      <c r="D40">
        <f t="shared" ca="1" si="27"/>
        <v>4.6568000303426893E-2</v>
      </c>
      <c r="E40">
        <f t="shared" ca="1" si="27"/>
        <v>0.53146175058789491</v>
      </c>
      <c r="F40">
        <f t="shared" ca="1" si="27"/>
        <v>0.58918849231486403</v>
      </c>
      <c r="G40">
        <f t="shared" ca="1" si="27"/>
        <v>0.30351234506195834</v>
      </c>
      <c r="H40">
        <f t="shared" ca="1" si="27"/>
        <v>9.9213517196491408E-3</v>
      </c>
      <c r="I40">
        <f t="shared" ca="1" si="27"/>
        <v>0.36488261779023323</v>
      </c>
      <c r="J40">
        <f t="shared" ca="1" si="27"/>
        <v>0.59049655630784259</v>
      </c>
    </row>
    <row r="41" spans="1:10" x14ac:dyDescent="0.25">
      <c r="A41">
        <f t="shared" ca="1" si="28"/>
        <v>0.86994361628898143</v>
      </c>
      <c r="B41">
        <f t="shared" ca="1" si="27"/>
        <v>0.24975007683384542</v>
      </c>
      <c r="C41">
        <f t="shared" ca="1" si="27"/>
        <v>0.73806351768369605</v>
      </c>
      <c r="D41">
        <f t="shared" ca="1" si="27"/>
        <v>0.28123562168392424</v>
      </c>
      <c r="E41">
        <f t="shared" ca="1" si="27"/>
        <v>0.24295055419387446</v>
      </c>
      <c r="F41">
        <f t="shared" ca="1" si="27"/>
        <v>0.42313606703885409</v>
      </c>
      <c r="G41">
        <f t="shared" ca="1" si="27"/>
        <v>0.15237041680824204</v>
      </c>
      <c r="H41">
        <f t="shared" ca="1" si="27"/>
        <v>0.47111194732889772</v>
      </c>
      <c r="I41">
        <f t="shared" ca="1" si="27"/>
        <v>0.73727581335931192</v>
      </c>
      <c r="J41">
        <f t="shared" ca="1" si="27"/>
        <v>0.20544331357309509</v>
      </c>
    </row>
    <row r="42" spans="1:10" x14ac:dyDescent="0.25">
      <c r="A42">
        <f t="shared" ref="A42:A44" ca="1" si="29">RAND()</f>
        <v>0.451830515869456</v>
      </c>
      <c r="B42">
        <f t="shared" ca="1" si="27"/>
        <v>0.72420168824238718</v>
      </c>
      <c r="C42">
        <f t="shared" ca="1" si="27"/>
        <v>0.25314795913019872</v>
      </c>
      <c r="D42">
        <f t="shared" ca="1" si="27"/>
        <v>0.17128646480339582</v>
      </c>
      <c r="E42">
        <f t="shared" ca="1" si="27"/>
        <v>8.3575178897585367E-2</v>
      </c>
      <c r="F42">
        <f t="shared" ca="1" si="27"/>
        <v>0.92464941237139264</v>
      </c>
      <c r="G42">
        <f t="shared" ca="1" si="27"/>
        <v>0.59257070340163343</v>
      </c>
      <c r="H42">
        <f t="shared" ca="1" si="27"/>
        <v>0.25708786687107177</v>
      </c>
      <c r="I42">
        <f t="shared" ca="1" si="27"/>
        <v>0.71539982398416302</v>
      </c>
      <c r="J42">
        <f t="shared" ca="1" si="27"/>
        <v>0.6451099878345059</v>
      </c>
    </row>
    <row r="43" spans="1:10" x14ac:dyDescent="0.25">
      <c r="A43">
        <f t="shared" ca="1" si="29"/>
        <v>0.21403140339110716</v>
      </c>
      <c r="B43">
        <f t="shared" ca="1" si="27"/>
        <v>0.35703707567394682</v>
      </c>
      <c r="C43">
        <f t="shared" ca="1" si="27"/>
        <v>0.87748505856405012</v>
      </c>
      <c r="D43">
        <f t="shared" ca="1" si="27"/>
        <v>0.78947689811110466</v>
      </c>
      <c r="E43">
        <f t="shared" ca="1" si="27"/>
        <v>0.39839123856348313</v>
      </c>
      <c r="F43">
        <f t="shared" ca="1" si="27"/>
        <v>0.36148046075778373</v>
      </c>
      <c r="G43">
        <f t="shared" ca="1" si="27"/>
        <v>0.87815470045154054</v>
      </c>
      <c r="H43">
        <f t="shared" ca="1" si="27"/>
        <v>3.5116167399474096E-2</v>
      </c>
      <c r="I43">
        <f t="shared" ca="1" si="27"/>
        <v>0.54101331707738898</v>
      </c>
      <c r="J43">
        <f t="shared" ca="1" si="27"/>
        <v>0.30172771407399657</v>
      </c>
    </row>
    <row r="44" spans="1:10" x14ac:dyDescent="0.25">
      <c r="A44">
        <f t="shared" ca="1" si="29"/>
        <v>0.24342881545411477</v>
      </c>
      <c r="B44">
        <f t="shared" ca="1" si="27"/>
        <v>1.7639246971413725E-2</v>
      </c>
      <c r="C44">
        <f t="shared" ca="1" si="27"/>
        <v>0.65095132017971424</v>
      </c>
      <c r="D44">
        <f t="shared" ca="1" si="27"/>
        <v>0.11049180532909542</v>
      </c>
      <c r="E44">
        <f t="shared" ca="1" si="27"/>
        <v>0.53062561776733719</v>
      </c>
      <c r="F44">
        <f t="shared" ca="1" si="27"/>
        <v>0.22994016382109317</v>
      </c>
      <c r="G44">
        <f t="shared" ca="1" si="27"/>
        <v>0.86123769299582409</v>
      </c>
      <c r="H44">
        <f t="shared" ca="1" si="27"/>
        <v>0.86667609126186063</v>
      </c>
      <c r="I44">
        <f t="shared" ca="1" si="27"/>
        <v>0.10101206095761894</v>
      </c>
      <c r="J44">
        <f t="shared" ca="1" si="27"/>
        <v>0.14714279621817428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"/>
  <sheetViews>
    <sheetView tabSelected="1" topLeftCell="H1" workbookViewId="0">
      <selection activeCell="AA8" sqref="AA8"/>
    </sheetView>
  </sheetViews>
  <sheetFormatPr defaultRowHeight="15" x14ac:dyDescent="0.25"/>
  <cols>
    <col min="1" max="10" width="5.7109375" customWidth="1"/>
    <col min="12" max="21" width="5.7109375" customWidth="1"/>
  </cols>
  <sheetData>
    <row r="1" spans="1:28" ht="16.5" thickBot="1" x14ac:dyDescent="0.3">
      <c r="A1" s="15" t="s">
        <v>10</v>
      </c>
      <c r="L1" s="15" t="s">
        <v>0</v>
      </c>
    </row>
    <row r="2" spans="1:28" ht="14.25" customHeight="1" x14ac:dyDescent="0.25">
      <c r="A2" s="17">
        <v>128</v>
      </c>
      <c r="B2" s="18">
        <v>109</v>
      </c>
      <c r="C2" s="18">
        <v>98</v>
      </c>
      <c r="D2" s="18">
        <v>104</v>
      </c>
      <c r="E2" s="18">
        <v>116</v>
      </c>
      <c r="F2" s="18">
        <v>102</v>
      </c>
      <c r="G2" s="18">
        <v>112</v>
      </c>
      <c r="H2" s="18">
        <v>81</v>
      </c>
      <c r="I2" s="18">
        <v>89</v>
      </c>
      <c r="J2" s="19">
        <v>96</v>
      </c>
      <c r="L2" s="6" t="str">
        <f ca="1">IF(RANK(A25,$A$25:$J$44)&lt;=$Y$5,A2,"")</f>
        <v/>
      </c>
      <c r="M2" s="7" t="str">
        <f ca="1">IF(RANK(B25,$A$25:$J$44)&lt;=$Y$5,B2,"")</f>
        <v/>
      </c>
      <c r="N2" s="7" t="str">
        <f ca="1">IF(RANK(C25,$A$25:$J$44)&lt;=$Y$5,C2,"")</f>
        <v/>
      </c>
      <c r="O2" s="7" t="str">
        <f ca="1">IF(RANK(D25,$A$25:$J$44)&lt;=$Y$5,D2,"")</f>
        <v/>
      </c>
      <c r="P2" s="7" t="str">
        <f ca="1">IF(RANK(E25,$A$25:$J$44)&lt;=$Y$5,E2,"")</f>
        <v/>
      </c>
      <c r="Q2" s="7">
        <f ca="1">IF(RANK(F25,$A$25:$J$44)&lt;=$Y$5,F2,"")</f>
        <v>102</v>
      </c>
      <c r="R2" s="7" t="str">
        <f ca="1">IF(RANK(G25,$A$25:$J$44)&lt;=$Y$5,G2,"")</f>
        <v/>
      </c>
      <c r="S2" s="7" t="str">
        <f ca="1">IF(RANK(H25,$A$25:$J$44)&lt;=$Y$5,H2,"")</f>
        <v/>
      </c>
      <c r="T2" s="7" t="str">
        <f ca="1">IF(RANK(I25,$A$25:$J$44)&lt;=$Y$5,I2,"")</f>
        <v/>
      </c>
      <c r="U2" s="8" t="str">
        <f ca="1">IF(RANK(J25,$A$25:$J$44)&lt;=$Y$5,J2,"")</f>
        <v/>
      </c>
      <c r="V2" s="1"/>
      <c r="W2" s="27" t="s">
        <v>7</v>
      </c>
      <c r="X2" s="27"/>
      <c r="Y2" s="29">
        <f>AVERAGE(A2:J21)</f>
        <v>99.655000000000001</v>
      </c>
    </row>
    <row r="3" spans="1:28" ht="14.25" customHeight="1" x14ac:dyDescent="0.25">
      <c r="A3" s="20">
        <v>119</v>
      </c>
      <c r="B3" s="21">
        <v>68</v>
      </c>
      <c r="C3" s="21">
        <v>86</v>
      </c>
      <c r="D3" s="21">
        <v>74</v>
      </c>
      <c r="E3" s="21">
        <v>88</v>
      </c>
      <c r="F3" s="21">
        <v>112</v>
      </c>
      <c r="G3" s="21">
        <v>85</v>
      </c>
      <c r="H3" s="21">
        <v>86</v>
      </c>
      <c r="I3" s="21">
        <v>87</v>
      </c>
      <c r="J3" s="22">
        <v>97</v>
      </c>
      <c r="L3" s="9" t="str">
        <f ca="1">IF(RANK(A26,$A$25:$J$44)&lt;=$Y$5,A3,"")</f>
        <v/>
      </c>
      <c r="M3" s="10" t="str">
        <f ca="1">IF(RANK(B26,$A$25:$J$44)&lt;=$Y$5,B3,"")</f>
        <v/>
      </c>
      <c r="N3" s="10" t="str">
        <f ca="1">IF(RANK(C26,$A$25:$J$44)&lt;=$Y$5,C3,"")</f>
        <v/>
      </c>
      <c r="O3" s="10" t="str">
        <f ca="1">IF(RANK(D26,$A$25:$J$44)&lt;=$Y$5,D3,"")</f>
        <v/>
      </c>
      <c r="P3" s="10" t="str">
        <f ca="1">IF(RANK(E26,$A$25:$J$44)&lt;=$Y$5,E3,"")</f>
        <v/>
      </c>
      <c r="Q3" s="10" t="str">
        <f ca="1">IF(RANK(F26,$A$25:$J$44)&lt;=$Y$5,F3,"")</f>
        <v/>
      </c>
      <c r="R3" s="10" t="str">
        <f ca="1">IF(RANK(G26,$A$25:$J$44)&lt;=$Y$5,G3,"")</f>
        <v/>
      </c>
      <c r="S3" s="10" t="str">
        <f ca="1">IF(RANK(H26,$A$25:$J$44)&lt;=$Y$5,H3,"")</f>
        <v/>
      </c>
      <c r="T3" s="10" t="str">
        <f ca="1">IF(RANK(I26,$A$25:$J$44)&lt;=$Y$5,I3,"")</f>
        <v/>
      </c>
      <c r="U3" s="11" t="str">
        <f ca="1">IF(RANK(J26,$A$25:$J$44)&lt;=$Y$5,J3,"")</f>
        <v/>
      </c>
      <c r="V3" s="1"/>
      <c r="W3" t="s">
        <v>14</v>
      </c>
      <c r="Y3" s="29">
        <f>STDEV(A2:J21)</f>
        <v>14.807847131957347</v>
      </c>
    </row>
    <row r="4" spans="1:28" ht="14.25" customHeight="1" x14ac:dyDescent="0.25">
      <c r="A4" s="20">
        <v>112</v>
      </c>
      <c r="B4" s="21">
        <v>86</v>
      </c>
      <c r="C4" s="21">
        <v>153</v>
      </c>
      <c r="D4" s="21">
        <v>119</v>
      </c>
      <c r="E4" s="21">
        <v>72</v>
      </c>
      <c r="F4" s="21">
        <v>103</v>
      </c>
      <c r="G4" s="21">
        <v>78</v>
      </c>
      <c r="H4" s="21">
        <v>112</v>
      </c>
      <c r="I4" s="21">
        <v>96</v>
      </c>
      <c r="J4" s="22">
        <v>122</v>
      </c>
      <c r="L4" s="9" t="str">
        <f ca="1">IF(RANK(A27,$A$25:$J$44)&lt;=$Y$5,A4,"")</f>
        <v/>
      </c>
      <c r="M4" s="10" t="str">
        <f ca="1">IF(RANK(B27,$A$25:$J$44)&lt;=$Y$5,B4,"")</f>
        <v/>
      </c>
      <c r="N4" s="10" t="str">
        <f ca="1">IF(RANK(C27,$A$25:$J$44)&lt;=$Y$5,C4,"")</f>
        <v/>
      </c>
      <c r="O4" s="10" t="str">
        <f ca="1">IF(RANK(D27,$A$25:$J$44)&lt;=$Y$5,D4,"")</f>
        <v/>
      </c>
      <c r="P4" s="10" t="str">
        <f ca="1">IF(RANK(E27,$A$25:$J$44)&lt;=$Y$5,E4,"")</f>
        <v/>
      </c>
      <c r="Q4" s="10" t="str">
        <f ca="1">IF(RANK(F27,$A$25:$J$44)&lt;=$Y$5,F4,"")</f>
        <v/>
      </c>
      <c r="R4" s="10" t="str">
        <f ca="1">IF(RANK(G27,$A$25:$J$44)&lt;=$Y$5,G4,"")</f>
        <v/>
      </c>
      <c r="S4" s="10" t="str">
        <f ca="1">IF(RANK(H27,$A$25:$J$44)&lt;=$Y$5,H4,"")</f>
        <v/>
      </c>
      <c r="T4" s="10" t="str">
        <f ca="1">IF(RANK(I27,$A$25:$J$44)&lt;=$Y$5,I4,"")</f>
        <v/>
      </c>
      <c r="U4" s="11" t="str">
        <f ca="1">IF(RANK(J27,$A$25:$J$44)&lt;=$Y$5,J4,"")</f>
        <v/>
      </c>
      <c r="V4" s="1"/>
    </row>
    <row r="5" spans="1:28" ht="14.25" customHeight="1" x14ac:dyDescent="0.25">
      <c r="A5" s="20">
        <v>124</v>
      </c>
      <c r="B5" s="21">
        <v>86</v>
      </c>
      <c r="C5" s="21">
        <v>106</v>
      </c>
      <c r="D5" s="21">
        <v>105</v>
      </c>
      <c r="E5" s="21">
        <v>83</v>
      </c>
      <c r="F5" s="21">
        <v>106</v>
      </c>
      <c r="G5" s="21">
        <v>116</v>
      </c>
      <c r="H5" s="21">
        <v>91</v>
      </c>
      <c r="I5" s="21">
        <v>98</v>
      </c>
      <c r="J5" s="22">
        <v>107</v>
      </c>
      <c r="L5" s="9" t="str">
        <f ca="1">IF(RANK(A28,$A$25:$J$44)&lt;=$Y$5,A5,"")</f>
        <v/>
      </c>
      <c r="M5" s="10" t="str">
        <f ca="1">IF(RANK(B28,$A$25:$J$44)&lt;=$Y$5,B5,"")</f>
        <v/>
      </c>
      <c r="N5" s="10" t="str">
        <f ca="1">IF(RANK(C28,$A$25:$J$44)&lt;=$Y$5,C5,"")</f>
        <v/>
      </c>
      <c r="O5" s="10" t="str">
        <f ca="1">IF(RANK(D28,$A$25:$J$44)&lt;=$Y$5,D5,"")</f>
        <v/>
      </c>
      <c r="P5" s="10" t="str">
        <f ca="1">IF(RANK(E28,$A$25:$J$44)&lt;=$Y$5,E5,"")</f>
        <v/>
      </c>
      <c r="Q5" s="10" t="str">
        <f ca="1">IF(RANK(F28,$A$25:$J$44)&lt;=$Y$5,F5,"")</f>
        <v/>
      </c>
      <c r="R5" s="10" t="str">
        <f ca="1">IF(RANK(G28,$A$25:$J$44)&lt;=$Y$5,G5,"")</f>
        <v/>
      </c>
      <c r="S5" s="10" t="str">
        <f ca="1">IF(RANK(H28,$A$25:$J$44)&lt;=$Y$5,H5,"")</f>
        <v/>
      </c>
      <c r="T5" s="10" t="str">
        <f ca="1">IF(RANK(I28,$A$25:$J$44)&lt;=$Y$5,I5,"")</f>
        <v/>
      </c>
      <c r="U5" s="11" t="str">
        <f ca="1">IF(RANK(J28,$A$25:$J$44)&lt;=$Y$5,J5,"")</f>
        <v/>
      </c>
      <c r="V5" s="1"/>
      <c r="W5" s="26" t="s">
        <v>1</v>
      </c>
      <c r="X5" s="26"/>
      <c r="Y5" s="5">
        <v>12</v>
      </c>
    </row>
    <row r="6" spans="1:28" ht="14.25" customHeight="1" x14ac:dyDescent="0.25">
      <c r="A6" s="20">
        <v>103</v>
      </c>
      <c r="B6" s="21">
        <v>122</v>
      </c>
      <c r="C6" s="21">
        <v>84</v>
      </c>
      <c r="D6" s="21">
        <v>96</v>
      </c>
      <c r="E6" s="21">
        <v>118</v>
      </c>
      <c r="F6" s="21">
        <v>115</v>
      </c>
      <c r="G6" s="21">
        <v>95</v>
      </c>
      <c r="H6" s="21">
        <v>113</v>
      </c>
      <c r="I6" s="21">
        <v>81</v>
      </c>
      <c r="J6" s="22">
        <v>89</v>
      </c>
      <c r="L6" s="9" t="str">
        <f ca="1">IF(RANK(A29,$A$25:$J$44)&lt;=$Y$5,A6,"")</f>
        <v/>
      </c>
      <c r="M6" s="10" t="str">
        <f ca="1">IF(RANK(B29,$A$25:$J$44)&lt;=$Y$5,B6,"")</f>
        <v/>
      </c>
      <c r="N6" s="10" t="str">
        <f ca="1">IF(RANK(C29,$A$25:$J$44)&lt;=$Y$5,C6,"")</f>
        <v/>
      </c>
      <c r="O6" s="10" t="str">
        <f ca="1">IF(RANK(D29,$A$25:$J$44)&lt;=$Y$5,D6,"")</f>
        <v/>
      </c>
      <c r="P6" s="10" t="str">
        <f ca="1">IF(RANK(E29,$A$25:$J$44)&lt;=$Y$5,E6,"")</f>
        <v/>
      </c>
      <c r="Q6" s="10" t="str">
        <f ca="1">IF(RANK(F29,$A$25:$J$44)&lt;=$Y$5,F6,"")</f>
        <v/>
      </c>
      <c r="R6" s="10" t="str">
        <f ca="1">IF(RANK(G29,$A$25:$J$44)&lt;=$Y$5,G6,"")</f>
        <v/>
      </c>
      <c r="S6" s="10" t="str">
        <f ca="1">IF(RANK(H29,$A$25:$J$44)&lt;=$Y$5,H6,"")</f>
        <v/>
      </c>
      <c r="T6" s="10" t="str">
        <f ca="1">IF(RANK(I29,$A$25:$J$44)&lt;=$Y$5,I6,"")</f>
        <v/>
      </c>
      <c r="U6" s="11" t="str">
        <f ca="1">IF(RANK(J29,$A$25:$J$44)&lt;=$Y$5,J6,"")</f>
        <v/>
      </c>
      <c r="V6" s="1"/>
      <c r="W6" t="s">
        <v>13</v>
      </c>
      <c r="Y6" s="31">
        <f ca="1">AVERAGE(L2:U21)</f>
        <v>101.83333333333333</v>
      </c>
    </row>
    <row r="7" spans="1:28" ht="14.25" customHeight="1" x14ac:dyDescent="0.25">
      <c r="A7" s="20">
        <v>97</v>
      </c>
      <c r="B7" s="21">
        <v>73</v>
      </c>
      <c r="C7" s="21">
        <v>109</v>
      </c>
      <c r="D7" s="21">
        <v>97</v>
      </c>
      <c r="E7" s="21">
        <v>102</v>
      </c>
      <c r="F7" s="21">
        <v>91</v>
      </c>
      <c r="G7" s="21">
        <v>112</v>
      </c>
      <c r="H7" s="21">
        <v>104</v>
      </c>
      <c r="I7" s="21">
        <v>113</v>
      </c>
      <c r="J7" s="22">
        <v>101</v>
      </c>
      <c r="L7" s="9" t="str">
        <f ca="1">IF(RANK(A30,$A$25:$J$44)&lt;=$Y$5,A7,"")</f>
        <v/>
      </c>
      <c r="M7" s="10">
        <f ca="1">IF(RANK(B30,$A$25:$J$44)&lt;=$Y$5,B7,"")</f>
        <v>73</v>
      </c>
      <c r="N7" s="10" t="str">
        <f ca="1">IF(RANK(C30,$A$25:$J$44)&lt;=$Y$5,C7,"")</f>
        <v/>
      </c>
      <c r="O7" s="10" t="str">
        <f ca="1">IF(RANK(D30,$A$25:$J$44)&lt;=$Y$5,D7,"")</f>
        <v/>
      </c>
      <c r="P7" s="10" t="str">
        <f ca="1">IF(RANK(E30,$A$25:$J$44)&lt;=$Y$5,E7,"")</f>
        <v/>
      </c>
      <c r="Q7" s="10" t="str">
        <f ca="1">IF(RANK(F30,$A$25:$J$44)&lt;=$Y$5,F7,"")</f>
        <v/>
      </c>
      <c r="R7" s="10" t="str">
        <f ca="1">IF(RANK(G30,$A$25:$J$44)&lt;=$Y$5,G7,"")</f>
        <v/>
      </c>
      <c r="S7" s="10">
        <f ca="1">IF(RANK(H30,$A$25:$J$44)&lt;=$Y$5,H7,"")</f>
        <v>104</v>
      </c>
      <c r="T7" s="10" t="str">
        <f ca="1">IF(RANK(I30,$A$25:$J$44)&lt;=$Y$5,I7,"")</f>
        <v/>
      </c>
      <c r="U7" s="11" t="str">
        <f ca="1">IF(RANK(J30,$A$25:$J$44)&lt;=$Y$5,J7,"")</f>
        <v/>
      </c>
      <c r="V7" s="1"/>
      <c r="W7" t="s">
        <v>15</v>
      </c>
      <c r="Y7" s="31">
        <f ca="1">STDEV(L2:U21)</f>
        <v>14.78225799785513</v>
      </c>
    </row>
    <row r="8" spans="1:28" ht="14.25" customHeight="1" x14ac:dyDescent="0.25">
      <c r="A8" s="20">
        <v>104</v>
      </c>
      <c r="B8" s="21">
        <v>107</v>
      </c>
      <c r="C8" s="21">
        <v>90</v>
      </c>
      <c r="D8" s="21">
        <v>112</v>
      </c>
      <c r="E8" s="21">
        <v>59</v>
      </c>
      <c r="F8" s="21">
        <v>96</v>
      </c>
      <c r="G8" s="21">
        <v>112</v>
      </c>
      <c r="H8" s="21">
        <v>111</v>
      </c>
      <c r="I8" s="21">
        <v>98</v>
      </c>
      <c r="J8" s="22">
        <v>89</v>
      </c>
      <c r="L8" s="9" t="str">
        <f ca="1">IF(RANK(A31,$A$25:$J$44)&lt;=$Y$5,A8,"")</f>
        <v/>
      </c>
      <c r="M8" s="10" t="str">
        <f ca="1">IF(RANK(B31,$A$25:$J$44)&lt;=$Y$5,B8,"")</f>
        <v/>
      </c>
      <c r="N8" s="10" t="str">
        <f ca="1">IF(RANK(C31,$A$25:$J$44)&lt;=$Y$5,C8,"")</f>
        <v/>
      </c>
      <c r="O8" s="10" t="str">
        <f ca="1">IF(RANK(D31,$A$25:$J$44)&lt;=$Y$5,D8,"")</f>
        <v/>
      </c>
      <c r="P8" s="10" t="str">
        <f ca="1">IF(RANK(E31,$A$25:$J$44)&lt;=$Y$5,E8,"")</f>
        <v/>
      </c>
      <c r="Q8" s="10" t="str">
        <f ca="1">IF(RANK(F31,$A$25:$J$44)&lt;=$Y$5,F8,"")</f>
        <v/>
      </c>
      <c r="R8" s="10" t="str">
        <f ca="1">IF(RANK(G31,$A$25:$J$44)&lt;=$Y$5,G8,"")</f>
        <v/>
      </c>
      <c r="S8" s="10" t="str">
        <f ca="1">IF(RANK(H31,$A$25:$J$44)&lt;=$Y$5,H8,"")</f>
        <v/>
      </c>
      <c r="T8" s="10" t="str">
        <f ca="1">IF(RANK(I31,$A$25:$J$44)&lt;=$Y$5,I8,"")</f>
        <v/>
      </c>
      <c r="U8" s="11" t="str">
        <f ca="1">IF(RANK(J31,$A$25:$J$44)&lt;=$Y$5,J8,"")</f>
        <v/>
      </c>
      <c r="V8" s="1"/>
      <c r="W8" t="s">
        <v>16</v>
      </c>
      <c r="Y8" s="32">
        <f ca="1">Y7/SQRT(Y5)</f>
        <v>4.2672703171460791</v>
      </c>
    </row>
    <row r="9" spans="1:28" ht="14.25" customHeight="1" x14ac:dyDescent="0.25">
      <c r="A9" s="20">
        <v>83</v>
      </c>
      <c r="B9" s="21">
        <v>115</v>
      </c>
      <c r="C9" s="21">
        <v>104</v>
      </c>
      <c r="D9" s="21">
        <v>99</v>
      </c>
      <c r="E9" s="21">
        <v>81</v>
      </c>
      <c r="F9" s="21">
        <v>100</v>
      </c>
      <c r="G9" s="21">
        <v>93</v>
      </c>
      <c r="H9" s="21">
        <v>100</v>
      </c>
      <c r="I9" s="21">
        <v>104</v>
      </c>
      <c r="J9" s="22">
        <v>98</v>
      </c>
      <c r="L9" s="9" t="str">
        <f ca="1">IF(RANK(A32,$A$25:$J$44)&lt;=$Y$5,A9,"")</f>
        <v/>
      </c>
      <c r="M9" s="10" t="str">
        <f ca="1">IF(RANK(B32,$A$25:$J$44)&lt;=$Y$5,B9,"")</f>
        <v/>
      </c>
      <c r="N9" s="10" t="str">
        <f ca="1">IF(RANK(C32,$A$25:$J$44)&lt;=$Y$5,C9,"")</f>
        <v/>
      </c>
      <c r="O9" s="10">
        <f ca="1">IF(RANK(D32,$A$25:$J$44)&lt;=$Y$5,D9,"")</f>
        <v>99</v>
      </c>
      <c r="P9" s="10" t="str">
        <f ca="1">IF(RANK(E32,$A$25:$J$44)&lt;=$Y$5,E9,"")</f>
        <v/>
      </c>
      <c r="Q9" s="10" t="str">
        <f ca="1">IF(RANK(F32,$A$25:$J$44)&lt;=$Y$5,F9,"")</f>
        <v/>
      </c>
      <c r="R9" s="10" t="str">
        <f ca="1">IF(RANK(G32,$A$25:$J$44)&lt;=$Y$5,G9,"")</f>
        <v/>
      </c>
      <c r="S9" s="10" t="str">
        <f ca="1">IF(RANK(H32,$A$25:$J$44)&lt;=$Y$5,H9,"")</f>
        <v/>
      </c>
      <c r="T9" s="10" t="str">
        <f ca="1">IF(RANK(I32,$A$25:$J$44)&lt;=$Y$5,I9,"")</f>
        <v/>
      </c>
      <c r="U9" s="11" t="str">
        <f ca="1">IF(RANK(J32,$A$25:$J$44)&lt;=$Y$5,J9,"")</f>
        <v/>
      </c>
      <c r="V9" s="1"/>
    </row>
    <row r="10" spans="1:28" ht="14.25" customHeight="1" x14ac:dyDescent="0.25">
      <c r="A10" s="20">
        <v>96</v>
      </c>
      <c r="B10" s="21">
        <v>89</v>
      </c>
      <c r="C10" s="21">
        <v>117</v>
      </c>
      <c r="D10" s="21">
        <v>73</v>
      </c>
      <c r="E10" s="21">
        <v>101</v>
      </c>
      <c r="F10" s="21">
        <v>115</v>
      </c>
      <c r="G10" s="21">
        <v>95</v>
      </c>
      <c r="H10" s="21">
        <v>92</v>
      </c>
      <c r="I10" s="21">
        <v>117</v>
      </c>
      <c r="J10" s="22">
        <v>89</v>
      </c>
      <c r="L10" s="9" t="str">
        <f ca="1">IF(RANK(A33,$A$25:$J$44)&lt;=$Y$5,A10,"")</f>
        <v/>
      </c>
      <c r="M10" s="10" t="str">
        <f ca="1">IF(RANK(B33,$A$25:$J$44)&lt;=$Y$5,B10,"")</f>
        <v/>
      </c>
      <c r="N10" s="10" t="str">
        <f ca="1">IF(RANK(C33,$A$25:$J$44)&lt;=$Y$5,C10,"")</f>
        <v/>
      </c>
      <c r="O10" s="10" t="str">
        <f ca="1">IF(RANK(D33,$A$25:$J$44)&lt;=$Y$5,D10,"")</f>
        <v/>
      </c>
      <c r="P10" s="10" t="str">
        <f ca="1">IF(RANK(E33,$A$25:$J$44)&lt;=$Y$5,E10,"")</f>
        <v/>
      </c>
      <c r="Q10" s="10" t="str">
        <f ca="1">IF(RANK(F33,$A$25:$J$44)&lt;=$Y$5,F10,"")</f>
        <v/>
      </c>
      <c r="R10" s="10" t="str">
        <f ca="1">IF(RANK(G33,$A$25:$J$44)&lt;=$Y$5,G10,"")</f>
        <v/>
      </c>
      <c r="S10" s="10" t="str">
        <f ca="1">IF(RANK(H33,$A$25:$J$44)&lt;=$Y$5,H10,"")</f>
        <v/>
      </c>
      <c r="T10" s="10" t="str">
        <f ca="1">IF(RANK(I33,$A$25:$J$44)&lt;=$Y$5,I10,"")</f>
        <v/>
      </c>
      <c r="U10" s="11" t="str">
        <f ca="1">IF(RANK(J33,$A$25:$J$44)&lt;=$Y$5,J10,"")</f>
        <v/>
      </c>
      <c r="V10" s="1"/>
      <c r="W10" t="s">
        <v>2</v>
      </c>
      <c r="Y10" s="4">
        <v>0.95</v>
      </c>
    </row>
    <row r="11" spans="1:28" ht="14.25" customHeight="1" x14ac:dyDescent="0.25">
      <c r="A11" s="20">
        <v>88</v>
      </c>
      <c r="B11" s="21">
        <v>92</v>
      </c>
      <c r="C11" s="21">
        <v>74</v>
      </c>
      <c r="D11" s="21">
        <v>73</v>
      </c>
      <c r="E11" s="21">
        <v>105</v>
      </c>
      <c r="F11" s="21">
        <v>84</v>
      </c>
      <c r="G11" s="21">
        <v>93</v>
      </c>
      <c r="H11" s="21">
        <v>92</v>
      </c>
      <c r="I11" s="21">
        <v>113</v>
      </c>
      <c r="J11" s="22">
        <v>109</v>
      </c>
      <c r="L11" s="9" t="str">
        <f ca="1">IF(RANK(A34,$A$25:$J$44)&lt;=$Y$5,A11,"")</f>
        <v/>
      </c>
      <c r="M11" s="10" t="str">
        <f ca="1">IF(RANK(B34,$A$25:$J$44)&lt;=$Y$5,B11,"")</f>
        <v/>
      </c>
      <c r="N11" s="10" t="str">
        <f ca="1">IF(RANK(C34,$A$25:$J$44)&lt;=$Y$5,C11,"")</f>
        <v/>
      </c>
      <c r="O11" s="10" t="str">
        <f ca="1">IF(RANK(D34,$A$25:$J$44)&lt;=$Y$5,D11,"")</f>
        <v/>
      </c>
      <c r="P11" s="10" t="str">
        <f ca="1">IF(RANK(E34,$A$25:$J$44)&lt;=$Y$5,E11,"")</f>
        <v/>
      </c>
      <c r="Q11" s="10" t="str">
        <f ca="1">IF(RANK(F34,$A$25:$J$44)&lt;=$Y$5,F11,"")</f>
        <v/>
      </c>
      <c r="R11" s="10" t="str">
        <f ca="1">IF(RANK(G34,$A$25:$J$44)&lt;=$Y$5,G11,"")</f>
        <v/>
      </c>
      <c r="S11" s="10" t="str">
        <f ca="1">IF(RANK(H34,$A$25:$J$44)&lt;=$Y$5,H11,"")</f>
        <v/>
      </c>
      <c r="T11" s="10" t="str">
        <f ca="1">IF(RANK(I34,$A$25:$J$44)&lt;=$Y$5,I11,"")</f>
        <v/>
      </c>
      <c r="U11" s="11" t="str">
        <f ca="1">IF(RANK(J34,$A$25:$J$44)&lt;=$Y$5,J11,"")</f>
        <v/>
      </c>
      <c r="V11" s="1"/>
      <c r="W11" s="2" t="s">
        <v>17</v>
      </c>
      <c r="Y11" s="33">
        <f>TINV(1-Y10,Y5-1)</f>
        <v>2.2009851600916384</v>
      </c>
      <c r="Z11" s="34" t="s">
        <v>19</v>
      </c>
      <c r="AA11" s="33">
        <f>NORMSINV(0.5+Y10/2)</f>
        <v>1.9599639845400536</v>
      </c>
      <c r="AB11" t="s">
        <v>18</v>
      </c>
    </row>
    <row r="12" spans="1:28" ht="14.25" customHeight="1" x14ac:dyDescent="0.25">
      <c r="A12" s="20">
        <v>107</v>
      </c>
      <c r="B12" s="21">
        <v>98</v>
      </c>
      <c r="C12" s="21">
        <v>106</v>
      </c>
      <c r="D12" s="21">
        <v>96</v>
      </c>
      <c r="E12" s="21">
        <v>83</v>
      </c>
      <c r="F12" s="21">
        <v>105</v>
      </c>
      <c r="G12" s="21">
        <v>119</v>
      </c>
      <c r="H12" s="21">
        <v>117</v>
      </c>
      <c r="I12" s="21">
        <v>119</v>
      </c>
      <c r="J12" s="22">
        <v>99</v>
      </c>
      <c r="L12" s="9" t="str">
        <f ca="1">IF(RANK(A35,$A$25:$J$44)&lt;=$Y$5,A12,"")</f>
        <v/>
      </c>
      <c r="M12" s="10" t="str">
        <f ca="1">IF(RANK(B35,$A$25:$J$44)&lt;=$Y$5,B12,"")</f>
        <v/>
      </c>
      <c r="N12" s="10" t="str">
        <f ca="1">IF(RANK(C35,$A$25:$J$44)&lt;=$Y$5,C12,"")</f>
        <v/>
      </c>
      <c r="O12" s="10" t="str">
        <f ca="1">IF(RANK(D35,$A$25:$J$44)&lt;=$Y$5,D12,"")</f>
        <v/>
      </c>
      <c r="P12" s="10" t="str">
        <f ca="1">IF(RANK(E35,$A$25:$J$44)&lt;=$Y$5,E12,"")</f>
        <v/>
      </c>
      <c r="Q12" s="10" t="str">
        <f ca="1">IF(RANK(F35,$A$25:$J$44)&lt;=$Y$5,F12,"")</f>
        <v/>
      </c>
      <c r="R12" s="10" t="str">
        <f ca="1">IF(RANK(G35,$A$25:$J$44)&lt;=$Y$5,G12,"")</f>
        <v/>
      </c>
      <c r="S12" s="10" t="str">
        <f ca="1">IF(RANK(H35,$A$25:$J$44)&lt;=$Y$5,H12,"")</f>
        <v/>
      </c>
      <c r="T12" s="10" t="str">
        <f ca="1">IF(RANK(I35,$A$25:$J$44)&lt;=$Y$5,I12,"")</f>
        <v/>
      </c>
      <c r="U12" s="11" t="str">
        <f ca="1">IF(RANK(J35,$A$25:$J$44)&lt;=$Y$5,J12,"")</f>
        <v/>
      </c>
      <c r="V12" s="1"/>
      <c r="Y12">
        <f>TINV(0.1,999)</f>
        <v>1.6463803454274908</v>
      </c>
    </row>
    <row r="13" spans="1:28" ht="14.25" customHeight="1" x14ac:dyDescent="0.25">
      <c r="A13" s="20">
        <v>106</v>
      </c>
      <c r="B13" s="21">
        <v>95</v>
      </c>
      <c r="C13" s="21">
        <v>83</v>
      </c>
      <c r="D13" s="21">
        <v>86</v>
      </c>
      <c r="E13" s="21">
        <v>96</v>
      </c>
      <c r="F13" s="21">
        <v>92</v>
      </c>
      <c r="G13" s="21">
        <v>104</v>
      </c>
      <c r="H13" s="21">
        <v>104</v>
      </c>
      <c r="I13" s="21">
        <v>113</v>
      </c>
      <c r="J13" s="22">
        <v>59</v>
      </c>
      <c r="L13" s="9" t="str">
        <f ca="1">IF(RANK(A36,$A$25:$J$44)&lt;=$Y$5,A13,"")</f>
        <v/>
      </c>
      <c r="M13" s="10" t="str">
        <f ca="1">IF(RANK(B36,$A$25:$J$44)&lt;=$Y$5,B13,"")</f>
        <v/>
      </c>
      <c r="N13" s="10" t="str">
        <f ca="1">IF(RANK(C36,$A$25:$J$44)&lt;=$Y$5,C13,"")</f>
        <v/>
      </c>
      <c r="O13" s="10" t="str">
        <f ca="1">IF(RANK(D36,$A$25:$J$44)&lt;=$Y$5,D13,"")</f>
        <v/>
      </c>
      <c r="P13" s="10" t="str">
        <f ca="1">IF(RANK(E36,$A$25:$J$44)&lt;=$Y$5,E13,"")</f>
        <v/>
      </c>
      <c r="Q13" s="10" t="str">
        <f ca="1">IF(RANK(F36,$A$25:$J$44)&lt;=$Y$5,F13,"")</f>
        <v/>
      </c>
      <c r="R13" s="10" t="str">
        <f ca="1">IF(RANK(G36,$A$25:$J$44)&lt;=$Y$5,G13,"")</f>
        <v/>
      </c>
      <c r="S13" s="10" t="str">
        <f ca="1">IF(RANK(H36,$A$25:$J$44)&lt;=$Y$5,H13,"")</f>
        <v/>
      </c>
      <c r="T13" s="10" t="str">
        <f ca="1">IF(RANK(I36,$A$25:$J$44)&lt;=$Y$5,I13,"")</f>
        <v/>
      </c>
      <c r="U13" s="11" t="str">
        <f ca="1">IF(RANK(J36,$A$25:$J$44)&lt;=$Y$5,J13,"")</f>
        <v/>
      </c>
      <c r="V13" s="1"/>
    </row>
    <row r="14" spans="1:28" ht="14.25" customHeight="1" x14ac:dyDescent="0.25">
      <c r="A14" s="20">
        <v>94</v>
      </c>
      <c r="B14" s="21">
        <v>99</v>
      </c>
      <c r="C14" s="21">
        <v>98</v>
      </c>
      <c r="D14" s="21">
        <v>106</v>
      </c>
      <c r="E14" s="21">
        <v>91</v>
      </c>
      <c r="F14" s="21">
        <v>130</v>
      </c>
      <c r="G14" s="21">
        <v>92</v>
      </c>
      <c r="H14" s="21">
        <v>122</v>
      </c>
      <c r="I14" s="21">
        <v>112</v>
      </c>
      <c r="J14" s="22">
        <v>79</v>
      </c>
      <c r="L14" s="9" t="str">
        <f ca="1">IF(RANK(A37,$A$25:$J$44)&lt;=$Y$5,A14,"")</f>
        <v/>
      </c>
      <c r="M14" s="10" t="str">
        <f ca="1">IF(RANK(B37,$A$25:$J$44)&lt;=$Y$5,B14,"")</f>
        <v/>
      </c>
      <c r="N14" s="10" t="str">
        <f ca="1">IF(RANK(C37,$A$25:$J$44)&lt;=$Y$5,C14,"")</f>
        <v/>
      </c>
      <c r="O14" s="10" t="str">
        <f ca="1">IF(RANK(D37,$A$25:$J$44)&lt;=$Y$5,D14,"")</f>
        <v/>
      </c>
      <c r="P14" s="10" t="str">
        <f ca="1">IF(RANK(E37,$A$25:$J$44)&lt;=$Y$5,E14,"")</f>
        <v/>
      </c>
      <c r="Q14" s="10" t="str">
        <f ca="1">IF(RANK(F37,$A$25:$J$44)&lt;=$Y$5,F14,"")</f>
        <v/>
      </c>
      <c r="R14" s="10" t="str">
        <f ca="1">IF(RANK(G37,$A$25:$J$44)&lt;=$Y$5,G14,"")</f>
        <v/>
      </c>
      <c r="S14" s="10" t="str">
        <f ca="1">IF(RANK(H37,$A$25:$J$44)&lt;=$Y$5,H14,"")</f>
        <v/>
      </c>
      <c r="T14" s="10" t="str">
        <f ca="1">IF(RANK(I37,$A$25:$J$44)&lt;=$Y$5,I14,"")</f>
        <v/>
      </c>
      <c r="U14" s="11" t="str">
        <f ca="1">IF(RANK(J37,$A$25:$J$44)&lt;=$Y$5,J14,"")</f>
        <v/>
      </c>
      <c r="V14" s="1"/>
      <c r="W14" t="s">
        <v>4</v>
      </c>
      <c r="Y14" s="29">
        <f ca="1">Y6-Y11*Y8</f>
        <v>92.441134691195273</v>
      </c>
    </row>
    <row r="15" spans="1:28" ht="14.25" customHeight="1" x14ac:dyDescent="0.25">
      <c r="A15" s="20">
        <v>78</v>
      </c>
      <c r="B15" s="21">
        <v>109</v>
      </c>
      <c r="C15" s="21">
        <v>118</v>
      </c>
      <c r="D15" s="21">
        <v>101</v>
      </c>
      <c r="E15" s="21">
        <v>90</v>
      </c>
      <c r="F15" s="21">
        <v>65</v>
      </c>
      <c r="G15" s="21">
        <v>87</v>
      </c>
      <c r="H15" s="21">
        <v>105</v>
      </c>
      <c r="I15" s="21">
        <v>87</v>
      </c>
      <c r="J15" s="22">
        <v>97</v>
      </c>
      <c r="L15" s="9" t="str">
        <f ca="1">IF(RANK(A38,$A$25:$J$44)&lt;=$Y$5,A15,"")</f>
        <v/>
      </c>
      <c r="M15" s="10" t="str">
        <f ca="1">IF(RANK(B38,$A$25:$J$44)&lt;=$Y$5,B15,"")</f>
        <v/>
      </c>
      <c r="N15" s="10" t="str">
        <f ca="1">IF(RANK(C38,$A$25:$J$44)&lt;=$Y$5,C15,"")</f>
        <v/>
      </c>
      <c r="O15" s="10" t="str">
        <f ca="1">IF(RANK(D38,$A$25:$J$44)&lt;=$Y$5,D15,"")</f>
        <v/>
      </c>
      <c r="P15" s="10" t="str">
        <f ca="1">IF(RANK(E38,$A$25:$J$44)&lt;=$Y$5,E15,"")</f>
        <v/>
      </c>
      <c r="Q15" s="10" t="str">
        <f ca="1">IF(RANK(F38,$A$25:$J$44)&lt;=$Y$5,F15,"")</f>
        <v/>
      </c>
      <c r="R15" s="10" t="str">
        <f ca="1">IF(RANK(G38,$A$25:$J$44)&lt;=$Y$5,G15,"")</f>
        <v/>
      </c>
      <c r="S15" s="10" t="str">
        <f ca="1">IF(RANK(H38,$A$25:$J$44)&lt;=$Y$5,H15,"")</f>
        <v/>
      </c>
      <c r="T15" s="10" t="str">
        <f ca="1">IF(RANK(I38,$A$25:$J$44)&lt;=$Y$5,I15,"")</f>
        <v/>
      </c>
      <c r="U15" s="11" t="str">
        <f ca="1">IF(RANK(J38,$A$25:$J$44)&lt;=$Y$5,J15,"")</f>
        <v/>
      </c>
      <c r="V15" s="1"/>
      <c r="W15" t="s">
        <v>5</v>
      </c>
      <c r="Y15" s="29">
        <f ca="1">Y6+Y11*Y8</f>
        <v>111.22553197547138</v>
      </c>
    </row>
    <row r="16" spans="1:28" ht="14.25" customHeight="1" x14ac:dyDescent="0.25">
      <c r="A16" s="20">
        <v>108</v>
      </c>
      <c r="B16" s="21">
        <v>116</v>
      </c>
      <c r="C16" s="21">
        <v>75</v>
      </c>
      <c r="D16" s="21">
        <v>87</v>
      </c>
      <c r="E16" s="21">
        <v>129</v>
      </c>
      <c r="F16" s="21">
        <v>106</v>
      </c>
      <c r="G16" s="21">
        <v>109</v>
      </c>
      <c r="H16" s="21">
        <v>75</v>
      </c>
      <c r="I16" s="21">
        <v>124</v>
      </c>
      <c r="J16" s="22">
        <v>109</v>
      </c>
      <c r="L16" s="9" t="str">
        <f ca="1">IF(RANK(A39,$A$25:$J$44)&lt;=$Y$5,A16,"")</f>
        <v/>
      </c>
      <c r="M16" s="10" t="str">
        <f ca="1">IF(RANK(B39,$A$25:$J$44)&lt;=$Y$5,B16,"")</f>
        <v/>
      </c>
      <c r="N16" s="10" t="str">
        <f ca="1">IF(RANK(C39,$A$25:$J$44)&lt;=$Y$5,C16,"")</f>
        <v/>
      </c>
      <c r="O16" s="10" t="str">
        <f ca="1">IF(RANK(D39,$A$25:$J$44)&lt;=$Y$5,D16,"")</f>
        <v/>
      </c>
      <c r="P16" s="10">
        <f ca="1">IF(RANK(E39,$A$25:$J$44)&lt;=$Y$5,E16,"")</f>
        <v>129</v>
      </c>
      <c r="Q16" s="10" t="str">
        <f ca="1">IF(RANK(F39,$A$25:$J$44)&lt;=$Y$5,F16,"")</f>
        <v/>
      </c>
      <c r="R16" s="10" t="str">
        <f ca="1">IF(RANK(G39,$A$25:$J$44)&lt;=$Y$5,G16,"")</f>
        <v/>
      </c>
      <c r="S16" s="10" t="str">
        <f ca="1">IF(RANK(H39,$A$25:$J$44)&lt;=$Y$5,H16,"")</f>
        <v/>
      </c>
      <c r="T16" s="10" t="str">
        <f ca="1">IF(RANK(I39,$A$25:$J$44)&lt;=$Y$5,I16,"")</f>
        <v/>
      </c>
      <c r="U16" s="11" t="str">
        <f ca="1">IF(RANK(J39,$A$25:$J$44)&lt;=$Y$5,J16,"")</f>
        <v/>
      </c>
      <c r="V16" s="1"/>
      <c r="W16" t="s">
        <v>6</v>
      </c>
      <c r="Y16" s="3" t="str">
        <f ca="1">IF(AND(Y2&gt;Y14,Y2&lt;Y15),"Yes","NO!")</f>
        <v>Yes</v>
      </c>
    </row>
    <row r="17" spans="1:25" ht="14.25" customHeight="1" x14ac:dyDescent="0.25">
      <c r="A17" s="20">
        <v>111</v>
      </c>
      <c r="B17" s="21">
        <v>114</v>
      </c>
      <c r="C17" s="21">
        <v>83</v>
      </c>
      <c r="D17" s="21">
        <v>121</v>
      </c>
      <c r="E17" s="21">
        <v>94</v>
      </c>
      <c r="F17" s="21">
        <v>92</v>
      </c>
      <c r="G17" s="21">
        <v>103</v>
      </c>
      <c r="H17" s="21">
        <v>120</v>
      </c>
      <c r="I17" s="21">
        <v>100</v>
      </c>
      <c r="J17" s="22">
        <v>96</v>
      </c>
      <c r="L17" s="9" t="str">
        <f ca="1">IF(RANK(A40,$A$25:$J$44)&lt;=$Y$5,A17,"")</f>
        <v/>
      </c>
      <c r="M17" s="10" t="str">
        <f ca="1">IF(RANK(B40,$A$25:$J$44)&lt;=$Y$5,B17,"")</f>
        <v/>
      </c>
      <c r="N17" s="10" t="str">
        <f ca="1">IF(RANK(C40,$A$25:$J$44)&lt;=$Y$5,C17,"")</f>
        <v/>
      </c>
      <c r="O17" s="10" t="str">
        <f ca="1">IF(RANK(D40,$A$25:$J$44)&lt;=$Y$5,D17,"")</f>
        <v/>
      </c>
      <c r="P17" s="10" t="str">
        <f ca="1">IF(RANK(E40,$A$25:$J$44)&lt;=$Y$5,E17,"")</f>
        <v/>
      </c>
      <c r="Q17" s="10" t="str">
        <f ca="1">IF(RANK(F40,$A$25:$J$44)&lt;=$Y$5,F17,"")</f>
        <v/>
      </c>
      <c r="R17" s="10" t="str">
        <f ca="1">IF(RANK(G40,$A$25:$J$44)&lt;=$Y$5,G17,"")</f>
        <v/>
      </c>
      <c r="S17" s="10" t="str">
        <f ca="1">IF(RANK(H40,$A$25:$J$44)&lt;=$Y$5,H17,"")</f>
        <v/>
      </c>
      <c r="T17" s="10" t="str">
        <f ca="1">IF(RANK(I40,$A$25:$J$44)&lt;=$Y$5,I17,"")</f>
        <v/>
      </c>
      <c r="U17" s="11" t="str">
        <f ca="1">IF(RANK(J40,$A$25:$J$44)&lt;=$Y$5,J17,"")</f>
        <v/>
      </c>
      <c r="V17" s="1"/>
    </row>
    <row r="18" spans="1:25" ht="14.25" customHeight="1" x14ac:dyDescent="0.25">
      <c r="A18" s="20">
        <v>122</v>
      </c>
      <c r="B18" s="21">
        <v>107</v>
      </c>
      <c r="C18" s="21">
        <v>113</v>
      </c>
      <c r="D18" s="21">
        <v>86</v>
      </c>
      <c r="E18" s="21">
        <v>96</v>
      </c>
      <c r="F18" s="21">
        <v>110</v>
      </c>
      <c r="G18" s="21">
        <v>123</v>
      </c>
      <c r="H18" s="21">
        <v>116</v>
      </c>
      <c r="I18" s="21">
        <v>105</v>
      </c>
      <c r="J18" s="22">
        <v>101</v>
      </c>
      <c r="L18" s="9" t="str">
        <f ca="1">IF(RANK(A41,$A$25:$J$44)&lt;=$Y$5,A18,"")</f>
        <v/>
      </c>
      <c r="M18" s="10" t="str">
        <f ca="1">IF(RANK(B41,$A$25:$J$44)&lt;=$Y$5,B18,"")</f>
        <v/>
      </c>
      <c r="N18" s="10" t="str">
        <f ca="1">IF(RANK(C41,$A$25:$J$44)&lt;=$Y$5,C18,"")</f>
        <v/>
      </c>
      <c r="O18" s="10" t="str">
        <f ca="1">IF(RANK(D41,$A$25:$J$44)&lt;=$Y$5,D18,"")</f>
        <v/>
      </c>
      <c r="P18" s="10" t="str">
        <f ca="1">IF(RANK(E41,$A$25:$J$44)&lt;=$Y$5,E18,"")</f>
        <v/>
      </c>
      <c r="Q18" s="10" t="str">
        <f ca="1">IF(RANK(F41,$A$25:$J$44)&lt;=$Y$5,F18,"")</f>
        <v/>
      </c>
      <c r="R18" s="10" t="str">
        <f ca="1">IF(RANK(G41,$A$25:$J$44)&lt;=$Y$5,G18,"")</f>
        <v/>
      </c>
      <c r="S18" s="10">
        <f ca="1">IF(RANK(H41,$A$25:$J$44)&lt;=$Y$5,H18,"")</f>
        <v>116</v>
      </c>
      <c r="T18" s="10" t="str">
        <f ca="1">IF(RANK(I41,$A$25:$J$44)&lt;=$Y$5,I18,"")</f>
        <v/>
      </c>
      <c r="U18" s="11" t="str">
        <f ca="1">IF(RANK(J41,$A$25:$J$44)&lt;=$Y$5,J18,"")</f>
        <v/>
      </c>
      <c r="V18" s="1"/>
    </row>
    <row r="19" spans="1:25" ht="14.25" customHeight="1" x14ac:dyDescent="0.25">
      <c r="A19" s="20">
        <v>114</v>
      </c>
      <c r="B19" s="21">
        <v>100</v>
      </c>
      <c r="C19" s="21">
        <v>88</v>
      </c>
      <c r="D19" s="21">
        <v>77</v>
      </c>
      <c r="E19" s="21">
        <v>114</v>
      </c>
      <c r="F19" s="21">
        <v>124</v>
      </c>
      <c r="G19" s="21">
        <v>104</v>
      </c>
      <c r="H19" s="21">
        <v>106</v>
      </c>
      <c r="I19" s="21">
        <v>104</v>
      </c>
      <c r="J19" s="22">
        <v>112</v>
      </c>
      <c r="L19" s="9">
        <f ca="1">IF(RANK(A42,$A$25:$J$44)&lt;=$Y$5,A19,"")</f>
        <v>114</v>
      </c>
      <c r="M19" s="10" t="str">
        <f ca="1">IF(RANK(B42,$A$25:$J$44)&lt;=$Y$5,B19,"")</f>
        <v/>
      </c>
      <c r="N19" s="10" t="str">
        <f ca="1">IF(RANK(C42,$A$25:$J$44)&lt;=$Y$5,C19,"")</f>
        <v/>
      </c>
      <c r="O19" s="10" t="str">
        <f ca="1">IF(RANK(D42,$A$25:$J$44)&lt;=$Y$5,D19,"")</f>
        <v/>
      </c>
      <c r="P19" s="10" t="str">
        <f ca="1">IF(RANK(E42,$A$25:$J$44)&lt;=$Y$5,E19,"")</f>
        <v/>
      </c>
      <c r="Q19" s="10" t="str">
        <f ca="1">IF(RANK(F42,$A$25:$J$44)&lt;=$Y$5,F19,"")</f>
        <v/>
      </c>
      <c r="R19" s="10" t="str">
        <f ca="1">IF(RANK(G42,$A$25:$J$44)&lt;=$Y$5,G19,"")</f>
        <v/>
      </c>
      <c r="S19" s="10" t="str">
        <f ca="1">IF(RANK(H42,$A$25:$J$44)&lt;=$Y$5,H19,"")</f>
        <v/>
      </c>
      <c r="T19" s="10" t="str">
        <f ca="1">IF(RANK(I42,$A$25:$J$44)&lt;=$Y$5,I19,"")</f>
        <v/>
      </c>
      <c r="U19" s="11" t="str">
        <f ca="1">IF(RANK(J42,$A$25:$J$44)&lt;=$Y$5,J19,"")</f>
        <v/>
      </c>
      <c r="V19" s="1"/>
    </row>
    <row r="20" spans="1:25" ht="14.25" customHeight="1" x14ac:dyDescent="0.25">
      <c r="A20" s="20">
        <v>63</v>
      </c>
      <c r="B20" s="21">
        <v>90</v>
      </c>
      <c r="C20" s="21">
        <v>84</v>
      </c>
      <c r="D20" s="21">
        <v>118</v>
      </c>
      <c r="E20" s="21">
        <v>89</v>
      </c>
      <c r="F20" s="21">
        <v>86</v>
      </c>
      <c r="G20" s="21">
        <v>86</v>
      </c>
      <c r="H20" s="21">
        <v>106</v>
      </c>
      <c r="I20" s="21">
        <v>85</v>
      </c>
      <c r="J20" s="22">
        <v>108</v>
      </c>
      <c r="L20" s="9" t="str">
        <f ca="1">IF(RANK(A43,$A$25:$J$44)&lt;=$Y$5,A20,"")</f>
        <v/>
      </c>
      <c r="M20" s="10">
        <f ca="1">IF(RANK(B43,$A$25:$J$44)&lt;=$Y$5,B20,"")</f>
        <v>90</v>
      </c>
      <c r="N20" s="10" t="str">
        <f ca="1">IF(RANK(C43,$A$25:$J$44)&lt;=$Y$5,C20,"")</f>
        <v/>
      </c>
      <c r="O20" s="10" t="str">
        <f ca="1">IF(RANK(D43,$A$25:$J$44)&lt;=$Y$5,D20,"")</f>
        <v/>
      </c>
      <c r="P20" s="10" t="str">
        <f ca="1">IF(RANK(E43,$A$25:$J$44)&lt;=$Y$5,E20,"")</f>
        <v/>
      </c>
      <c r="Q20" s="10" t="str">
        <f ca="1">IF(RANK(F43,$A$25:$J$44)&lt;=$Y$5,F20,"")</f>
        <v/>
      </c>
      <c r="R20" s="10">
        <f ca="1">IF(RANK(G43,$A$25:$J$44)&lt;=$Y$5,G20,"")</f>
        <v>86</v>
      </c>
      <c r="S20" s="10" t="str">
        <f ca="1">IF(RANK(H43,$A$25:$J$44)&lt;=$Y$5,H20,"")</f>
        <v/>
      </c>
      <c r="T20" s="10" t="str">
        <f ca="1">IF(RANK(I43,$A$25:$J$44)&lt;=$Y$5,I20,"")</f>
        <v/>
      </c>
      <c r="U20" s="11">
        <f ca="1">IF(RANK(J43,$A$25:$J$44)&lt;=$Y$5,J20,"")</f>
        <v>108</v>
      </c>
      <c r="V20" s="1"/>
    </row>
    <row r="21" spans="1:25" ht="14.25" customHeight="1" thickBot="1" x14ac:dyDescent="0.3">
      <c r="A21" s="23">
        <v>88</v>
      </c>
      <c r="B21" s="24">
        <v>109</v>
      </c>
      <c r="C21" s="24">
        <v>84</v>
      </c>
      <c r="D21" s="24">
        <v>112</v>
      </c>
      <c r="E21" s="24">
        <v>97</v>
      </c>
      <c r="F21" s="24">
        <v>105</v>
      </c>
      <c r="G21" s="24">
        <v>107</v>
      </c>
      <c r="H21" s="24">
        <v>96</v>
      </c>
      <c r="I21" s="24">
        <v>91</v>
      </c>
      <c r="J21" s="25">
        <v>97</v>
      </c>
      <c r="L21" s="12" t="str">
        <f ca="1">IF(RANK(A44,$A$25:$J$44)&lt;=$Y$5,A21,"")</f>
        <v/>
      </c>
      <c r="M21" s="13" t="str">
        <f ca="1">IF(RANK(B44,$A$25:$J$44)&lt;=$Y$5,B21,"")</f>
        <v/>
      </c>
      <c r="N21" s="13" t="str">
        <f ca="1">IF(RANK(C44,$A$25:$J$44)&lt;=$Y$5,C21,"")</f>
        <v/>
      </c>
      <c r="O21" s="13" t="str">
        <f ca="1">IF(RANK(D44,$A$25:$J$44)&lt;=$Y$5,D21,"")</f>
        <v/>
      </c>
      <c r="P21" s="13" t="str">
        <f ca="1">IF(RANK(E44,$A$25:$J$44)&lt;=$Y$5,E21,"")</f>
        <v/>
      </c>
      <c r="Q21" s="13">
        <f ca="1">IF(RANK(F44,$A$25:$J$44)&lt;=$Y$5,F21,"")</f>
        <v>105</v>
      </c>
      <c r="R21" s="13" t="str">
        <f ca="1">IF(RANK(G44,$A$25:$J$44)&lt;=$Y$5,G21,"")</f>
        <v/>
      </c>
      <c r="S21" s="13">
        <f ca="1">IF(RANK(H44,$A$25:$J$44)&lt;=$Y$5,H21,"")</f>
        <v>96</v>
      </c>
      <c r="T21" s="13" t="str">
        <f ca="1">IF(RANK(I44,$A$25:$J$44)&lt;=$Y$5,I21,"")</f>
        <v/>
      </c>
      <c r="U21" s="14" t="str">
        <f ca="1">IF(RANK(J44,$A$25:$J$44)&lt;=$Y$5,J21,"")</f>
        <v/>
      </c>
      <c r="V21" s="1"/>
    </row>
    <row r="25" spans="1:25" x14ac:dyDescent="0.25">
      <c r="A25">
        <f ca="1">RAND()</f>
        <v>0.47257109706595413</v>
      </c>
      <c r="B25">
        <f t="shared" ref="B25:J44" ca="1" si="0">RAND()</f>
        <v>0.47186435687648698</v>
      </c>
      <c r="C25">
        <f t="shared" ca="1" si="0"/>
        <v>0.13204791268752669</v>
      </c>
      <c r="D25">
        <f t="shared" ca="1" si="0"/>
        <v>0.61262833339822098</v>
      </c>
      <c r="E25">
        <f t="shared" ca="1" si="0"/>
        <v>0.2702399159307336</v>
      </c>
      <c r="F25">
        <f t="shared" ca="1" si="0"/>
        <v>0.98653386886615457</v>
      </c>
      <c r="G25">
        <f t="shared" ca="1" si="0"/>
        <v>0.88806180235636578</v>
      </c>
      <c r="H25">
        <f t="shared" ca="1" si="0"/>
        <v>0.72065941762704022</v>
      </c>
      <c r="I25">
        <f t="shared" ca="1" si="0"/>
        <v>0.38316068481340382</v>
      </c>
      <c r="J25">
        <f t="shared" ca="1" si="0"/>
        <v>0.16209194521157189</v>
      </c>
      <c r="W25" t="s">
        <v>11</v>
      </c>
      <c r="X25" t="s">
        <v>0</v>
      </c>
      <c r="Y25" t="s">
        <v>12</v>
      </c>
    </row>
    <row r="26" spans="1:25" x14ac:dyDescent="0.25">
      <c r="A26">
        <f t="shared" ref="A26:A44" ca="1" si="1">RAND()</f>
        <v>0.45428389623891641</v>
      </c>
      <c r="B26">
        <f t="shared" ca="1" si="0"/>
        <v>0.46875034838747276</v>
      </c>
      <c r="C26">
        <f t="shared" ca="1" si="0"/>
        <v>3.3318262929506348E-2</v>
      </c>
      <c r="D26">
        <f t="shared" ca="1" si="0"/>
        <v>0.40969036819701521</v>
      </c>
      <c r="E26">
        <f t="shared" ca="1" si="0"/>
        <v>0.74156672978744498</v>
      </c>
      <c r="F26">
        <f t="shared" ca="1" si="0"/>
        <v>0.34554224840710546</v>
      </c>
      <c r="G26">
        <f t="shared" ca="1" si="0"/>
        <v>0.73805118701158468</v>
      </c>
      <c r="H26">
        <f t="shared" ca="1" si="0"/>
        <v>0.87141960975461497</v>
      </c>
      <c r="I26">
        <f t="shared" ca="1" si="0"/>
        <v>0.76390249555659384</v>
      </c>
      <c r="J26">
        <f t="shared" ca="1" si="0"/>
        <v>0.55642660714527303</v>
      </c>
      <c r="W26" s="30">
        <f ca="1">Y14</f>
        <v>92.441134691195273</v>
      </c>
      <c r="X26">
        <v>0.5</v>
      </c>
    </row>
    <row r="27" spans="1:25" x14ac:dyDescent="0.25">
      <c r="A27">
        <f t="shared" ca="1" si="1"/>
        <v>0.67287885916008705</v>
      </c>
      <c r="B27">
        <f t="shared" ca="1" si="0"/>
        <v>0.73394127213852312</v>
      </c>
      <c r="C27">
        <f t="shared" ca="1" si="0"/>
        <v>0.87070354495629032</v>
      </c>
      <c r="D27">
        <f t="shared" ca="1" si="0"/>
        <v>0.34053383657795377</v>
      </c>
      <c r="E27">
        <f t="shared" ca="1" si="0"/>
        <v>0.85479527332425187</v>
      </c>
      <c r="F27">
        <f t="shared" ca="1" si="0"/>
        <v>9.4168403080265528E-2</v>
      </c>
      <c r="G27">
        <f t="shared" ca="1" si="0"/>
        <v>0.52213276212762005</v>
      </c>
      <c r="H27">
        <f t="shared" ca="1" si="0"/>
        <v>0.46486256004557325</v>
      </c>
      <c r="I27">
        <f t="shared" ca="1" si="0"/>
        <v>0.93283145202005779</v>
      </c>
      <c r="J27">
        <f t="shared" ca="1" si="0"/>
        <v>0.58037028786579803</v>
      </c>
      <c r="W27" s="30">
        <f ca="1">Y6</f>
        <v>101.83333333333333</v>
      </c>
      <c r="X27">
        <v>0.5</v>
      </c>
    </row>
    <row r="28" spans="1:25" x14ac:dyDescent="0.25">
      <c r="A28">
        <f t="shared" ca="1" si="1"/>
        <v>0.87060645517944002</v>
      </c>
      <c r="B28">
        <f t="shared" ca="1" si="0"/>
        <v>0.57837067752763494</v>
      </c>
      <c r="C28">
        <f t="shared" ca="1" si="0"/>
        <v>0.45388646664576393</v>
      </c>
      <c r="D28">
        <f t="shared" ca="1" si="0"/>
        <v>0.65780971298066704</v>
      </c>
      <c r="E28">
        <f t="shared" ca="1" si="0"/>
        <v>0.54890536178009974</v>
      </c>
      <c r="F28">
        <f t="shared" ca="1" si="0"/>
        <v>0.26155852598342422</v>
      </c>
      <c r="G28">
        <f t="shared" ca="1" si="0"/>
        <v>0.31079325680761771</v>
      </c>
      <c r="H28">
        <f t="shared" ca="1" si="0"/>
        <v>0.2673311240211198</v>
      </c>
      <c r="I28">
        <f t="shared" ca="1" si="0"/>
        <v>0.54080061323324879</v>
      </c>
      <c r="J28">
        <f t="shared" ca="1" si="0"/>
        <v>0.65150767003080856</v>
      </c>
      <c r="W28" s="30">
        <f ca="1">Y15</f>
        <v>111.22553197547138</v>
      </c>
      <c r="X28">
        <v>0.5</v>
      </c>
    </row>
    <row r="29" spans="1:25" x14ac:dyDescent="0.25">
      <c r="A29">
        <f t="shared" ca="1" si="1"/>
        <v>0.76788498086918133</v>
      </c>
      <c r="B29">
        <f t="shared" ca="1" si="0"/>
        <v>0.91623309107576967</v>
      </c>
      <c r="C29">
        <f t="shared" ca="1" si="0"/>
        <v>0.7415948956169115</v>
      </c>
      <c r="D29">
        <f t="shared" ca="1" si="0"/>
        <v>0.19319842396874576</v>
      </c>
      <c r="E29">
        <f t="shared" ca="1" si="0"/>
        <v>0.6144343143396882</v>
      </c>
      <c r="F29">
        <f t="shared" ca="1" si="0"/>
        <v>0.36720177594577597</v>
      </c>
      <c r="G29">
        <f t="shared" ca="1" si="0"/>
        <v>0.93414435620895708</v>
      </c>
      <c r="H29">
        <f t="shared" ca="1" si="0"/>
        <v>0.91361638978079551</v>
      </c>
      <c r="I29">
        <f t="shared" ca="1" si="0"/>
        <v>0.30573864366691117</v>
      </c>
      <c r="J29">
        <f t="shared" ca="1" si="0"/>
        <v>0.29265607977190011</v>
      </c>
      <c r="W29" s="30">
        <f>Y2</f>
        <v>99.655000000000001</v>
      </c>
      <c r="Y29">
        <v>1.5</v>
      </c>
    </row>
    <row r="30" spans="1:25" x14ac:dyDescent="0.25">
      <c r="A30">
        <f t="shared" ca="1" si="1"/>
        <v>0.8744016391174716</v>
      </c>
      <c r="B30">
        <f t="shared" ca="1" si="0"/>
        <v>0.99001101704588124</v>
      </c>
      <c r="C30">
        <f t="shared" ca="1" si="0"/>
        <v>0.41402909366271323</v>
      </c>
      <c r="D30">
        <f t="shared" ca="1" si="0"/>
        <v>0.59444291231268764</v>
      </c>
      <c r="E30">
        <f t="shared" ca="1" si="0"/>
        <v>0.82857748865295777</v>
      </c>
      <c r="F30">
        <f t="shared" ca="1" si="0"/>
        <v>0.4392495553438559</v>
      </c>
      <c r="G30">
        <f t="shared" ca="1" si="0"/>
        <v>0.6743932941741031</v>
      </c>
      <c r="H30">
        <f t="shared" ca="1" si="0"/>
        <v>0.99710785962465698</v>
      </c>
      <c r="I30">
        <f t="shared" ca="1" si="0"/>
        <v>0.64868822067580234</v>
      </c>
      <c r="J30">
        <f t="shared" ca="1" si="0"/>
        <v>0.89774370820386551</v>
      </c>
    </row>
    <row r="31" spans="1:25" x14ac:dyDescent="0.25">
      <c r="A31">
        <f t="shared" ca="1" si="1"/>
        <v>0.29082040869813774</v>
      </c>
      <c r="B31">
        <f t="shared" ca="1" si="0"/>
        <v>0.46148167769955961</v>
      </c>
      <c r="C31">
        <f t="shared" ca="1" si="0"/>
        <v>0.79735436876523635</v>
      </c>
      <c r="D31">
        <f t="shared" ca="1" si="0"/>
        <v>3.3215625012793404E-2</v>
      </c>
      <c r="E31">
        <f t="shared" ca="1" si="0"/>
        <v>0.75403586331621841</v>
      </c>
      <c r="F31">
        <f t="shared" ca="1" si="0"/>
        <v>0.53571172932010047</v>
      </c>
      <c r="G31">
        <f t="shared" ca="1" si="0"/>
        <v>0.3079554416342003</v>
      </c>
      <c r="H31">
        <f t="shared" ca="1" si="0"/>
        <v>0.95342031234525071</v>
      </c>
      <c r="I31">
        <f t="shared" ca="1" si="0"/>
        <v>0.53641870072029274</v>
      </c>
      <c r="J31">
        <f t="shared" ca="1" si="0"/>
        <v>0.58563430924772353</v>
      </c>
    </row>
    <row r="32" spans="1:25" x14ac:dyDescent="0.25">
      <c r="A32">
        <f t="shared" ca="1" si="1"/>
        <v>0.8300114148766552</v>
      </c>
      <c r="B32">
        <f t="shared" ca="1" si="0"/>
        <v>0.72423150893414356</v>
      </c>
      <c r="C32">
        <f t="shared" ca="1" si="0"/>
        <v>0.95370192488655126</v>
      </c>
      <c r="D32">
        <f t="shared" ca="1" si="0"/>
        <v>0.97498275805473777</v>
      </c>
      <c r="E32">
        <f t="shared" ca="1" si="0"/>
        <v>0.68434661112304918</v>
      </c>
      <c r="F32">
        <f t="shared" ca="1" si="0"/>
        <v>0.38076222307819518</v>
      </c>
      <c r="G32">
        <f t="shared" ca="1" si="0"/>
        <v>0.91858372464883842</v>
      </c>
      <c r="H32">
        <f t="shared" ca="1" si="0"/>
        <v>3.8209507746095994E-2</v>
      </c>
      <c r="I32">
        <f t="shared" ca="1" si="0"/>
        <v>0.6743156288330302</v>
      </c>
      <c r="J32">
        <f t="shared" ca="1" si="0"/>
        <v>9.6524865032131979E-2</v>
      </c>
    </row>
    <row r="33" spans="1:10" x14ac:dyDescent="0.25">
      <c r="A33">
        <f t="shared" ca="1" si="1"/>
        <v>0.95617220805471981</v>
      </c>
      <c r="B33">
        <f t="shared" ca="1" si="0"/>
        <v>0.80956591286477475</v>
      </c>
      <c r="C33">
        <f t="shared" ca="1" si="0"/>
        <v>0.9126464975385209</v>
      </c>
      <c r="D33">
        <f t="shared" ca="1" si="0"/>
        <v>7.7084396286158818E-2</v>
      </c>
      <c r="E33">
        <f t="shared" ca="1" si="0"/>
        <v>0.31455632393362276</v>
      </c>
      <c r="F33">
        <f t="shared" ca="1" si="0"/>
        <v>0.49949851612012164</v>
      </c>
      <c r="G33">
        <f t="shared" ca="1" si="0"/>
        <v>0.11943378684354444</v>
      </c>
      <c r="H33">
        <f t="shared" ca="1" si="0"/>
        <v>0.7655007407004909</v>
      </c>
      <c r="I33">
        <f t="shared" ca="1" si="0"/>
        <v>0.68924820838279499</v>
      </c>
      <c r="J33">
        <f t="shared" ca="1" si="0"/>
        <v>0.67146744460136987</v>
      </c>
    </row>
    <row r="34" spans="1:10" x14ac:dyDescent="0.25">
      <c r="A34">
        <f t="shared" ca="1" si="1"/>
        <v>0.80826574336884149</v>
      </c>
      <c r="B34">
        <f t="shared" ca="1" si="0"/>
        <v>0.48286566551319865</v>
      </c>
      <c r="C34">
        <f t="shared" ca="1" si="0"/>
        <v>0.25053079725599026</v>
      </c>
      <c r="D34">
        <f t="shared" ca="1" si="0"/>
        <v>2.0188192948105477E-2</v>
      </c>
      <c r="E34">
        <f t="shared" ca="1" si="0"/>
        <v>0.87076317734031106</v>
      </c>
      <c r="F34">
        <f t="shared" ca="1" si="0"/>
        <v>0.25151983300353431</v>
      </c>
      <c r="G34">
        <f t="shared" ca="1" si="0"/>
        <v>2.4544801439583819E-2</v>
      </c>
      <c r="H34">
        <f t="shared" ca="1" si="0"/>
        <v>0.4464193081376171</v>
      </c>
      <c r="I34">
        <f t="shared" ca="1" si="0"/>
        <v>0.7531609810013169</v>
      </c>
      <c r="J34">
        <f t="shared" ca="1" si="0"/>
        <v>0.18598671164457903</v>
      </c>
    </row>
    <row r="35" spans="1:10" x14ac:dyDescent="0.25">
      <c r="A35">
        <f t="shared" ca="1" si="1"/>
        <v>0.19792795301767441</v>
      </c>
      <c r="B35">
        <f t="shared" ca="1" si="0"/>
        <v>0.25382303851181531</v>
      </c>
      <c r="C35">
        <f t="shared" ca="1" si="0"/>
        <v>0.42009692898826667</v>
      </c>
      <c r="D35">
        <f t="shared" ca="1" si="0"/>
        <v>3.9267869939062727E-2</v>
      </c>
      <c r="E35">
        <f t="shared" ca="1" si="0"/>
        <v>0.8868071035650642</v>
      </c>
      <c r="F35">
        <f t="shared" ca="1" si="0"/>
        <v>0.11015622662691404</v>
      </c>
      <c r="G35">
        <f t="shared" ca="1" si="0"/>
        <v>0.66554705093410549</v>
      </c>
      <c r="H35">
        <f t="shared" ca="1" si="0"/>
        <v>0.60666708184524232</v>
      </c>
      <c r="I35">
        <f t="shared" ca="1" si="0"/>
        <v>0.86219341248846326</v>
      </c>
      <c r="J35">
        <f t="shared" ca="1" si="0"/>
        <v>0.4206732006738767</v>
      </c>
    </row>
    <row r="36" spans="1:10" x14ac:dyDescent="0.25">
      <c r="A36">
        <f t="shared" ca="1" si="1"/>
        <v>0.86544268639764876</v>
      </c>
      <c r="B36">
        <f t="shared" ca="1" si="0"/>
        <v>0.66739527412687649</v>
      </c>
      <c r="C36">
        <f t="shared" ca="1" si="0"/>
        <v>0.92682236538255891</v>
      </c>
      <c r="D36">
        <f t="shared" ca="1" si="0"/>
        <v>0.60956100338106955</v>
      </c>
      <c r="E36">
        <f t="shared" ca="1" si="0"/>
        <v>0.38137876756221045</v>
      </c>
      <c r="F36">
        <f t="shared" ca="1" si="0"/>
        <v>7.9887056595343009E-2</v>
      </c>
      <c r="G36">
        <f t="shared" ca="1" si="0"/>
        <v>5.5056651344525309E-2</v>
      </c>
      <c r="H36">
        <f t="shared" ca="1" si="0"/>
        <v>0.60507142882821452</v>
      </c>
      <c r="I36">
        <f t="shared" ca="1" si="0"/>
        <v>0.74148949448026591</v>
      </c>
      <c r="J36">
        <f t="shared" ca="1" si="0"/>
        <v>0.55488860529051975</v>
      </c>
    </row>
    <row r="37" spans="1:10" x14ac:dyDescent="0.25">
      <c r="A37">
        <f t="shared" ca="1" si="1"/>
        <v>0.82298518005889043</v>
      </c>
      <c r="B37">
        <f t="shared" ca="1" si="0"/>
        <v>0.32116866531459143</v>
      </c>
      <c r="C37">
        <f t="shared" ca="1" si="0"/>
        <v>0.546663248646303</v>
      </c>
      <c r="D37">
        <f t="shared" ca="1" si="0"/>
        <v>5.2559460891192678E-2</v>
      </c>
      <c r="E37">
        <f t="shared" ca="1" si="0"/>
        <v>0.77902570178816422</v>
      </c>
      <c r="F37">
        <f t="shared" ca="1" si="0"/>
        <v>0.40667289109336502</v>
      </c>
      <c r="G37">
        <f t="shared" ca="1" si="0"/>
        <v>0.60931846295919823</v>
      </c>
      <c r="H37">
        <f t="shared" ca="1" si="0"/>
        <v>0.58901867838530231</v>
      </c>
      <c r="I37">
        <f t="shared" ca="1" si="0"/>
        <v>0.16895411250708781</v>
      </c>
      <c r="J37">
        <f t="shared" ca="1" si="0"/>
        <v>0.3533468229116824</v>
      </c>
    </row>
    <row r="38" spans="1:10" x14ac:dyDescent="0.25">
      <c r="A38">
        <f t="shared" ca="1" si="1"/>
        <v>4.891885155421094E-2</v>
      </c>
      <c r="B38">
        <f t="shared" ca="1" si="0"/>
        <v>0.16541301838395317</v>
      </c>
      <c r="C38">
        <f t="shared" ca="1" si="0"/>
        <v>0.81968408412196891</v>
      </c>
      <c r="D38">
        <f t="shared" ca="1" si="0"/>
        <v>0.45056817061813825</v>
      </c>
      <c r="E38">
        <f t="shared" ca="1" si="0"/>
        <v>0.47008872769684096</v>
      </c>
      <c r="F38">
        <f t="shared" ca="1" si="0"/>
        <v>0.44113829847858854</v>
      </c>
      <c r="G38">
        <f t="shared" ca="1" si="0"/>
        <v>0.10304179313013206</v>
      </c>
      <c r="H38">
        <f t="shared" ca="1" si="0"/>
        <v>0.37615235746199904</v>
      </c>
      <c r="I38">
        <f t="shared" ca="1" si="0"/>
        <v>5.002522284291322E-3</v>
      </c>
      <c r="J38">
        <f t="shared" ca="1" si="0"/>
        <v>0.45281293975678383</v>
      </c>
    </row>
    <row r="39" spans="1:10" x14ac:dyDescent="0.25">
      <c r="A39">
        <f t="shared" ca="1" si="1"/>
        <v>0.41876195561836627</v>
      </c>
      <c r="B39">
        <f t="shared" ca="1" si="0"/>
        <v>0.31286356402237026</v>
      </c>
      <c r="C39">
        <f t="shared" ca="1" si="0"/>
        <v>0.82856609243741064</v>
      </c>
      <c r="D39">
        <f t="shared" ca="1" si="0"/>
        <v>0.60202397027453358</v>
      </c>
      <c r="E39">
        <f t="shared" ca="1" si="0"/>
        <v>0.98093688634175669</v>
      </c>
      <c r="F39">
        <f t="shared" ca="1" si="0"/>
        <v>0.51967903608656385</v>
      </c>
      <c r="G39">
        <f t="shared" ca="1" si="0"/>
        <v>0.68774901549795897</v>
      </c>
      <c r="H39">
        <f t="shared" ca="1" si="0"/>
        <v>0.57566334462134561</v>
      </c>
      <c r="I39">
        <f t="shared" ca="1" si="0"/>
        <v>0.82295534334628895</v>
      </c>
      <c r="J39">
        <f t="shared" ca="1" si="0"/>
        <v>0.68924031140774022</v>
      </c>
    </row>
    <row r="40" spans="1:10" x14ac:dyDescent="0.25">
      <c r="A40">
        <f t="shared" ca="1" si="1"/>
        <v>0.4623726626539596</v>
      </c>
      <c r="B40">
        <f t="shared" ca="1" si="0"/>
        <v>0.55625924422273421</v>
      </c>
      <c r="C40">
        <f t="shared" ca="1" si="0"/>
        <v>1.8022514606700568E-2</v>
      </c>
      <c r="D40">
        <f t="shared" ca="1" si="0"/>
        <v>0.33928253833792854</v>
      </c>
      <c r="E40">
        <f t="shared" ca="1" si="0"/>
        <v>0.17219793696934582</v>
      </c>
      <c r="F40">
        <f t="shared" ca="1" si="0"/>
        <v>0.53467512252102189</v>
      </c>
      <c r="G40">
        <f t="shared" ca="1" si="0"/>
        <v>0.83034796663408073</v>
      </c>
      <c r="H40">
        <f t="shared" ca="1" si="0"/>
        <v>0.47142037019905181</v>
      </c>
      <c r="I40">
        <f t="shared" ca="1" si="0"/>
        <v>0.77374861613417623</v>
      </c>
      <c r="J40">
        <f t="shared" ca="1" si="0"/>
        <v>0.74155188659302496</v>
      </c>
    </row>
    <row r="41" spans="1:10" x14ac:dyDescent="0.25">
      <c r="A41">
        <f t="shared" ca="1" si="1"/>
        <v>0.2658926612859539</v>
      </c>
      <c r="B41">
        <f t="shared" ca="1" si="0"/>
        <v>0.60683988660056376</v>
      </c>
      <c r="C41">
        <f t="shared" ca="1" si="0"/>
        <v>0.28160248081832784</v>
      </c>
      <c r="D41">
        <f t="shared" ca="1" si="0"/>
        <v>0.96356747555844147</v>
      </c>
      <c r="E41">
        <f t="shared" ca="1" si="0"/>
        <v>0.18332193170637667</v>
      </c>
      <c r="F41">
        <f t="shared" ca="1" si="0"/>
        <v>0.22996999867903167</v>
      </c>
      <c r="G41">
        <f t="shared" ca="1" si="0"/>
        <v>0.22598414997949368</v>
      </c>
      <c r="H41">
        <f t="shared" ca="1" si="0"/>
        <v>0.97434082248671638</v>
      </c>
      <c r="I41">
        <f t="shared" ca="1" si="0"/>
        <v>8.5896136959625391E-2</v>
      </c>
      <c r="J41">
        <f t="shared" ca="1" si="0"/>
        <v>0.52568798065789435</v>
      </c>
    </row>
    <row r="42" spans="1:10" x14ac:dyDescent="0.25">
      <c r="A42">
        <f t="shared" ca="1" si="1"/>
        <v>0.983792573014445</v>
      </c>
      <c r="B42">
        <f t="shared" ca="1" si="0"/>
        <v>0.18079290911954493</v>
      </c>
      <c r="C42">
        <f t="shared" ca="1" si="0"/>
        <v>3.584962794628721E-2</v>
      </c>
      <c r="D42">
        <f t="shared" ca="1" si="0"/>
        <v>0.94338527178613674</v>
      </c>
      <c r="E42">
        <f t="shared" ca="1" si="0"/>
        <v>0.54084943660811724</v>
      </c>
      <c r="F42">
        <f t="shared" ca="1" si="0"/>
        <v>5.4828244412118199E-2</v>
      </c>
      <c r="G42">
        <f t="shared" ca="1" si="0"/>
        <v>0.27993504954547244</v>
      </c>
      <c r="H42">
        <f t="shared" ca="1" si="0"/>
        <v>0.63821578009559921</v>
      </c>
      <c r="I42">
        <f t="shared" ca="1" si="0"/>
        <v>0.12895869091374657</v>
      </c>
      <c r="J42">
        <f t="shared" ca="1" si="0"/>
        <v>0.20550081393905362</v>
      </c>
    </row>
    <row r="43" spans="1:10" x14ac:dyDescent="0.25">
      <c r="A43">
        <f t="shared" ca="1" si="1"/>
        <v>0.37902506261680524</v>
      </c>
      <c r="B43">
        <f t="shared" ca="1" si="0"/>
        <v>0.96588547158749039</v>
      </c>
      <c r="C43">
        <f t="shared" ca="1" si="0"/>
        <v>0.17192185034243157</v>
      </c>
      <c r="D43">
        <f t="shared" ca="1" si="0"/>
        <v>0.66618964363500777</v>
      </c>
      <c r="E43">
        <f t="shared" ca="1" si="0"/>
        <v>0.18671219277910411</v>
      </c>
      <c r="F43">
        <f t="shared" ca="1" si="0"/>
        <v>0.96064922563793798</v>
      </c>
      <c r="G43">
        <f t="shared" ca="1" si="0"/>
        <v>0.97430469358086935</v>
      </c>
      <c r="H43">
        <f t="shared" ca="1" si="0"/>
        <v>0.48246484854129856</v>
      </c>
      <c r="I43">
        <f t="shared" ca="1" si="0"/>
        <v>0.16242425793464021</v>
      </c>
      <c r="J43">
        <f t="shared" ca="1" si="0"/>
        <v>0.97432457239032466</v>
      </c>
    </row>
    <row r="44" spans="1:10" x14ac:dyDescent="0.25">
      <c r="A44">
        <f t="shared" ca="1" si="1"/>
        <v>0.34666204040478998</v>
      </c>
      <c r="B44">
        <f t="shared" ca="1" si="0"/>
        <v>0.57417535696671063</v>
      </c>
      <c r="C44">
        <f t="shared" ca="1" si="0"/>
        <v>0.63592771740956966</v>
      </c>
      <c r="D44">
        <f t="shared" ca="1" si="0"/>
        <v>0.96250260026885659</v>
      </c>
      <c r="E44">
        <f t="shared" ca="1" si="0"/>
        <v>0.73742864533865249</v>
      </c>
      <c r="F44">
        <f t="shared" ca="1" si="0"/>
        <v>0.96632731484673784</v>
      </c>
      <c r="G44">
        <f t="shared" ca="1" si="0"/>
        <v>0.65392927207804752</v>
      </c>
      <c r="H44">
        <f t="shared" ca="1" si="0"/>
        <v>0.96658282472016555</v>
      </c>
      <c r="I44">
        <f t="shared" ca="1" si="0"/>
        <v>0.40575556481506292</v>
      </c>
      <c r="J44">
        <f t="shared" ca="1" si="0"/>
        <v>0.19792632321525438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Proportions</vt:lpstr>
      <vt:lpstr>Numerical</vt:lpstr>
    </vt:vector>
  </TitlesOfParts>
  <Company>The Boeing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nt425b</dc:creator>
  <cp:lastModifiedBy>nt425b</cp:lastModifiedBy>
  <dcterms:created xsi:type="dcterms:W3CDTF">2017-09-19T22:00:34Z</dcterms:created>
  <dcterms:modified xsi:type="dcterms:W3CDTF">2017-09-22T00:04:39Z</dcterms:modified>
</cp:coreProperties>
</file>