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chiang/Desktop/USC/s1/GSBA545/Project 1 - First Federal Yin/"/>
    </mc:Choice>
  </mc:AlternateContent>
  <bookViews>
    <workbookView xWindow="10020" yWindow="4340" windowWidth="17020" windowHeight="10040" tabRatio="662"/>
  </bookViews>
  <sheets>
    <sheet name="Returns for FFY" sheetId="15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5" l="1"/>
  <c r="P17" i="15"/>
  <c r="T8" i="15"/>
  <c r="T6" i="15"/>
  <c r="R16" i="15"/>
  <c r="T7" i="15"/>
  <c r="S13" i="15"/>
  <c r="S15" i="15"/>
  <c r="P10" i="15"/>
  <c r="R14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" i="15"/>
  <c r="L197" i="15"/>
  <c r="L198" i="15"/>
  <c r="L199" i="15"/>
  <c r="L200" i="15"/>
  <c r="L201" i="15"/>
  <c r="L202" i="15"/>
  <c r="L203" i="15"/>
  <c r="L204" i="15"/>
  <c r="L205" i="15"/>
  <c r="Q2" i="15"/>
  <c r="P18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2" i="15"/>
  <c r="M203" i="15"/>
  <c r="M204" i="15"/>
  <c r="M205" i="15"/>
  <c r="M206" i="15"/>
  <c r="M207" i="15"/>
  <c r="M208" i="15"/>
  <c r="M209" i="15"/>
  <c r="M210" i="15"/>
  <c r="M211" i="15"/>
  <c r="M212" i="15"/>
  <c r="M213" i="15"/>
  <c r="M214" i="15"/>
  <c r="M215" i="15"/>
  <c r="M216" i="15"/>
  <c r="M2" i="15"/>
  <c r="M3" i="15"/>
  <c r="M4" i="15"/>
  <c r="M5" i="15"/>
  <c r="M6" i="15"/>
  <c r="N2" i="15"/>
  <c r="O4" i="15"/>
  <c r="Q16" i="15"/>
  <c r="P16" i="15"/>
  <c r="P14" i="15"/>
  <c r="P9" i="15"/>
  <c r="P8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" i="15"/>
  <c r="P3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3" i="15"/>
  <c r="L34" i="15"/>
  <c r="L35" i="15"/>
  <c r="L36" i="15"/>
  <c r="L37" i="15"/>
  <c r="L38" i="15"/>
  <c r="L39" i="15"/>
  <c r="L40" i="15"/>
  <c r="L41" i="15"/>
  <c r="L42" i="15"/>
  <c r="L43" i="15"/>
  <c r="L44" i="15"/>
  <c r="L45" i="15"/>
  <c r="L46" i="15"/>
  <c r="L47" i="15"/>
  <c r="L48" i="15"/>
  <c r="L49" i="15"/>
  <c r="L50" i="15"/>
  <c r="L51" i="15"/>
  <c r="L52" i="15"/>
  <c r="L53" i="15"/>
  <c r="L54" i="15"/>
  <c r="L55" i="15"/>
  <c r="L56" i="15"/>
  <c r="L57" i="15"/>
  <c r="L58" i="15"/>
  <c r="L59" i="15"/>
  <c r="L60" i="15"/>
  <c r="L61" i="15"/>
  <c r="L62" i="15"/>
  <c r="L63" i="15"/>
  <c r="L64" i="15"/>
  <c r="L65" i="15"/>
  <c r="L66" i="15"/>
  <c r="L67" i="15"/>
  <c r="L68" i="15"/>
  <c r="L69" i="15"/>
  <c r="L70" i="15"/>
  <c r="L71" i="15"/>
  <c r="L72" i="15"/>
  <c r="L73" i="15"/>
  <c r="L74" i="15"/>
  <c r="L75" i="15"/>
  <c r="L76" i="15"/>
  <c r="L77" i="15"/>
  <c r="L78" i="15"/>
  <c r="L79" i="15"/>
  <c r="L80" i="15"/>
  <c r="L81" i="15"/>
  <c r="L82" i="15"/>
  <c r="L83" i="15"/>
  <c r="L84" i="15"/>
  <c r="L85" i="15"/>
  <c r="L86" i="15"/>
  <c r="L87" i="15"/>
  <c r="L88" i="15"/>
  <c r="L89" i="15"/>
  <c r="L90" i="15"/>
  <c r="L91" i="15"/>
  <c r="L92" i="15"/>
  <c r="L93" i="15"/>
  <c r="L94" i="15"/>
  <c r="L95" i="15"/>
  <c r="L96" i="15"/>
  <c r="L97" i="15"/>
  <c r="L98" i="15"/>
  <c r="L99" i="15"/>
  <c r="L100" i="15"/>
  <c r="L101" i="15"/>
  <c r="L102" i="15"/>
  <c r="L103" i="15"/>
  <c r="L104" i="15"/>
  <c r="L105" i="15"/>
  <c r="L106" i="15"/>
  <c r="L107" i="15"/>
  <c r="L108" i="15"/>
  <c r="L109" i="15"/>
  <c r="L110" i="15"/>
  <c r="L111" i="15"/>
  <c r="L112" i="15"/>
  <c r="L113" i="15"/>
  <c r="L114" i="15"/>
  <c r="L115" i="15"/>
  <c r="L116" i="15"/>
  <c r="L117" i="15"/>
  <c r="L118" i="15"/>
  <c r="L119" i="15"/>
  <c r="L120" i="15"/>
  <c r="L121" i="15"/>
  <c r="L122" i="15"/>
  <c r="L123" i="15"/>
  <c r="L124" i="15"/>
  <c r="L125" i="15"/>
  <c r="L126" i="15"/>
  <c r="L127" i="15"/>
  <c r="L128" i="15"/>
  <c r="L129" i="15"/>
  <c r="L130" i="15"/>
  <c r="L131" i="15"/>
  <c r="L132" i="15"/>
  <c r="L133" i="15"/>
  <c r="L134" i="15"/>
  <c r="L135" i="15"/>
  <c r="L136" i="15"/>
  <c r="L137" i="15"/>
  <c r="L138" i="15"/>
  <c r="L139" i="15"/>
  <c r="L140" i="15"/>
  <c r="L141" i="15"/>
  <c r="L142" i="15"/>
  <c r="L143" i="15"/>
  <c r="L144" i="15"/>
  <c r="L145" i="15"/>
  <c r="L146" i="15"/>
  <c r="L147" i="15"/>
  <c r="L148" i="15"/>
  <c r="L149" i="15"/>
  <c r="L150" i="15"/>
  <c r="L151" i="15"/>
  <c r="L152" i="15"/>
  <c r="L153" i="15"/>
  <c r="L154" i="15"/>
  <c r="L155" i="15"/>
  <c r="L156" i="15"/>
  <c r="L157" i="15"/>
  <c r="L158" i="15"/>
  <c r="L159" i="15"/>
  <c r="L160" i="15"/>
  <c r="L161" i="15"/>
  <c r="L162" i="15"/>
  <c r="L163" i="15"/>
  <c r="L164" i="15"/>
  <c r="L165" i="15"/>
  <c r="L166" i="15"/>
  <c r="L167" i="15"/>
  <c r="L168" i="15"/>
  <c r="L169" i="15"/>
  <c r="L170" i="15"/>
  <c r="L171" i="15"/>
  <c r="L172" i="15"/>
  <c r="L173" i="15"/>
  <c r="L174" i="15"/>
  <c r="L175" i="15"/>
  <c r="L176" i="15"/>
  <c r="L177" i="15"/>
  <c r="L178" i="15"/>
  <c r="L179" i="15"/>
  <c r="L180" i="15"/>
  <c r="L181" i="15"/>
  <c r="L182" i="15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4" i="15"/>
  <c r="L3" i="15"/>
  <c r="L2" i="15"/>
  <c r="P2" i="15"/>
  <c r="O12" i="15"/>
  <c r="K3" i="15"/>
  <c r="K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29" i="15"/>
  <c r="K30" i="15"/>
  <c r="K31" i="15"/>
  <c r="K32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K54" i="15"/>
  <c r="K55" i="15"/>
  <c r="K56" i="15"/>
  <c r="K57" i="15"/>
  <c r="K58" i="15"/>
  <c r="K59" i="15"/>
  <c r="K60" i="15"/>
  <c r="K61" i="15"/>
  <c r="K62" i="15"/>
  <c r="K63" i="15"/>
  <c r="K64" i="15"/>
  <c r="K65" i="15"/>
  <c r="K66" i="15"/>
  <c r="K67" i="15"/>
  <c r="K68" i="15"/>
  <c r="K69" i="15"/>
  <c r="K70" i="15"/>
  <c r="K71" i="15"/>
  <c r="K72" i="15"/>
  <c r="K73" i="15"/>
  <c r="K74" i="15"/>
  <c r="K75" i="15"/>
  <c r="K76" i="15"/>
  <c r="K77" i="15"/>
  <c r="K78" i="15"/>
  <c r="K79" i="15"/>
  <c r="K80" i="15"/>
  <c r="K81" i="15"/>
  <c r="K82" i="15"/>
  <c r="K83" i="15"/>
  <c r="K84" i="15"/>
  <c r="K85" i="15"/>
  <c r="K86" i="15"/>
  <c r="K87" i="15"/>
  <c r="K88" i="15"/>
  <c r="K89" i="15"/>
  <c r="K90" i="15"/>
  <c r="K91" i="15"/>
  <c r="K92" i="15"/>
  <c r="K93" i="15"/>
  <c r="K94" i="15"/>
  <c r="K95" i="15"/>
  <c r="K96" i="15"/>
  <c r="K97" i="15"/>
  <c r="K98" i="15"/>
  <c r="K99" i="15"/>
  <c r="K100" i="15"/>
  <c r="K101" i="15"/>
  <c r="K102" i="15"/>
  <c r="K103" i="15"/>
  <c r="K104" i="15"/>
  <c r="K105" i="15"/>
  <c r="K106" i="15"/>
  <c r="K107" i="15"/>
  <c r="K108" i="15"/>
  <c r="K109" i="15"/>
  <c r="K110" i="15"/>
  <c r="K111" i="15"/>
  <c r="K112" i="15"/>
  <c r="K113" i="15"/>
  <c r="K114" i="15"/>
  <c r="K115" i="15"/>
  <c r="K116" i="15"/>
  <c r="K117" i="15"/>
  <c r="K118" i="15"/>
  <c r="K119" i="15"/>
  <c r="K120" i="15"/>
  <c r="K121" i="15"/>
  <c r="K122" i="15"/>
  <c r="K123" i="15"/>
  <c r="K124" i="15"/>
  <c r="K125" i="15"/>
  <c r="K126" i="15"/>
  <c r="K127" i="15"/>
  <c r="K128" i="15"/>
  <c r="K129" i="15"/>
  <c r="K130" i="15"/>
  <c r="K131" i="15"/>
  <c r="K132" i="15"/>
  <c r="K133" i="15"/>
  <c r="K134" i="15"/>
  <c r="K135" i="15"/>
  <c r="K136" i="15"/>
  <c r="K137" i="15"/>
  <c r="K138" i="15"/>
  <c r="K139" i="15"/>
  <c r="K140" i="15"/>
  <c r="K141" i="15"/>
  <c r="K142" i="15"/>
  <c r="K143" i="15"/>
  <c r="K144" i="15"/>
  <c r="K145" i="15"/>
  <c r="K146" i="15"/>
  <c r="K147" i="15"/>
  <c r="K148" i="15"/>
  <c r="K149" i="15"/>
  <c r="K150" i="15"/>
  <c r="K151" i="15"/>
  <c r="K152" i="15"/>
  <c r="K153" i="15"/>
  <c r="K154" i="15"/>
  <c r="K155" i="15"/>
  <c r="K156" i="15"/>
  <c r="K157" i="15"/>
  <c r="K158" i="15"/>
  <c r="K159" i="15"/>
  <c r="K160" i="15"/>
  <c r="K161" i="15"/>
  <c r="K162" i="15"/>
  <c r="K163" i="15"/>
  <c r="K164" i="15"/>
  <c r="K165" i="15"/>
  <c r="K166" i="15"/>
  <c r="K167" i="15"/>
  <c r="K168" i="15"/>
  <c r="K169" i="15"/>
  <c r="K170" i="15"/>
  <c r="K171" i="15"/>
  <c r="K172" i="15"/>
  <c r="K173" i="15"/>
  <c r="K174" i="15"/>
  <c r="K175" i="15"/>
  <c r="K176" i="15"/>
  <c r="K177" i="15"/>
  <c r="K178" i="15"/>
  <c r="K179" i="15"/>
  <c r="K180" i="15"/>
  <c r="K181" i="15"/>
  <c r="K182" i="15"/>
  <c r="K183" i="15"/>
  <c r="K184" i="15"/>
  <c r="K185" i="15"/>
  <c r="K186" i="15"/>
  <c r="K187" i="15"/>
  <c r="K188" i="15"/>
  <c r="K189" i="15"/>
  <c r="K190" i="15"/>
  <c r="K191" i="15"/>
  <c r="K192" i="15"/>
  <c r="K193" i="15"/>
  <c r="K194" i="15"/>
  <c r="K195" i="15"/>
  <c r="K196" i="15"/>
  <c r="K197" i="15"/>
  <c r="K198" i="15"/>
  <c r="K199" i="15"/>
  <c r="K200" i="15"/>
  <c r="K201" i="15"/>
  <c r="K202" i="15"/>
  <c r="K203" i="15"/>
  <c r="K204" i="15"/>
  <c r="K205" i="15"/>
  <c r="K206" i="15"/>
  <c r="K207" i="15"/>
  <c r="K208" i="15"/>
  <c r="K209" i="15"/>
  <c r="K210" i="15"/>
  <c r="K211" i="15"/>
  <c r="K212" i="15"/>
  <c r="K213" i="15"/>
  <c r="K214" i="15"/>
  <c r="K215" i="15"/>
  <c r="K216" i="15"/>
  <c r="K2" i="15"/>
  <c r="O10" i="15"/>
  <c r="O2" i="15"/>
  <c r="O8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99" i="15"/>
  <c r="J100" i="15"/>
  <c r="J101" i="15"/>
  <c r="J102" i="15"/>
  <c r="J103" i="15"/>
  <c r="J104" i="15"/>
  <c r="J105" i="15"/>
  <c r="J106" i="15"/>
  <c r="J107" i="15"/>
  <c r="J108" i="15"/>
  <c r="J109" i="15"/>
  <c r="J110" i="15"/>
  <c r="J111" i="15"/>
  <c r="J112" i="15"/>
  <c r="J113" i="15"/>
  <c r="J114" i="15"/>
  <c r="J115" i="15"/>
  <c r="J116" i="15"/>
  <c r="J117" i="15"/>
  <c r="J118" i="15"/>
  <c r="J119" i="15"/>
  <c r="J120" i="15"/>
  <c r="J121" i="15"/>
  <c r="J122" i="15"/>
  <c r="J123" i="15"/>
  <c r="J124" i="15"/>
  <c r="J125" i="15"/>
  <c r="J126" i="15"/>
  <c r="J127" i="15"/>
  <c r="J128" i="15"/>
  <c r="J129" i="15"/>
  <c r="J130" i="15"/>
  <c r="J131" i="15"/>
  <c r="J132" i="15"/>
  <c r="J133" i="15"/>
  <c r="J134" i="15"/>
  <c r="J135" i="15"/>
  <c r="J136" i="15"/>
  <c r="J137" i="15"/>
  <c r="J138" i="15"/>
  <c r="J139" i="15"/>
  <c r="J140" i="15"/>
  <c r="J141" i="15"/>
  <c r="J142" i="15"/>
  <c r="J143" i="15"/>
  <c r="J144" i="15"/>
  <c r="J145" i="15"/>
  <c r="J146" i="15"/>
  <c r="J147" i="15"/>
  <c r="J148" i="15"/>
  <c r="J149" i="15"/>
  <c r="J150" i="15"/>
  <c r="J151" i="15"/>
  <c r="J152" i="15"/>
  <c r="J153" i="15"/>
  <c r="J154" i="15"/>
  <c r="J155" i="15"/>
  <c r="J156" i="15"/>
  <c r="J157" i="15"/>
  <c r="J158" i="15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86" i="15"/>
  <c r="J187" i="15"/>
  <c r="J188" i="15"/>
  <c r="J189" i="15"/>
  <c r="J190" i="15"/>
  <c r="J191" i="15"/>
  <c r="J192" i="15"/>
  <c r="J193" i="15"/>
  <c r="J194" i="15"/>
  <c r="J195" i="15"/>
  <c r="J196" i="15"/>
  <c r="J197" i="15"/>
  <c r="J198" i="15"/>
  <c r="J199" i="15"/>
  <c r="J200" i="15"/>
  <c r="J201" i="15"/>
  <c r="J202" i="15"/>
  <c r="J203" i="15"/>
  <c r="J204" i="15"/>
  <c r="J205" i="15"/>
  <c r="J206" i="15"/>
  <c r="J207" i="15"/>
  <c r="J208" i="15"/>
  <c r="J209" i="15"/>
  <c r="J210" i="15"/>
  <c r="J211" i="15"/>
  <c r="J212" i="15"/>
  <c r="J213" i="15"/>
  <c r="J214" i="15"/>
  <c r="J215" i="15"/>
  <c r="J216" i="15"/>
  <c r="J2" i="15"/>
  <c r="O6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3" i="15"/>
  <c r="H4" i="15"/>
  <c r="H2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G150" i="15"/>
  <c r="G151" i="15"/>
  <c r="G152" i="15"/>
  <c r="G153" i="15"/>
  <c r="G154" i="15"/>
  <c r="G155" i="15"/>
  <c r="G156" i="15"/>
  <c r="G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86" i="15"/>
  <c r="G187" i="15"/>
  <c r="G188" i="15"/>
  <c r="G189" i="15"/>
  <c r="G190" i="15"/>
  <c r="G191" i="15"/>
  <c r="G192" i="15"/>
  <c r="G193" i="15"/>
  <c r="G194" i="15"/>
  <c r="G195" i="15"/>
  <c r="G196" i="15"/>
  <c r="G197" i="15"/>
  <c r="G198" i="15"/>
  <c r="G199" i="15"/>
  <c r="G200" i="15"/>
  <c r="G201" i="15"/>
  <c r="G202" i="15"/>
  <c r="G203" i="15"/>
  <c r="G204" i="15"/>
  <c r="G205" i="15"/>
  <c r="G206" i="15"/>
  <c r="G207" i="15"/>
  <c r="G208" i="15"/>
  <c r="G209" i="15"/>
  <c r="G210" i="15"/>
  <c r="G211" i="15"/>
  <c r="G212" i="15"/>
  <c r="G213" i="15"/>
  <c r="G214" i="15"/>
  <c r="G215" i="15"/>
  <c r="G216" i="15"/>
  <c r="G2" i="15"/>
</calcChain>
</file>

<file path=xl/sharedStrings.xml><?xml version="1.0" encoding="utf-8"?>
<sst xmlns="http://schemas.openxmlformats.org/spreadsheetml/2006/main" count="31" uniqueCount="31">
  <si>
    <t>Date</t>
  </si>
  <si>
    <t>^GSPC</t>
  </si>
  <si>
    <t>risk-free</t>
  </si>
  <si>
    <t>FFY</t>
  </si>
  <si>
    <t>FFY win</t>
    <phoneticPr fontId="3" type="noConversion"/>
  </si>
  <si>
    <t>real return</t>
    <phoneticPr fontId="3" type="noConversion"/>
  </si>
  <si>
    <t>pos return</t>
    <phoneticPr fontId="3" type="noConversion"/>
  </si>
  <si>
    <t>cagr</t>
    <phoneticPr fontId="3" type="noConversion"/>
  </si>
  <si>
    <t>real sp</t>
    <phoneticPr fontId="3" type="noConversion"/>
  </si>
  <si>
    <t>cagr sp</t>
    <phoneticPr fontId="3" type="noConversion"/>
  </si>
  <si>
    <t>real rf</t>
    <phoneticPr fontId="3" type="noConversion"/>
  </si>
  <si>
    <t>cagr rf</t>
    <phoneticPr fontId="3" type="noConversion"/>
  </si>
  <si>
    <t>1qr ffy</t>
    <phoneticPr fontId="3" type="noConversion"/>
  </si>
  <si>
    <t>Ffy neg</t>
    <phoneticPr fontId="3" type="noConversion"/>
  </si>
  <si>
    <t>ffy neg</t>
    <phoneticPr fontId="3" type="noConversion"/>
  </si>
  <si>
    <t>p</t>
    <phoneticPr fontId="3" type="noConversion"/>
  </si>
  <si>
    <t>MA</t>
    <phoneticPr fontId="3" type="noConversion"/>
  </si>
  <si>
    <t>var</t>
    <phoneticPr fontId="3" type="noConversion"/>
  </si>
  <si>
    <t>adjusted r ffy</t>
    <phoneticPr fontId="3" type="noConversion"/>
  </si>
  <si>
    <t>sharpe</t>
    <phoneticPr fontId="3" type="noConversion"/>
  </si>
  <si>
    <t>mean</t>
    <phoneticPr fontId="3" type="noConversion"/>
  </si>
  <si>
    <t>std</t>
    <phoneticPr fontId="3" type="noConversion"/>
  </si>
  <si>
    <t>rf</t>
    <phoneticPr fontId="3" type="noConversion"/>
  </si>
  <si>
    <t>q7</t>
    <phoneticPr fontId="3" type="noConversion"/>
  </si>
  <si>
    <t>correl</t>
    <phoneticPr fontId="3" type="noConversion"/>
  </si>
  <si>
    <t>ffy 0-0.5</t>
    <phoneticPr fontId="3" type="noConversion"/>
  </si>
  <si>
    <t>q10</t>
    <phoneticPr fontId="3" type="noConversion"/>
  </si>
  <si>
    <t>adjusted gspc</t>
    <phoneticPr fontId="3" type="noConversion"/>
  </si>
  <si>
    <t>s1</t>
    <phoneticPr fontId="3" type="noConversion"/>
  </si>
  <si>
    <t>s2</t>
    <phoneticPr fontId="3" type="noConversion"/>
  </si>
  <si>
    <t>rf sd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</si>
</sst>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76" formatCode="_(* #,##0.0000_);_(* \(#,##0.0000\);_(* &quot;-&quot;??_);_(@_)"/>
    <numFmt numFmtId="177" formatCode="0.00000%"/>
    <numFmt numFmtId="178" formatCode="0_);[Red]\(0\)"/>
    <numFmt numFmtId="182" formatCode="0.0000_);[Red]\(0.0000\)"/>
    <numFmt numFmtId="185" formatCode="0.000%"/>
    <numFmt numFmtId="203" formatCode="0.000000%"/>
    <numFmt numFmtId="204" formatCode="0.00000_);[Red]\(0.00000\)"/>
  </numFmts>
  <fonts count="4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u/>
      <sz val="11"/>
      <color theme="1"/>
      <name val="新細明體"/>
      <family val="2"/>
      <scheme val="minor"/>
    </font>
    <font>
      <sz val="9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10" fontId="0" fillId="0" borderId="0" xfId="1" applyNumberFormat="1" applyFont="1"/>
    <xf numFmtId="10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76" fontId="0" fillId="0" borderId="0" xfId="2" applyNumberFormat="1" applyFont="1"/>
    <xf numFmtId="14" fontId="2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/>
    </xf>
    <xf numFmtId="14" fontId="0" fillId="0" borderId="0" xfId="0" applyNumberFormat="1" applyFill="1" applyAlignment="1">
      <alignment horizontal="right"/>
    </xf>
    <xf numFmtId="10" fontId="0" fillId="0" borderId="0" xfId="0" applyNumberFormat="1" applyFill="1" applyAlignment="1">
      <alignment horizontal="right" vertical="center"/>
    </xf>
    <xf numFmtId="10" fontId="0" fillId="0" borderId="0" xfId="0" applyNumberFormat="1" applyFill="1" applyAlignment="1">
      <alignment horizontal="right"/>
    </xf>
    <xf numFmtId="10" fontId="0" fillId="0" borderId="0" xfId="0" applyNumberFormat="1"/>
    <xf numFmtId="177" fontId="0" fillId="0" borderId="0" xfId="0" applyNumberFormat="1"/>
    <xf numFmtId="178" fontId="0" fillId="0" borderId="0" xfId="0" applyNumberFormat="1"/>
    <xf numFmtId="182" fontId="0" fillId="0" borderId="0" xfId="0" applyNumberFormat="1"/>
    <xf numFmtId="9" fontId="0" fillId="0" borderId="0" xfId="1" applyFont="1"/>
    <xf numFmtId="0" fontId="0" fillId="0" borderId="0" xfId="1" applyNumberFormat="1" applyFont="1"/>
    <xf numFmtId="185" fontId="0" fillId="0" borderId="0" xfId="0" applyNumberFormat="1" applyFill="1" applyAlignment="1">
      <alignment horizontal="right"/>
    </xf>
    <xf numFmtId="185" fontId="0" fillId="0" borderId="0" xfId="0" applyNumberFormat="1"/>
    <xf numFmtId="0" fontId="0" fillId="0" borderId="0" xfId="0" applyNumberFormat="1"/>
    <xf numFmtId="204" fontId="0" fillId="0" borderId="0" xfId="0" applyNumberFormat="1"/>
    <xf numFmtId="185" fontId="0" fillId="0" borderId="0" xfId="1" applyNumberFormat="1" applyFont="1"/>
    <xf numFmtId="177" fontId="0" fillId="0" borderId="0" xfId="1" applyNumberFormat="1" applyFont="1"/>
    <xf numFmtId="203" fontId="0" fillId="0" borderId="0" xfId="1" applyNumberFormat="1" applyFont="1"/>
  </cellXfs>
  <cellStyles count="3">
    <cellStyle name="一般" xfId="0" builtinId="0"/>
    <cellStyle name="百分比" xfId="1" builtinId="5"/>
    <cellStyle name="逗號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9"/>
  <sheetViews>
    <sheetView tabSelected="1" topLeftCell="F2" workbookViewId="0">
      <selection activeCell="Q8" sqref="Q8"/>
    </sheetView>
  </sheetViews>
  <sheetFormatPr baseColWidth="10" defaultColWidth="9" defaultRowHeight="14" x14ac:dyDescent="0.15"/>
  <cols>
    <col min="1" max="1" width="10.796875" bestFit="1" customWidth="1"/>
    <col min="2" max="2" width="9" style="3"/>
    <col min="5" max="5" width="12.796875" bestFit="1" customWidth="1"/>
    <col min="6" max="6" width="12.796875" customWidth="1"/>
    <col min="10" max="11" width="9.19921875" bestFit="1" customWidth="1"/>
    <col min="12" max="14" width="9.19921875" customWidth="1"/>
    <col min="15" max="15" width="10.19921875" bestFit="1" customWidth="1"/>
    <col min="16" max="16" width="22.59765625" bestFit="1" customWidth="1"/>
    <col min="19" max="19" width="21.59765625" bestFit="1" customWidth="1"/>
  </cols>
  <sheetData>
    <row r="1" spans="1:20" x14ac:dyDescent="0.15">
      <c r="A1" s="5" t="s">
        <v>0</v>
      </c>
      <c r="B1" s="6" t="s">
        <v>3</v>
      </c>
      <c r="C1" s="7" t="s">
        <v>1</v>
      </c>
      <c r="D1" s="7" t="s">
        <v>2</v>
      </c>
      <c r="E1" s="7" t="s">
        <v>18</v>
      </c>
      <c r="F1" s="7" t="s">
        <v>27</v>
      </c>
      <c r="G1" t="s">
        <v>4</v>
      </c>
      <c r="H1" t="s">
        <v>5</v>
      </c>
      <c r="I1" t="s">
        <v>8</v>
      </c>
      <c r="J1" t="s">
        <v>10</v>
      </c>
      <c r="K1" t="s">
        <v>13</v>
      </c>
      <c r="L1" t="s">
        <v>16</v>
      </c>
      <c r="M1" t="s">
        <v>25</v>
      </c>
      <c r="N1" t="s">
        <v>24</v>
      </c>
      <c r="O1" t="s">
        <v>6</v>
      </c>
      <c r="P1" t="s">
        <v>15</v>
      </c>
      <c r="Q1" t="s">
        <v>17</v>
      </c>
    </row>
    <row r="2" spans="1:20" x14ac:dyDescent="0.15">
      <c r="A2" s="8">
        <v>36433</v>
      </c>
      <c r="B2" s="9">
        <v>-5.0000000000000001E-4</v>
      </c>
      <c r="C2" s="10">
        <v>-1.7003608502929368E-2</v>
      </c>
      <c r="D2" s="10">
        <v>3.0290245602366817E-3</v>
      </c>
      <c r="E2" s="17">
        <f>B2-D2</f>
        <v>-3.5290245602366817E-3</v>
      </c>
      <c r="F2" s="17">
        <f>C2-D2</f>
        <v>-2.003263306316605E-2</v>
      </c>
      <c r="G2">
        <f>IF(B2&gt;C2,1,0)</f>
        <v>1</v>
      </c>
      <c r="H2" s="11">
        <f>B2+1</f>
        <v>0.99950000000000006</v>
      </c>
      <c r="I2" s="11">
        <f>1+C2</f>
        <v>0.98299639149707063</v>
      </c>
      <c r="J2" s="11">
        <f>1+D2</f>
        <v>1.0030290245602367</v>
      </c>
      <c r="K2" s="13">
        <f>IF(B2&lt;0,1,0)</f>
        <v>1</v>
      </c>
      <c r="L2" s="14">
        <f>PRODUCT(H2:H13)</f>
        <v>1.077730848839408</v>
      </c>
      <c r="M2" s="13">
        <f t="shared" ref="M2:M65" si="0">IF(AND(0.005&gt;B2,0&lt;B2),1,0)</f>
        <v>0</v>
      </c>
      <c r="N2" s="14">
        <f>CORREL(B2:B216,C2:C216)</f>
        <v>0.31944607027405963</v>
      </c>
      <c r="O2">
        <f>SUM(G2:G216)/215</f>
        <v>0.45581395348837211</v>
      </c>
      <c r="P2">
        <f>PERCENTILE(B2:B216,0.01)</f>
        <v>-3.388E-3</v>
      </c>
      <c r="Q2">
        <f>PERCENTILE(L2:L205,0.01)</f>
        <v>1.0552396287565726</v>
      </c>
    </row>
    <row r="3" spans="1:20" x14ac:dyDescent="0.15">
      <c r="A3" s="8">
        <v>36462</v>
      </c>
      <c r="B3" s="9">
        <v>8.5000000000000006E-3</v>
      </c>
      <c r="C3" s="10">
        <v>1.0150176798997546E-2</v>
      </c>
      <c r="D3" s="10">
        <v>4.4812194794781046E-3</v>
      </c>
      <c r="E3" s="17">
        <f t="shared" ref="E3:E66" si="1">B3-D3</f>
        <v>4.018780520521896E-3</v>
      </c>
      <c r="F3" s="17">
        <f t="shared" ref="F3:F66" si="2">C3-D3</f>
        <v>5.6689573195194409E-3</v>
      </c>
      <c r="G3">
        <f t="shared" ref="G3:G66" si="3">IF(B3&gt;C3,1,0)</f>
        <v>0</v>
      </c>
      <c r="H3" s="11">
        <f>B3+1</f>
        <v>1.0085</v>
      </c>
      <c r="I3" s="11">
        <f t="shared" ref="I3:I66" si="4">1+C3</f>
        <v>1.0101501767989975</v>
      </c>
      <c r="J3" s="11">
        <f t="shared" ref="J3:J66" si="5">1+D3</f>
        <v>1.0044812194794781</v>
      </c>
      <c r="K3" s="13">
        <f t="shared" ref="K3:K66" si="6">IF(B3&lt;0,1,0)</f>
        <v>0</v>
      </c>
      <c r="L3" s="14">
        <f>PRODUCT(H3:H14)</f>
        <v>1.0864648357084414</v>
      </c>
      <c r="M3" s="13">
        <f t="shared" si="0"/>
        <v>0</v>
      </c>
      <c r="N3" s="13"/>
      <c r="O3" t="s">
        <v>7</v>
      </c>
      <c r="P3" s="16">
        <f>PERCENTILE(H2:H216,0.01)</f>
        <v>0.99661200000000005</v>
      </c>
    </row>
    <row r="4" spans="1:20" x14ac:dyDescent="0.15">
      <c r="A4" s="8">
        <v>36494</v>
      </c>
      <c r="B4" s="9">
        <v>3.8999999999999998E-3</v>
      </c>
      <c r="C4" s="10">
        <v>1.0091173280450949E-2</v>
      </c>
      <c r="D4" s="10">
        <v>4.6959616300905616E-3</v>
      </c>
      <c r="E4" s="17">
        <f t="shared" si="1"/>
        <v>-7.9596163009056174E-4</v>
      </c>
      <c r="F4" s="17">
        <f t="shared" si="2"/>
        <v>5.3952116503603875E-3</v>
      </c>
      <c r="G4">
        <f t="shared" si="3"/>
        <v>0</v>
      </c>
      <c r="H4" s="11">
        <f>B4+1</f>
        <v>1.0039</v>
      </c>
      <c r="I4" s="11">
        <f t="shared" si="4"/>
        <v>1.0100911732804509</v>
      </c>
      <c r="J4" s="11">
        <f t="shared" si="5"/>
        <v>1.0046959616300906</v>
      </c>
      <c r="K4" s="13">
        <f t="shared" si="6"/>
        <v>0</v>
      </c>
      <c r="L4" s="14">
        <f>PRODUCT(H4:H15)</f>
        <v>1.0743989892434598</v>
      </c>
      <c r="M4" s="13">
        <f t="shared" si="0"/>
        <v>1</v>
      </c>
      <c r="N4" s="13"/>
      <c r="O4">
        <f>PRODUCT(H2:H216)^(1/215)^12-1</f>
        <v>0.10555863951606836</v>
      </c>
    </row>
    <row r="5" spans="1:20" x14ac:dyDescent="0.15">
      <c r="A5" s="8">
        <v>36525</v>
      </c>
      <c r="B5" s="9">
        <v>6.6E-3</v>
      </c>
      <c r="C5" s="10">
        <v>-8.1723406019716172E-2</v>
      </c>
      <c r="D5" s="10">
        <v>3.7348180609941828E-3</v>
      </c>
      <c r="E5" s="17">
        <f t="shared" si="1"/>
        <v>2.8651819390058172E-3</v>
      </c>
      <c r="F5" s="17">
        <f t="shared" si="2"/>
        <v>-8.5458224080710354E-2</v>
      </c>
      <c r="G5">
        <f t="shared" si="3"/>
        <v>1</v>
      </c>
      <c r="H5" s="11">
        <f t="shared" ref="H5:H68" si="7">B5+1</f>
        <v>1.0065999999999999</v>
      </c>
      <c r="I5" s="11">
        <f t="shared" si="4"/>
        <v>0.91827659398028383</v>
      </c>
      <c r="J5" s="11">
        <f t="shared" si="5"/>
        <v>1.0037348180609942</v>
      </c>
      <c r="K5" s="13">
        <f t="shared" si="6"/>
        <v>0</v>
      </c>
      <c r="L5" s="14">
        <f t="shared" ref="L5:L68" si="8">PRODUCT(H5:H16)</f>
        <v>1.0716164039540554</v>
      </c>
      <c r="M5" s="13">
        <f t="shared" si="0"/>
        <v>0</v>
      </c>
      <c r="N5" s="13"/>
      <c r="O5" t="s">
        <v>9</v>
      </c>
      <c r="P5" s="11"/>
    </row>
    <row r="6" spans="1:20" x14ac:dyDescent="0.15">
      <c r="A6" s="8">
        <v>36556</v>
      </c>
      <c r="B6" s="9">
        <v>1.0200000000000001E-2</v>
      </c>
      <c r="C6" s="10">
        <v>3.1776040385497861E-2</v>
      </c>
      <c r="D6" s="10">
        <v>5.205829333044143E-3</v>
      </c>
      <c r="E6" s="17">
        <f t="shared" si="1"/>
        <v>4.9941706669558578E-3</v>
      </c>
      <c r="F6" s="17">
        <f t="shared" si="2"/>
        <v>2.6570211052453718E-2</v>
      </c>
      <c r="G6">
        <f t="shared" si="3"/>
        <v>0</v>
      </c>
      <c r="H6" s="11">
        <f t="shared" si="7"/>
        <v>1.0102</v>
      </c>
      <c r="I6" s="11">
        <f t="shared" si="4"/>
        <v>1.0317760403854979</v>
      </c>
      <c r="J6" s="11">
        <f t="shared" si="5"/>
        <v>1.0052058293330441</v>
      </c>
      <c r="K6" s="13">
        <f t="shared" si="6"/>
        <v>0</v>
      </c>
      <c r="L6" s="14">
        <f t="shared" si="8"/>
        <v>1.0608640438508004</v>
      </c>
      <c r="M6" s="13">
        <f>IF(AND(0.005&gt;B6,0&lt;B6),1,0)</f>
        <v>0</v>
      </c>
      <c r="N6" s="13"/>
      <c r="O6">
        <f>PRODUCT(I2:I216)^(1/215)^12-1</f>
        <v>6.3365032901887997E-2</v>
      </c>
      <c r="T6" s="11">
        <f>AVERAGE(D2:D216)</f>
        <v>4.490277391584154E-3</v>
      </c>
    </row>
    <row r="7" spans="1:20" x14ac:dyDescent="0.15">
      <c r="A7" s="8">
        <v>36585</v>
      </c>
      <c r="B7" s="9">
        <v>2.5999999999999999E-3</v>
      </c>
      <c r="C7" s="10">
        <v>5.6375286575735872E-2</v>
      </c>
      <c r="D7" s="10">
        <v>3.7851948558595971E-3</v>
      </c>
      <c r="E7" s="17">
        <f t="shared" si="1"/>
        <v>-1.1851948558595973E-3</v>
      </c>
      <c r="F7" s="17">
        <f t="shared" si="2"/>
        <v>5.2590091719876275E-2</v>
      </c>
      <c r="G7">
        <f t="shared" si="3"/>
        <v>0</v>
      </c>
      <c r="H7" s="11">
        <f t="shared" si="7"/>
        <v>1.0025999999999999</v>
      </c>
      <c r="I7" s="11">
        <f t="shared" si="4"/>
        <v>1.0563752865757359</v>
      </c>
      <c r="J7" s="11">
        <f t="shared" si="5"/>
        <v>1.0037851948558596</v>
      </c>
      <c r="K7" s="13">
        <f t="shared" si="6"/>
        <v>0</v>
      </c>
      <c r="L7" s="14">
        <f t="shared" si="8"/>
        <v>1.0539330374269096</v>
      </c>
      <c r="M7" s="13">
        <f t="shared" si="0"/>
        <v>1</v>
      </c>
      <c r="N7" s="13"/>
      <c r="O7" t="s">
        <v>11</v>
      </c>
      <c r="P7" t="s">
        <v>19</v>
      </c>
      <c r="S7" t="s">
        <v>30</v>
      </c>
      <c r="T7">
        <f>STDEV(D2:D216)</f>
        <v>9.7344514056855319E-4</v>
      </c>
    </row>
    <row r="8" spans="1:20" x14ac:dyDescent="0.15">
      <c r="A8" s="8">
        <v>36616</v>
      </c>
      <c r="B8" s="9">
        <v>3.0000000000000001E-3</v>
      </c>
      <c r="C8" s="10">
        <v>-4.7892629152718302E-2</v>
      </c>
      <c r="D8" s="10">
        <v>6.6202172232270318E-3</v>
      </c>
      <c r="E8" s="17">
        <f t="shared" si="1"/>
        <v>-3.6202172232270317E-3</v>
      </c>
      <c r="F8" s="17">
        <f t="shared" si="2"/>
        <v>-5.4512846375945334E-2</v>
      </c>
      <c r="G8">
        <f t="shared" si="3"/>
        <v>1</v>
      </c>
      <c r="H8" s="11">
        <f t="shared" si="7"/>
        <v>1.0029999999999999</v>
      </c>
      <c r="I8" s="11">
        <f t="shared" si="4"/>
        <v>0.9521073708472817</v>
      </c>
      <c r="J8" s="11">
        <f t="shared" si="5"/>
        <v>1.006620217223227</v>
      </c>
      <c r="K8" s="13">
        <f t="shared" si="6"/>
        <v>0</v>
      </c>
      <c r="L8" s="14">
        <f t="shared" si="8"/>
        <v>1.0733802359032687</v>
      </c>
      <c r="M8" s="13">
        <f t="shared" si="0"/>
        <v>1</v>
      </c>
      <c r="N8" s="13"/>
      <c r="O8">
        <f>PRODUCT(J2:J216)^(1/215)^12-1</f>
        <v>5.5228262986632082E-2</v>
      </c>
      <c r="P8" s="19">
        <f>AVERAGE(E2:E216)/STDEV(E2:E216)</f>
        <v>0.5729894648140309</v>
      </c>
      <c r="Q8">
        <f>1-NORMSDIST(P8)</f>
        <v>0.28332591361733228</v>
      </c>
      <c r="T8" s="15">
        <f>T6/T7</f>
        <v>4.6127688191668916</v>
      </c>
    </row>
    <row r="9" spans="1:20" x14ac:dyDescent="0.15">
      <c r="A9" s="8">
        <v>36644</v>
      </c>
      <c r="B9" s="9">
        <v>9.7000000000000003E-3</v>
      </c>
      <c r="C9" s="10">
        <v>3.5794008343299488E-2</v>
      </c>
      <c r="D9" s="10">
        <v>3.7380174146375289E-3</v>
      </c>
      <c r="E9" s="17">
        <f t="shared" si="1"/>
        <v>5.9619825853624714E-3</v>
      </c>
      <c r="F9" s="17">
        <f t="shared" si="2"/>
        <v>3.2055990928661959E-2</v>
      </c>
      <c r="G9">
        <f t="shared" si="3"/>
        <v>0</v>
      </c>
      <c r="H9" s="11">
        <f t="shared" si="7"/>
        <v>1.0097</v>
      </c>
      <c r="I9" s="11">
        <f t="shared" si="4"/>
        <v>1.0357940083432995</v>
      </c>
      <c r="J9" s="11">
        <f t="shared" si="5"/>
        <v>1.0037380174146375</v>
      </c>
      <c r="K9" s="13">
        <f t="shared" si="6"/>
        <v>0</v>
      </c>
      <c r="L9" s="14">
        <f t="shared" si="8"/>
        <v>1.0729521680125793</v>
      </c>
      <c r="M9" s="13">
        <f t="shared" si="0"/>
        <v>0</v>
      </c>
      <c r="N9" s="13"/>
      <c r="O9" t="s">
        <v>12</v>
      </c>
      <c r="P9" s="19">
        <f>AVERAGE(E2:E216)</f>
        <v>3.932048189811195E-3</v>
      </c>
    </row>
    <row r="10" spans="1:20" x14ac:dyDescent="0.15">
      <c r="A10" s="8">
        <v>36677</v>
      </c>
      <c r="B10" s="9">
        <v>6.7999999999999996E-3</v>
      </c>
      <c r="C10" s="10">
        <v>2.4566298512509466E-2</v>
      </c>
      <c r="D10" s="10">
        <v>3.7811977134125652E-3</v>
      </c>
      <c r="E10" s="17">
        <f t="shared" si="1"/>
        <v>3.0188022865874345E-3</v>
      </c>
      <c r="F10" s="17">
        <f t="shared" si="2"/>
        <v>2.0785100799096901E-2</v>
      </c>
      <c r="G10">
        <f t="shared" si="3"/>
        <v>0</v>
      </c>
      <c r="H10" s="11">
        <f t="shared" si="7"/>
        <v>1.0067999999999999</v>
      </c>
      <c r="I10" s="11">
        <f t="shared" si="4"/>
        <v>1.0245662985125095</v>
      </c>
      <c r="J10" s="11">
        <f t="shared" si="5"/>
        <v>1.0037811977134126</v>
      </c>
      <c r="K10" s="13">
        <f t="shared" si="6"/>
        <v>0</v>
      </c>
      <c r="L10" s="14">
        <f t="shared" si="8"/>
        <v>1.0818783819487048</v>
      </c>
      <c r="M10" s="13">
        <f t="shared" si="0"/>
        <v>0</v>
      </c>
      <c r="N10" s="13"/>
      <c r="O10" s="12">
        <f>QUARTILE(B2:B216,3)-QUARTILE(B2:B216,1)</f>
        <v>9.75E-3</v>
      </c>
      <c r="P10">
        <f>STDEV(B2:B216)</f>
        <v>7.0869278229898653E-3</v>
      </c>
    </row>
    <row r="11" spans="1:20" x14ac:dyDescent="0.15">
      <c r="A11" s="8">
        <v>36707</v>
      </c>
      <c r="B11" s="9">
        <v>7.9000000000000008E-3</v>
      </c>
      <c r="C11" s="10">
        <v>3.8594936198152352E-2</v>
      </c>
      <c r="D11" s="10">
        <v>3.561084788265001E-3</v>
      </c>
      <c r="E11" s="17">
        <f t="shared" si="1"/>
        <v>4.3389152117349998E-3</v>
      </c>
      <c r="F11" s="17">
        <f t="shared" si="2"/>
        <v>3.5033851409887351E-2</v>
      </c>
      <c r="G11">
        <f t="shared" si="3"/>
        <v>0</v>
      </c>
      <c r="H11" s="11">
        <f t="shared" si="7"/>
        <v>1.0079</v>
      </c>
      <c r="I11" s="11">
        <f t="shared" si="4"/>
        <v>1.0385949361981524</v>
      </c>
      <c r="J11" s="11">
        <f t="shared" si="5"/>
        <v>1.003561084788265</v>
      </c>
      <c r="K11" s="13">
        <f t="shared" si="6"/>
        <v>0</v>
      </c>
      <c r="L11" s="14">
        <f t="shared" si="8"/>
        <v>1.0774726396304788</v>
      </c>
      <c r="M11" s="13">
        <f t="shared" si="0"/>
        <v>0</v>
      </c>
      <c r="N11" s="13"/>
      <c r="O11" t="s">
        <v>14</v>
      </c>
    </row>
    <row r="12" spans="1:20" x14ac:dyDescent="0.15">
      <c r="A12" s="8">
        <v>36738</v>
      </c>
      <c r="B12" s="9">
        <v>1.1999999999999999E-3</v>
      </c>
      <c r="C12" s="10">
        <v>7.5738341929156849E-3</v>
      </c>
      <c r="D12" s="10">
        <v>4.099620517602931E-3</v>
      </c>
      <c r="E12" s="17">
        <f t="shared" si="1"/>
        <v>-2.8996205176029313E-3</v>
      </c>
      <c r="F12" s="17">
        <f t="shared" si="2"/>
        <v>3.4742136753127539E-3</v>
      </c>
      <c r="G12">
        <f t="shared" si="3"/>
        <v>0</v>
      </c>
      <c r="H12" s="11">
        <f t="shared" si="7"/>
        <v>1.0012000000000001</v>
      </c>
      <c r="I12" s="11">
        <f t="shared" si="4"/>
        <v>1.0075738341929157</v>
      </c>
      <c r="J12" s="11">
        <f t="shared" si="5"/>
        <v>1.0040996205176029</v>
      </c>
      <c r="K12" s="13">
        <f t="shared" si="6"/>
        <v>0</v>
      </c>
      <c r="L12" s="14">
        <f t="shared" si="8"/>
        <v>1.0835660953759831</v>
      </c>
      <c r="M12" s="13">
        <f t="shared" si="0"/>
        <v>1</v>
      </c>
      <c r="N12" s="13"/>
      <c r="O12" s="11">
        <f>SUM(K2:K216)/215</f>
        <v>7.441860465116279E-2</v>
      </c>
      <c r="S12" t="s">
        <v>28</v>
      </c>
    </row>
    <row r="13" spans="1:20" x14ac:dyDescent="0.15">
      <c r="A13" s="8">
        <v>36769</v>
      </c>
      <c r="B13" s="9">
        <v>1.5299999999999999E-2</v>
      </c>
      <c r="C13" s="10">
        <v>-4.9793349436904055E-3</v>
      </c>
      <c r="D13" s="10">
        <v>4.8699205052391559E-3</v>
      </c>
      <c r="E13" s="17">
        <f t="shared" si="1"/>
        <v>1.0430079494760843E-2</v>
      </c>
      <c r="F13" s="17">
        <f t="shared" si="2"/>
        <v>-9.8492554489295614E-3</v>
      </c>
      <c r="G13">
        <f t="shared" si="3"/>
        <v>1</v>
      </c>
      <c r="H13" s="11">
        <f t="shared" si="7"/>
        <v>1.0153000000000001</v>
      </c>
      <c r="I13" s="11">
        <f t="shared" si="4"/>
        <v>0.99502066505630959</v>
      </c>
      <c r="J13" s="11">
        <f t="shared" si="5"/>
        <v>1.0048699205052392</v>
      </c>
      <c r="K13" s="13">
        <f t="shared" si="6"/>
        <v>0</v>
      </c>
      <c r="L13" s="14">
        <f t="shared" si="8"/>
        <v>1.0807522002022143</v>
      </c>
      <c r="M13" s="13">
        <f t="shared" si="0"/>
        <v>0</v>
      </c>
      <c r="N13" s="13"/>
      <c r="P13" t="s">
        <v>20</v>
      </c>
      <c r="S13" s="23">
        <f>P14/P10</f>
        <v>0.44209025612852637</v>
      </c>
    </row>
    <row r="14" spans="1:20" x14ac:dyDescent="0.15">
      <c r="A14" s="8">
        <v>36798</v>
      </c>
      <c r="B14" s="9">
        <v>7.6E-3</v>
      </c>
      <c r="C14" s="10">
        <v>-1.161532702578949E-2</v>
      </c>
      <c r="D14" s="10">
        <v>4.4669382635700305E-3</v>
      </c>
      <c r="E14" s="17">
        <f t="shared" si="1"/>
        <v>3.1330617364299694E-3</v>
      </c>
      <c r="F14" s="17">
        <f t="shared" si="2"/>
        <v>-1.6082265289359521E-2</v>
      </c>
      <c r="G14">
        <f t="shared" si="3"/>
        <v>1</v>
      </c>
      <c r="H14" s="11">
        <f t="shared" si="7"/>
        <v>1.0076000000000001</v>
      </c>
      <c r="I14" s="11">
        <f t="shared" si="4"/>
        <v>0.98838467297421051</v>
      </c>
      <c r="J14" s="11">
        <f t="shared" si="5"/>
        <v>1.00446693826357</v>
      </c>
      <c r="K14" s="13">
        <f t="shared" si="6"/>
        <v>0</v>
      </c>
      <c r="L14" s="14">
        <f t="shared" si="8"/>
        <v>1.0682979494956584</v>
      </c>
      <c r="M14" s="13">
        <f t="shared" si="0"/>
        <v>0</v>
      </c>
      <c r="N14" s="13"/>
      <c r="P14" s="18">
        <f>E2:E216</f>
        <v>3.1330617364299694E-3</v>
      </c>
      <c r="R14" s="11">
        <f>AVERAGE(F2:F216)</f>
        <v>1.5002080024924182E-3</v>
      </c>
      <c r="S14" t="s">
        <v>29</v>
      </c>
    </row>
    <row r="15" spans="1:20" x14ac:dyDescent="0.15">
      <c r="A15" s="8">
        <v>36830</v>
      </c>
      <c r="B15" s="9">
        <v>-2.7000000000000001E-3</v>
      </c>
      <c r="C15" s="10">
        <v>9.6395707538854403E-4</v>
      </c>
      <c r="D15" s="10">
        <v>5.9122432696303573E-3</v>
      </c>
      <c r="E15" s="17">
        <f t="shared" si="1"/>
        <v>-8.6122432696303583E-3</v>
      </c>
      <c r="F15" s="17">
        <f t="shared" si="2"/>
        <v>-4.9482861942418133E-3</v>
      </c>
      <c r="G15">
        <f t="shared" si="3"/>
        <v>0</v>
      </c>
      <c r="H15" s="11">
        <f t="shared" si="7"/>
        <v>0.99729999999999996</v>
      </c>
      <c r="I15" s="11">
        <f t="shared" si="4"/>
        <v>1.0009639570753885</v>
      </c>
      <c r="J15" s="11">
        <f t="shared" si="5"/>
        <v>1.0059122432696304</v>
      </c>
      <c r="K15" s="13">
        <f t="shared" si="6"/>
        <v>1</v>
      </c>
      <c r="L15" s="14">
        <f t="shared" si="8"/>
        <v>1.0812328790151577</v>
      </c>
      <c r="M15" s="13">
        <f t="shared" si="0"/>
        <v>0</v>
      </c>
      <c r="N15" s="13"/>
      <c r="P15" t="s">
        <v>21</v>
      </c>
      <c r="Q15" t="s">
        <v>22</v>
      </c>
      <c r="S15" s="22">
        <f>R14/R16</f>
        <v>3.6576458469365497E-2</v>
      </c>
    </row>
    <row r="16" spans="1:20" x14ac:dyDescent="0.15">
      <c r="A16" s="8">
        <v>36860</v>
      </c>
      <c r="B16" s="9">
        <v>1.2999999999999999E-3</v>
      </c>
      <c r="C16" s="10">
        <v>3.5968287193812287E-2</v>
      </c>
      <c r="D16" s="10">
        <v>3.5033673979358859E-3</v>
      </c>
      <c r="E16" s="17">
        <f t="shared" si="1"/>
        <v>-2.203367397935886E-3</v>
      </c>
      <c r="F16" s="17">
        <f t="shared" si="2"/>
        <v>3.2464919795876401E-2</v>
      </c>
      <c r="G16">
        <f t="shared" si="3"/>
        <v>0</v>
      </c>
      <c r="H16" s="11">
        <f t="shared" si="7"/>
        <v>1.0013000000000001</v>
      </c>
      <c r="I16" s="11">
        <f t="shared" si="4"/>
        <v>1.0359682871938123</v>
      </c>
      <c r="J16" s="11">
        <f t="shared" si="5"/>
        <v>1.0035033673979359</v>
      </c>
      <c r="K16" s="13">
        <f t="shared" si="6"/>
        <v>0</v>
      </c>
      <c r="L16" s="14">
        <f t="shared" si="8"/>
        <v>1.0878462556941828</v>
      </c>
      <c r="M16" s="13">
        <f t="shared" si="0"/>
        <v>1</v>
      </c>
      <c r="N16" s="13"/>
      <c r="P16" s="18">
        <f>STDEV(E2:E216)</f>
        <v>6.8623394168117529E-3</v>
      </c>
      <c r="Q16" s="11">
        <f>D2:D216</f>
        <v>3.5033673979358859E-3</v>
      </c>
      <c r="R16" s="21">
        <f>STDEV(F2:F216)</f>
        <v>4.1015671425622381E-2</v>
      </c>
    </row>
    <row r="17" spans="1:16" x14ac:dyDescent="0.15">
      <c r="A17" s="8">
        <v>36889</v>
      </c>
      <c r="B17" s="9">
        <v>-3.5000000000000001E-3</v>
      </c>
      <c r="C17" s="10">
        <v>-2.7414692559952214E-2</v>
      </c>
      <c r="D17" s="10">
        <v>3.2536399365712398E-3</v>
      </c>
      <c r="E17" s="17">
        <f t="shared" si="1"/>
        <v>-6.7536399365712395E-3</v>
      </c>
      <c r="F17" s="17">
        <f t="shared" si="2"/>
        <v>-3.0668332496523454E-2</v>
      </c>
      <c r="G17">
        <f t="shared" si="3"/>
        <v>1</v>
      </c>
      <c r="H17" s="11">
        <f t="shared" si="7"/>
        <v>0.99650000000000005</v>
      </c>
      <c r="I17" s="11">
        <f t="shared" si="4"/>
        <v>0.97258530744004779</v>
      </c>
      <c r="J17" s="11">
        <f t="shared" si="5"/>
        <v>1.0032536399365712</v>
      </c>
      <c r="K17" s="13">
        <f t="shared" si="6"/>
        <v>1</v>
      </c>
      <c r="L17" s="14">
        <f t="shared" si="8"/>
        <v>1.0919747044823964</v>
      </c>
      <c r="M17" s="13">
        <f t="shared" si="0"/>
        <v>0</v>
      </c>
      <c r="N17" s="13"/>
      <c r="O17" t="s">
        <v>23</v>
      </c>
      <c r="P17">
        <f>NORMDIST(Q16,P14,P16,TRUE)</f>
        <v>0.52151728605820336</v>
      </c>
    </row>
    <row r="18" spans="1:16" x14ac:dyDescent="0.15">
      <c r="A18" s="8">
        <v>36922</v>
      </c>
      <c r="B18" s="9">
        <v>3.5999999999999999E-3</v>
      </c>
      <c r="C18" s="10">
        <v>1.5731597888257953E-2</v>
      </c>
      <c r="D18" s="10">
        <v>4.6611300628065511E-3</v>
      </c>
      <c r="E18" s="17">
        <f t="shared" si="1"/>
        <v>-1.0611300628065512E-3</v>
      </c>
      <c r="F18" s="17">
        <f t="shared" si="2"/>
        <v>1.1070467825451402E-2</v>
      </c>
      <c r="G18">
        <f t="shared" si="3"/>
        <v>0</v>
      </c>
      <c r="H18" s="11">
        <f t="shared" si="7"/>
        <v>1.0036</v>
      </c>
      <c r="I18" s="11">
        <f t="shared" si="4"/>
        <v>1.015731597888258</v>
      </c>
      <c r="J18" s="11">
        <f t="shared" si="5"/>
        <v>1.0046611300628066</v>
      </c>
      <c r="K18" s="13">
        <f t="shared" si="6"/>
        <v>0</v>
      </c>
      <c r="L18" s="14">
        <f t="shared" si="8"/>
        <v>1.1096172461202956</v>
      </c>
      <c r="M18" s="13">
        <f t="shared" si="0"/>
        <v>1</v>
      </c>
      <c r="N18" s="13"/>
      <c r="O18" t="s">
        <v>26</v>
      </c>
      <c r="P18" s="20">
        <f>AVERAGE(M2:M216)</f>
        <v>0.2930232558139535</v>
      </c>
    </row>
    <row r="19" spans="1:16" x14ac:dyDescent="0.15">
      <c r="A19" s="8">
        <v>36950</v>
      </c>
      <c r="B19" s="9">
        <v>2.1100000000000001E-2</v>
      </c>
      <c r="C19" s="10">
        <v>3.2500745224549377E-2</v>
      </c>
      <c r="D19" s="10">
        <v>4.5811255041470211E-3</v>
      </c>
      <c r="E19" s="17">
        <f t="shared" si="1"/>
        <v>1.651887449585298E-2</v>
      </c>
      <c r="F19" s="17">
        <f t="shared" si="2"/>
        <v>2.7919619720402356E-2</v>
      </c>
      <c r="G19">
        <f t="shared" si="3"/>
        <v>0</v>
      </c>
      <c r="H19" s="11">
        <f t="shared" si="7"/>
        <v>1.0210999999999999</v>
      </c>
      <c r="I19" s="11">
        <f t="shared" si="4"/>
        <v>1.0325007452245494</v>
      </c>
      <c r="J19" s="11">
        <f t="shared" si="5"/>
        <v>1.004581125504147</v>
      </c>
      <c r="K19" s="13">
        <f t="shared" si="6"/>
        <v>0</v>
      </c>
      <c r="L19" s="14">
        <f t="shared" si="8"/>
        <v>1.1098383735109134</v>
      </c>
      <c r="M19" s="13">
        <f t="shared" si="0"/>
        <v>0</v>
      </c>
      <c r="N19" s="13"/>
    </row>
    <row r="20" spans="1:16" x14ac:dyDescent="0.15">
      <c r="A20" s="8">
        <v>36980</v>
      </c>
      <c r="B20" s="9">
        <v>2.5999999999999999E-3</v>
      </c>
      <c r="C20" s="10">
        <v>5.0901871196495918E-3</v>
      </c>
      <c r="D20" s="10">
        <v>4.4026451374528097E-3</v>
      </c>
      <c r="E20" s="17">
        <f t="shared" si="1"/>
        <v>-1.8026451374528098E-3</v>
      </c>
      <c r="F20" s="17">
        <f t="shared" si="2"/>
        <v>6.8754198219678209E-4</v>
      </c>
      <c r="G20">
        <f t="shared" si="3"/>
        <v>0</v>
      </c>
      <c r="H20" s="11">
        <f t="shared" si="7"/>
        <v>1.0025999999999999</v>
      </c>
      <c r="I20" s="11">
        <f t="shared" si="4"/>
        <v>1.0050901871196496</v>
      </c>
      <c r="J20" s="11">
        <f t="shared" si="5"/>
        <v>1.0044026451374528</v>
      </c>
      <c r="K20" s="13">
        <f t="shared" si="6"/>
        <v>0</v>
      </c>
      <c r="L20" s="14">
        <f t="shared" si="8"/>
        <v>1.0944043269886776</v>
      </c>
      <c r="M20" s="13">
        <f t="shared" si="0"/>
        <v>1</v>
      </c>
      <c r="N20" s="13"/>
    </row>
    <row r="21" spans="1:16" x14ac:dyDescent="0.15">
      <c r="A21" s="8">
        <v>37011</v>
      </c>
      <c r="B21" s="9">
        <v>1.8100000000000002E-2</v>
      </c>
      <c r="C21" s="10">
        <v>2.0833816402291649E-2</v>
      </c>
      <c r="D21" s="10">
        <v>6.273138842725956E-3</v>
      </c>
      <c r="E21" s="17">
        <f t="shared" si="1"/>
        <v>1.1826861157274045E-2</v>
      </c>
      <c r="F21" s="17">
        <f t="shared" si="2"/>
        <v>1.4560677559565693E-2</v>
      </c>
      <c r="G21">
        <f t="shared" si="3"/>
        <v>0</v>
      </c>
      <c r="H21" s="11">
        <f t="shared" si="7"/>
        <v>1.0181</v>
      </c>
      <c r="I21" s="11">
        <f t="shared" si="4"/>
        <v>1.0208338164022916</v>
      </c>
      <c r="J21" s="11">
        <f t="shared" si="5"/>
        <v>1.006273138842726</v>
      </c>
      <c r="K21" s="13">
        <f t="shared" si="6"/>
        <v>0</v>
      </c>
      <c r="L21" s="14">
        <f t="shared" si="8"/>
        <v>1.1030277004010163</v>
      </c>
      <c r="M21" s="13">
        <f t="shared" si="0"/>
        <v>0</v>
      </c>
      <c r="N21" s="13"/>
    </row>
    <row r="22" spans="1:16" x14ac:dyDescent="0.15">
      <c r="A22" s="8">
        <v>37042</v>
      </c>
      <c r="B22" s="9">
        <v>2.7000000000000001E-3</v>
      </c>
      <c r="C22" s="10">
        <v>-3.079575555193137E-2</v>
      </c>
      <c r="D22" s="10">
        <v>5.0364522406114443E-3</v>
      </c>
      <c r="E22" s="17">
        <f t="shared" si="1"/>
        <v>-2.3364522406114441E-3</v>
      </c>
      <c r="F22" s="17">
        <f t="shared" si="2"/>
        <v>-3.5832207792542814E-2</v>
      </c>
      <c r="G22">
        <f t="shared" si="3"/>
        <v>1</v>
      </c>
      <c r="H22" s="11">
        <f t="shared" si="7"/>
        <v>1.0026999999999999</v>
      </c>
      <c r="I22" s="11">
        <f t="shared" si="4"/>
        <v>0.96920424444806863</v>
      </c>
      <c r="J22" s="11">
        <f t="shared" si="5"/>
        <v>1.0050364522406114</v>
      </c>
      <c r="K22" s="13">
        <f t="shared" si="6"/>
        <v>0</v>
      </c>
      <c r="L22" s="14">
        <f t="shared" si="8"/>
        <v>1.0879681924591891</v>
      </c>
      <c r="M22" s="13">
        <f t="shared" si="0"/>
        <v>1</v>
      </c>
      <c r="N22" s="13"/>
    </row>
    <row r="23" spans="1:16" x14ac:dyDescent="0.15">
      <c r="A23" s="8">
        <v>37071</v>
      </c>
      <c r="B23" s="9">
        <v>1.3599999999999999E-2</v>
      </c>
      <c r="C23" s="10">
        <v>1.0107766174460187E-2</v>
      </c>
      <c r="D23" s="10">
        <v>5.4188769814262905E-3</v>
      </c>
      <c r="E23" s="17">
        <f t="shared" si="1"/>
        <v>8.1811230185737088E-3</v>
      </c>
      <c r="F23" s="17">
        <f t="shared" si="2"/>
        <v>4.6888891930338961E-3</v>
      </c>
      <c r="G23">
        <f t="shared" si="3"/>
        <v>1</v>
      </c>
      <c r="H23" s="11">
        <f t="shared" si="7"/>
        <v>1.0136000000000001</v>
      </c>
      <c r="I23" s="11">
        <f t="shared" si="4"/>
        <v>1.0101077661744602</v>
      </c>
      <c r="J23" s="11">
        <f t="shared" si="5"/>
        <v>1.0054188769814263</v>
      </c>
      <c r="K23" s="13">
        <f t="shared" si="6"/>
        <v>0</v>
      </c>
      <c r="L23" s="14">
        <f t="shared" si="8"/>
        <v>1.0926338583887536</v>
      </c>
      <c r="M23" s="13">
        <f t="shared" si="0"/>
        <v>0</v>
      </c>
      <c r="N23" s="13"/>
    </row>
    <row r="24" spans="1:16" x14ac:dyDescent="0.15">
      <c r="A24" s="8">
        <v>37103</v>
      </c>
      <c r="B24" s="9">
        <v>-1.4E-3</v>
      </c>
      <c r="C24" s="10">
        <v>7.1285038478854368E-3</v>
      </c>
      <c r="D24" s="10">
        <v>3.5306273826369861E-3</v>
      </c>
      <c r="E24" s="17">
        <f t="shared" si="1"/>
        <v>-4.9306273826369863E-3</v>
      </c>
      <c r="F24" s="17">
        <f t="shared" si="2"/>
        <v>3.5978764652484507E-3</v>
      </c>
      <c r="G24">
        <f t="shared" si="3"/>
        <v>0</v>
      </c>
      <c r="H24" s="11">
        <f t="shared" si="7"/>
        <v>0.99860000000000004</v>
      </c>
      <c r="I24" s="11">
        <f t="shared" si="4"/>
        <v>1.0071285038478854</v>
      </c>
      <c r="J24" s="11">
        <f t="shared" si="5"/>
        <v>1.003530627382637</v>
      </c>
      <c r="K24" s="13">
        <f t="shared" si="6"/>
        <v>1</v>
      </c>
      <c r="L24" s="14">
        <f t="shared" si="8"/>
        <v>1.0781890145623829</v>
      </c>
      <c r="M24" s="13">
        <f t="shared" si="0"/>
        <v>0</v>
      </c>
      <c r="N24" s="13"/>
    </row>
    <row r="25" spans="1:16" x14ac:dyDescent="0.15">
      <c r="A25" s="8">
        <v>37134</v>
      </c>
      <c r="B25" s="9">
        <v>3.5999999999999999E-3</v>
      </c>
      <c r="C25" s="10">
        <v>-3.2046092218893762E-2</v>
      </c>
      <c r="D25" s="10">
        <v>4.7940519154059391E-3</v>
      </c>
      <c r="E25" s="17">
        <f t="shared" si="1"/>
        <v>-1.1940519154059392E-3</v>
      </c>
      <c r="F25" s="17">
        <f t="shared" si="2"/>
        <v>-3.6840144134299702E-2</v>
      </c>
      <c r="G25">
        <f t="shared" si="3"/>
        <v>1</v>
      </c>
      <c r="H25" s="11">
        <f t="shared" si="7"/>
        <v>1.0036</v>
      </c>
      <c r="I25" s="11">
        <f t="shared" si="4"/>
        <v>0.96795390778110624</v>
      </c>
      <c r="J25" s="11">
        <f t="shared" si="5"/>
        <v>1.0047940519154059</v>
      </c>
      <c r="K25" s="13">
        <f t="shared" si="6"/>
        <v>0</v>
      </c>
      <c r="L25" s="14">
        <f t="shared" si="8"/>
        <v>1.0815360864081105</v>
      </c>
      <c r="M25" s="13">
        <f t="shared" si="0"/>
        <v>1</v>
      </c>
      <c r="N25" s="13"/>
    </row>
    <row r="26" spans="1:16" x14ac:dyDescent="0.15">
      <c r="A26" s="8">
        <v>37162</v>
      </c>
      <c r="B26" s="9">
        <v>1.9800000000000002E-2</v>
      </c>
      <c r="C26" s="10">
        <v>4.4859343195825518E-2</v>
      </c>
      <c r="D26" s="10">
        <v>6.5892123342305986E-3</v>
      </c>
      <c r="E26" s="17">
        <f t="shared" si="1"/>
        <v>1.3210787665769403E-2</v>
      </c>
      <c r="F26" s="17">
        <f t="shared" si="2"/>
        <v>3.827013086159492E-2</v>
      </c>
      <c r="G26">
        <f t="shared" si="3"/>
        <v>0</v>
      </c>
      <c r="H26" s="11">
        <f t="shared" si="7"/>
        <v>1.0198</v>
      </c>
      <c r="I26" s="11">
        <f t="shared" si="4"/>
        <v>1.0448593431958255</v>
      </c>
      <c r="J26" s="11">
        <f t="shared" si="5"/>
        <v>1.0065892123342306</v>
      </c>
      <c r="K26" s="13">
        <f t="shared" si="6"/>
        <v>0</v>
      </c>
      <c r="L26" s="14">
        <f t="shared" si="8"/>
        <v>1.0707595211788548</v>
      </c>
      <c r="M26" s="13">
        <f t="shared" si="0"/>
        <v>0</v>
      </c>
      <c r="N26" s="13"/>
    </row>
    <row r="27" spans="1:16" x14ac:dyDescent="0.15">
      <c r="A27" s="8">
        <v>37195</v>
      </c>
      <c r="B27" s="9">
        <v>3.3999999999999998E-3</v>
      </c>
      <c r="C27" s="10">
        <v>-1.7816322202167556E-2</v>
      </c>
      <c r="D27" s="10">
        <v>4.1004171757950125E-3</v>
      </c>
      <c r="E27" s="17">
        <f t="shared" si="1"/>
        <v>-7.0041717579501271E-4</v>
      </c>
      <c r="F27" s="17">
        <f t="shared" si="2"/>
        <v>-2.1916739377962569E-2</v>
      </c>
      <c r="G27">
        <f t="shared" si="3"/>
        <v>1</v>
      </c>
      <c r="H27" s="11">
        <f t="shared" si="7"/>
        <v>1.0034000000000001</v>
      </c>
      <c r="I27" s="11">
        <f t="shared" si="4"/>
        <v>0.98218367779783244</v>
      </c>
      <c r="J27" s="11">
        <f t="shared" si="5"/>
        <v>1.004100417175795</v>
      </c>
      <c r="K27" s="13">
        <f t="shared" si="6"/>
        <v>0</v>
      </c>
      <c r="L27" s="14">
        <f t="shared" si="8"/>
        <v>1.051335074089417</v>
      </c>
      <c r="M27" s="13">
        <f t="shared" si="0"/>
        <v>1</v>
      </c>
      <c r="N27" s="13"/>
    </row>
    <row r="28" spans="1:16" x14ac:dyDescent="0.15">
      <c r="A28" s="8">
        <v>37225</v>
      </c>
      <c r="B28" s="9">
        <v>5.1000000000000004E-3</v>
      </c>
      <c r="C28" s="10">
        <v>8.6596227782509416E-5</v>
      </c>
      <c r="D28" s="10">
        <v>4.1840276184526015E-3</v>
      </c>
      <c r="E28" s="17">
        <f t="shared" si="1"/>
        <v>9.1597238154739885E-4</v>
      </c>
      <c r="F28" s="17">
        <f t="shared" si="2"/>
        <v>-4.0974313906700921E-3</v>
      </c>
      <c r="G28">
        <f t="shared" si="3"/>
        <v>1</v>
      </c>
      <c r="H28" s="11">
        <f t="shared" si="7"/>
        <v>1.0051000000000001</v>
      </c>
      <c r="I28" s="11">
        <f t="shared" si="4"/>
        <v>1.0000865962277825</v>
      </c>
      <c r="J28" s="11">
        <f t="shared" si="5"/>
        <v>1.0041840276184526</v>
      </c>
      <c r="K28" s="13">
        <f t="shared" si="6"/>
        <v>0</v>
      </c>
      <c r="L28" s="14">
        <f t="shared" si="8"/>
        <v>1.0617080232956009</v>
      </c>
      <c r="M28" s="13">
        <f t="shared" si="0"/>
        <v>0</v>
      </c>
      <c r="N28" s="13"/>
    </row>
    <row r="29" spans="1:16" x14ac:dyDescent="0.15">
      <c r="A29" s="8">
        <v>37256</v>
      </c>
      <c r="B29" s="9">
        <v>1.26E-2</v>
      </c>
      <c r="C29" s="10">
        <v>2.287349840552233E-3</v>
      </c>
      <c r="D29" s="10">
        <v>3.3797935932708967E-3</v>
      </c>
      <c r="E29" s="17">
        <f t="shared" si="1"/>
        <v>9.2202064067291034E-3</v>
      </c>
      <c r="F29" s="17">
        <f t="shared" si="2"/>
        <v>-1.0924437527186637E-3</v>
      </c>
      <c r="G29">
        <f t="shared" si="3"/>
        <v>1</v>
      </c>
      <c r="H29" s="11">
        <f t="shared" si="7"/>
        <v>1.0125999999999999</v>
      </c>
      <c r="I29" s="11">
        <f t="shared" si="4"/>
        <v>1.0022873498405522</v>
      </c>
      <c r="J29" s="11">
        <f t="shared" si="5"/>
        <v>1.0033797935932709</v>
      </c>
      <c r="K29" s="13">
        <f t="shared" si="6"/>
        <v>0</v>
      </c>
      <c r="L29" s="14">
        <f t="shared" si="8"/>
        <v>1.0588559571699436</v>
      </c>
      <c r="M29" s="13">
        <f t="shared" si="0"/>
        <v>0</v>
      </c>
      <c r="N29" s="13"/>
    </row>
    <row r="30" spans="1:16" x14ac:dyDescent="0.15">
      <c r="A30" s="8">
        <v>37287</v>
      </c>
      <c r="B30" s="9">
        <v>3.8E-3</v>
      </c>
      <c r="C30" s="10">
        <v>-1.0740150072934163E-2</v>
      </c>
      <c r="D30" s="10">
        <v>4.1036037390378421E-3</v>
      </c>
      <c r="E30" s="17">
        <f t="shared" si="1"/>
        <v>-3.0360373903784215E-4</v>
      </c>
      <c r="F30" s="17">
        <f t="shared" si="2"/>
        <v>-1.4843753811972005E-2</v>
      </c>
      <c r="G30">
        <f t="shared" si="3"/>
        <v>1</v>
      </c>
      <c r="H30" s="11">
        <f t="shared" si="7"/>
        <v>1.0038</v>
      </c>
      <c r="I30" s="11">
        <f t="shared" si="4"/>
        <v>0.98925984992706584</v>
      </c>
      <c r="J30" s="11">
        <f t="shared" si="5"/>
        <v>1.0041036037390378</v>
      </c>
      <c r="K30" s="13">
        <f t="shared" si="6"/>
        <v>0</v>
      </c>
      <c r="L30" s="14">
        <f t="shared" si="8"/>
        <v>1.0570783005165869</v>
      </c>
      <c r="M30" s="13">
        <f t="shared" si="0"/>
        <v>1</v>
      </c>
      <c r="N30" s="13"/>
    </row>
    <row r="31" spans="1:16" x14ac:dyDescent="0.15">
      <c r="A31" s="8">
        <v>37315</v>
      </c>
      <c r="B31" s="9">
        <v>6.8999999999999999E-3</v>
      </c>
      <c r="C31" s="10">
        <v>3.6074149761991636E-2</v>
      </c>
      <c r="D31" s="10">
        <v>5.8184737662567709E-3</v>
      </c>
      <c r="E31" s="17">
        <f t="shared" si="1"/>
        <v>1.081526233743229E-3</v>
      </c>
      <c r="F31" s="17">
        <f t="shared" si="2"/>
        <v>3.0255675995734865E-2</v>
      </c>
      <c r="G31">
        <f t="shared" si="3"/>
        <v>0</v>
      </c>
      <c r="H31" s="11">
        <f t="shared" si="7"/>
        <v>1.0068999999999999</v>
      </c>
      <c r="I31" s="11">
        <f t="shared" si="4"/>
        <v>1.0360741497619916</v>
      </c>
      <c r="J31" s="11">
        <f t="shared" si="5"/>
        <v>1.0058184737662568</v>
      </c>
      <c r="K31" s="13">
        <f t="shared" si="6"/>
        <v>0</v>
      </c>
      <c r="L31" s="14">
        <f t="shared" si="8"/>
        <v>1.055182762619665</v>
      </c>
      <c r="M31" s="13">
        <f t="shared" si="0"/>
        <v>0</v>
      </c>
      <c r="N31" s="13"/>
    </row>
    <row r="32" spans="1:16" x14ac:dyDescent="0.15">
      <c r="A32" s="8">
        <v>37343</v>
      </c>
      <c r="B32" s="9">
        <v>1.0500000000000001E-2</v>
      </c>
      <c r="C32" s="10">
        <v>6.2539541625965311E-2</v>
      </c>
      <c r="D32" s="10">
        <v>4.8699205052391559E-3</v>
      </c>
      <c r="E32" s="17">
        <f t="shared" si="1"/>
        <v>5.6300794947608448E-3</v>
      </c>
      <c r="F32" s="17">
        <f t="shared" si="2"/>
        <v>5.7669621120726156E-2</v>
      </c>
      <c r="G32">
        <f t="shared" si="3"/>
        <v>0</v>
      </c>
      <c r="H32" s="11">
        <f t="shared" si="7"/>
        <v>1.0105</v>
      </c>
      <c r="I32" s="11">
        <f t="shared" si="4"/>
        <v>1.0625395416259653</v>
      </c>
      <c r="J32" s="11">
        <f t="shared" si="5"/>
        <v>1.0048699205052392</v>
      </c>
      <c r="K32" s="13">
        <f t="shared" si="6"/>
        <v>0</v>
      </c>
      <c r="L32" s="14">
        <f t="shared" si="8"/>
        <v>1.0674437997858688</v>
      </c>
      <c r="M32" s="13">
        <f t="shared" si="0"/>
        <v>0</v>
      </c>
      <c r="N32" s="13"/>
    </row>
    <row r="33" spans="1:14" x14ac:dyDescent="0.15">
      <c r="A33" s="8">
        <v>37376</v>
      </c>
      <c r="B33" s="9">
        <v>4.1999999999999997E-3</v>
      </c>
      <c r="C33" s="10">
        <v>-1.9923750460799861E-2</v>
      </c>
      <c r="D33" s="10">
        <v>5.8966216949722927E-3</v>
      </c>
      <c r="E33" s="17">
        <f t="shared" si="1"/>
        <v>-1.696621694972293E-3</v>
      </c>
      <c r="F33" s="17">
        <f t="shared" si="2"/>
        <v>-2.5820372155772153E-2</v>
      </c>
      <c r="G33">
        <f t="shared" si="3"/>
        <v>1</v>
      </c>
      <c r="H33" s="11">
        <f t="shared" si="7"/>
        <v>1.0042</v>
      </c>
      <c r="I33" s="11">
        <f t="shared" si="4"/>
        <v>0.98007624953920014</v>
      </c>
      <c r="J33" s="11">
        <f t="shared" si="5"/>
        <v>1.0058966216949723</v>
      </c>
      <c r="K33" s="13">
        <f t="shared" si="6"/>
        <v>0</v>
      </c>
      <c r="L33" s="14">
        <f t="shared" si="8"/>
        <v>1.0672325293653269</v>
      </c>
      <c r="M33" s="13">
        <f t="shared" si="0"/>
        <v>1</v>
      </c>
      <c r="N33" s="13"/>
    </row>
    <row r="34" spans="1:14" x14ac:dyDescent="0.15">
      <c r="A34" s="8">
        <v>37407</v>
      </c>
      <c r="B34" s="9">
        <v>7.0000000000000001E-3</v>
      </c>
      <c r="C34" s="10">
        <v>-3.0916916141150885E-2</v>
      </c>
      <c r="D34" s="10">
        <v>4.1641273151213909E-3</v>
      </c>
      <c r="E34" s="17">
        <f t="shared" si="1"/>
        <v>2.8358726848786093E-3</v>
      </c>
      <c r="F34" s="17">
        <f t="shared" si="2"/>
        <v>-3.5081043456272276E-2</v>
      </c>
      <c r="G34">
        <f t="shared" si="3"/>
        <v>1</v>
      </c>
      <c r="H34" s="11">
        <f t="shared" si="7"/>
        <v>1.0069999999999999</v>
      </c>
      <c r="I34" s="11">
        <f t="shared" si="4"/>
        <v>0.96908308385884911</v>
      </c>
      <c r="J34" s="11">
        <f t="shared" si="5"/>
        <v>1.0041641273151214</v>
      </c>
      <c r="K34" s="13">
        <f t="shared" si="6"/>
        <v>0</v>
      </c>
      <c r="L34" s="14">
        <f t="shared" si="8"/>
        <v>1.0750970192252189</v>
      </c>
      <c r="M34" s="13">
        <f t="shared" si="0"/>
        <v>0</v>
      </c>
      <c r="N34" s="13"/>
    </row>
    <row r="35" spans="1:14" x14ac:dyDescent="0.15">
      <c r="A35" s="8">
        <v>37435</v>
      </c>
      <c r="B35" s="9">
        <v>2.0000000000000001E-4</v>
      </c>
      <c r="C35" s="10">
        <v>-3.4290519411904974E-2</v>
      </c>
      <c r="D35" s="10">
        <v>3.6547977401839571E-3</v>
      </c>
      <c r="E35" s="17">
        <f t="shared" si="1"/>
        <v>-3.454797740183957E-3</v>
      </c>
      <c r="F35" s="17">
        <f t="shared" si="2"/>
        <v>-3.7945317152088931E-2</v>
      </c>
      <c r="G35">
        <f t="shared" si="3"/>
        <v>1</v>
      </c>
      <c r="H35" s="11">
        <f t="shared" si="7"/>
        <v>1.0002</v>
      </c>
      <c r="I35" s="11">
        <f t="shared" si="4"/>
        <v>0.96570948058809503</v>
      </c>
      <c r="J35" s="11">
        <f t="shared" si="5"/>
        <v>1.003654797740184</v>
      </c>
      <c r="K35" s="13">
        <f t="shared" si="6"/>
        <v>0</v>
      </c>
      <c r="L35" s="14">
        <f t="shared" si="8"/>
        <v>1.092392522414344</v>
      </c>
      <c r="M35" s="13">
        <f t="shared" si="0"/>
        <v>1</v>
      </c>
      <c r="N35" s="13"/>
    </row>
    <row r="36" spans="1:14" x14ac:dyDescent="0.15">
      <c r="A36" s="8">
        <v>37468</v>
      </c>
      <c r="B36" s="9">
        <v>1.6999999999999999E-3</v>
      </c>
      <c r="C36" s="10">
        <v>-2.5035389109833495E-2</v>
      </c>
      <c r="D36" s="10">
        <v>4.3843808093919634E-3</v>
      </c>
      <c r="E36" s="17">
        <f t="shared" si="1"/>
        <v>-2.6843808093919633E-3</v>
      </c>
      <c r="F36" s="17">
        <f t="shared" si="2"/>
        <v>-2.9419769919225458E-2</v>
      </c>
      <c r="G36">
        <f t="shared" si="3"/>
        <v>1</v>
      </c>
      <c r="H36" s="11">
        <f t="shared" si="7"/>
        <v>1.0017</v>
      </c>
      <c r="I36" s="11">
        <f t="shared" si="4"/>
        <v>0.97496461089016651</v>
      </c>
      <c r="J36" s="11">
        <f t="shared" si="5"/>
        <v>1.004384380809392</v>
      </c>
      <c r="K36" s="13">
        <f t="shared" si="6"/>
        <v>0</v>
      </c>
      <c r="L36" s="14">
        <f t="shared" si="8"/>
        <v>1.111287134129769</v>
      </c>
      <c r="M36" s="13">
        <f t="shared" si="0"/>
        <v>1</v>
      </c>
      <c r="N36" s="13"/>
    </row>
    <row r="37" spans="1:14" x14ac:dyDescent="0.15">
      <c r="A37" s="8">
        <v>37498</v>
      </c>
      <c r="B37" s="9">
        <v>-6.4000000000000003E-3</v>
      </c>
      <c r="C37" s="10">
        <v>-3.9504612602884182E-2</v>
      </c>
      <c r="D37" s="10">
        <v>6.3470129618727888E-3</v>
      </c>
      <c r="E37" s="17">
        <f t="shared" si="1"/>
        <v>-1.2747012961872788E-2</v>
      </c>
      <c r="F37" s="17">
        <f t="shared" si="2"/>
        <v>-4.585162556475697E-2</v>
      </c>
      <c r="G37">
        <f t="shared" si="3"/>
        <v>1</v>
      </c>
      <c r="H37" s="11">
        <f t="shared" si="7"/>
        <v>0.99360000000000004</v>
      </c>
      <c r="I37" s="11">
        <f t="shared" si="4"/>
        <v>0.96049538739711582</v>
      </c>
      <c r="J37" s="11">
        <f t="shared" si="5"/>
        <v>1.0063470129618728</v>
      </c>
      <c r="K37" s="13">
        <f t="shared" si="6"/>
        <v>1</v>
      </c>
      <c r="L37" s="14">
        <f t="shared" si="8"/>
        <v>1.1331423368275397</v>
      </c>
      <c r="M37" s="13">
        <f t="shared" si="0"/>
        <v>0</v>
      </c>
      <c r="N37" s="13"/>
    </row>
    <row r="38" spans="1:14" x14ac:dyDescent="0.15">
      <c r="A38" s="8">
        <v>37529</v>
      </c>
      <c r="B38" s="9">
        <v>1.2999999999999999E-3</v>
      </c>
      <c r="C38" s="10">
        <v>-2.0108083261058285E-2</v>
      </c>
      <c r="D38" s="10">
        <v>5.1900865621592462E-3</v>
      </c>
      <c r="E38" s="17">
        <f t="shared" si="1"/>
        <v>-3.8900865621592463E-3</v>
      </c>
      <c r="F38" s="17">
        <f t="shared" si="2"/>
        <v>-2.5298169823217531E-2</v>
      </c>
      <c r="G38">
        <f t="shared" si="3"/>
        <v>1</v>
      </c>
      <c r="H38" s="11">
        <f t="shared" si="7"/>
        <v>1.0013000000000001</v>
      </c>
      <c r="I38" s="11">
        <f t="shared" si="4"/>
        <v>0.97989191673894172</v>
      </c>
      <c r="J38" s="11">
        <f t="shared" si="5"/>
        <v>1.0051900865621592</v>
      </c>
      <c r="K38" s="13">
        <f t="shared" si="6"/>
        <v>0</v>
      </c>
      <c r="L38" s="14">
        <f t="shared" si="8"/>
        <v>1.1426079984576405</v>
      </c>
      <c r="M38" s="13">
        <f t="shared" si="0"/>
        <v>1</v>
      </c>
      <c r="N38" s="13"/>
    </row>
    <row r="39" spans="1:14" x14ac:dyDescent="0.15">
      <c r="A39" s="8">
        <v>37560</v>
      </c>
      <c r="B39" s="9">
        <v>1.3299999999999999E-2</v>
      </c>
      <c r="C39" s="10">
        <v>2.1062829709799225E-3</v>
      </c>
      <c r="D39" s="10">
        <v>5.4973670825229082E-3</v>
      </c>
      <c r="E39" s="17">
        <f t="shared" si="1"/>
        <v>7.8026329174770911E-3</v>
      </c>
      <c r="F39" s="17">
        <f t="shared" si="2"/>
        <v>-3.3910841115429857E-3</v>
      </c>
      <c r="G39">
        <f t="shared" si="3"/>
        <v>1</v>
      </c>
      <c r="H39" s="11">
        <f t="shared" si="7"/>
        <v>1.0133000000000001</v>
      </c>
      <c r="I39" s="11">
        <f t="shared" si="4"/>
        <v>1.0021062829709799</v>
      </c>
      <c r="J39" s="11">
        <f t="shared" si="5"/>
        <v>1.0054973670825229</v>
      </c>
      <c r="K39" s="13">
        <f t="shared" si="6"/>
        <v>0</v>
      </c>
      <c r="L39" s="14">
        <f t="shared" si="8"/>
        <v>1.1550462559061458</v>
      </c>
      <c r="M39" s="13">
        <f t="shared" si="0"/>
        <v>0</v>
      </c>
      <c r="N39" s="13"/>
    </row>
    <row r="40" spans="1:14" x14ac:dyDescent="0.15">
      <c r="A40" s="8">
        <v>37589</v>
      </c>
      <c r="B40" s="9">
        <v>2.3999999999999998E-3</v>
      </c>
      <c r="C40" s="10">
        <v>3.24582131440454E-2</v>
      </c>
      <c r="D40" s="10">
        <v>3.4472182378015859E-3</v>
      </c>
      <c r="E40" s="17">
        <f t="shared" si="1"/>
        <v>-1.0472182378015861E-3</v>
      </c>
      <c r="F40" s="17">
        <f t="shared" si="2"/>
        <v>2.9010994906243814E-2</v>
      </c>
      <c r="G40">
        <f t="shared" si="3"/>
        <v>0</v>
      </c>
      <c r="H40" s="11">
        <f t="shared" si="7"/>
        <v>1.0024</v>
      </c>
      <c r="I40" s="11">
        <f t="shared" si="4"/>
        <v>1.0324582131440454</v>
      </c>
      <c r="J40" s="11">
        <f t="shared" si="5"/>
        <v>1.0034472182378016</v>
      </c>
      <c r="K40" s="13">
        <f t="shared" si="6"/>
        <v>0</v>
      </c>
      <c r="L40" s="14">
        <f t="shared" si="8"/>
        <v>1.1371500492371174</v>
      </c>
      <c r="M40" s="13">
        <f t="shared" si="0"/>
        <v>1</v>
      </c>
      <c r="N40" s="13"/>
    </row>
    <row r="41" spans="1:14" x14ac:dyDescent="0.15">
      <c r="A41" s="8">
        <v>37621</v>
      </c>
      <c r="B41" s="9">
        <v>1.09E-2</v>
      </c>
      <c r="C41" s="10">
        <v>-6.1417626159139926E-2</v>
      </c>
      <c r="D41" s="10">
        <v>4.1466114589321368E-3</v>
      </c>
      <c r="E41" s="17">
        <f t="shared" si="1"/>
        <v>6.7533885410678632E-3</v>
      </c>
      <c r="F41" s="17">
        <f t="shared" si="2"/>
        <v>-6.5564237618072063E-2</v>
      </c>
      <c r="G41">
        <f t="shared" si="3"/>
        <v>1</v>
      </c>
      <c r="H41" s="11">
        <f t="shared" si="7"/>
        <v>1.0108999999999999</v>
      </c>
      <c r="I41" s="11">
        <f t="shared" si="4"/>
        <v>0.93858237384086007</v>
      </c>
      <c r="J41" s="11">
        <f t="shared" si="5"/>
        <v>1.0041466114589321</v>
      </c>
      <c r="K41" s="13">
        <f t="shared" si="6"/>
        <v>0</v>
      </c>
      <c r="L41" s="14">
        <f t="shared" si="8"/>
        <v>1.1455448121704321</v>
      </c>
      <c r="M41" s="13">
        <f t="shared" si="0"/>
        <v>0</v>
      </c>
      <c r="N41" s="13"/>
    </row>
    <row r="42" spans="1:14" x14ac:dyDescent="0.15">
      <c r="A42" s="8">
        <v>37652</v>
      </c>
      <c r="B42" s="9">
        <v>2E-3</v>
      </c>
      <c r="C42" s="10">
        <v>1.8813935110919333E-2</v>
      </c>
      <c r="D42" s="10">
        <v>5.6040055771058306E-3</v>
      </c>
      <c r="E42" s="17">
        <f t="shared" si="1"/>
        <v>-3.6040055771058305E-3</v>
      </c>
      <c r="F42" s="17">
        <f t="shared" si="2"/>
        <v>1.3209929533813503E-2</v>
      </c>
      <c r="G42">
        <f t="shared" si="3"/>
        <v>0</v>
      </c>
      <c r="H42" s="11">
        <f t="shared" si="7"/>
        <v>1.002</v>
      </c>
      <c r="I42" s="11">
        <f t="shared" si="4"/>
        <v>1.0188139351109193</v>
      </c>
      <c r="J42" s="11">
        <f t="shared" si="5"/>
        <v>1.0056040055771058</v>
      </c>
      <c r="K42" s="13">
        <f t="shared" si="6"/>
        <v>0</v>
      </c>
      <c r="L42" s="14">
        <f t="shared" si="8"/>
        <v>1.1508708193098141</v>
      </c>
      <c r="M42" s="13">
        <f t="shared" si="0"/>
        <v>1</v>
      </c>
      <c r="N42" s="13"/>
    </row>
    <row r="43" spans="1:14" x14ac:dyDescent="0.15">
      <c r="A43" s="8">
        <v>37680</v>
      </c>
      <c r="B43" s="9">
        <v>1.8599999999999998E-2</v>
      </c>
      <c r="C43" s="10">
        <v>-4.5748017194667479E-2</v>
      </c>
      <c r="D43" s="10">
        <v>5.4895211046772641E-3</v>
      </c>
      <c r="E43" s="17">
        <f t="shared" si="1"/>
        <v>1.3110478895322734E-2</v>
      </c>
      <c r="F43" s="17">
        <f t="shared" si="2"/>
        <v>-5.1237538299344743E-2</v>
      </c>
      <c r="G43">
        <f t="shared" si="3"/>
        <v>1</v>
      </c>
      <c r="H43" s="11">
        <f t="shared" si="7"/>
        <v>1.0185999999999999</v>
      </c>
      <c r="I43" s="11">
        <f t="shared" si="4"/>
        <v>0.95425198280533252</v>
      </c>
      <c r="J43" s="11">
        <f t="shared" si="5"/>
        <v>1.0054895211046773</v>
      </c>
      <c r="K43" s="13">
        <f t="shared" si="6"/>
        <v>0</v>
      </c>
      <c r="L43" s="14">
        <f t="shared" si="8"/>
        <v>1.1574176892400194</v>
      </c>
      <c r="M43" s="13">
        <f t="shared" si="0"/>
        <v>0</v>
      </c>
      <c r="N43" s="13"/>
    </row>
    <row r="44" spans="1:14" x14ac:dyDescent="0.15">
      <c r="A44" s="8">
        <v>37711</v>
      </c>
      <c r="B44" s="9">
        <v>1.03E-2</v>
      </c>
      <c r="C44" s="10">
        <v>2.6101003239030751E-2</v>
      </c>
      <c r="D44" s="10">
        <v>5.1428419701473604E-3</v>
      </c>
      <c r="E44" s="17">
        <f t="shared" si="1"/>
        <v>5.1571580298526397E-3</v>
      </c>
      <c r="F44" s="17">
        <f t="shared" si="2"/>
        <v>2.0958161268883391E-2</v>
      </c>
      <c r="G44">
        <f t="shared" si="3"/>
        <v>0</v>
      </c>
      <c r="H44" s="11">
        <f t="shared" si="7"/>
        <v>1.0103</v>
      </c>
      <c r="I44" s="11">
        <f t="shared" si="4"/>
        <v>1.0261010032390308</v>
      </c>
      <c r="J44" s="11">
        <f t="shared" si="5"/>
        <v>1.0051428419701474</v>
      </c>
      <c r="K44" s="13">
        <f t="shared" si="6"/>
        <v>0</v>
      </c>
      <c r="L44" s="14">
        <f t="shared" si="8"/>
        <v>1.1366237134761352</v>
      </c>
      <c r="M44" s="13">
        <f t="shared" si="0"/>
        <v>0</v>
      </c>
      <c r="N44" s="13"/>
    </row>
    <row r="45" spans="1:14" x14ac:dyDescent="0.15">
      <c r="A45" s="8">
        <v>37741</v>
      </c>
      <c r="B45" s="9">
        <v>1.1599999999999999E-2</v>
      </c>
      <c r="C45" s="10">
        <v>7.9165670805803057E-3</v>
      </c>
      <c r="D45" s="10">
        <v>5.1310270044924167E-3</v>
      </c>
      <c r="E45" s="17">
        <f t="shared" si="1"/>
        <v>6.4689729955075825E-3</v>
      </c>
      <c r="F45" s="17">
        <f t="shared" si="2"/>
        <v>2.785540076087889E-3</v>
      </c>
      <c r="G45">
        <f t="shared" si="3"/>
        <v>1</v>
      </c>
      <c r="H45" s="11">
        <f t="shared" si="7"/>
        <v>1.0116000000000001</v>
      </c>
      <c r="I45" s="11">
        <f t="shared" si="4"/>
        <v>1.0079165670805803</v>
      </c>
      <c r="J45" s="11">
        <f t="shared" si="5"/>
        <v>1.0051310270044924</v>
      </c>
      <c r="K45" s="13">
        <f t="shared" si="6"/>
        <v>0</v>
      </c>
      <c r="L45" s="14">
        <f t="shared" si="8"/>
        <v>1.137861252904844</v>
      </c>
      <c r="M45" s="13">
        <f t="shared" si="0"/>
        <v>0</v>
      </c>
      <c r="N45" s="13"/>
    </row>
    <row r="46" spans="1:14" x14ac:dyDescent="0.15">
      <c r="A46" s="8">
        <v>37771</v>
      </c>
      <c r="B46" s="9">
        <v>2.3199999999999998E-2</v>
      </c>
      <c r="C46" s="10">
        <v>5.3153589937912527E-2</v>
      </c>
      <c r="D46" s="10">
        <v>4.9520404353742276E-3</v>
      </c>
      <c r="E46" s="17">
        <f t="shared" si="1"/>
        <v>1.8247959564625771E-2</v>
      </c>
      <c r="F46" s="17">
        <f t="shared" si="2"/>
        <v>4.8201549502538299E-2</v>
      </c>
      <c r="G46">
        <f t="shared" si="3"/>
        <v>0</v>
      </c>
      <c r="H46" s="11">
        <f t="shared" si="7"/>
        <v>1.0232000000000001</v>
      </c>
      <c r="I46" s="11">
        <f t="shared" si="4"/>
        <v>1.0531535899379125</v>
      </c>
      <c r="J46" s="11">
        <f t="shared" si="5"/>
        <v>1.0049520404353742</v>
      </c>
      <c r="K46" s="13">
        <f t="shared" si="6"/>
        <v>0</v>
      </c>
      <c r="L46" s="14">
        <f t="shared" si="8"/>
        <v>1.1431478759659872</v>
      </c>
      <c r="M46" s="13">
        <f t="shared" si="0"/>
        <v>0</v>
      </c>
      <c r="N46" s="13"/>
    </row>
    <row r="47" spans="1:14" x14ac:dyDescent="0.15">
      <c r="A47" s="8">
        <v>37802</v>
      </c>
      <c r="B47" s="9">
        <v>1.7500000000000002E-2</v>
      </c>
      <c r="C47" s="10">
        <v>1.1530643889981596E-2</v>
      </c>
      <c r="D47" s="10">
        <v>5.6815539693741979E-3</v>
      </c>
      <c r="E47" s="17">
        <f t="shared" si="1"/>
        <v>1.1818446030625804E-2</v>
      </c>
      <c r="F47" s="17">
        <f t="shared" si="2"/>
        <v>5.8490899206073976E-3</v>
      </c>
      <c r="G47">
        <f t="shared" si="3"/>
        <v>1</v>
      </c>
      <c r="H47" s="11">
        <f t="shared" si="7"/>
        <v>1.0175000000000001</v>
      </c>
      <c r="I47" s="11">
        <f t="shared" si="4"/>
        <v>1.0115306438899816</v>
      </c>
      <c r="J47" s="11">
        <f t="shared" si="5"/>
        <v>1.0056815539693742</v>
      </c>
      <c r="K47" s="13">
        <f t="shared" si="6"/>
        <v>0</v>
      </c>
      <c r="L47" s="14">
        <f t="shared" si="8"/>
        <v>1.119574361322826</v>
      </c>
      <c r="M47" s="13">
        <f t="shared" si="0"/>
        <v>0</v>
      </c>
      <c r="N47" s="13"/>
    </row>
    <row r="48" spans="1:14" x14ac:dyDescent="0.15">
      <c r="A48" s="8">
        <v>37833</v>
      </c>
      <c r="B48" s="9">
        <v>2.1399999999999999E-2</v>
      </c>
      <c r="C48" s="10">
        <v>3.4636577086329501E-2</v>
      </c>
      <c r="D48" s="10">
        <v>4.2166547277733279E-3</v>
      </c>
      <c r="E48" s="17">
        <f t="shared" si="1"/>
        <v>1.7183345272226671E-2</v>
      </c>
      <c r="F48" s="17">
        <f t="shared" si="2"/>
        <v>3.0419922358556173E-2</v>
      </c>
      <c r="G48">
        <f t="shared" si="3"/>
        <v>0</v>
      </c>
      <c r="H48" s="11">
        <f t="shared" si="7"/>
        <v>1.0214000000000001</v>
      </c>
      <c r="I48" s="11">
        <f t="shared" si="4"/>
        <v>1.0346365770863295</v>
      </c>
      <c r="J48" s="11">
        <f t="shared" si="5"/>
        <v>1.0042166547277733</v>
      </c>
      <c r="K48" s="13">
        <f t="shared" si="6"/>
        <v>0</v>
      </c>
      <c r="L48" s="14">
        <f t="shared" si="8"/>
        <v>1.1302474535143063</v>
      </c>
      <c r="M48" s="13">
        <f t="shared" si="0"/>
        <v>0</v>
      </c>
      <c r="N48" s="13"/>
    </row>
    <row r="49" spans="1:14" x14ac:dyDescent="0.15">
      <c r="A49" s="8">
        <v>37862</v>
      </c>
      <c r="B49" s="9">
        <v>1.9E-3</v>
      </c>
      <c r="C49" s="10">
        <v>-1.2910626013377002E-2</v>
      </c>
      <c r="D49" s="10">
        <v>4.7054588435182509E-3</v>
      </c>
      <c r="E49" s="17">
        <f t="shared" si="1"/>
        <v>-2.8054588435182512E-3</v>
      </c>
      <c r="F49" s="17">
        <f t="shared" si="2"/>
        <v>-1.7616084856895253E-2</v>
      </c>
      <c r="G49">
        <f t="shared" si="3"/>
        <v>1</v>
      </c>
      <c r="H49" s="11">
        <f t="shared" si="7"/>
        <v>1.0019</v>
      </c>
      <c r="I49" s="11">
        <f t="shared" si="4"/>
        <v>0.987089373986623</v>
      </c>
      <c r="J49" s="11">
        <f t="shared" si="5"/>
        <v>1.0047054588435183</v>
      </c>
      <c r="K49" s="13">
        <f t="shared" si="6"/>
        <v>0</v>
      </c>
      <c r="L49" s="14">
        <f t="shared" si="8"/>
        <v>1.1143128898461976</v>
      </c>
      <c r="M49" s="13">
        <f t="shared" si="0"/>
        <v>1</v>
      </c>
      <c r="N49" s="13"/>
    </row>
    <row r="50" spans="1:14" x14ac:dyDescent="0.15">
      <c r="A50" s="8">
        <v>37894</v>
      </c>
      <c r="B50" s="9">
        <v>1.2200000000000001E-2</v>
      </c>
      <c r="C50" s="10">
        <v>1.809911144527776E-2</v>
      </c>
      <c r="D50" s="10">
        <v>3.4849222000661317E-3</v>
      </c>
      <c r="E50" s="17">
        <f t="shared" si="1"/>
        <v>8.715077799933869E-3</v>
      </c>
      <c r="F50" s="17">
        <f t="shared" si="2"/>
        <v>1.4614189245211628E-2</v>
      </c>
      <c r="G50">
        <f t="shared" si="3"/>
        <v>0</v>
      </c>
      <c r="H50" s="11">
        <f t="shared" si="7"/>
        <v>1.0122</v>
      </c>
      <c r="I50" s="11">
        <f t="shared" si="4"/>
        <v>1.0180991114452778</v>
      </c>
      <c r="J50" s="11">
        <f t="shared" si="5"/>
        <v>1.0034849222000661</v>
      </c>
      <c r="K50" s="13">
        <f t="shared" si="6"/>
        <v>0</v>
      </c>
      <c r="L50" s="14">
        <f t="shared" si="8"/>
        <v>1.1170933891221888</v>
      </c>
      <c r="M50" s="13">
        <f t="shared" si="0"/>
        <v>0</v>
      </c>
      <c r="N50" s="13"/>
    </row>
    <row r="51" spans="1:14" x14ac:dyDescent="0.15">
      <c r="A51" s="8">
        <v>37925</v>
      </c>
      <c r="B51" s="9">
        <v>-2.3999999999999998E-3</v>
      </c>
      <c r="C51" s="10">
        <v>-3.2023805401637517E-4</v>
      </c>
      <c r="D51" s="10">
        <v>5.0829637325180421E-3</v>
      </c>
      <c r="E51" s="17">
        <f t="shared" si="1"/>
        <v>-7.4829637325180415E-3</v>
      </c>
      <c r="F51" s="17">
        <f t="shared" si="2"/>
        <v>-5.4032017865344173E-3</v>
      </c>
      <c r="G51">
        <f t="shared" si="3"/>
        <v>0</v>
      </c>
      <c r="H51" s="11">
        <f t="shared" si="7"/>
        <v>0.99760000000000004</v>
      </c>
      <c r="I51" s="11">
        <f t="shared" si="4"/>
        <v>0.99967976194598362</v>
      </c>
      <c r="J51" s="11">
        <f t="shared" si="5"/>
        <v>1.005082963732518</v>
      </c>
      <c r="K51" s="13">
        <f t="shared" si="6"/>
        <v>1</v>
      </c>
      <c r="L51" s="14">
        <f t="shared" si="8"/>
        <v>1.1231633492488158</v>
      </c>
      <c r="M51" s="13">
        <f t="shared" si="0"/>
        <v>0</v>
      </c>
      <c r="N51" s="13"/>
    </row>
    <row r="52" spans="1:14" x14ac:dyDescent="0.15">
      <c r="A52" s="8">
        <v>37953</v>
      </c>
      <c r="B52" s="9">
        <v>9.7999999999999997E-3</v>
      </c>
      <c r="C52" s="10">
        <v>6.2395515617718944E-2</v>
      </c>
      <c r="D52" s="10">
        <v>3.6027468730472911E-3</v>
      </c>
      <c r="E52" s="17">
        <f t="shared" si="1"/>
        <v>6.1972531269527086E-3</v>
      </c>
      <c r="F52" s="17">
        <f t="shared" si="2"/>
        <v>5.8792768744671653E-2</v>
      </c>
      <c r="G52">
        <f t="shared" si="3"/>
        <v>0</v>
      </c>
      <c r="H52" s="11">
        <f t="shared" si="7"/>
        <v>1.0098</v>
      </c>
      <c r="I52" s="11">
        <f t="shared" si="4"/>
        <v>1.0623955156177189</v>
      </c>
      <c r="J52" s="11">
        <f t="shared" si="5"/>
        <v>1.0036027468730473</v>
      </c>
      <c r="K52" s="13">
        <f t="shared" si="6"/>
        <v>0</v>
      </c>
      <c r="L52" s="14">
        <f t="shared" si="8"/>
        <v>1.1411771960691655</v>
      </c>
      <c r="M52" s="13">
        <f t="shared" si="0"/>
        <v>0</v>
      </c>
      <c r="N52" s="13"/>
    </row>
    <row r="53" spans="1:14" x14ac:dyDescent="0.15">
      <c r="A53" s="8">
        <v>37986</v>
      </c>
      <c r="B53" s="9">
        <v>1.5599999999999999E-2</v>
      </c>
      <c r="C53" s="10">
        <v>0.11158785482760014</v>
      </c>
      <c r="D53" s="10">
        <v>5.4267290252520972E-3</v>
      </c>
      <c r="E53" s="17">
        <f t="shared" si="1"/>
        <v>1.0173270974747902E-2</v>
      </c>
      <c r="F53" s="17">
        <f t="shared" si="2"/>
        <v>0.10616112580234804</v>
      </c>
      <c r="G53">
        <f t="shared" si="3"/>
        <v>0</v>
      </c>
      <c r="H53" s="11">
        <f t="shared" si="7"/>
        <v>1.0156000000000001</v>
      </c>
      <c r="I53" s="11">
        <f t="shared" si="4"/>
        <v>1.1115878548276001</v>
      </c>
      <c r="J53" s="11">
        <f t="shared" si="5"/>
        <v>1.0054267290252521</v>
      </c>
      <c r="K53" s="13">
        <f t="shared" si="6"/>
        <v>0</v>
      </c>
      <c r="L53" s="14">
        <f t="shared" si="8"/>
        <v>1.1437764311166596</v>
      </c>
      <c r="M53" s="13">
        <f t="shared" si="0"/>
        <v>0</v>
      </c>
      <c r="N53" s="13"/>
    </row>
    <row r="54" spans="1:14" x14ac:dyDescent="0.15">
      <c r="A54" s="8">
        <v>38016</v>
      </c>
      <c r="B54" s="9">
        <v>7.7000000000000002E-3</v>
      </c>
      <c r="C54" s="10">
        <v>2.1274193032348121E-2</v>
      </c>
      <c r="D54" s="10">
        <v>3.8603085660033898E-3</v>
      </c>
      <c r="E54" s="17">
        <f t="shared" si="1"/>
        <v>3.8396914339966105E-3</v>
      </c>
      <c r="F54" s="17">
        <f t="shared" si="2"/>
        <v>1.7413884466344731E-2</v>
      </c>
      <c r="G54">
        <f t="shared" si="3"/>
        <v>0</v>
      </c>
      <c r="H54" s="11">
        <f t="shared" si="7"/>
        <v>1.0077</v>
      </c>
      <c r="I54" s="11">
        <f t="shared" si="4"/>
        <v>1.0212741930323481</v>
      </c>
      <c r="J54" s="11">
        <f t="shared" si="5"/>
        <v>1.0038603085660034</v>
      </c>
      <c r="K54" s="13">
        <f t="shared" si="6"/>
        <v>0</v>
      </c>
      <c r="L54" s="14">
        <f t="shared" si="8"/>
        <v>1.1271085587451286</v>
      </c>
      <c r="M54" s="13">
        <f t="shared" si="0"/>
        <v>0</v>
      </c>
      <c r="N54" s="13"/>
    </row>
    <row r="55" spans="1:14" x14ac:dyDescent="0.15">
      <c r="A55" s="8">
        <v>38044</v>
      </c>
      <c r="B55" s="9">
        <v>2.9999999999999997E-4</v>
      </c>
      <c r="C55" s="10">
        <v>1.4014243586486952E-2</v>
      </c>
      <c r="D55" s="10">
        <v>3.2970500551574577E-3</v>
      </c>
      <c r="E55" s="17">
        <f t="shared" si="1"/>
        <v>-2.9970500551574578E-3</v>
      </c>
      <c r="F55" s="17">
        <f t="shared" si="2"/>
        <v>1.0717193531329494E-2</v>
      </c>
      <c r="G55">
        <f t="shared" si="3"/>
        <v>0</v>
      </c>
      <c r="H55" s="11">
        <f t="shared" si="7"/>
        <v>1.0003</v>
      </c>
      <c r="I55" s="11">
        <f t="shared" si="4"/>
        <v>1.014014243586487</v>
      </c>
      <c r="J55" s="11">
        <f t="shared" si="5"/>
        <v>1.0032970500551575</v>
      </c>
      <c r="K55" s="13">
        <f t="shared" si="6"/>
        <v>0</v>
      </c>
      <c r="L55" s="14">
        <f t="shared" si="8"/>
        <v>1.1376224224468297</v>
      </c>
      <c r="M55" s="13">
        <f t="shared" si="0"/>
        <v>1</v>
      </c>
      <c r="N55" s="13"/>
    </row>
    <row r="56" spans="1:14" x14ac:dyDescent="0.15">
      <c r="A56" s="8">
        <v>38077</v>
      </c>
      <c r="B56" s="9">
        <v>1.14E-2</v>
      </c>
      <c r="C56" s="10">
        <v>7.5175904263053539E-2</v>
      </c>
      <c r="D56" s="10">
        <v>3.8698931017204785E-3</v>
      </c>
      <c r="E56" s="17">
        <f t="shared" si="1"/>
        <v>7.5301068982795219E-3</v>
      </c>
      <c r="F56" s="17">
        <f t="shared" si="2"/>
        <v>7.130601116133306E-2</v>
      </c>
      <c r="G56">
        <f t="shared" si="3"/>
        <v>0</v>
      </c>
      <c r="H56" s="11">
        <f t="shared" si="7"/>
        <v>1.0114000000000001</v>
      </c>
      <c r="I56" s="11">
        <f t="shared" si="4"/>
        <v>1.0751759042630535</v>
      </c>
      <c r="J56" s="11">
        <f t="shared" si="5"/>
        <v>1.0038698931017205</v>
      </c>
      <c r="K56" s="13">
        <f t="shared" si="6"/>
        <v>0</v>
      </c>
      <c r="L56" s="14">
        <f t="shared" si="8"/>
        <v>1.1516109816751574</v>
      </c>
      <c r="M56" s="13">
        <f t="shared" si="0"/>
        <v>0</v>
      </c>
      <c r="N56" s="13"/>
    </row>
    <row r="57" spans="1:14" x14ac:dyDescent="0.15">
      <c r="A57" s="8">
        <v>38107</v>
      </c>
      <c r="B57" s="9">
        <v>1.6299999999999999E-2</v>
      </c>
      <c r="C57" s="10">
        <v>4.0097472413171298E-2</v>
      </c>
      <c r="D57" s="10">
        <v>4.9914949113307738E-3</v>
      </c>
      <c r="E57" s="17">
        <f t="shared" si="1"/>
        <v>1.1308505088669225E-2</v>
      </c>
      <c r="F57" s="17">
        <f t="shared" si="2"/>
        <v>3.5105977501840524E-2</v>
      </c>
      <c r="G57">
        <f t="shared" si="3"/>
        <v>0</v>
      </c>
      <c r="H57" s="11">
        <f t="shared" si="7"/>
        <v>1.0163</v>
      </c>
      <c r="I57" s="11">
        <f t="shared" si="4"/>
        <v>1.0400974724131713</v>
      </c>
      <c r="J57" s="11">
        <f t="shared" si="5"/>
        <v>1.0049914949113308</v>
      </c>
      <c r="K57" s="13">
        <f t="shared" si="6"/>
        <v>0</v>
      </c>
      <c r="L57" s="14">
        <f t="shared" si="8"/>
        <v>1.1385167298566237</v>
      </c>
      <c r="M57" s="13">
        <f t="shared" si="0"/>
        <v>0</v>
      </c>
      <c r="N57" s="13"/>
    </row>
    <row r="58" spans="1:14" x14ac:dyDescent="0.15">
      <c r="A58" s="8">
        <v>38135</v>
      </c>
      <c r="B58" s="9">
        <v>2.0999999999999999E-3</v>
      </c>
      <c r="C58" s="10">
        <v>-0.14579671855670651</v>
      </c>
      <c r="D58" s="10">
        <v>4.099620517602931E-3</v>
      </c>
      <c r="E58" s="17">
        <f t="shared" si="1"/>
        <v>-1.9996205176029311E-3</v>
      </c>
      <c r="F58" s="17">
        <f t="shared" si="2"/>
        <v>-0.14989633907430944</v>
      </c>
      <c r="G58">
        <f t="shared" si="3"/>
        <v>1</v>
      </c>
      <c r="H58" s="11">
        <f t="shared" si="7"/>
        <v>1.0021</v>
      </c>
      <c r="I58" s="11">
        <f t="shared" si="4"/>
        <v>0.85420328144329349</v>
      </c>
      <c r="J58" s="11">
        <f t="shared" si="5"/>
        <v>1.0040996205176029</v>
      </c>
      <c r="K58" s="13">
        <f t="shared" si="6"/>
        <v>0</v>
      </c>
      <c r="L58" s="14">
        <f t="shared" si="8"/>
        <v>1.1306749340197679</v>
      </c>
      <c r="M58" s="13">
        <f t="shared" si="0"/>
        <v>1</v>
      </c>
      <c r="N58" s="13"/>
    </row>
    <row r="59" spans="1:14" x14ac:dyDescent="0.15">
      <c r="A59" s="8">
        <v>38168</v>
      </c>
      <c r="B59" s="9">
        <v>2.7199999999999998E-2</v>
      </c>
      <c r="C59" s="10">
        <v>9.5895420754186222E-3</v>
      </c>
      <c r="D59" s="10">
        <v>5.8653705374340781E-3</v>
      </c>
      <c r="E59" s="17">
        <f t="shared" si="1"/>
        <v>2.133462946256592E-2</v>
      </c>
      <c r="F59" s="17">
        <f t="shared" si="2"/>
        <v>3.7241715379845441E-3</v>
      </c>
      <c r="G59">
        <f t="shared" si="3"/>
        <v>1</v>
      </c>
      <c r="H59" s="11">
        <f t="shared" si="7"/>
        <v>1.0271999999999999</v>
      </c>
      <c r="I59" s="11">
        <f t="shared" si="4"/>
        <v>1.0095895420754186</v>
      </c>
      <c r="J59" s="11">
        <f t="shared" si="5"/>
        <v>1.0058653705374341</v>
      </c>
      <c r="K59" s="13">
        <f t="shared" si="6"/>
        <v>0</v>
      </c>
      <c r="L59" s="14">
        <f t="shared" si="8"/>
        <v>1.1492919746457799</v>
      </c>
      <c r="M59" s="13">
        <f t="shared" si="0"/>
        <v>0</v>
      </c>
      <c r="N59" s="13"/>
    </row>
    <row r="60" spans="1:14" x14ac:dyDescent="0.15">
      <c r="A60" s="8">
        <v>38198</v>
      </c>
      <c r="B60" s="9">
        <v>7.0000000000000001E-3</v>
      </c>
      <c r="C60" s="10">
        <v>2.5466771348641615E-2</v>
      </c>
      <c r="D60" s="10">
        <v>3.6964170649227412E-3</v>
      </c>
      <c r="E60" s="17">
        <f t="shared" si="1"/>
        <v>3.3035829350772589E-3</v>
      </c>
      <c r="F60" s="17">
        <f t="shared" si="2"/>
        <v>2.1770354283718873E-2</v>
      </c>
      <c r="G60">
        <f t="shared" si="3"/>
        <v>0</v>
      </c>
      <c r="H60" s="11">
        <f t="shared" si="7"/>
        <v>1.0069999999999999</v>
      </c>
      <c r="I60" s="11">
        <f t="shared" si="4"/>
        <v>1.0254667713486416</v>
      </c>
      <c r="J60" s="11">
        <f t="shared" si="5"/>
        <v>1.0036964170649227</v>
      </c>
      <c r="K60" s="13">
        <f t="shared" si="6"/>
        <v>0</v>
      </c>
      <c r="L60" s="14">
        <f t="shared" si="8"/>
        <v>1.1189708954860247</v>
      </c>
      <c r="M60" s="13">
        <f t="shared" si="0"/>
        <v>0</v>
      </c>
      <c r="N60" s="13"/>
    </row>
    <row r="61" spans="1:14" x14ac:dyDescent="0.15">
      <c r="A61" s="8">
        <v>38230</v>
      </c>
      <c r="B61" s="9">
        <v>4.4000000000000003E-3</v>
      </c>
      <c r="C61" s="10">
        <v>1.2208973273589496E-2</v>
      </c>
      <c r="D61" s="10">
        <v>3.2608763912962413E-3</v>
      </c>
      <c r="E61" s="17">
        <f t="shared" si="1"/>
        <v>1.139123608703759E-3</v>
      </c>
      <c r="F61" s="17">
        <f t="shared" si="2"/>
        <v>8.948096882293255E-3</v>
      </c>
      <c r="G61">
        <f t="shared" si="3"/>
        <v>0</v>
      </c>
      <c r="H61" s="11">
        <f t="shared" si="7"/>
        <v>1.0044</v>
      </c>
      <c r="I61" s="11">
        <f t="shared" si="4"/>
        <v>1.0122089732735895</v>
      </c>
      <c r="J61" s="11">
        <f t="shared" si="5"/>
        <v>1.0032608763912962</v>
      </c>
      <c r="K61" s="13">
        <f t="shared" si="6"/>
        <v>0</v>
      </c>
      <c r="L61" s="14">
        <f t="shared" si="8"/>
        <v>1.120748803562269</v>
      </c>
      <c r="M61" s="13">
        <f t="shared" si="0"/>
        <v>1</v>
      </c>
      <c r="N61" s="13"/>
    </row>
    <row r="62" spans="1:14" x14ac:dyDescent="0.15">
      <c r="A62" s="8">
        <v>38260</v>
      </c>
      <c r="B62" s="9">
        <v>1.77E-2</v>
      </c>
      <c r="C62" s="10">
        <v>9.6719828269732355E-2</v>
      </c>
      <c r="D62" s="10">
        <v>4.8857185335073883E-3</v>
      </c>
      <c r="E62" s="17">
        <f t="shared" si="1"/>
        <v>1.2814281466492612E-2</v>
      </c>
      <c r="F62" s="17">
        <f t="shared" si="2"/>
        <v>9.1834109736224967E-2</v>
      </c>
      <c r="G62">
        <f t="shared" si="3"/>
        <v>0</v>
      </c>
      <c r="H62" s="11">
        <f t="shared" si="7"/>
        <v>1.0177</v>
      </c>
      <c r="I62" s="11">
        <f t="shared" si="4"/>
        <v>1.0967198282697324</v>
      </c>
      <c r="J62" s="11">
        <f t="shared" si="5"/>
        <v>1.0048857185335074</v>
      </c>
      <c r="K62" s="13">
        <f t="shared" si="6"/>
        <v>0</v>
      </c>
      <c r="L62" s="14">
        <f t="shared" si="8"/>
        <v>1.1338041211664891</v>
      </c>
      <c r="M62" s="13">
        <f t="shared" si="0"/>
        <v>0</v>
      </c>
      <c r="N62" s="13"/>
    </row>
    <row r="63" spans="1:14" x14ac:dyDescent="0.15">
      <c r="A63" s="8">
        <v>38289</v>
      </c>
      <c r="B63" s="9">
        <v>1.3599999999999999E-2</v>
      </c>
      <c r="C63" s="10">
        <v>3.0261806658623769E-2</v>
      </c>
      <c r="D63" s="10">
        <v>5.6149760106474211E-3</v>
      </c>
      <c r="E63" s="17">
        <f t="shared" si="1"/>
        <v>7.9850239893525781E-3</v>
      </c>
      <c r="F63" s="17">
        <f t="shared" si="2"/>
        <v>2.4646830647976348E-2</v>
      </c>
      <c r="G63">
        <f t="shared" si="3"/>
        <v>0</v>
      </c>
      <c r="H63" s="11">
        <f t="shared" si="7"/>
        <v>1.0136000000000001</v>
      </c>
      <c r="I63" s="11">
        <f t="shared" si="4"/>
        <v>1.0302618066586238</v>
      </c>
      <c r="J63" s="11">
        <f t="shared" si="5"/>
        <v>1.0056149760106474</v>
      </c>
      <c r="K63" s="13">
        <f t="shared" si="6"/>
        <v>0</v>
      </c>
      <c r="L63" s="14">
        <f t="shared" si="8"/>
        <v>1.1293477818870683</v>
      </c>
      <c r="M63" s="13">
        <f t="shared" si="0"/>
        <v>0</v>
      </c>
      <c r="N63" s="13"/>
    </row>
    <row r="64" spans="1:14" x14ac:dyDescent="0.15">
      <c r="A64" s="8">
        <v>38321</v>
      </c>
      <c r="B64" s="9">
        <v>1.21E-2</v>
      </c>
      <c r="C64" s="10">
        <v>1.7988998669195677E-2</v>
      </c>
      <c r="D64" s="10">
        <v>3.7684056808691135E-3</v>
      </c>
      <c r="E64" s="17">
        <f t="shared" si="1"/>
        <v>8.3315943191308861E-3</v>
      </c>
      <c r="F64" s="17">
        <f t="shared" si="2"/>
        <v>1.4220592988326564E-2</v>
      </c>
      <c r="G64">
        <f t="shared" si="3"/>
        <v>0</v>
      </c>
      <c r="H64" s="11">
        <f t="shared" si="7"/>
        <v>1.0121</v>
      </c>
      <c r="I64" s="11">
        <f t="shared" si="4"/>
        <v>1.0179889986691957</v>
      </c>
      <c r="J64" s="11">
        <f t="shared" si="5"/>
        <v>1.0037684056808691</v>
      </c>
      <c r="K64" s="13">
        <f t="shared" si="6"/>
        <v>0</v>
      </c>
      <c r="L64" s="14">
        <f t="shared" si="8"/>
        <v>1.1228854524327028</v>
      </c>
      <c r="M64" s="13">
        <f t="shared" si="0"/>
        <v>0</v>
      </c>
      <c r="N64" s="13"/>
    </row>
    <row r="65" spans="1:14" x14ac:dyDescent="0.15">
      <c r="A65" s="8">
        <v>38352</v>
      </c>
      <c r="B65" s="9">
        <v>8.0000000000000004E-4</v>
      </c>
      <c r="C65" s="10">
        <v>-9.229073584900005E-2</v>
      </c>
      <c r="D65" s="10">
        <v>4.0007809767259594E-3</v>
      </c>
      <c r="E65" s="17">
        <f t="shared" si="1"/>
        <v>-3.2007809767259595E-3</v>
      </c>
      <c r="F65" s="17">
        <f t="shared" si="2"/>
        <v>-9.6291516825726009E-2</v>
      </c>
      <c r="G65">
        <f t="shared" si="3"/>
        <v>1</v>
      </c>
      <c r="H65" s="11">
        <f t="shared" si="7"/>
        <v>1.0007999999999999</v>
      </c>
      <c r="I65" s="11">
        <f t="shared" si="4"/>
        <v>0.90770926415099995</v>
      </c>
      <c r="J65" s="11">
        <f t="shared" si="5"/>
        <v>1.004000780976726</v>
      </c>
      <c r="K65" s="13">
        <f t="shared" si="6"/>
        <v>0</v>
      </c>
      <c r="L65" s="14">
        <f t="shared" si="8"/>
        <v>1.139971151442152</v>
      </c>
      <c r="M65" s="13">
        <f t="shared" si="0"/>
        <v>1</v>
      </c>
      <c r="N65" s="13"/>
    </row>
    <row r="66" spans="1:14" x14ac:dyDescent="0.15">
      <c r="A66" s="8">
        <v>38383</v>
      </c>
      <c r="B66" s="9">
        <v>1.7100000000000001E-2</v>
      </c>
      <c r="C66" s="10">
        <v>3.148990781819383E-2</v>
      </c>
      <c r="D66" s="10">
        <v>5.728521001720166E-3</v>
      </c>
      <c r="E66" s="17">
        <f t="shared" si="1"/>
        <v>1.1371478998279835E-2</v>
      </c>
      <c r="F66" s="17">
        <f t="shared" si="2"/>
        <v>2.5761386816473664E-2</v>
      </c>
      <c r="G66">
        <f t="shared" si="3"/>
        <v>0</v>
      </c>
      <c r="H66" s="11">
        <f t="shared" si="7"/>
        <v>1.0170999999999999</v>
      </c>
      <c r="I66" s="11">
        <f t="shared" si="4"/>
        <v>1.0314899078181938</v>
      </c>
      <c r="J66" s="11">
        <f t="shared" si="5"/>
        <v>1.0057285210017202</v>
      </c>
      <c r="K66" s="13">
        <f t="shared" si="6"/>
        <v>0</v>
      </c>
      <c r="L66" s="14">
        <f t="shared" si="8"/>
        <v>1.1423631772395422</v>
      </c>
      <c r="M66" s="13">
        <f t="shared" ref="M66:M129" si="9">IF(AND(0.005&gt;B66,0&lt;B66),1,0)</f>
        <v>0</v>
      </c>
      <c r="N66" s="13"/>
    </row>
    <row r="67" spans="1:14" x14ac:dyDescent="0.15">
      <c r="A67" s="8">
        <v>38411</v>
      </c>
      <c r="B67" s="9">
        <v>1.26E-2</v>
      </c>
      <c r="C67" s="10">
        <v>6.0699105184236046E-2</v>
      </c>
      <c r="D67" s="10">
        <v>4.653211944606106E-3</v>
      </c>
      <c r="E67" s="17">
        <f t="shared" ref="E67:E130" si="10">B67-D67</f>
        <v>7.9467880553938941E-3</v>
      </c>
      <c r="F67" s="17">
        <f t="shared" ref="F67:F130" si="11">C67-D67</f>
        <v>5.604589323962994E-2</v>
      </c>
      <c r="G67">
        <f t="shared" ref="G67:G130" si="12">IF(B67&gt;C67,1,0)</f>
        <v>0</v>
      </c>
      <c r="H67" s="11">
        <f t="shared" si="7"/>
        <v>1.0125999999999999</v>
      </c>
      <c r="I67" s="11">
        <f t="shared" ref="I67:I130" si="13">1+C67</f>
        <v>1.060699105184236</v>
      </c>
      <c r="J67" s="11">
        <f t="shared" ref="J67:J130" si="14">1+D67</f>
        <v>1.0046532119446061</v>
      </c>
      <c r="K67" s="13">
        <f t="shared" ref="K67:K130" si="15">IF(B67&lt;0,1,0)</f>
        <v>0</v>
      </c>
      <c r="L67" s="14">
        <f t="shared" si="8"/>
        <v>1.1315808682222392</v>
      </c>
      <c r="M67" s="13">
        <f t="shared" si="9"/>
        <v>0</v>
      </c>
      <c r="N67" s="13"/>
    </row>
    <row r="68" spans="1:14" x14ac:dyDescent="0.15">
      <c r="A68" s="8">
        <v>38442</v>
      </c>
      <c r="B68" s="9">
        <v>-1E-4</v>
      </c>
      <c r="C68" s="10">
        <v>-2.5416810214496155E-2</v>
      </c>
      <c r="D68" s="10">
        <v>4.9070415389556032E-3</v>
      </c>
      <c r="E68" s="17">
        <f t="shared" si="10"/>
        <v>-5.0070415389556035E-3</v>
      </c>
      <c r="F68" s="17">
        <f t="shared" si="11"/>
        <v>-3.0323851753451758E-2</v>
      </c>
      <c r="G68">
        <f t="shared" si="12"/>
        <v>1</v>
      </c>
      <c r="H68" s="11">
        <f t="shared" si="7"/>
        <v>0.99990000000000001</v>
      </c>
      <c r="I68" s="11">
        <f t="shared" si="13"/>
        <v>0.97458318978550385</v>
      </c>
      <c r="J68" s="11">
        <f t="shared" si="14"/>
        <v>1.0049070415389556</v>
      </c>
      <c r="K68" s="13">
        <f t="shared" si="15"/>
        <v>1</v>
      </c>
      <c r="L68" s="14">
        <f t="shared" si="8"/>
        <v>1.1202941145494716</v>
      </c>
      <c r="M68" s="13">
        <f t="shared" si="9"/>
        <v>0</v>
      </c>
      <c r="N68" s="13"/>
    </row>
    <row r="69" spans="1:14" x14ac:dyDescent="0.15">
      <c r="A69" s="8">
        <v>38471</v>
      </c>
      <c r="B69" s="9">
        <v>9.2999999999999992E-3</v>
      </c>
      <c r="C69" s="10">
        <v>1.1322214525161467E-2</v>
      </c>
      <c r="D69" s="10">
        <v>2.8935049219582787E-3</v>
      </c>
      <c r="E69" s="17">
        <f t="shared" si="10"/>
        <v>6.4064950780417206E-3</v>
      </c>
      <c r="F69" s="17">
        <f t="shared" si="11"/>
        <v>8.4287096032031883E-3</v>
      </c>
      <c r="G69">
        <f t="shared" si="12"/>
        <v>0</v>
      </c>
      <c r="H69" s="11">
        <f t="shared" ref="H69:H132" si="16">B69+1</f>
        <v>1.0093000000000001</v>
      </c>
      <c r="I69" s="11">
        <f t="shared" si="13"/>
        <v>1.0113222145251615</v>
      </c>
      <c r="J69" s="11">
        <f t="shared" si="14"/>
        <v>1.0028935049219583</v>
      </c>
      <c r="K69" s="13">
        <f t="shared" si="15"/>
        <v>0</v>
      </c>
      <c r="L69" s="14">
        <f t="shared" ref="L69:L132" si="17">PRODUCT(H69:H80)</f>
        <v>1.127800835789077</v>
      </c>
      <c r="M69" s="13">
        <f t="shared" si="9"/>
        <v>0</v>
      </c>
      <c r="N69" s="13"/>
    </row>
    <row r="70" spans="1:14" x14ac:dyDescent="0.15">
      <c r="A70" s="8">
        <v>38503</v>
      </c>
      <c r="B70" s="9">
        <v>1.8599999999999998E-2</v>
      </c>
      <c r="C70" s="10">
        <v>8.0294228372442378E-2</v>
      </c>
      <c r="D70" s="10">
        <v>3.7572111811885467E-3</v>
      </c>
      <c r="E70" s="17">
        <f t="shared" si="10"/>
        <v>1.4842788818811452E-2</v>
      </c>
      <c r="F70" s="17">
        <f t="shared" si="11"/>
        <v>7.6537017191253831E-2</v>
      </c>
      <c r="G70">
        <f t="shared" si="12"/>
        <v>0</v>
      </c>
      <c r="H70" s="11">
        <f t="shared" si="16"/>
        <v>1.0185999999999999</v>
      </c>
      <c r="I70" s="11">
        <f t="shared" si="13"/>
        <v>1.0802942283724424</v>
      </c>
      <c r="J70" s="11">
        <f t="shared" si="14"/>
        <v>1.0037572111811885</v>
      </c>
      <c r="K70" s="13">
        <f t="shared" si="15"/>
        <v>0</v>
      </c>
      <c r="L70" s="14">
        <f t="shared" si="17"/>
        <v>1.1255660179236473</v>
      </c>
      <c r="M70" s="13">
        <f t="shared" si="9"/>
        <v>0</v>
      </c>
      <c r="N70" s="13"/>
    </row>
    <row r="71" spans="1:14" x14ac:dyDescent="0.15">
      <c r="A71" s="8">
        <v>38533</v>
      </c>
      <c r="B71" s="9">
        <v>1E-4</v>
      </c>
      <c r="C71" s="10">
        <v>-4.3903708684304932E-2</v>
      </c>
      <c r="D71" s="10">
        <v>5.9512855352621408E-3</v>
      </c>
      <c r="E71" s="17">
        <f t="shared" si="10"/>
        <v>-5.8512855352621405E-3</v>
      </c>
      <c r="F71" s="17">
        <f t="shared" si="11"/>
        <v>-4.9854994219567073E-2</v>
      </c>
      <c r="G71">
        <f t="shared" si="12"/>
        <v>1</v>
      </c>
      <c r="H71" s="11">
        <f t="shared" si="16"/>
        <v>1.0001</v>
      </c>
      <c r="I71" s="11">
        <f t="shared" si="13"/>
        <v>0.95609629131569507</v>
      </c>
      <c r="J71" s="11">
        <f t="shared" si="14"/>
        <v>1.0059512855352621</v>
      </c>
      <c r="K71" s="13">
        <f t="shared" si="15"/>
        <v>0</v>
      </c>
      <c r="L71" s="14">
        <f t="shared" si="17"/>
        <v>1.1037972661534765</v>
      </c>
      <c r="M71" s="13">
        <f t="shared" si="9"/>
        <v>1</v>
      </c>
      <c r="N71" s="13"/>
    </row>
    <row r="72" spans="1:14" x14ac:dyDescent="0.15">
      <c r="A72" s="8">
        <v>38562</v>
      </c>
      <c r="B72" s="9">
        <v>8.6E-3</v>
      </c>
      <c r="C72" s="10">
        <v>1.2615782852659851E-2</v>
      </c>
      <c r="D72" s="10">
        <v>3.8427343023630378E-3</v>
      </c>
      <c r="E72" s="17">
        <f t="shared" si="10"/>
        <v>4.7572656976369622E-3</v>
      </c>
      <c r="F72" s="17">
        <f t="shared" si="11"/>
        <v>8.7730485502968136E-3</v>
      </c>
      <c r="G72">
        <f t="shared" si="12"/>
        <v>0</v>
      </c>
      <c r="H72" s="11">
        <f t="shared" si="16"/>
        <v>1.0085999999999999</v>
      </c>
      <c r="I72" s="11">
        <f t="shared" si="13"/>
        <v>1.0126157828526599</v>
      </c>
      <c r="J72" s="11">
        <f t="shared" si="14"/>
        <v>1.003842734302363</v>
      </c>
      <c r="K72" s="13">
        <f t="shared" si="15"/>
        <v>0</v>
      </c>
      <c r="L72" s="14">
        <f t="shared" si="17"/>
        <v>1.1096468067100347</v>
      </c>
      <c r="M72" s="13">
        <f t="shared" si="9"/>
        <v>0</v>
      </c>
      <c r="N72" s="13"/>
    </row>
    <row r="73" spans="1:14" x14ac:dyDescent="0.15">
      <c r="A73" s="8">
        <v>38595</v>
      </c>
      <c r="B73" s="9">
        <v>1.61E-2</v>
      </c>
      <c r="C73" s="10">
        <v>-1.7740780066319406E-2</v>
      </c>
      <c r="D73" s="10">
        <v>3.7220195245442067E-3</v>
      </c>
      <c r="E73" s="17">
        <f t="shared" si="10"/>
        <v>1.2377980475455793E-2</v>
      </c>
      <c r="F73" s="17">
        <f t="shared" si="11"/>
        <v>-2.1462799590863613E-2</v>
      </c>
      <c r="G73">
        <f t="shared" si="12"/>
        <v>1</v>
      </c>
      <c r="H73" s="11">
        <f t="shared" si="16"/>
        <v>1.0161</v>
      </c>
      <c r="I73" s="11">
        <f t="shared" si="13"/>
        <v>0.98225921993368059</v>
      </c>
      <c r="J73" s="11">
        <f t="shared" si="14"/>
        <v>1.0037220195245442</v>
      </c>
      <c r="K73" s="13">
        <f t="shared" si="15"/>
        <v>0</v>
      </c>
      <c r="L73" s="14">
        <f t="shared" si="17"/>
        <v>1.1098668437528085</v>
      </c>
      <c r="M73" s="13">
        <f t="shared" si="9"/>
        <v>0</v>
      </c>
      <c r="N73" s="13"/>
    </row>
    <row r="74" spans="1:14" x14ac:dyDescent="0.15">
      <c r="A74" s="8">
        <v>38625</v>
      </c>
      <c r="B74" s="9">
        <v>1.37E-2</v>
      </c>
      <c r="C74" s="10">
        <v>1.6223702411493068E-2</v>
      </c>
      <c r="D74" s="10">
        <v>3.6539971824740558E-3</v>
      </c>
      <c r="E74" s="17">
        <f t="shared" si="10"/>
        <v>1.0046002817525945E-2</v>
      </c>
      <c r="F74" s="17">
        <f t="shared" si="11"/>
        <v>1.2569705229019013E-2</v>
      </c>
      <c r="G74">
        <f t="shared" si="12"/>
        <v>0</v>
      </c>
      <c r="H74" s="11">
        <f t="shared" si="16"/>
        <v>1.0137</v>
      </c>
      <c r="I74" s="11">
        <f t="shared" si="13"/>
        <v>1.0162237024114931</v>
      </c>
      <c r="J74" s="11">
        <f t="shared" si="14"/>
        <v>1.0036539971824741</v>
      </c>
      <c r="K74" s="13">
        <f t="shared" si="15"/>
        <v>0</v>
      </c>
      <c r="L74" s="14">
        <f t="shared" si="17"/>
        <v>1.0957764173337445</v>
      </c>
      <c r="M74" s="13">
        <f t="shared" si="9"/>
        <v>0</v>
      </c>
      <c r="N74" s="13"/>
    </row>
    <row r="75" spans="1:14" x14ac:dyDescent="0.15">
      <c r="A75" s="8">
        <v>38656</v>
      </c>
      <c r="B75" s="9">
        <v>7.7999999999999996E-3</v>
      </c>
      <c r="C75" s="10">
        <v>5.9125996339625342E-2</v>
      </c>
      <c r="D75" s="10">
        <v>3.8555159206401513E-3</v>
      </c>
      <c r="E75" s="17">
        <f t="shared" si="10"/>
        <v>3.9444840793598484E-3</v>
      </c>
      <c r="F75" s="17">
        <f t="shared" si="11"/>
        <v>5.5270480418985191E-2</v>
      </c>
      <c r="G75">
        <f t="shared" si="12"/>
        <v>0</v>
      </c>
      <c r="H75" s="11">
        <f t="shared" si="16"/>
        <v>1.0078</v>
      </c>
      <c r="I75" s="11">
        <f t="shared" si="13"/>
        <v>1.0591259963396253</v>
      </c>
      <c r="J75" s="11">
        <f t="shared" si="14"/>
        <v>1.0038555159206402</v>
      </c>
      <c r="K75" s="13">
        <f t="shared" si="15"/>
        <v>0</v>
      </c>
      <c r="L75" s="14">
        <f t="shared" si="17"/>
        <v>1.1111261511071873</v>
      </c>
      <c r="M75" s="13">
        <f t="shared" si="9"/>
        <v>0</v>
      </c>
      <c r="N75" s="13"/>
    </row>
    <row r="76" spans="1:14" x14ac:dyDescent="0.15">
      <c r="A76" s="8">
        <v>38686</v>
      </c>
      <c r="B76" s="9">
        <v>2.75E-2</v>
      </c>
      <c r="C76" s="10">
        <v>1.1834237037883666E-2</v>
      </c>
      <c r="D76" s="10">
        <v>6.0215196377304547E-3</v>
      </c>
      <c r="E76" s="17">
        <f t="shared" si="10"/>
        <v>2.1478480362269545E-2</v>
      </c>
      <c r="F76" s="17">
        <f t="shared" si="11"/>
        <v>5.8127174001532111E-3</v>
      </c>
      <c r="G76">
        <f t="shared" si="12"/>
        <v>1</v>
      </c>
      <c r="H76" s="11">
        <f t="shared" si="16"/>
        <v>1.0275000000000001</v>
      </c>
      <c r="I76" s="11">
        <f t="shared" si="13"/>
        <v>1.0118342370378837</v>
      </c>
      <c r="J76" s="11">
        <f t="shared" si="14"/>
        <v>1.0060215196377305</v>
      </c>
      <c r="K76" s="13">
        <f t="shared" si="15"/>
        <v>0</v>
      </c>
      <c r="L76" s="14">
        <f t="shared" si="17"/>
        <v>1.104290487149195</v>
      </c>
      <c r="M76" s="13">
        <f t="shared" si="9"/>
        <v>0</v>
      </c>
      <c r="N76" s="13"/>
    </row>
    <row r="77" spans="1:14" x14ac:dyDescent="0.15">
      <c r="A77" s="8">
        <v>38716</v>
      </c>
      <c r="B77" s="9">
        <v>2.8999999999999998E-3</v>
      </c>
      <c r="C77" s="10">
        <v>1.4059042735039773E-2</v>
      </c>
      <c r="D77" s="10">
        <v>3.9353605028826788E-3</v>
      </c>
      <c r="E77" s="17">
        <f t="shared" si="10"/>
        <v>-1.035360502882679E-3</v>
      </c>
      <c r="F77" s="17">
        <f t="shared" si="11"/>
        <v>1.0123682232157094E-2</v>
      </c>
      <c r="G77">
        <f t="shared" si="12"/>
        <v>0</v>
      </c>
      <c r="H77" s="11">
        <f t="shared" si="16"/>
        <v>1.0028999999999999</v>
      </c>
      <c r="I77" s="11">
        <f t="shared" si="13"/>
        <v>1.0140590427350398</v>
      </c>
      <c r="J77" s="11">
        <f t="shared" si="14"/>
        <v>1.0039353605028827</v>
      </c>
      <c r="K77" s="13">
        <f t="shared" si="15"/>
        <v>0</v>
      </c>
      <c r="L77" s="14">
        <f t="shared" si="17"/>
        <v>1.0946178697435083</v>
      </c>
      <c r="M77" s="13">
        <f t="shared" si="9"/>
        <v>1</v>
      </c>
      <c r="N77" s="13"/>
    </row>
    <row r="78" spans="1:14" x14ac:dyDescent="0.15">
      <c r="A78" s="8">
        <v>38748</v>
      </c>
      <c r="B78" s="9">
        <v>7.4999999999999997E-3</v>
      </c>
      <c r="C78" s="10">
        <v>3.5186095929726546E-2</v>
      </c>
      <c r="D78" s="10">
        <v>3.6748094004368514E-3</v>
      </c>
      <c r="E78" s="17">
        <f t="shared" si="10"/>
        <v>3.8251905995631483E-3</v>
      </c>
      <c r="F78" s="17">
        <f t="shared" si="11"/>
        <v>3.1511286529289695E-2</v>
      </c>
      <c r="G78">
        <f t="shared" si="12"/>
        <v>0</v>
      </c>
      <c r="H78" s="11">
        <f t="shared" si="16"/>
        <v>1.0075000000000001</v>
      </c>
      <c r="I78" s="11">
        <f t="shared" si="13"/>
        <v>1.0351860959297265</v>
      </c>
      <c r="J78" s="11">
        <f t="shared" si="14"/>
        <v>1.0036748094004369</v>
      </c>
      <c r="K78" s="13">
        <f t="shared" si="15"/>
        <v>0</v>
      </c>
      <c r="L78" s="14">
        <f t="shared" si="17"/>
        <v>1.1048775247196665</v>
      </c>
      <c r="M78" s="13">
        <f t="shared" si="9"/>
        <v>0</v>
      </c>
      <c r="N78" s="13"/>
    </row>
    <row r="79" spans="1:14" x14ac:dyDescent="0.15">
      <c r="A79" s="8">
        <v>38776</v>
      </c>
      <c r="B79" s="9">
        <v>2.5000000000000001E-3</v>
      </c>
      <c r="C79" s="10">
        <v>5.0765541001239312E-2</v>
      </c>
      <c r="D79" s="10">
        <v>3.4801097959022975E-3</v>
      </c>
      <c r="E79" s="17">
        <f t="shared" si="10"/>
        <v>-9.8010979590229747E-4</v>
      </c>
      <c r="F79" s="17">
        <f t="shared" si="11"/>
        <v>4.7285431205337014E-2</v>
      </c>
      <c r="G79">
        <f t="shared" si="12"/>
        <v>0</v>
      </c>
      <c r="H79" s="11">
        <f t="shared" si="16"/>
        <v>1.0024999999999999</v>
      </c>
      <c r="I79" s="11">
        <f t="shared" si="13"/>
        <v>1.0507655410012393</v>
      </c>
      <c r="J79" s="11">
        <f t="shared" si="14"/>
        <v>1.0034801097959023</v>
      </c>
      <c r="K79" s="13">
        <f t="shared" si="15"/>
        <v>0</v>
      </c>
      <c r="L79" s="14">
        <f t="shared" si="17"/>
        <v>1.0968719605207053</v>
      </c>
      <c r="M79" s="13">
        <f t="shared" si="9"/>
        <v>1</v>
      </c>
      <c r="N79" s="13"/>
    </row>
    <row r="80" spans="1:14" x14ac:dyDescent="0.15">
      <c r="A80" s="8">
        <v>38807</v>
      </c>
      <c r="B80" s="9">
        <v>6.6E-3</v>
      </c>
      <c r="C80" s="10">
        <v>-2.8551792268491583E-2</v>
      </c>
      <c r="D80" s="10">
        <v>4.7766564850848514E-3</v>
      </c>
      <c r="E80" s="17">
        <f t="shared" si="10"/>
        <v>1.8233435149151486E-3</v>
      </c>
      <c r="F80" s="17">
        <f t="shared" si="11"/>
        <v>-3.3328448753576434E-2</v>
      </c>
      <c r="G80">
        <f t="shared" si="12"/>
        <v>1</v>
      </c>
      <c r="H80" s="11">
        <f t="shared" si="16"/>
        <v>1.0065999999999999</v>
      </c>
      <c r="I80" s="11">
        <f t="shared" si="13"/>
        <v>0.97144820773150842</v>
      </c>
      <c r="J80" s="11">
        <f t="shared" si="14"/>
        <v>1.0047766564850849</v>
      </c>
      <c r="K80" s="13">
        <f t="shared" si="15"/>
        <v>0</v>
      </c>
      <c r="L80" s="14">
        <f t="shared" si="17"/>
        <v>1.0962154785493219</v>
      </c>
      <c r="M80" s="13">
        <f t="shared" si="9"/>
        <v>0</v>
      </c>
      <c r="N80" s="13"/>
    </row>
    <row r="81" spans="1:14" x14ac:dyDescent="0.15">
      <c r="A81" s="8">
        <v>38835</v>
      </c>
      <c r="B81" s="9">
        <v>7.3000000000000001E-3</v>
      </c>
      <c r="C81" s="10">
        <v>-1.9143737536368444E-2</v>
      </c>
      <c r="D81" s="10">
        <v>6.0215196377304547E-3</v>
      </c>
      <c r="E81" s="17">
        <f t="shared" si="10"/>
        <v>1.2784803622695453E-3</v>
      </c>
      <c r="F81" s="17">
        <f t="shared" si="11"/>
        <v>-2.5165257174098898E-2</v>
      </c>
      <c r="G81">
        <f t="shared" si="12"/>
        <v>1</v>
      </c>
      <c r="H81" s="11">
        <f t="shared" si="16"/>
        <v>1.0073000000000001</v>
      </c>
      <c r="I81" s="11">
        <f t="shared" si="13"/>
        <v>0.98085626246363156</v>
      </c>
      <c r="J81" s="11">
        <f t="shared" si="14"/>
        <v>1.0060215196377305</v>
      </c>
      <c r="K81" s="13">
        <f t="shared" si="15"/>
        <v>0</v>
      </c>
      <c r="L81" s="14">
        <f t="shared" si="17"/>
        <v>1.1149467583337926</v>
      </c>
      <c r="M81" s="13">
        <f t="shared" si="9"/>
        <v>0</v>
      </c>
      <c r="N81" s="13"/>
    </row>
    <row r="82" spans="1:14" x14ac:dyDescent="0.15">
      <c r="A82" s="8">
        <v>38868</v>
      </c>
      <c r="B82" s="9">
        <v>-1.1000000000000001E-3</v>
      </c>
      <c r="C82" s="10">
        <v>-2.1846176033528231E-2</v>
      </c>
      <c r="D82" s="10">
        <v>3.7148195588312394E-3</v>
      </c>
      <c r="E82" s="17">
        <f t="shared" si="10"/>
        <v>-4.8148195588312397E-3</v>
      </c>
      <c r="F82" s="17">
        <f t="shared" si="11"/>
        <v>-2.556099559235947E-2</v>
      </c>
      <c r="G82">
        <f t="shared" si="12"/>
        <v>1</v>
      </c>
      <c r="H82" s="11">
        <f t="shared" si="16"/>
        <v>0.99890000000000001</v>
      </c>
      <c r="I82" s="11">
        <f t="shared" si="13"/>
        <v>0.97815382396647177</v>
      </c>
      <c r="J82" s="11">
        <f t="shared" si="14"/>
        <v>1.0037148195588312</v>
      </c>
      <c r="K82" s="13">
        <f t="shared" si="15"/>
        <v>1</v>
      </c>
      <c r="L82" s="14">
        <f t="shared" si="17"/>
        <v>1.1117368451012222</v>
      </c>
      <c r="M82" s="13">
        <f t="shared" si="9"/>
        <v>0</v>
      </c>
      <c r="N82" s="13"/>
    </row>
    <row r="83" spans="1:14" x14ac:dyDescent="0.15">
      <c r="A83" s="8">
        <v>38898</v>
      </c>
      <c r="B83" s="9">
        <v>5.4000000000000003E-3</v>
      </c>
      <c r="C83" s="10">
        <v>-9.5234899241847248E-4</v>
      </c>
      <c r="D83" s="10">
        <v>3.5907309162861445E-3</v>
      </c>
      <c r="E83" s="17">
        <f t="shared" si="10"/>
        <v>1.8092690837138558E-3</v>
      </c>
      <c r="F83" s="17">
        <f t="shared" si="11"/>
        <v>-4.543079908704617E-3</v>
      </c>
      <c r="G83">
        <f t="shared" si="12"/>
        <v>1</v>
      </c>
      <c r="H83" s="11">
        <f t="shared" si="16"/>
        <v>1.0054000000000001</v>
      </c>
      <c r="I83" s="11">
        <f t="shared" si="13"/>
        <v>0.99904765100758153</v>
      </c>
      <c r="J83" s="11">
        <f t="shared" si="14"/>
        <v>1.0035907309162861</v>
      </c>
      <c r="K83" s="13">
        <f t="shared" si="15"/>
        <v>0</v>
      </c>
      <c r="L83" s="14">
        <f t="shared" si="17"/>
        <v>1.126539227761995</v>
      </c>
      <c r="M83" s="13">
        <f t="shared" si="9"/>
        <v>0</v>
      </c>
      <c r="N83" s="13"/>
    </row>
    <row r="84" spans="1:14" x14ac:dyDescent="0.15">
      <c r="A84" s="8">
        <v>38929</v>
      </c>
      <c r="B84" s="9">
        <v>8.8000000000000005E-3</v>
      </c>
      <c r="C84" s="10">
        <v>1.7276387006114557E-2</v>
      </c>
      <c r="D84" s="10">
        <v>3.3846112924245109E-3</v>
      </c>
      <c r="E84" s="17">
        <f t="shared" si="10"/>
        <v>5.4153887075754897E-3</v>
      </c>
      <c r="F84" s="17">
        <f t="shared" si="11"/>
        <v>1.3891775713690047E-2</v>
      </c>
      <c r="G84">
        <f t="shared" si="12"/>
        <v>0</v>
      </c>
      <c r="H84" s="11">
        <f t="shared" si="16"/>
        <v>1.0087999999999999</v>
      </c>
      <c r="I84" s="11">
        <f t="shared" si="13"/>
        <v>1.0172763870061146</v>
      </c>
      <c r="J84" s="11">
        <f t="shared" si="14"/>
        <v>1.0033846112924245</v>
      </c>
      <c r="K84" s="13">
        <f t="shared" si="15"/>
        <v>0</v>
      </c>
      <c r="L84" s="14">
        <f t="shared" si="17"/>
        <v>1.1341585501697744</v>
      </c>
      <c r="M84" s="13">
        <f t="shared" si="9"/>
        <v>0</v>
      </c>
      <c r="N84" s="13"/>
    </row>
    <row r="85" spans="1:14" x14ac:dyDescent="0.15">
      <c r="A85" s="8">
        <v>38960</v>
      </c>
      <c r="B85" s="9">
        <v>3.2000000000000002E-3</v>
      </c>
      <c r="C85" s="10">
        <v>5.7843894876779434E-2</v>
      </c>
      <c r="D85" s="10">
        <v>5.2105516355038795E-3</v>
      </c>
      <c r="E85" s="17">
        <f t="shared" si="10"/>
        <v>-2.0105516355038793E-3</v>
      </c>
      <c r="F85" s="17">
        <f t="shared" si="11"/>
        <v>5.2633343241275554E-2</v>
      </c>
      <c r="G85">
        <f t="shared" si="12"/>
        <v>0</v>
      </c>
      <c r="H85" s="11">
        <f t="shared" si="16"/>
        <v>1.0032000000000001</v>
      </c>
      <c r="I85" s="11">
        <f t="shared" si="13"/>
        <v>1.0578438948767794</v>
      </c>
      <c r="J85" s="11">
        <f t="shared" si="14"/>
        <v>1.0052105516355039</v>
      </c>
      <c r="K85" s="13">
        <f t="shared" si="15"/>
        <v>0</v>
      </c>
      <c r="L85" s="14">
        <f t="shared" si="17"/>
        <v>1.1313478876247467</v>
      </c>
      <c r="M85" s="13">
        <f t="shared" si="9"/>
        <v>1</v>
      </c>
      <c r="N85" s="13"/>
    </row>
    <row r="86" spans="1:14" x14ac:dyDescent="0.15">
      <c r="A86" s="8">
        <v>38989</v>
      </c>
      <c r="B86" s="9">
        <v>2.7900000000000001E-2</v>
      </c>
      <c r="C86" s="10">
        <v>2.7892714568640731E-2</v>
      </c>
      <c r="D86" s="10">
        <v>6.1306655932824583E-3</v>
      </c>
      <c r="E86" s="17">
        <f t="shared" si="10"/>
        <v>2.1769334406717543E-2</v>
      </c>
      <c r="F86" s="17">
        <f t="shared" si="11"/>
        <v>2.1762048975358272E-2</v>
      </c>
      <c r="G86">
        <f t="shared" si="12"/>
        <v>1</v>
      </c>
      <c r="H86" s="11">
        <f t="shared" si="16"/>
        <v>1.0279</v>
      </c>
      <c r="I86" s="11">
        <f t="shared" si="13"/>
        <v>1.0278927145686407</v>
      </c>
      <c r="J86" s="11">
        <f t="shared" si="14"/>
        <v>1.0061306655932825</v>
      </c>
      <c r="K86" s="13">
        <f t="shared" si="15"/>
        <v>0</v>
      </c>
      <c r="L86" s="14">
        <f t="shared" si="17"/>
        <v>1.1351822006410184</v>
      </c>
      <c r="M86" s="13">
        <f t="shared" si="9"/>
        <v>0</v>
      </c>
      <c r="N86" s="13"/>
    </row>
    <row r="87" spans="1:14" x14ac:dyDescent="0.15">
      <c r="A87" s="8">
        <v>39021</v>
      </c>
      <c r="B87" s="9">
        <v>1.6000000000000001E-3</v>
      </c>
      <c r="C87" s="10">
        <v>-1.1222104874496597E-2</v>
      </c>
      <c r="D87" s="10">
        <v>3.2898164700365662E-3</v>
      </c>
      <c r="E87" s="17">
        <f t="shared" si="10"/>
        <v>-1.6898164700365661E-3</v>
      </c>
      <c r="F87" s="17">
        <f t="shared" si="11"/>
        <v>-1.4511921344533163E-2</v>
      </c>
      <c r="G87">
        <f t="shared" si="12"/>
        <v>1</v>
      </c>
      <c r="H87" s="11">
        <f t="shared" si="16"/>
        <v>1.0016</v>
      </c>
      <c r="I87" s="11">
        <f t="shared" si="13"/>
        <v>0.9887778951255034</v>
      </c>
      <c r="J87" s="11">
        <f t="shared" si="14"/>
        <v>1.0032898164700366</v>
      </c>
      <c r="K87" s="13">
        <f t="shared" si="15"/>
        <v>0</v>
      </c>
      <c r="L87" s="14">
        <f t="shared" si="17"/>
        <v>1.1185062095624316</v>
      </c>
      <c r="M87" s="13">
        <f t="shared" si="9"/>
        <v>1</v>
      </c>
      <c r="N87" s="13"/>
    </row>
    <row r="88" spans="1:14" x14ac:dyDescent="0.15">
      <c r="A88" s="8">
        <v>39051</v>
      </c>
      <c r="B88" s="9">
        <v>1.8499999999999999E-2</v>
      </c>
      <c r="C88" s="10">
        <v>8.3575685661514409E-3</v>
      </c>
      <c r="D88" s="10">
        <v>3.1313374398451721E-3</v>
      </c>
      <c r="E88" s="17">
        <f t="shared" si="10"/>
        <v>1.5368662560154827E-2</v>
      </c>
      <c r="F88" s="17">
        <f t="shared" si="11"/>
        <v>5.2262311263062688E-3</v>
      </c>
      <c r="G88">
        <f t="shared" si="12"/>
        <v>1</v>
      </c>
      <c r="H88" s="11">
        <f t="shared" si="16"/>
        <v>1.0185</v>
      </c>
      <c r="I88" s="11">
        <f t="shared" si="13"/>
        <v>1.0083575685661514</v>
      </c>
      <c r="J88" s="11">
        <f t="shared" si="14"/>
        <v>1.0031313374398452</v>
      </c>
      <c r="K88" s="13">
        <f t="shared" si="15"/>
        <v>0</v>
      </c>
      <c r="L88" s="14">
        <f t="shared" si="17"/>
        <v>1.123419775179519</v>
      </c>
      <c r="M88" s="13">
        <f t="shared" si="9"/>
        <v>0</v>
      </c>
      <c r="N88" s="13"/>
    </row>
    <row r="89" spans="1:14" x14ac:dyDescent="0.15">
      <c r="A89" s="8">
        <v>39080</v>
      </c>
      <c r="B89" s="9">
        <v>1.23E-2</v>
      </c>
      <c r="C89" s="10">
        <v>7.0449193043797154E-2</v>
      </c>
      <c r="D89" s="10">
        <v>4.5636894689760066E-3</v>
      </c>
      <c r="E89" s="17">
        <f t="shared" si="10"/>
        <v>7.7363105310239936E-3</v>
      </c>
      <c r="F89" s="17">
        <f t="shared" si="11"/>
        <v>6.5885503574821147E-2</v>
      </c>
      <c r="G89">
        <f t="shared" si="12"/>
        <v>0</v>
      </c>
      <c r="H89" s="11">
        <f t="shared" si="16"/>
        <v>1.0123</v>
      </c>
      <c r="I89" s="11">
        <f t="shared" si="13"/>
        <v>1.0704491930437972</v>
      </c>
      <c r="J89" s="11">
        <f t="shared" si="14"/>
        <v>1.004563689468976</v>
      </c>
      <c r="K89" s="13">
        <f t="shared" si="15"/>
        <v>0</v>
      </c>
      <c r="L89" s="14">
        <f t="shared" si="17"/>
        <v>1.1266185158255877</v>
      </c>
      <c r="M89" s="13">
        <f t="shared" si="9"/>
        <v>0</v>
      </c>
      <c r="N89" s="13"/>
    </row>
    <row r="90" spans="1:14" x14ac:dyDescent="0.15">
      <c r="A90" s="8">
        <v>39113</v>
      </c>
      <c r="B90" s="9">
        <v>2.0000000000000001E-4</v>
      </c>
      <c r="C90" s="10">
        <v>-5.3270459355138078E-3</v>
      </c>
      <c r="D90" s="10">
        <v>4.7331534101910933E-3</v>
      </c>
      <c r="E90" s="17">
        <f t="shared" si="10"/>
        <v>-4.5331534101910936E-3</v>
      </c>
      <c r="F90" s="17">
        <f t="shared" si="11"/>
        <v>-1.0060199345704901E-2</v>
      </c>
      <c r="G90">
        <f t="shared" si="12"/>
        <v>1</v>
      </c>
      <c r="H90" s="11">
        <f t="shared" si="16"/>
        <v>1.0002</v>
      </c>
      <c r="I90" s="11">
        <f t="shared" si="13"/>
        <v>0.99467295406448619</v>
      </c>
      <c r="J90" s="11">
        <f t="shared" si="14"/>
        <v>1.0047331534101911</v>
      </c>
      <c r="K90" s="13">
        <f t="shared" si="15"/>
        <v>0</v>
      </c>
      <c r="L90" s="14">
        <f t="shared" si="17"/>
        <v>1.1225006767378118</v>
      </c>
      <c r="M90" s="13">
        <f t="shared" si="9"/>
        <v>1</v>
      </c>
      <c r="N90" s="13"/>
    </row>
    <row r="91" spans="1:14" x14ac:dyDescent="0.15">
      <c r="A91" s="8">
        <v>39141</v>
      </c>
      <c r="B91" s="9">
        <v>1.9E-3</v>
      </c>
      <c r="C91" s="10">
        <v>-7.245535441757367E-2</v>
      </c>
      <c r="D91" s="10">
        <v>3.9337642956127628E-3</v>
      </c>
      <c r="E91" s="17">
        <f t="shared" si="10"/>
        <v>-2.033764295612763E-3</v>
      </c>
      <c r="F91" s="17">
        <f t="shared" si="11"/>
        <v>-7.6389118713186432E-2</v>
      </c>
      <c r="G91">
        <f t="shared" si="12"/>
        <v>1</v>
      </c>
      <c r="H91" s="11">
        <f t="shared" si="16"/>
        <v>1.0019</v>
      </c>
      <c r="I91" s="11">
        <f t="shared" si="13"/>
        <v>0.92754464558242633</v>
      </c>
      <c r="J91" s="11">
        <f t="shared" si="14"/>
        <v>1.0039337642956128</v>
      </c>
      <c r="K91" s="13">
        <f t="shared" si="15"/>
        <v>0</v>
      </c>
      <c r="L91" s="14">
        <f t="shared" si="17"/>
        <v>1.1318155693762089</v>
      </c>
      <c r="M91" s="13">
        <f t="shared" si="9"/>
        <v>1</v>
      </c>
      <c r="N91" s="13"/>
    </row>
    <row r="92" spans="1:14" x14ac:dyDescent="0.15">
      <c r="A92" s="8">
        <v>39171</v>
      </c>
      <c r="B92" s="9">
        <v>2.3800000000000002E-2</v>
      </c>
      <c r="C92" s="10">
        <v>6.1317039194819234E-2</v>
      </c>
      <c r="D92" s="10">
        <v>5.2640540156172477E-3</v>
      </c>
      <c r="E92" s="17">
        <f t="shared" si="10"/>
        <v>1.8535945984382754E-2</v>
      </c>
      <c r="F92" s="17">
        <f t="shared" si="11"/>
        <v>5.6052985179201986E-2</v>
      </c>
      <c r="G92">
        <f t="shared" si="12"/>
        <v>0</v>
      </c>
      <c r="H92" s="11">
        <f t="shared" si="16"/>
        <v>1.0238</v>
      </c>
      <c r="I92" s="11">
        <f t="shared" si="13"/>
        <v>1.0613170391948192</v>
      </c>
      <c r="J92" s="11">
        <f t="shared" si="14"/>
        <v>1.0052640540156172</v>
      </c>
      <c r="K92" s="13">
        <f t="shared" si="15"/>
        <v>0</v>
      </c>
      <c r="L92" s="14">
        <f t="shared" si="17"/>
        <v>1.1280876610231378</v>
      </c>
      <c r="M92" s="13">
        <f t="shared" si="9"/>
        <v>0</v>
      </c>
      <c r="N92" s="13"/>
    </row>
    <row r="93" spans="1:14" x14ac:dyDescent="0.15">
      <c r="A93" s="8">
        <v>39202</v>
      </c>
      <c r="B93" s="9">
        <v>4.4000000000000003E-3</v>
      </c>
      <c r="C93" s="10">
        <v>4.1049002579535809E-2</v>
      </c>
      <c r="D93" s="10">
        <v>4.6658806042449985E-3</v>
      </c>
      <c r="E93" s="17">
        <f t="shared" si="10"/>
        <v>-2.6588060424499824E-4</v>
      </c>
      <c r="F93" s="17">
        <f t="shared" si="11"/>
        <v>3.6383121975290811E-2</v>
      </c>
      <c r="G93">
        <f t="shared" si="12"/>
        <v>0</v>
      </c>
      <c r="H93" s="11">
        <f t="shared" si="16"/>
        <v>1.0044</v>
      </c>
      <c r="I93" s="11">
        <f t="shared" si="13"/>
        <v>1.0410490025795358</v>
      </c>
      <c r="J93" s="11">
        <f t="shared" si="14"/>
        <v>1.004665880604245</v>
      </c>
      <c r="K93" s="13">
        <f t="shared" si="15"/>
        <v>0</v>
      </c>
      <c r="L93" s="14">
        <f t="shared" si="17"/>
        <v>1.1106782206596237</v>
      </c>
      <c r="M93" s="13">
        <f t="shared" si="9"/>
        <v>1</v>
      </c>
      <c r="N93" s="13"/>
    </row>
    <row r="94" spans="1:14" x14ac:dyDescent="0.15">
      <c r="A94" s="8">
        <v>39233</v>
      </c>
      <c r="B94" s="9">
        <v>1.2200000000000001E-2</v>
      </c>
      <c r="C94" s="10">
        <v>3.9438241075214098E-2</v>
      </c>
      <c r="D94" s="10">
        <v>4.4193180730278669E-3</v>
      </c>
      <c r="E94" s="17">
        <f t="shared" si="10"/>
        <v>7.7806819269721338E-3</v>
      </c>
      <c r="F94" s="17">
        <f t="shared" si="11"/>
        <v>3.5018923002186231E-2</v>
      </c>
      <c r="G94">
        <f t="shared" si="12"/>
        <v>0</v>
      </c>
      <c r="H94" s="11">
        <f t="shared" si="16"/>
        <v>1.0122</v>
      </c>
      <c r="I94" s="11">
        <f t="shared" si="13"/>
        <v>1.0394382410752141</v>
      </c>
      <c r="J94" s="11">
        <f t="shared" si="14"/>
        <v>1.0044193180730279</v>
      </c>
      <c r="K94" s="13">
        <f t="shared" si="15"/>
        <v>0</v>
      </c>
      <c r="L94" s="14">
        <f t="shared" si="17"/>
        <v>1.1237268098708779</v>
      </c>
      <c r="M94" s="13">
        <f t="shared" si="9"/>
        <v>0</v>
      </c>
      <c r="N94" s="13"/>
    </row>
    <row r="95" spans="1:14" x14ac:dyDescent="0.15">
      <c r="A95" s="8">
        <v>39262</v>
      </c>
      <c r="B95" s="9">
        <v>1.2200000000000001E-2</v>
      </c>
      <c r="C95" s="10">
        <v>-1.7358832059340301E-2</v>
      </c>
      <c r="D95" s="10">
        <v>5.7637304495372632E-3</v>
      </c>
      <c r="E95" s="17">
        <f t="shared" si="10"/>
        <v>6.4362695504627376E-3</v>
      </c>
      <c r="F95" s="17">
        <f t="shared" si="11"/>
        <v>-2.3122562508877564E-2</v>
      </c>
      <c r="G95">
        <f t="shared" si="12"/>
        <v>1</v>
      </c>
      <c r="H95" s="11">
        <f t="shared" si="16"/>
        <v>1.0122</v>
      </c>
      <c r="I95" s="11">
        <f t="shared" si="13"/>
        <v>0.9826411679406597</v>
      </c>
      <c r="J95" s="11">
        <f t="shared" si="14"/>
        <v>1.0057637304495373</v>
      </c>
      <c r="K95" s="13">
        <f t="shared" si="15"/>
        <v>0</v>
      </c>
      <c r="L95" s="14">
        <f t="shared" si="17"/>
        <v>1.1134021118548743</v>
      </c>
      <c r="M95" s="13">
        <f t="shared" si="9"/>
        <v>0</v>
      </c>
      <c r="N95" s="13"/>
    </row>
    <row r="96" spans="1:14" x14ac:dyDescent="0.15">
      <c r="A96" s="8">
        <v>39294</v>
      </c>
      <c r="B96" s="9">
        <v>6.3E-3</v>
      </c>
      <c r="C96" s="10">
        <v>2.9952046262565757E-2</v>
      </c>
      <c r="D96" s="10">
        <v>3.278563086102082E-3</v>
      </c>
      <c r="E96" s="17">
        <f t="shared" si="10"/>
        <v>3.021436913897918E-3</v>
      </c>
      <c r="F96" s="17">
        <f t="shared" si="11"/>
        <v>2.6673483176463675E-2</v>
      </c>
      <c r="G96">
        <f t="shared" si="12"/>
        <v>0</v>
      </c>
      <c r="H96" s="11">
        <f t="shared" si="16"/>
        <v>1.0063</v>
      </c>
      <c r="I96" s="11">
        <f t="shared" si="13"/>
        <v>1.0299520462625658</v>
      </c>
      <c r="J96" s="11">
        <f t="shared" si="14"/>
        <v>1.0032785630861021</v>
      </c>
      <c r="K96" s="13">
        <f t="shared" si="15"/>
        <v>0</v>
      </c>
      <c r="L96" s="14">
        <f t="shared" si="17"/>
        <v>1.1057022355626547</v>
      </c>
      <c r="M96" s="13">
        <f t="shared" si="9"/>
        <v>0</v>
      </c>
      <c r="N96" s="13"/>
    </row>
    <row r="97" spans="1:14" x14ac:dyDescent="0.15">
      <c r="A97" s="8">
        <v>39325</v>
      </c>
      <c r="B97" s="9">
        <v>6.6E-3</v>
      </c>
      <c r="C97" s="10">
        <v>8.6448801016809851E-2</v>
      </c>
      <c r="D97" s="10">
        <v>3.2021641375397092E-3</v>
      </c>
      <c r="E97" s="17">
        <f t="shared" si="10"/>
        <v>3.3978358624602908E-3</v>
      </c>
      <c r="F97" s="17">
        <f t="shared" si="11"/>
        <v>8.3246636879270142E-2</v>
      </c>
      <c r="G97">
        <f t="shared" si="12"/>
        <v>0</v>
      </c>
      <c r="H97" s="11">
        <f t="shared" si="16"/>
        <v>1.0065999999999999</v>
      </c>
      <c r="I97" s="11">
        <f t="shared" si="13"/>
        <v>1.0864488010168099</v>
      </c>
      <c r="J97" s="11">
        <f t="shared" si="14"/>
        <v>1.0032021641375397</v>
      </c>
      <c r="K97" s="13">
        <f t="shared" si="15"/>
        <v>0</v>
      </c>
      <c r="L97" s="14">
        <f t="shared" si="17"/>
        <v>1.1007577259134129</v>
      </c>
      <c r="M97" s="13">
        <f t="shared" si="9"/>
        <v>0</v>
      </c>
      <c r="N97" s="13"/>
    </row>
    <row r="98" spans="1:14" x14ac:dyDescent="0.15">
      <c r="A98" s="8">
        <v>39353</v>
      </c>
      <c r="B98" s="9">
        <v>1.2800000000000001E-2</v>
      </c>
      <c r="C98" s="10">
        <v>4.3452615574897546E-2</v>
      </c>
      <c r="D98" s="10">
        <v>5.2632674427977033E-3</v>
      </c>
      <c r="E98" s="17">
        <f t="shared" si="10"/>
        <v>7.5367325572022973E-3</v>
      </c>
      <c r="F98" s="17">
        <f t="shared" si="11"/>
        <v>3.8189348132099843E-2</v>
      </c>
      <c r="G98">
        <f t="shared" si="12"/>
        <v>0</v>
      </c>
      <c r="H98" s="11">
        <f t="shared" si="16"/>
        <v>1.0127999999999999</v>
      </c>
      <c r="I98" s="11">
        <f t="shared" si="13"/>
        <v>1.0434526155748975</v>
      </c>
      <c r="J98" s="11">
        <f t="shared" si="14"/>
        <v>1.0052632674427977</v>
      </c>
      <c r="K98" s="13">
        <f t="shared" si="15"/>
        <v>0</v>
      </c>
      <c r="L98" s="14">
        <f t="shared" si="17"/>
        <v>1.0969303346550217</v>
      </c>
      <c r="M98" s="13">
        <f t="shared" si="9"/>
        <v>0</v>
      </c>
      <c r="N98" s="13"/>
    </row>
    <row r="99" spans="1:14" x14ac:dyDescent="0.15">
      <c r="A99" s="8">
        <v>39386</v>
      </c>
      <c r="B99" s="9">
        <v>6.0000000000000001E-3</v>
      </c>
      <c r="C99" s="10">
        <v>1.22991182864991E-2</v>
      </c>
      <c r="D99" s="10">
        <v>6.2995848562252821E-3</v>
      </c>
      <c r="E99" s="17">
        <f t="shared" si="10"/>
        <v>-2.9958485622528196E-4</v>
      </c>
      <c r="F99" s="17">
        <f t="shared" si="11"/>
        <v>5.9995334302738179E-3</v>
      </c>
      <c r="G99">
        <f t="shared" si="12"/>
        <v>0</v>
      </c>
      <c r="H99" s="11">
        <f t="shared" si="16"/>
        <v>1.006</v>
      </c>
      <c r="I99" s="11">
        <f t="shared" si="13"/>
        <v>1.0122991182864991</v>
      </c>
      <c r="J99" s="11">
        <f t="shared" si="14"/>
        <v>1.0062995848562253</v>
      </c>
      <c r="K99" s="13">
        <f t="shared" si="15"/>
        <v>0</v>
      </c>
      <c r="L99" s="14">
        <f t="shared" si="17"/>
        <v>1.0945475870876435</v>
      </c>
      <c r="M99" s="13">
        <f t="shared" si="9"/>
        <v>0</v>
      </c>
      <c r="N99" s="13"/>
    </row>
    <row r="100" spans="1:14" x14ac:dyDescent="0.15">
      <c r="A100" s="8">
        <v>39416</v>
      </c>
      <c r="B100" s="9">
        <v>2.1399999999999999E-2</v>
      </c>
      <c r="C100" s="10">
        <v>-5.0903548749361871E-2</v>
      </c>
      <c r="D100" s="10">
        <v>5.3929604498317296E-3</v>
      </c>
      <c r="E100" s="17">
        <f t="shared" si="10"/>
        <v>1.6007039550168269E-2</v>
      </c>
      <c r="F100" s="17">
        <f t="shared" si="11"/>
        <v>-5.6296509199193601E-2</v>
      </c>
      <c r="G100">
        <f t="shared" si="12"/>
        <v>1</v>
      </c>
      <c r="H100" s="11">
        <f t="shared" si="16"/>
        <v>1.0214000000000001</v>
      </c>
      <c r="I100" s="11">
        <f t="shared" si="13"/>
        <v>0.94909645125063813</v>
      </c>
      <c r="J100" s="11">
        <f t="shared" si="14"/>
        <v>1.0053929604498317</v>
      </c>
      <c r="K100" s="13">
        <f t="shared" si="15"/>
        <v>0</v>
      </c>
      <c r="L100" s="14">
        <f t="shared" si="17"/>
        <v>1.0930243598292708</v>
      </c>
      <c r="M100" s="13">
        <f t="shared" si="9"/>
        <v>0</v>
      </c>
      <c r="N100" s="13"/>
    </row>
    <row r="101" spans="1:14" x14ac:dyDescent="0.15">
      <c r="A101" s="8">
        <v>39447</v>
      </c>
      <c r="B101" s="9">
        <v>8.6E-3</v>
      </c>
      <c r="C101" s="10">
        <v>-2.3997530034600256E-2</v>
      </c>
      <c r="D101" s="10">
        <v>5.3560363349192119E-3</v>
      </c>
      <c r="E101" s="17">
        <f t="shared" si="10"/>
        <v>3.2439636650807881E-3</v>
      </c>
      <c r="F101" s="17">
        <f t="shared" si="11"/>
        <v>-2.9353566369519468E-2</v>
      </c>
      <c r="G101">
        <f t="shared" si="12"/>
        <v>1</v>
      </c>
      <c r="H101" s="11">
        <f t="shared" si="16"/>
        <v>1.0085999999999999</v>
      </c>
      <c r="I101" s="11">
        <f t="shared" si="13"/>
        <v>0.97600246996539974</v>
      </c>
      <c r="J101" s="11">
        <f t="shared" si="14"/>
        <v>1.0053560363349192</v>
      </c>
      <c r="K101" s="13">
        <f t="shared" si="15"/>
        <v>0</v>
      </c>
      <c r="L101" s="14">
        <f t="shared" si="17"/>
        <v>1.0801828752806593</v>
      </c>
      <c r="M101" s="13">
        <f t="shared" si="9"/>
        <v>0</v>
      </c>
      <c r="N101" s="13"/>
    </row>
    <row r="102" spans="1:14" x14ac:dyDescent="0.15">
      <c r="A102" s="8">
        <v>39478</v>
      </c>
      <c r="B102" s="9">
        <v>8.5000000000000006E-3</v>
      </c>
      <c r="C102" s="10">
        <v>-1.9117655748441043E-2</v>
      </c>
      <c r="D102" s="10">
        <v>3.6716078297249766E-3</v>
      </c>
      <c r="E102" s="17">
        <f t="shared" si="10"/>
        <v>4.828392170275024E-3</v>
      </c>
      <c r="F102" s="17">
        <f t="shared" si="11"/>
        <v>-2.2789263578166019E-2</v>
      </c>
      <c r="G102">
        <f t="shared" si="12"/>
        <v>1</v>
      </c>
      <c r="H102" s="11">
        <f t="shared" si="16"/>
        <v>1.0085</v>
      </c>
      <c r="I102" s="11">
        <f t="shared" si="13"/>
        <v>0.98088234425155896</v>
      </c>
      <c r="J102" s="11">
        <f t="shared" si="14"/>
        <v>1.003671607829725</v>
      </c>
      <c r="K102" s="13">
        <f t="shared" si="15"/>
        <v>0</v>
      </c>
      <c r="L102" s="14">
        <f t="shared" si="17"/>
        <v>1.0755776934804349</v>
      </c>
      <c r="M102" s="13">
        <f t="shared" si="9"/>
        <v>0</v>
      </c>
      <c r="N102" s="13"/>
    </row>
    <row r="103" spans="1:14" x14ac:dyDescent="0.15">
      <c r="A103" s="8">
        <v>39507</v>
      </c>
      <c r="B103" s="9">
        <v>-1.4E-3</v>
      </c>
      <c r="C103" s="10">
        <v>4.8814330800193151E-3</v>
      </c>
      <c r="D103" s="10">
        <v>3.3838083602355518E-3</v>
      </c>
      <c r="E103" s="17">
        <f t="shared" si="10"/>
        <v>-4.783808360235552E-3</v>
      </c>
      <c r="F103" s="17">
        <f t="shared" si="11"/>
        <v>1.4976247197837633E-3</v>
      </c>
      <c r="G103">
        <f t="shared" si="12"/>
        <v>0</v>
      </c>
      <c r="H103" s="11">
        <f t="shared" si="16"/>
        <v>0.99860000000000004</v>
      </c>
      <c r="I103" s="11">
        <f t="shared" si="13"/>
        <v>1.0048814330800193</v>
      </c>
      <c r="J103" s="11">
        <f t="shared" si="14"/>
        <v>1.0033838083602356</v>
      </c>
      <c r="K103" s="13">
        <f t="shared" si="15"/>
        <v>1</v>
      </c>
      <c r="L103" s="14">
        <f t="shared" si="17"/>
        <v>1.0676855021747778</v>
      </c>
      <c r="M103" s="13">
        <f t="shared" si="9"/>
        <v>0</v>
      </c>
      <c r="N103" s="13"/>
    </row>
    <row r="104" spans="1:14" x14ac:dyDescent="0.15">
      <c r="A104" s="8">
        <v>39538</v>
      </c>
      <c r="B104" s="9">
        <v>8.0000000000000002E-3</v>
      </c>
      <c r="C104" s="10">
        <v>-4.2614010396426427E-2</v>
      </c>
      <c r="D104" s="10">
        <v>5.5812769188738898E-3</v>
      </c>
      <c r="E104" s="17">
        <f t="shared" si="10"/>
        <v>2.4187230811261104E-3</v>
      </c>
      <c r="F104" s="17">
        <f t="shared" si="11"/>
        <v>-4.8195287315300317E-2</v>
      </c>
      <c r="G104">
        <f t="shared" si="12"/>
        <v>1</v>
      </c>
      <c r="H104" s="11">
        <f t="shared" si="16"/>
        <v>1.008</v>
      </c>
      <c r="I104" s="11">
        <f t="shared" si="13"/>
        <v>0.95738598960357357</v>
      </c>
      <c r="J104" s="11">
        <f t="shared" si="14"/>
        <v>1.0055812769188739</v>
      </c>
      <c r="K104" s="13">
        <f t="shared" si="15"/>
        <v>0</v>
      </c>
      <c r="L104" s="14">
        <f t="shared" si="17"/>
        <v>1.1013647464352481</v>
      </c>
      <c r="M104" s="13">
        <f t="shared" si="9"/>
        <v>0</v>
      </c>
      <c r="N104" s="13"/>
    </row>
    <row r="105" spans="1:14" x14ac:dyDescent="0.15">
      <c r="A105" s="8">
        <v>39568</v>
      </c>
      <c r="B105" s="9">
        <v>1.6199999999999999E-2</v>
      </c>
      <c r="C105" s="10">
        <v>2.7960358793799323E-2</v>
      </c>
      <c r="D105" s="10">
        <v>5.6901663983703887E-3</v>
      </c>
      <c r="E105" s="17">
        <f t="shared" si="10"/>
        <v>1.050983360162961E-2</v>
      </c>
      <c r="F105" s="17">
        <f t="shared" si="11"/>
        <v>2.2270192395428934E-2</v>
      </c>
      <c r="G105">
        <f t="shared" si="12"/>
        <v>0</v>
      </c>
      <c r="H105" s="11">
        <f t="shared" si="16"/>
        <v>1.0162</v>
      </c>
      <c r="I105" s="11">
        <f t="shared" si="13"/>
        <v>1.0279603587937993</v>
      </c>
      <c r="J105" s="11">
        <f t="shared" si="14"/>
        <v>1.0056901663983704</v>
      </c>
      <c r="K105" s="13">
        <f t="shared" si="15"/>
        <v>0</v>
      </c>
      <c r="L105" s="14">
        <f t="shared" si="17"/>
        <v>1.1004906474301404</v>
      </c>
      <c r="M105" s="13">
        <f t="shared" si="9"/>
        <v>0</v>
      </c>
      <c r="N105" s="13"/>
    </row>
    <row r="106" spans="1:14" x14ac:dyDescent="0.15">
      <c r="A106" s="8">
        <v>39598</v>
      </c>
      <c r="B106" s="9">
        <v>2.8999999999999998E-3</v>
      </c>
      <c r="C106" s="10">
        <v>3.7944027915545409E-2</v>
      </c>
      <c r="D106" s="10">
        <v>4.3526080560336577E-3</v>
      </c>
      <c r="E106" s="17">
        <f t="shared" si="10"/>
        <v>-1.4526080560336579E-3</v>
      </c>
      <c r="F106" s="17">
        <f t="shared" si="11"/>
        <v>3.3591419859511751E-2</v>
      </c>
      <c r="G106">
        <f t="shared" si="12"/>
        <v>0</v>
      </c>
      <c r="H106" s="11">
        <f t="shared" si="16"/>
        <v>1.0028999999999999</v>
      </c>
      <c r="I106" s="11">
        <f t="shared" si="13"/>
        <v>1.0379440279155454</v>
      </c>
      <c r="J106" s="11">
        <f t="shared" si="14"/>
        <v>1.0043526080560337</v>
      </c>
      <c r="K106" s="13">
        <f t="shared" si="15"/>
        <v>0</v>
      </c>
      <c r="L106" s="14">
        <f t="shared" si="17"/>
        <v>1.0930183137681961</v>
      </c>
      <c r="M106" s="13">
        <f t="shared" si="9"/>
        <v>1</v>
      </c>
      <c r="N106" s="13"/>
    </row>
    <row r="107" spans="1:14" x14ac:dyDescent="0.15">
      <c r="A107" s="8">
        <v>39629</v>
      </c>
      <c r="B107" s="9">
        <v>5.1999999999999998E-3</v>
      </c>
      <c r="C107" s="10">
        <v>2.2202832823658314E-2</v>
      </c>
      <c r="D107" s="10">
        <v>6.472850346757042E-3</v>
      </c>
      <c r="E107" s="17">
        <f t="shared" si="10"/>
        <v>-1.2728503467570422E-3</v>
      </c>
      <c r="F107" s="17">
        <f t="shared" si="11"/>
        <v>1.5729982476901272E-2</v>
      </c>
      <c r="G107">
        <f t="shared" si="12"/>
        <v>0</v>
      </c>
      <c r="H107" s="11">
        <f t="shared" si="16"/>
        <v>1.0052000000000001</v>
      </c>
      <c r="I107" s="11">
        <f t="shared" si="13"/>
        <v>1.0222028328236583</v>
      </c>
      <c r="J107" s="11">
        <f t="shared" si="14"/>
        <v>1.006472850346757</v>
      </c>
      <c r="K107" s="13">
        <f t="shared" si="15"/>
        <v>0</v>
      </c>
      <c r="L107" s="14">
        <f t="shared" si="17"/>
        <v>1.0948710719030115</v>
      </c>
      <c r="M107" s="13">
        <f t="shared" si="9"/>
        <v>0</v>
      </c>
      <c r="N107" s="13"/>
    </row>
    <row r="108" spans="1:14" x14ac:dyDescent="0.15">
      <c r="A108" s="8">
        <v>39660</v>
      </c>
      <c r="B108" s="9">
        <v>1.8E-3</v>
      </c>
      <c r="C108" s="10">
        <v>-5.9596236145298409E-3</v>
      </c>
      <c r="D108" s="10">
        <v>2.8159745925275814E-3</v>
      </c>
      <c r="E108" s="17">
        <f t="shared" si="10"/>
        <v>-1.0159745925275815E-3</v>
      </c>
      <c r="F108" s="17">
        <f t="shared" si="11"/>
        <v>-8.7755982070574223E-3</v>
      </c>
      <c r="G108">
        <f t="shared" si="12"/>
        <v>1</v>
      </c>
      <c r="H108" s="11">
        <f t="shared" si="16"/>
        <v>1.0018</v>
      </c>
      <c r="I108" s="11">
        <f t="shared" si="13"/>
        <v>0.99404037638547016</v>
      </c>
      <c r="J108" s="11">
        <f t="shared" si="14"/>
        <v>1.0028159745925276</v>
      </c>
      <c r="K108" s="13">
        <f t="shared" si="15"/>
        <v>0</v>
      </c>
      <c r="L108" s="14">
        <f t="shared" si="17"/>
        <v>1.0937818647085196</v>
      </c>
      <c r="M108" s="13">
        <f t="shared" si="9"/>
        <v>1</v>
      </c>
      <c r="N108" s="13"/>
    </row>
    <row r="109" spans="1:14" x14ac:dyDescent="0.15">
      <c r="A109" s="8">
        <v>39689</v>
      </c>
      <c r="B109" s="9">
        <v>3.0999999999999999E-3</v>
      </c>
      <c r="C109" s="10">
        <v>1.2863571531556817E-2</v>
      </c>
      <c r="D109" s="10">
        <v>3.7044186052690442E-3</v>
      </c>
      <c r="E109" s="17">
        <f t="shared" si="10"/>
        <v>-6.0441860526904432E-4</v>
      </c>
      <c r="F109" s="17">
        <f t="shared" si="11"/>
        <v>9.1591529262877724E-3</v>
      </c>
      <c r="G109">
        <f t="shared" si="12"/>
        <v>0</v>
      </c>
      <c r="H109" s="11">
        <f t="shared" si="16"/>
        <v>1.0031000000000001</v>
      </c>
      <c r="I109" s="11">
        <f t="shared" si="13"/>
        <v>1.0128635715315568</v>
      </c>
      <c r="J109" s="11">
        <f t="shared" si="14"/>
        <v>1.003704418605269</v>
      </c>
      <c r="K109" s="13">
        <f t="shared" si="15"/>
        <v>0</v>
      </c>
      <c r="L109" s="14">
        <f t="shared" si="17"/>
        <v>1.0973848594714843</v>
      </c>
      <c r="M109" s="13">
        <f t="shared" si="9"/>
        <v>1</v>
      </c>
      <c r="N109" s="13"/>
    </row>
    <row r="110" spans="1:14" x14ac:dyDescent="0.15">
      <c r="A110" s="8">
        <v>39721</v>
      </c>
      <c r="B110" s="9">
        <v>1.06E-2</v>
      </c>
      <c r="C110" s="10">
        <v>5.0858787979908282E-3</v>
      </c>
      <c r="D110" s="10">
        <v>4.0645606720104421E-3</v>
      </c>
      <c r="E110" s="17">
        <f t="shared" si="10"/>
        <v>6.5354393279895579E-3</v>
      </c>
      <c r="F110" s="17">
        <f t="shared" si="11"/>
        <v>1.0213181259803861E-3</v>
      </c>
      <c r="G110">
        <f t="shared" si="12"/>
        <v>1</v>
      </c>
      <c r="H110" s="11">
        <f t="shared" si="16"/>
        <v>1.0105999999999999</v>
      </c>
      <c r="I110" s="11">
        <f t="shared" si="13"/>
        <v>1.0050858787979908</v>
      </c>
      <c r="J110" s="11">
        <f t="shared" si="14"/>
        <v>1.0040645606720104</v>
      </c>
      <c r="K110" s="13">
        <f t="shared" si="15"/>
        <v>0</v>
      </c>
      <c r="L110" s="14">
        <f t="shared" si="17"/>
        <v>1.116420346017994</v>
      </c>
      <c r="M110" s="13">
        <f t="shared" si="9"/>
        <v>0</v>
      </c>
      <c r="N110" s="13"/>
    </row>
    <row r="111" spans="1:14" x14ac:dyDescent="0.15">
      <c r="A111" s="8">
        <v>39752</v>
      </c>
      <c r="B111" s="9">
        <v>4.5999999999999999E-3</v>
      </c>
      <c r="C111" s="10">
        <v>9.3638756915515042E-3</v>
      </c>
      <c r="D111" s="10">
        <v>3.3693543721078356E-3</v>
      </c>
      <c r="E111" s="17">
        <f t="shared" si="10"/>
        <v>1.2306456278921643E-3</v>
      </c>
      <c r="F111" s="17">
        <f t="shared" si="11"/>
        <v>5.9945213194436686E-3</v>
      </c>
      <c r="G111">
        <f t="shared" si="12"/>
        <v>0</v>
      </c>
      <c r="H111" s="11">
        <f t="shared" si="16"/>
        <v>1.0045999999999999</v>
      </c>
      <c r="I111" s="11">
        <f t="shared" si="13"/>
        <v>1.0093638756915515</v>
      </c>
      <c r="J111" s="11">
        <f t="shared" si="14"/>
        <v>1.0033693543721078</v>
      </c>
      <c r="K111" s="13">
        <f t="shared" si="15"/>
        <v>0</v>
      </c>
      <c r="L111" s="14">
        <f t="shared" si="17"/>
        <v>1.1175250564336068</v>
      </c>
      <c r="M111" s="13">
        <f t="shared" si="9"/>
        <v>1</v>
      </c>
      <c r="N111" s="13"/>
    </row>
    <row r="112" spans="1:14" x14ac:dyDescent="0.15">
      <c r="A112" s="8">
        <v>39780</v>
      </c>
      <c r="B112" s="9">
        <v>9.4000000000000004E-3</v>
      </c>
      <c r="C112" s="10">
        <v>-6.4108406563714748E-2</v>
      </c>
      <c r="D112" s="10">
        <v>3.9273791873495334E-3</v>
      </c>
      <c r="E112" s="17">
        <f t="shared" si="10"/>
        <v>5.472620812650467E-3</v>
      </c>
      <c r="F112" s="17">
        <f t="shared" si="11"/>
        <v>-6.8035785751064282E-2</v>
      </c>
      <c r="G112">
        <f t="shared" si="12"/>
        <v>1</v>
      </c>
      <c r="H112" s="11">
        <f t="shared" si="16"/>
        <v>1.0094000000000001</v>
      </c>
      <c r="I112" s="11">
        <f t="shared" si="13"/>
        <v>0.93589159343628525</v>
      </c>
      <c r="J112" s="11">
        <f t="shared" si="14"/>
        <v>1.0039273791873495</v>
      </c>
      <c r="K112" s="13">
        <f t="shared" si="15"/>
        <v>0</v>
      </c>
      <c r="L112" s="14">
        <f t="shared" si="17"/>
        <v>1.1273142466552031</v>
      </c>
      <c r="M112" s="13">
        <f t="shared" si="9"/>
        <v>0</v>
      </c>
      <c r="N112" s="13"/>
    </row>
    <row r="113" spans="1:14" x14ac:dyDescent="0.15">
      <c r="A113" s="8">
        <v>39813</v>
      </c>
      <c r="B113" s="9">
        <v>4.3E-3</v>
      </c>
      <c r="C113" s="10">
        <v>2.1278544224437423E-2</v>
      </c>
      <c r="D113" s="10">
        <v>5.0277779872354156E-3</v>
      </c>
      <c r="E113" s="17">
        <f t="shared" si="10"/>
        <v>-7.2777798723541558E-4</v>
      </c>
      <c r="F113" s="17">
        <f t="shared" si="11"/>
        <v>1.6250766237202008E-2</v>
      </c>
      <c r="G113">
        <f t="shared" si="12"/>
        <v>0</v>
      </c>
      <c r="H113" s="11">
        <f t="shared" si="16"/>
        <v>1.0043</v>
      </c>
      <c r="I113" s="11">
        <f t="shared" si="13"/>
        <v>1.0212785442244374</v>
      </c>
      <c r="J113" s="11">
        <f t="shared" si="14"/>
        <v>1.0050277779872354</v>
      </c>
      <c r="K113" s="13">
        <f t="shared" si="15"/>
        <v>0</v>
      </c>
      <c r="L113" s="14">
        <f t="shared" si="17"/>
        <v>1.1213951209297495</v>
      </c>
      <c r="M113" s="13">
        <f t="shared" si="9"/>
        <v>1</v>
      </c>
      <c r="N113" s="13"/>
    </row>
    <row r="114" spans="1:14" x14ac:dyDescent="0.15">
      <c r="A114" s="8">
        <v>39843</v>
      </c>
      <c r="B114" s="9">
        <v>1.1000000000000001E-3</v>
      </c>
      <c r="C114" s="10">
        <v>-3.2282562686194116E-2</v>
      </c>
      <c r="D114" s="10">
        <v>4.2906193674303594E-3</v>
      </c>
      <c r="E114" s="17">
        <f t="shared" si="10"/>
        <v>-3.1906193674303591E-3</v>
      </c>
      <c r="F114" s="17">
        <f t="shared" si="11"/>
        <v>-3.6573182053624476E-2</v>
      </c>
      <c r="G114">
        <f t="shared" si="12"/>
        <v>1</v>
      </c>
      <c r="H114" s="11">
        <f t="shared" si="16"/>
        <v>1.0011000000000001</v>
      </c>
      <c r="I114" s="11">
        <f t="shared" si="13"/>
        <v>0.96771743731380588</v>
      </c>
      <c r="J114" s="11">
        <f t="shared" si="14"/>
        <v>1.0042906193674304</v>
      </c>
      <c r="K114" s="13">
        <f t="shared" si="15"/>
        <v>0</v>
      </c>
      <c r="L114" s="14">
        <f t="shared" si="17"/>
        <v>1.1280946835361207</v>
      </c>
      <c r="M114" s="13">
        <f t="shared" si="9"/>
        <v>1</v>
      </c>
      <c r="N114" s="13"/>
    </row>
    <row r="115" spans="1:14" x14ac:dyDescent="0.15">
      <c r="A115" s="8">
        <v>39871</v>
      </c>
      <c r="B115" s="9">
        <v>3.0099999999999998E-2</v>
      </c>
      <c r="C115" s="10">
        <v>4.1517751676101611E-2</v>
      </c>
      <c r="D115" s="10">
        <v>6.4573242284962085E-3</v>
      </c>
      <c r="E115" s="17">
        <f t="shared" si="10"/>
        <v>2.364267577150379E-2</v>
      </c>
      <c r="F115" s="17">
        <f t="shared" si="11"/>
        <v>3.5060427447605402E-2</v>
      </c>
      <c r="G115">
        <f t="shared" si="12"/>
        <v>0</v>
      </c>
      <c r="H115" s="11">
        <f t="shared" si="16"/>
        <v>1.0301</v>
      </c>
      <c r="I115" s="11">
        <f t="shared" si="13"/>
        <v>1.0415177516761016</v>
      </c>
      <c r="J115" s="11">
        <f t="shared" si="14"/>
        <v>1.0064573242284962</v>
      </c>
      <c r="K115" s="13">
        <f t="shared" si="15"/>
        <v>0</v>
      </c>
      <c r="L115" s="14">
        <f t="shared" si="17"/>
        <v>1.1309118213933183</v>
      </c>
      <c r="M115" s="13">
        <f t="shared" si="9"/>
        <v>0</v>
      </c>
      <c r="N115" s="13"/>
    </row>
    <row r="116" spans="1:14" x14ac:dyDescent="0.15">
      <c r="A116" s="8">
        <v>39903</v>
      </c>
      <c r="B116" s="9">
        <v>7.1999999999999998E-3</v>
      </c>
      <c r="C116" s="10">
        <v>-9.8593710937500134E-3</v>
      </c>
      <c r="D116" s="10">
        <v>3.2568562095554032E-3</v>
      </c>
      <c r="E116" s="17">
        <f t="shared" si="10"/>
        <v>3.9431437904445966E-3</v>
      </c>
      <c r="F116" s="17">
        <f t="shared" si="11"/>
        <v>-1.3116227303305417E-2</v>
      </c>
      <c r="G116">
        <f t="shared" si="12"/>
        <v>1</v>
      </c>
      <c r="H116" s="11">
        <f t="shared" si="16"/>
        <v>1.0072000000000001</v>
      </c>
      <c r="I116" s="11">
        <f t="shared" si="13"/>
        <v>0.99014062890624999</v>
      </c>
      <c r="J116" s="11">
        <f t="shared" si="14"/>
        <v>1.0032568562095554</v>
      </c>
      <c r="K116" s="13">
        <f t="shared" si="15"/>
        <v>0</v>
      </c>
      <c r="L116" s="14">
        <f t="shared" si="17"/>
        <v>1.1014890111677662</v>
      </c>
      <c r="M116" s="13">
        <f t="shared" si="9"/>
        <v>0</v>
      </c>
      <c r="N116" s="13"/>
    </row>
    <row r="117" spans="1:14" x14ac:dyDescent="0.15">
      <c r="A117" s="8">
        <v>39933</v>
      </c>
      <c r="B117" s="9">
        <v>9.2999999999999992E-3</v>
      </c>
      <c r="C117" s="10">
        <v>4.7546697913198877E-2</v>
      </c>
      <c r="D117" s="10">
        <v>3.0797925417811456E-3</v>
      </c>
      <c r="E117" s="17">
        <f t="shared" si="10"/>
        <v>6.2202074582188537E-3</v>
      </c>
      <c r="F117" s="17">
        <f t="shared" si="11"/>
        <v>4.4466905371417731E-2</v>
      </c>
      <c r="G117">
        <f t="shared" si="12"/>
        <v>0</v>
      </c>
      <c r="H117" s="11">
        <f t="shared" si="16"/>
        <v>1.0093000000000001</v>
      </c>
      <c r="I117" s="11">
        <f t="shared" si="13"/>
        <v>1.0475466979131989</v>
      </c>
      <c r="J117" s="11">
        <f t="shared" si="14"/>
        <v>1.0030797925417811</v>
      </c>
      <c r="K117" s="13">
        <f t="shared" si="15"/>
        <v>0</v>
      </c>
      <c r="L117" s="14">
        <f t="shared" si="17"/>
        <v>1.0976613587262583</v>
      </c>
      <c r="M117" s="13">
        <f t="shared" si="9"/>
        <v>0</v>
      </c>
      <c r="N117" s="13"/>
    </row>
    <row r="118" spans="1:14" x14ac:dyDescent="0.15">
      <c r="A118" s="8">
        <v>39962</v>
      </c>
      <c r="B118" s="9">
        <v>4.5999999999999999E-3</v>
      </c>
      <c r="C118" s="10">
        <v>1.4822338300311211E-2</v>
      </c>
      <c r="D118" s="10">
        <v>3.6547977401839571E-3</v>
      </c>
      <c r="E118" s="17">
        <f t="shared" si="10"/>
        <v>9.4520225981604283E-4</v>
      </c>
      <c r="F118" s="17">
        <f t="shared" si="11"/>
        <v>1.1167540560127254E-2</v>
      </c>
      <c r="G118">
        <f t="shared" si="12"/>
        <v>0</v>
      </c>
      <c r="H118" s="11">
        <f t="shared" si="16"/>
        <v>1.0045999999999999</v>
      </c>
      <c r="I118" s="11">
        <f t="shared" si="13"/>
        <v>1.0148223383003112</v>
      </c>
      <c r="J118" s="11">
        <f t="shared" si="14"/>
        <v>1.003654797740184</v>
      </c>
      <c r="K118" s="13">
        <f t="shared" si="15"/>
        <v>0</v>
      </c>
      <c r="L118" s="14">
        <f t="shared" si="17"/>
        <v>1.1233274719393158</v>
      </c>
      <c r="M118" s="13">
        <f t="shared" si="9"/>
        <v>1</v>
      </c>
      <c r="N118" s="13"/>
    </row>
    <row r="119" spans="1:14" x14ac:dyDescent="0.15">
      <c r="A119" s="8">
        <v>39994</v>
      </c>
      <c r="B119" s="9">
        <v>4.1999999999999997E-3</v>
      </c>
      <c r="C119" s="10">
        <v>3.1508002961554205E-2</v>
      </c>
      <c r="D119" s="10">
        <v>3.7596101181625041E-3</v>
      </c>
      <c r="E119" s="17">
        <f t="shared" si="10"/>
        <v>4.4038988183749562E-4</v>
      </c>
      <c r="F119" s="17">
        <f t="shared" si="11"/>
        <v>2.77483928433917E-2</v>
      </c>
      <c r="G119">
        <f t="shared" si="12"/>
        <v>0</v>
      </c>
      <c r="H119" s="11">
        <f t="shared" si="16"/>
        <v>1.0042</v>
      </c>
      <c r="I119" s="11">
        <f t="shared" si="13"/>
        <v>1.0315080029615542</v>
      </c>
      <c r="J119" s="11">
        <f t="shared" si="14"/>
        <v>1.0037596101181625</v>
      </c>
      <c r="K119" s="13">
        <f t="shared" si="15"/>
        <v>0</v>
      </c>
      <c r="L119" s="14">
        <f t="shared" si="17"/>
        <v>1.1256756579746261</v>
      </c>
      <c r="M119" s="13">
        <f t="shared" si="9"/>
        <v>1</v>
      </c>
      <c r="N119" s="13"/>
    </row>
    <row r="120" spans="1:14" x14ac:dyDescent="0.15">
      <c r="A120" s="8">
        <v>40025</v>
      </c>
      <c r="B120" s="9">
        <v>5.1000000000000004E-3</v>
      </c>
      <c r="C120" s="10">
        <v>-2.5290467099494562E-2</v>
      </c>
      <c r="D120" s="10">
        <v>3.3805965608002531E-3</v>
      </c>
      <c r="E120" s="17">
        <f t="shared" si="10"/>
        <v>1.7194034391997473E-3</v>
      </c>
      <c r="F120" s="17">
        <f t="shared" si="11"/>
        <v>-2.8671063660294815E-2</v>
      </c>
      <c r="G120">
        <f t="shared" si="12"/>
        <v>1</v>
      </c>
      <c r="H120" s="11">
        <f t="shared" si="16"/>
        <v>1.0051000000000001</v>
      </c>
      <c r="I120" s="11">
        <f t="shared" si="13"/>
        <v>0.97470953290050544</v>
      </c>
      <c r="J120" s="11">
        <f t="shared" si="14"/>
        <v>1.0033805965608003</v>
      </c>
      <c r="K120" s="13">
        <f t="shared" si="15"/>
        <v>0</v>
      </c>
      <c r="L120" s="14">
        <f t="shared" si="17"/>
        <v>1.1394635593818039</v>
      </c>
      <c r="M120" s="13">
        <f t="shared" si="9"/>
        <v>0</v>
      </c>
      <c r="N120" s="13"/>
    </row>
    <row r="121" spans="1:14" x14ac:dyDescent="0.15">
      <c r="A121" s="8">
        <v>40056</v>
      </c>
      <c r="B121" s="9">
        <v>2.0500000000000001E-2</v>
      </c>
      <c r="C121" s="10">
        <v>-9.0814810760454501E-3</v>
      </c>
      <c r="D121" s="10">
        <v>4.1083833753374766E-3</v>
      </c>
      <c r="E121" s="17">
        <f t="shared" si="10"/>
        <v>1.6391616624662524E-2</v>
      </c>
      <c r="F121" s="17">
        <f t="shared" si="11"/>
        <v>-1.3189864451382927E-2</v>
      </c>
      <c r="G121">
        <f t="shared" si="12"/>
        <v>1</v>
      </c>
      <c r="H121" s="11">
        <f t="shared" si="16"/>
        <v>1.0205</v>
      </c>
      <c r="I121" s="11">
        <f t="shared" si="13"/>
        <v>0.99091851892395455</v>
      </c>
      <c r="J121" s="11">
        <f t="shared" si="14"/>
        <v>1.0041083833753375</v>
      </c>
      <c r="K121" s="13">
        <f t="shared" si="15"/>
        <v>0</v>
      </c>
      <c r="L121" s="14">
        <f t="shared" si="17"/>
        <v>1.158849517858999</v>
      </c>
      <c r="M121" s="13">
        <f t="shared" si="9"/>
        <v>0</v>
      </c>
      <c r="N121" s="13"/>
    </row>
    <row r="122" spans="1:14" x14ac:dyDescent="0.15">
      <c r="A122" s="8">
        <v>40086</v>
      </c>
      <c r="B122" s="9">
        <v>1.1599999999999999E-2</v>
      </c>
      <c r="C122" s="10">
        <v>5.4203327569492199E-2</v>
      </c>
      <c r="D122" s="10">
        <v>5.4180917399424544E-3</v>
      </c>
      <c r="E122" s="17">
        <f t="shared" si="10"/>
        <v>6.1819082600575448E-3</v>
      </c>
      <c r="F122" s="17">
        <f t="shared" si="11"/>
        <v>4.8785235829549745E-2</v>
      </c>
      <c r="G122">
        <f t="shared" si="12"/>
        <v>0</v>
      </c>
      <c r="H122" s="11">
        <f t="shared" si="16"/>
        <v>1.0116000000000001</v>
      </c>
      <c r="I122" s="11">
        <f t="shared" si="13"/>
        <v>1.0542033275694922</v>
      </c>
      <c r="J122" s="11">
        <f t="shared" si="14"/>
        <v>1.0054180917399425</v>
      </c>
      <c r="K122" s="13">
        <f t="shared" si="15"/>
        <v>0</v>
      </c>
      <c r="L122" s="14">
        <f t="shared" si="17"/>
        <v>1.1670256242074406</v>
      </c>
      <c r="M122" s="13">
        <f t="shared" si="9"/>
        <v>0</v>
      </c>
      <c r="N122" s="13"/>
    </row>
    <row r="123" spans="1:14" x14ac:dyDescent="0.15">
      <c r="A123" s="8">
        <v>40116</v>
      </c>
      <c r="B123" s="9">
        <v>1.34E-2</v>
      </c>
      <c r="C123" s="10">
        <v>2.2853405672085048E-2</v>
      </c>
      <c r="D123" s="10">
        <v>5.5318813867606398E-3</v>
      </c>
      <c r="E123" s="17">
        <f t="shared" si="10"/>
        <v>7.8681186132393607E-3</v>
      </c>
      <c r="F123" s="17">
        <f t="shared" si="11"/>
        <v>1.7321524285324408E-2</v>
      </c>
      <c r="G123">
        <f t="shared" si="12"/>
        <v>0</v>
      </c>
      <c r="H123" s="11">
        <f t="shared" si="16"/>
        <v>1.0134000000000001</v>
      </c>
      <c r="I123" s="11">
        <f t="shared" si="13"/>
        <v>1.022853405672085</v>
      </c>
      <c r="J123" s="11">
        <f t="shared" si="14"/>
        <v>1.0055318813867606</v>
      </c>
      <c r="K123" s="13">
        <f t="shared" si="15"/>
        <v>0</v>
      </c>
      <c r="L123" s="14">
        <f t="shared" si="17"/>
        <v>1.1529511752005897</v>
      </c>
      <c r="M123" s="13">
        <f t="shared" si="9"/>
        <v>0</v>
      </c>
      <c r="N123" s="13"/>
    </row>
    <row r="124" spans="1:14" x14ac:dyDescent="0.15">
      <c r="A124" s="8">
        <v>40147</v>
      </c>
      <c r="B124" s="9">
        <v>4.1000000000000003E-3</v>
      </c>
      <c r="C124" s="10">
        <v>-2.1505415404998174E-2</v>
      </c>
      <c r="D124" s="10">
        <v>5.188512135895218E-3</v>
      </c>
      <c r="E124" s="17">
        <f t="shared" si="10"/>
        <v>-1.0885121358952176E-3</v>
      </c>
      <c r="F124" s="17">
        <f t="shared" si="11"/>
        <v>-2.6693927540893392E-2</v>
      </c>
      <c r="G124">
        <f t="shared" si="12"/>
        <v>1</v>
      </c>
      <c r="H124" s="11">
        <f t="shared" si="16"/>
        <v>1.0041</v>
      </c>
      <c r="I124" s="11">
        <f t="shared" si="13"/>
        <v>0.97849458459500183</v>
      </c>
      <c r="J124" s="11">
        <f t="shared" si="14"/>
        <v>1.0051885121358952</v>
      </c>
      <c r="K124" s="13">
        <f t="shared" si="15"/>
        <v>0</v>
      </c>
      <c r="L124" s="14">
        <f t="shared" si="17"/>
        <v>1.1433944455068008</v>
      </c>
      <c r="M124" s="13">
        <f t="shared" si="9"/>
        <v>1</v>
      </c>
      <c r="N124" s="13"/>
    </row>
    <row r="125" spans="1:14" x14ac:dyDescent="0.15">
      <c r="A125" s="8">
        <v>40178</v>
      </c>
      <c r="B125" s="9">
        <v>1.03E-2</v>
      </c>
      <c r="C125" s="10">
        <v>1.7443874138492799E-2</v>
      </c>
      <c r="D125" s="10">
        <v>4.5311861540746623E-3</v>
      </c>
      <c r="E125" s="17">
        <f t="shared" si="10"/>
        <v>5.7688138459253378E-3</v>
      </c>
      <c r="F125" s="17">
        <f t="shared" si="11"/>
        <v>1.2912687984418136E-2</v>
      </c>
      <c r="G125">
        <f t="shared" si="12"/>
        <v>0</v>
      </c>
      <c r="H125" s="11">
        <f t="shared" si="16"/>
        <v>1.0103</v>
      </c>
      <c r="I125" s="11">
        <f t="shared" si="13"/>
        <v>1.0174438741384928</v>
      </c>
      <c r="J125" s="11">
        <f t="shared" si="14"/>
        <v>1.0045311861540747</v>
      </c>
      <c r="K125" s="13">
        <f t="shared" si="15"/>
        <v>0</v>
      </c>
      <c r="L125" s="14">
        <f t="shared" si="17"/>
        <v>1.1468106225175771</v>
      </c>
      <c r="M125" s="13">
        <f t="shared" si="9"/>
        <v>0</v>
      </c>
      <c r="N125" s="13"/>
    </row>
    <row r="126" spans="1:14" x14ac:dyDescent="0.15">
      <c r="A126" s="8">
        <v>40207</v>
      </c>
      <c r="B126" s="9">
        <v>3.5999999999999999E-3</v>
      </c>
      <c r="C126" s="10">
        <v>9.0764692534603952E-3</v>
      </c>
      <c r="D126" s="10">
        <v>4.6041042836471036E-3</v>
      </c>
      <c r="E126" s="17">
        <f t="shared" si="10"/>
        <v>-1.0041042836471037E-3</v>
      </c>
      <c r="F126" s="17">
        <f t="shared" si="11"/>
        <v>4.4723649698132917E-3</v>
      </c>
      <c r="G126">
        <f t="shared" si="12"/>
        <v>0</v>
      </c>
      <c r="H126" s="11">
        <f t="shared" si="16"/>
        <v>1.0036</v>
      </c>
      <c r="I126" s="11">
        <f t="shared" si="13"/>
        <v>1.0090764692534604</v>
      </c>
      <c r="J126" s="11">
        <f t="shared" si="14"/>
        <v>1.0046041042836471</v>
      </c>
      <c r="K126" s="13">
        <f t="shared" si="15"/>
        <v>0</v>
      </c>
      <c r="L126" s="14">
        <f t="shared" si="17"/>
        <v>1.1443133609422642</v>
      </c>
      <c r="M126" s="13">
        <f t="shared" si="9"/>
        <v>1</v>
      </c>
      <c r="N126" s="13"/>
    </row>
    <row r="127" spans="1:14" x14ac:dyDescent="0.15">
      <c r="A127" s="8">
        <v>40235</v>
      </c>
      <c r="B127" s="9">
        <v>3.3E-3</v>
      </c>
      <c r="C127" s="10">
        <v>9.105593819543456E-3</v>
      </c>
      <c r="D127" s="10">
        <v>5.1593803560010532E-3</v>
      </c>
      <c r="E127" s="17">
        <f t="shared" si="10"/>
        <v>-1.8593803560010532E-3</v>
      </c>
      <c r="F127" s="17">
        <f t="shared" si="11"/>
        <v>3.9462134635424029E-3</v>
      </c>
      <c r="G127">
        <f t="shared" si="12"/>
        <v>0</v>
      </c>
      <c r="H127" s="11">
        <f t="shared" si="16"/>
        <v>1.0033000000000001</v>
      </c>
      <c r="I127" s="11">
        <f t="shared" si="13"/>
        <v>1.0091055938195435</v>
      </c>
      <c r="J127" s="11">
        <f t="shared" si="14"/>
        <v>1.0051593803560011</v>
      </c>
      <c r="K127" s="13">
        <f t="shared" si="15"/>
        <v>0</v>
      </c>
      <c r="L127" s="14">
        <f t="shared" si="17"/>
        <v>1.1520667794899002</v>
      </c>
      <c r="M127" s="13">
        <f t="shared" si="9"/>
        <v>1</v>
      </c>
      <c r="N127" s="13"/>
    </row>
    <row r="128" spans="1:14" x14ac:dyDescent="0.15">
      <c r="A128" s="8">
        <v>40268</v>
      </c>
      <c r="B128" s="9">
        <v>3.7000000000000002E-3</v>
      </c>
      <c r="C128" s="10">
        <v>1.8903346078316563E-2</v>
      </c>
      <c r="D128" s="10">
        <v>3.5618861616442121E-3</v>
      </c>
      <c r="E128" s="17">
        <f t="shared" si="10"/>
        <v>1.3811383835578804E-4</v>
      </c>
      <c r="F128" s="17">
        <f t="shared" si="11"/>
        <v>1.5341459916672351E-2</v>
      </c>
      <c r="G128">
        <f t="shared" si="12"/>
        <v>0</v>
      </c>
      <c r="H128" s="11">
        <f t="shared" si="16"/>
        <v>1.0037</v>
      </c>
      <c r="I128" s="11">
        <f t="shared" si="13"/>
        <v>1.0189033460783166</v>
      </c>
      <c r="J128" s="11">
        <f t="shared" si="14"/>
        <v>1.0035618861616442</v>
      </c>
      <c r="K128" s="13">
        <f t="shared" si="15"/>
        <v>0</v>
      </c>
      <c r="L128" s="14">
        <f t="shared" si="17"/>
        <v>1.1581526500483537</v>
      </c>
      <c r="M128" s="13">
        <f t="shared" si="9"/>
        <v>1</v>
      </c>
      <c r="N128" s="13"/>
    </row>
    <row r="129" spans="1:14" x14ac:dyDescent="0.15">
      <c r="A129" s="8">
        <v>40298</v>
      </c>
      <c r="B129" s="9">
        <v>3.2899999999999999E-2</v>
      </c>
      <c r="C129" s="10">
        <v>-7.9004274966125276E-2</v>
      </c>
      <c r="D129" s="10">
        <v>3.6467918469804683E-3</v>
      </c>
      <c r="E129" s="17">
        <f t="shared" si="10"/>
        <v>2.925320815301953E-2</v>
      </c>
      <c r="F129" s="17">
        <f t="shared" si="11"/>
        <v>-8.2651066813105745E-2</v>
      </c>
      <c r="G129">
        <f t="shared" si="12"/>
        <v>1</v>
      </c>
      <c r="H129" s="11">
        <f t="shared" si="16"/>
        <v>1.0328999999999999</v>
      </c>
      <c r="I129" s="11">
        <f t="shared" si="13"/>
        <v>0.92099572503387472</v>
      </c>
      <c r="J129" s="11">
        <f t="shared" si="14"/>
        <v>1.0036467918469805</v>
      </c>
      <c r="K129" s="13">
        <f t="shared" si="15"/>
        <v>0</v>
      </c>
      <c r="L129" s="14">
        <f t="shared" si="17"/>
        <v>1.1591911450020684</v>
      </c>
      <c r="M129" s="13">
        <f t="shared" si="9"/>
        <v>0</v>
      </c>
      <c r="N129" s="13"/>
    </row>
    <row r="130" spans="1:14" x14ac:dyDescent="0.15">
      <c r="A130" s="8">
        <v>40326</v>
      </c>
      <c r="B130" s="9">
        <v>6.7000000000000002E-3</v>
      </c>
      <c r="C130" s="10">
        <v>5.927590007180461E-3</v>
      </c>
      <c r="D130" s="10">
        <v>5.2892207719681394E-3</v>
      </c>
      <c r="E130" s="17">
        <f t="shared" si="10"/>
        <v>1.4107792280318608E-3</v>
      </c>
      <c r="F130" s="17">
        <f t="shared" si="11"/>
        <v>6.3836923521232158E-4</v>
      </c>
      <c r="G130">
        <f t="shared" si="12"/>
        <v>1</v>
      </c>
      <c r="H130" s="11">
        <f t="shared" si="16"/>
        <v>1.0066999999999999</v>
      </c>
      <c r="I130" s="11">
        <f t="shared" si="13"/>
        <v>1.0059275900071805</v>
      </c>
      <c r="J130" s="11">
        <f t="shared" si="14"/>
        <v>1.0052892207719681</v>
      </c>
      <c r="K130" s="13">
        <f t="shared" si="15"/>
        <v>0</v>
      </c>
      <c r="L130" s="14">
        <f t="shared" si="17"/>
        <v>1.1222685109904815</v>
      </c>
      <c r="M130" s="13">
        <f t="shared" ref="M130:M193" si="18">IF(AND(0.005&gt;B130,0&lt;B130),1,0)</f>
        <v>0</v>
      </c>
      <c r="N130" s="13"/>
    </row>
    <row r="131" spans="1:14" x14ac:dyDescent="0.15">
      <c r="A131" s="8">
        <v>40359</v>
      </c>
      <c r="B131" s="9">
        <v>1.6500000000000001E-2</v>
      </c>
      <c r="C131" s="10">
        <v>3.6311711839953409E-2</v>
      </c>
      <c r="D131" s="10">
        <v>5.0932088449635593E-3</v>
      </c>
      <c r="E131" s="17">
        <f t="shared" ref="E131:E194" si="19">B131-D131</f>
        <v>1.1406791155036441E-2</v>
      </c>
      <c r="F131" s="17">
        <f t="shared" ref="F131:F194" si="20">C131-D131</f>
        <v>3.121850299498985E-2</v>
      </c>
      <c r="G131">
        <f t="shared" ref="G131:G194" si="21">IF(B131&gt;C131,1,0)</f>
        <v>0</v>
      </c>
      <c r="H131" s="11">
        <f t="shared" si="16"/>
        <v>1.0165</v>
      </c>
      <c r="I131" s="11">
        <f t="shared" ref="I131:I194" si="22">1+C131</f>
        <v>1.0363117118399534</v>
      </c>
      <c r="J131" s="11">
        <f t="shared" ref="J131:J194" si="23">1+D131</f>
        <v>1.0050932088449636</v>
      </c>
      <c r="K131" s="13">
        <f t="shared" ref="K131:K194" si="24">IF(B131&lt;0,1,0)</f>
        <v>0</v>
      </c>
      <c r="L131" s="14">
        <f t="shared" si="17"/>
        <v>1.1179207935047728</v>
      </c>
      <c r="M131" s="13">
        <f t="shared" si="18"/>
        <v>0</v>
      </c>
      <c r="N131" s="13"/>
    </row>
    <row r="132" spans="1:14" x14ac:dyDescent="0.15">
      <c r="A132" s="8">
        <v>40389</v>
      </c>
      <c r="B132" s="9">
        <v>2.2200000000000001E-2</v>
      </c>
      <c r="C132" s="10">
        <v>3.8794215360158812E-2</v>
      </c>
      <c r="D132" s="10">
        <v>4.2604044963854282E-3</v>
      </c>
      <c r="E132" s="17">
        <f t="shared" si="19"/>
        <v>1.7939595503614573E-2</v>
      </c>
      <c r="F132" s="17">
        <f t="shared" si="20"/>
        <v>3.4533810863773384E-2</v>
      </c>
      <c r="G132">
        <f t="shared" si="21"/>
        <v>0</v>
      </c>
      <c r="H132" s="11">
        <f t="shared" si="16"/>
        <v>1.0222</v>
      </c>
      <c r="I132" s="11">
        <f t="shared" si="22"/>
        <v>1.0387942153601588</v>
      </c>
      <c r="J132" s="11">
        <f t="shared" si="23"/>
        <v>1.0042604044963854</v>
      </c>
      <c r="K132" s="13">
        <f t="shared" si="24"/>
        <v>0</v>
      </c>
      <c r="L132" s="14">
        <f t="shared" si="17"/>
        <v>1.1046135218850899</v>
      </c>
      <c r="M132" s="13">
        <f t="shared" si="18"/>
        <v>0</v>
      </c>
      <c r="N132" s="13"/>
    </row>
    <row r="133" spans="1:14" x14ac:dyDescent="0.15">
      <c r="A133" s="8">
        <v>40421</v>
      </c>
      <c r="B133" s="9">
        <v>2.7699999999999999E-2</v>
      </c>
      <c r="C133" s="10">
        <v>2.4827757355757596E-2</v>
      </c>
      <c r="D133" s="10">
        <v>6.4961345853837837E-3</v>
      </c>
      <c r="E133" s="17">
        <f t="shared" si="19"/>
        <v>2.1203865414616215E-2</v>
      </c>
      <c r="F133" s="17">
        <f t="shared" si="20"/>
        <v>1.8331622770373812E-2</v>
      </c>
      <c r="G133">
        <f t="shared" si="21"/>
        <v>1</v>
      </c>
      <c r="H133" s="11">
        <f t="shared" ref="H133:H196" si="25">B133+1</f>
        <v>1.0277000000000001</v>
      </c>
      <c r="I133" s="11">
        <f t="shared" si="22"/>
        <v>1.0248277573557576</v>
      </c>
      <c r="J133" s="11">
        <f t="shared" si="23"/>
        <v>1.0064961345853838</v>
      </c>
      <c r="K133" s="13">
        <f t="shared" si="24"/>
        <v>0</v>
      </c>
      <c r="L133" s="14">
        <f t="shared" ref="L133:L196" si="26">PRODUCT(H133:H144)</f>
        <v>1.0845139215064337</v>
      </c>
      <c r="M133" s="13">
        <f t="shared" si="18"/>
        <v>0</v>
      </c>
      <c r="N133" s="13"/>
    </row>
    <row r="134" spans="1:14" x14ac:dyDescent="0.15">
      <c r="A134" s="8">
        <v>40451</v>
      </c>
      <c r="B134" s="9">
        <v>-5.9999999999999995E-4</v>
      </c>
      <c r="C134" s="10">
        <v>-0.1694245237674199</v>
      </c>
      <c r="D134" s="10">
        <v>3.2496194358384578E-3</v>
      </c>
      <c r="E134" s="17">
        <f t="shared" si="19"/>
        <v>-3.8496194358384576E-3</v>
      </c>
      <c r="F134" s="17">
        <f t="shared" si="20"/>
        <v>-0.17267414320325836</v>
      </c>
      <c r="G134">
        <f t="shared" si="21"/>
        <v>1</v>
      </c>
      <c r="H134" s="11">
        <f t="shared" si="25"/>
        <v>0.99939999999999996</v>
      </c>
      <c r="I134" s="11">
        <f t="shared" si="22"/>
        <v>0.8305754762325801</v>
      </c>
      <c r="J134" s="11">
        <f t="shared" si="23"/>
        <v>1.0032496194358385</v>
      </c>
      <c r="K134" s="13">
        <f t="shared" si="24"/>
        <v>1</v>
      </c>
      <c r="L134" s="14">
        <f t="shared" si="26"/>
        <v>1.0733279260136164</v>
      </c>
      <c r="M134" s="13">
        <f t="shared" si="18"/>
        <v>0</v>
      </c>
      <c r="N134" s="13"/>
    </row>
    <row r="135" spans="1:14" x14ac:dyDescent="0.15">
      <c r="A135" s="8">
        <v>40480</v>
      </c>
      <c r="B135" s="9">
        <v>5.0000000000000001E-3</v>
      </c>
      <c r="C135" s="10">
        <v>-9.0791433779084607E-2</v>
      </c>
      <c r="D135" s="10">
        <v>3.1345580288100194E-3</v>
      </c>
      <c r="E135" s="17">
        <f t="shared" si="19"/>
        <v>1.8654419711899807E-3</v>
      </c>
      <c r="F135" s="17">
        <f t="shared" si="20"/>
        <v>-9.3925991807894627E-2</v>
      </c>
      <c r="G135">
        <f t="shared" si="21"/>
        <v>1</v>
      </c>
      <c r="H135" s="11">
        <f t="shared" si="25"/>
        <v>1.0049999999999999</v>
      </c>
      <c r="I135" s="11">
        <f t="shared" si="22"/>
        <v>0.90920856622091539</v>
      </c>
      <c r="J135" s="11">
        <f t="shared" si="23"/>
        <v>1.00313455802881</v>
      </c>
      <c r="K135" s="13">
        <f t="shared" si="24"/>
        <v>0</v>
      </c>
      <c r="L135" s="14">
        <f t="shared" si="26"/>
        <v>1.0735427204754964</v>
      </c>
      <c r="M135" s="13">
        <f t="shared" si="18"/>
        <v>0</v>
      </c>
      <c r="N135" s="13"/>
    </row>
    <row r="136" spans="1:14" x14ac:dyDescent="0.15">
      <c r="A136" s="8">
        <v>40512</v>
      </c>
      <c r="B136" s="9">
        <v>7.1000000000000004E-3</v>
      </c>
      <c r="C136" s="10">
        <v>1.2190464532380041E-2</v>
      </c>
      <c r="D136" s="10">
        <v>3.1232854697931245E-3</v>
      </c>
      <c r="E136" s="17">
        <f t="shared" si="19"/>
        <v>3.9767145302068759E-3</v>
      </c>
      <c r="F136" s="17">
        <f t="shared" si="20"/>
        <v>9.0671790625869164E-3</v>
      </c>
      <c r="G136">
        <f t="shared" si="21"/>
        <v>0</v>
      </c>
      <c r="H136" s="11">
        <f t="shared" si="25"/>
        <v>1.0071000000000001</v>
      </c>
      <c r="I136" s="11">
        <f t="shared" si="22"/>
        <v>1.01219046453238</v>
      </c>
      <c r="J136" s="11">
        <f t="shared" si="23"/>
        <v>1.0031232854697931</v>
      </c>
      <c r="K136" s="13">
        <f t="shared" si="24"/>
        <v>0</v>
      </c>
      <c r="L136" s="14">
        <f t="shared" si="26"/>
        <v>1.0833701762251224</v>
      </c>
      <c r="M136" s="13">
        <f t="shared" si="18"/>
        <v>0</v>
      </c>
      <c r="N136" s="13"/>
    </row>
    <row r="137" spans="1:14" x14ac:dyDescent="0.15">
      <c r="A137" s="8">
        <v>40543</v>
      </c>
      <c r="B137" s="9">
        <v>8.0999999999999996E-3</v>
      </c>
      <c r="C137" s="10">
        <v>1.0674181657577053E-2</v>
      </c>
      <c r="D137" s="10">
        <v>3.310711928692367E-3</v>
      </c>
      <c r="E137" s="17">
        <f t="shared" si="19"/>
        <v>4.7892880713076326E-3</v>
      </c>
      <c r="F137" s="17">
        <f t="shared" si="20"/>
        <v>7.3634697288846862E-3</v>
      </c>
      <c r="G137">
        <f t="shared" si="21"/>
        <v>0</v>
      </c>
      <c r="H137" s="11">
        <f t="shared" si="25"/>
        <v>1.0081</v>
      </c>
      <c r="I137" s="11">
        <f t="shared" si="22"/>
        <v>1.0106741816575771</v>
      </c>
      <c r="J137" s="11">
        <f t="shared" si="23"/>
        <v>1.0033107119286924</v>
      </c>
      <c r="K137" s="13">
        <f t="shared" si="24"/>
        <v>0</v>
      </c>
      <c r="L137" s="14">
        <f t="shared" si="26"/>
        <v>1.0917608895351769</v>
      </c>
      <c r="M137" s="13">
        <f t="shared" si="18"/>
        <v>0</v>
      </c>
      <c r="N137" s="13"/>
    </row>
    <row r="138" spans="1:14" x14ac:dyDescent="0.15">
      <c r="A138" s="8">
        <v>40574</v>
      </c>
      <c r="B138" s="9">
        <v>1.04E-2</v>
      </c>
      <c r="C138" s="10">
        <v>-4.4043417224814418E-2</v>
      </c>
      <c r="D138" s="10">
        <v>3.2512276573994914E-3</v>
      </c>
      <c r="E138" s="17">
        <f t="shared" si="19"/>
        <v>7.1487723426005081E-3</v>
      </c>
      <c r="F138" s="17">
        <f t="shared" si="20"/>
        <v>-4.729464488221391E-2</v>
      </c>
      <c r="G138">
        <f t="shared" si="21"/>
        <v>1</v>
      </c>
      <c r="H138" s="11">
        <f t="shared" si="25"/>
        <v>1.0104</v>
      </c>
      <c r="I138" s="11">
        <f t="shared" si="22"/>
        <v>0.95595658277518558</v>
      </c>
      <c r="J138" s="11">
        <f t="shared" si="23"/>
        <v>1.0032512276573995</v>
      </c>
      <c r="K138" s="13">
        <f t="shared" si="24"/>
        <v>0</v>
      </c>
      <c r="L138" s="14">
        <f t="shared" si="26"/>
        <v>1.0782235310199602</v>
      </c>
      <c r="M138" s="13">
        <f t="shared" si="18"/>
        <v>0</v>
      </c>
      <c r="N138" s="13"/>
    </row>
    <row r="139" spans="1:14" x14ac:dyDescent="0.15">
      <c r="A139" s="8">
        <v>40602</v>
      </c>
      <c r="B139" s="9">
        <v>8.6E-3</v>
      </c>
      <c r="C139" s="10">
        <v>1.6466656727820217E-2</v>
      </c>
      <c r="D139" s="10">
        <v>3.64118730373586E-3</v>
      </c>
      <c r="E139" s="17">
        <f t="shared" si="19"/>
        <v>4.95881269626414E-3</v>
      </c>
      <c r="F139" s="17">
        <f t="shared" si="20"/>
        <v>1.2825469424084357E-2</v>
      </c>
      <c r="G139">
        <f t="shared" si="21"/>
        <v>0</v>
      </c>
      <c r="H139" s="11">
        <f t="shared" si="25"/>
        <v>1.0085999999999999</v>
      </c>
      <c r="I139" s="11">
        <f t="shared" si="22"/>
        <v>1.0164666567278202</v>
      </c>
      <c r="J139" s="11">
        <f t="shared" si="23"/>
        <v>1.0036411873037359</v>
      </c>
      <c r="K139" s="13">
        <f t="shared" si="24"/>
        <v>0</v>
      </c>
      <c r="L139" s="14">
        <f t="shared" si="26"/>
        <v>1.0805712069584443</v>
      </c>
      <c r="M139" s="13">
        <f t="shared" si="18"/>
        <v>0</v>
      </c>
      <c r="N139" s="13"/>
    </row>
    <row r="140" spans="1:14" x14ac:dyDescent="0.15">
      <c r="A140" s="8">
        <v>40633</v>
      </c>
      <c r="B140" s="9">
        <v>4.5999999999999999E-3</v>
      </c>
      <c r="C140" s="10">
        <v>-1.427142257658387E-4</v>
      </c>
      <c r="D140" s="10">
        <v>3.2295142732388094E-3</v>
      </c>
      <c r="E140" s="17">
        <f t="shared" si="19"/>
        <v>1.3704857267611906E-3</v>
      </c>
      <c r="F140" s="17">
        <f t="shared" si="20"/>
        <v>-3.3722284990046481E-3</v>
      </c>
      <c r="G140">
        <f t="shared" si="21"/>
        <v>1</v>
      </c>
      <c r="H140" s="11">
        <f t="shared" si="25"/>
        <v>1.0045999999999999</v>
      </c>
      <c r="I140" s="11">
        <f t="shared" si="22"/>
        <v>0.99985728577423416</v>
      </c>
      <c r="J140" s="11">
        <f t="shared" si="23"/>
        <v>1.0032295142732388</v>
      </c>
      <c r="K140" s="13">
        <f t="shared" si="24"/>
        <v>0</v>
      </c>
      <c r="L140" s="14">
        <f t="shared" si="26"/>
        <v>1.0793927136730446</v>
      </c>
      <c r="M140" s="13">
        <f t="shared" si="18"/>
        <v>1</v>
      </c>
      <c r="N140" s="13"/>
    </row>
    <row r="141" spans="1:14" x14ac:dyDescent="0.15">
      <c r="A141" s="8">
        <v>40662</v>
      </c>
      <c r="B141" s="9">
        <v>0</v>
      </c>
      <c r="C141" s="10">
        <v>-6.0332572674290597E-2</v>
      </c>
      <c r="D141" s="10">
        <v>3.1273115436882826E-3</v>
      </c>
      <c r="E141" s="17">
        <f t="shared" si="19"/>
        <v>-3.1273115436882826E-3</v>
      </c>
      <c r="F141" s="17">
        <f t="shared" si="20"/>
        <v>-6.3459884217978879E-2</v>
      </c>
      <c r="G141">
        <f t="shared" si="21"/>
        <v>1</v>
      </c>
      <c r="H141" s="11">
        <f t="shared" si="25"/>
        <v>1</v>
      </c>
      <c r="I141" s="11">
        <f t="shared" si="22"/>
        <v>0.9396674273257094</v>
      </c>
      <c r="J141" s="11">
        <f t="shared" si="23"/>
        <v>1.0031273115436883</v>
      </c>
      <c r="K141" s="13">
        <f t="shared" si="24"/>
        <v>0</v>
      </c>
      <c r="L141" s="14">
        <f t="shared" si="26"/>
        <v>1.0884180957105258</v>
      </c>
      <c r="M141" s="13">
        <f t="shared" si="18"/>
        <v>0</v>
      </c>
      <c r="N141" s="13"/>
    </row>
    <row r="142" spans="1:14" x14ac:dyDescent="0.15">
      <c r="A142" s="8">
        <v>40694</v>
      </c>
      <c r="B142" s="9">
        <v>2.8E-3</v>
      </c>
      <c r="C142" s="10">
        <v>-5.7465631833399256E-2</v>
      </c>
      <c r="D142" s="10">
        <v>5.1278760889585939E-3</v>
      </c>
      <c r="E142" s="17">
        <f t="shared" si="19"/>
        <v>-2.327876088958594E-3</v>
      </c>
      <c r="F142" s="17">
        <f t="shared" si="20"/>
        <v>-6.2593507922357849E-2</v>
      </c>
      <c r="G142">
        <f t="shared" si="21"/>
        <v>1</v>
      </c>
      <c r="H142" s="11">
        <f t="shared" si="25"/>
        <v>1.0027999999999999</v>
      </c>
      <c r="I142" s="11">
        <f t="shared" si="22"/>
        <v>0.94253436816660074</v>
      </c>
      <c r="J142" s="11">
        <f t="shared" si="23"/>
        <v>1.0051278760889586</v>
      </c>
      <c r="K142" s="13">
        <f t="shared" si="24"/>
        <v>0</v>
      </c>
      <c r="L142" s="14">
        <f t="shared" si="26"/>
        <v>1.0874385194243863</v>
      </c>
      <c r="M142" s="13">
        <f t="shared" si="18"/>
        <v>1</v>
      </c>
      <c r="N142" s="13"/>
    </row>
    <row r="143" spans="1:14" x14ac:dyDescent="0.15">
      <c r="A143" s="8">
        <v>40724</v>
      </c>
      <c r="B143" s="9">
        <v>4.4000000000000003E-3</v>
      </c>
      <c r="C143" s="10">
        <v>1.2397143444171643E-2</v>
      </c>
      <c r="D143" s="10">
        <v>5.7731173461543772E-3</v>
      </c>
      <c r="E143" s="17">
        <f t="shared" si="19"/>
        <v>-1.373117346154377E-3</v>
      </c>
      <c r="F143" s="17">
        <f t="shared" si="20"/>
        <v>6.6240260980172661E-3</v>
      </c>
      <c r="G143">
        <f t="shared" si="21"/>
        <v>0</v>
      </c>
      <c r="H143" s="11">
        <f t="shared" si="25"/>
        <v>1.0044</v>
      </c>
      <c r="I143" s="11">
        <f t="shared" si="22"/>
        <v>1.0123971434441716</v>
      </c>
      <c r="J143" s="11">
        <f t="shared" si="23"/>
        <v>1.0057731173461544</v>
      </c>
      <c r="K143" s="13">
        <f t="shared" si="24"/>
        <v>0</v>
      </c>
      <c r="L143" s="14">
        <f t="shared" si="26"/>
        <v>1.0980656609185619</v>
      </c>
      <c r="M143" s="13">
        <f t="shared" si="18"/>
        <v>1</v>
      </c>
      <c r="N143" s="13"/>
    </row>
    <row r="144" spans="1:14" x14ac:dyDescent="0.15">
      <c r="A144" s="8">
        <v>40753</v>
      </c>
      <c r="B144" s="9">
        <v>3.5999999999999999E-3</v>
      </c>
      <c r="C144" s="10">
        <v>4.0534455291978411E-3</v>
      </c>
      <c r="D144" s="10">
        <v>4.1617389871715371E-3</v>
      </c>
      <c r="E144" s="17">
        <f t="shared" si="19"/>
        <v>-5.6173898717153722E-4</v>
      </c>
      <c r="F144" s="17">
        <f t="shared" si="20"/>
        <v>-1.0829345797369605E-4</v>
      </c>
      <c r="G144">
        <f t="shared" si="21"/>
        <v>0</v>
      </c>
      <c r="H144" s="11">
        <f t="shared" si="25"/>
        <v>1.0036</v>
      </c>
      <c r="I144" s="11">
        <f t="shared" si="22"/>
        <v>1.0040534455291978</v>
      </c>
      <c r="J144" s="11">
        <f t="shared" si="23"/>
        <v>1.0041617389871715</v>
      </c>
      <c r="K144" s="13">
        <f t="shared" si="24"/>
        <v>0</v>
      </c>
      <c r="L144" s="14">
        <f t="shared" si="26"/>
        <v>1.1118406781702279</v>
      </c>
      <c r="M144" s="13">
        <f t="shared" si="18"/>
        <v>1</v>
      </c>
      <c r="N144" s="13"/>
    </row>
    <row r="145" spans="1:14" x14ac:dyDescent="0.15">
      <c r="A145" s="8">
        <v>40786</v>
      </c>
      <c r="B145" s="9">
        <v>1.7100000000000001E-2</v>
      </c>
      <c r="C145" s="10">
        <v>1.9392922963742842E-2</v>
      </c>
      <c r="D145" s="10">
        <v>4.382792434282079E-3</v>
      </c>
      <c r="E145" s="17">
        <f t="shared" si="19"/>
        <v>1.2717207565717922E-2</v>
      </c>
      <c r="F145" s="17">
        <f t="shared" si="20"/>
        <v>1.5010130529460763E-2</v>
      </c>
      <c r="G145">
        <f t="shared" si="21"/>
        <v>0</v>
      </c>
      <c r="H145" s="11">
        <f t="shared" si="25"/>
        <v>1.0170999999999999</v>
      </c>
      <c r="I145" s="11">
        <f t="shared" si="22"/>
        <v>1.0193929229637428</v>
      </c>
      <c r="J145" s="11">
        <f t="shared" si="23"/>
        <v>1.0043827924342821</v>
      </c>
      <c r="K145" s="13">
        <f t="shared" si="24"/>
        <v>0</v>
      </c>
      <c r="L145" s="14">
        <f t="shared" si="26"/>
        <v>1.1280153233488699</v>
      </c>
      <c r="M145" s="13">
        <f t="shared" si="18"/>
        <v>0</v>
      </c>
      <c r="N145" s="13"/>
    </row>
    <row r="146" spans="1:14" x14ac:dyDescent="0.15">
      <c r="A146" s="8">
        <v>40816</v>
      </c>
      <c r="B146" s="9">
        <v>-4.0000000000000002E-4</v>
      </c>
      <c r="C146" s="10">
        <v>-1.5573832559794276E-2</v>
      </c>
      <c r="D146" s="10">
        <v>4.0940437155703169E-3</v>
      </c>
      <c r="E146" s="17">
        <f t="shared" si="19"/>
        <v>-4.4940437155703171E-3</v>
      </c>
      <c r="F146" s="17">
        <f t="shared" si="20"/>
        <v>-1.9667876275364593E-2</v>
      </c>
      <c r="G146">
        <f t="shared" si="21"/>
        <v>1</v>
      </c>
      <c r="H146" s="11">
        <f t="shared" si="25"/>
        <v>0.99960000000000004</v>
      </c>
      <c r="I146" s="11">
        <f t="shared" si="22"/>
        <v>0.98442616744020572</v>
      </c>
      <c r="J146" s="11">
        <f t="shared" si="23"/>
        <v>1.0040940437155703</v>
      </c>
      <c r="K146" s="13">
        <f t="shared" si="24"/>
        <v>1</v>
      </c>
      <c r="L146" s="14">
        <f t="shared" si="26"/>
        <v>1.1160375773139004</v>
      </c>
      <c r="M146" s="13">
        <f t="shared" si="18"/>
        <v>0</v>
      </c>
      <c r="N146" s="13"/>
    </row>
    <row r="147" spans="1:14" x14ac:dyDescent="0.15">
      <c r="A147" s="8">
        <v>40847</v>
      </c>
      <c r="B147" s="9">
        <v>1.4200000000000001E-2</v>
      </c>
      <c r="C147" s="10">
        <v>3.2617387086717242E-2</v>
      </c>
      <c r="D147" s="10">
        <v>4.5359434594085535E-3</v>
      </c>
      <c r="E147" s="17">
        <f t="shared" si="19"/>
        <v>9.6640565405914473E-3</v>
      </c>
      <c r="F147" s="17">
        <f t="shared" si="20"/>
        <v>2.8081443627308689E-2</v>
      </c>
      <c r="G147">
        <f t="shared" si="21"/>
        <v>0</v>
      </c>
      <c r="H147" s="11">
        <f t="shared" si="25"/>
        <v>1.0142</v>
      </c>
      <c r="I147" s="11">
        <f t="shared" si="22"/>
        <v>1.0326173870867172</v>
      </c>
      <c r="J147" s="11">
        <f t="shared" si="23"/>
        <v>1.0045359434594086</v>
      </c>
      <c r="K147" s="13">
        <f t="shared" si="24"/>
        <v>0</v>
      </c>
      <c r="L147" s="14">
        <f t="shared" si="26"/>
        <v>1.1255276927672495</v>
      </c>
      <c r="M147" s="13">
        <f t="shared" si="18"/>
        <v>0</v>
      </c>
      <c r="N147" s="13"/>
    </row>
    <row r="148" spans="1:14" x14ac:dyDescent="0.15">
      <c r="A148" s="8">
        <v>40877</v>
      </c>
      <c r="B148" s="9">
        <v>1.49E-2</v>
      </c>
      <c r="C148" s="10">
        <v>4.4586854893763794E-2</v>
      </c>
      <c r="D148" s="10">
        <v>4.7497661204516373E-3</v>
      </c>
      <c r="E148" s="17">
        <f t="shared" si="19"/>
        <v>1.0150233879548363E-2</v>
      </c>
      <c r="F148" s="17">
        <f t="shared" si="20"/>
        <v>3.9837088773312157E-2</v>
      </c>
      <c r="G148">
        <f t="shared" si="21"/>
        <v>0</v>
      </c>
      <c r="H148" s="11">
        <f t="shared" si="25"/>
        <v>1.0148999999999999</v>
      </c>
      <c r="I148" s="11">
        <f t="shared" si="22"/>
        <v>1.0445868548937638</v>
      </c>
      <c r="J148" s="11">
        <f t="shared" si="23"/>
        <v>1.0047497661204516</v>
      </c>
      <c r="K148" s="13">
        <f t="shared" si="24"/>
        <v>0</v>
      </c>
      <c r="L148" s="14">
        <f t="shared" si="26"/>
        <v>1.1202008016951903</v>
      </c>
      <c r="M148" s="13">
        <f t="shared" si="18"/>
        <v>0</v>
      </c>
      <c r="N148" s="13"/>
    </row>
    <row r="149" spans="1:14" x14ac:dyDescent="0.15">
      <c r="A149" s="8">
        <v>40907</v>
      </c>
      <c r="B149" s="9">
        <v>-4.4000000000000003E-3</v>
      </c>
      <c r="C149" s="10">
        <v>-3.0044995848663714E-2</v>
      </c>
      <c r="D149" s="10">
        <v>4.9859723103033993E-3</v>
      </c>
      <c r="E149" s="17">
        <f t="shared" si="19"/>
        <v>-9.3859723103034004E-3</v>
      </c>
      <c r="F149" s="17">
        <f t="shared" si="20"/>
        <v>-3.5030968158967113E-2</v>
      </c>
      <c r="G149">
        <f t="shared" si="21"/>
        <v>1</v>
      </c>
      <c r="H149" s="11">
        <f t="shared" si="25"/>
        <v>0.99560000000000004</v>
      </c>
      <c r="I149" s="11">
        <f t="shared" si="22"/>
        <v>0.96995500415133629</v>
      </c>
      <c r="J149" s="11">
        <f t="shared" si="23"/>
        <v>1.0049859723103034</v>
      </c>
      <c r="K149" s="13">
        <f t="shared" si="24"/>
        <v>1</v>
      </c>
      <c r="L149" s="14">
        <f t="shared" si="26"/>
        <v>1.1102670080059045</v>
      </c>
      <c r="M149" s="13">
        <f t="shared" si="18"/>
        <v>0</v>
      </c>
      <c r="N149" s="13"/>
    </row>
    <row r="150" spans="1:14" x14ac:dyDescent="0.15">
      <c r="A150" s="8">
        <v>40939</v>
      </c>
      <c r="B150" s="9">
        <v>1.26E-2</v>
      </c>
      <c r="C150" s="10">
        <v>7.6814361759009797E-2</v>
      </c>
      <c r="D150" s="10">
        <v>4.3430740736316586E-3</v>
      </c>
      <c r="E150" s="17">
        <f t="shared" si="19"/>
        <v>8.2569259263683414E-3</v>
      </c>
      <c r="F150" s="17">
        <f t="shared" si="20"/>
        <v>7.2471287685378138E-2</v>
      </c>
      <c r="G150">
        <f t="shared" si="21"/>
        <v>0</v>
      </c>
      <c r="H150" s="11">
        <f t="shared" si="25"/>
        <v>1.0125999999999999</v>
      </c>
      <c r="I150" s="11">
        <f t="shared" si="22"/>
        <v>1.0768143617590098</v>
      </c>
      <c r="J150" s="11">
        <f t="shared" si="23"/>
        <v>1.0043430740736317</v>
      </c>
      <c r="K150" s="13">
        <f t="shared" si="24"/>
        <v>0</v>
      </c>
      <c r="L150" s="14">
        <f t="shared" si="26"/>
        <v>1.1247642670497742</v>
      </c>
      <c r="M150" s="13">
        <f t="shared" si="18"/>
        <v>0</v>
      </c>
      <c r="N150" s="13"/>
    </row>
    <row r="151" spans="1:14" x14ac:dyDescent="0.15">
      <c r="A151" s="8">
        <v>40968</v>
      </c>
      <c r="B151" s="9">
        <v>7.4999999999999997E-3</v>
      </c>
      <c r="C151" s="10">
        <v>-2.6877535318882262E-2</v>
      </c>
      <c r="D151" s="10">
        <v>6.122094552890367E-3</v>
      </c>
      <c r="E151" s="17">
        <f t="shared" si="19"/>
        <v>1.3779054471096328E-3</v>
      </c>
      <c r="F151" s="17">
        <f t="shared" si="20"/>
        <v>-3.2999629871772629E-2</v>
      </c>
      <c r="G151">
        <f t="shared" si="21"/>
        <v>1</v>
      </c>
      <c r="H151" s="11">
        <f t="shared" si="25"/>
        <v>1.0075000000000001</v>
      </c>
      <c r="I151" s="11">
        <f t="shared" si="22"/>
        <v>0.97312246468111774</v>
      </c>
      <c r="J151" s="11">
        <f t="shared" si="23"/>
        <v>1.0061220945528904</v>
      </c>
      <c r="K151" s="13">
        <f t="shared" si="24"/>
        <v>0</v>
      </c>
      <c r="L151" s="14">
        <f t="shared" si="26"/>
        <v>1.1297627256728471</v>
      </c>
      <c r="M151" s="13">
        <f t="shared" si="18"/>
        <v>0</v>
      </c>
      <c r="N151" s="13"/>
    </row>
    <row r="152" spans="1:14" x14ac:dyDescent="0.15">
      <c r="A152" s="8">
        <v>40998</v>
      </c>
      <c r="B152" s="9">
        <v>1.2999999999999999E-2</v>
      </c>
      <c r="C152" s="10">
        <v>-2.1915050512993584E-2</v>
      </c>
      <c r="D152" s="10">
        <v>5.0924208001732474E-3</v>
      </c>
      <c r="E152" s="17">
        <f t="shared" si="19"/>
        <v>7.907579199826752E-3</v>
      </c>
      <c r="F152" s="17">
        <f t="shared" si="20"/>
        <v>-2.7007471313166831E-2</v>
      </c>
      <c r="G152">
        <f t="shared" si="21"/>
        <v>1</v>
      </c>
      <c r="H152" s="11">
        <f t="shared" si="25"/>
        <v>1.0129999999999999</v>
      </c>
      <c r="I152" s="11">
        <f t="shared" si="22"/>
        <v>0.97808494948700642</v>
      </c>
      <c r="J152" s="11">
        <f t="shared" si="23"/>
        <v>1.0050924208001732</v>
      </c>
      <c r="K152" s="13">
        <f t="shared" si="24"/>
        <v>0</v>
      </c>
      <c r="L152" s="14">
        <f t="shared" si="26"/>
        <v>1.12572585638012</v>
      </c>
      <c r="M152" s="13">
        <f t="shared" si="18"/>
        <v>0</v>
      </c>
      <c r="N152" s="13"/>
    </row>
    <row r="153" spans="1:14" x14ac:dyDescent="0.15">
      <c r="A153" s="8">
        <v>41029</v>
      </c>
      <c r="B153" s="9">
        <v>-8.9999999999999998E-4</v>
      </c>
      <c r="C153" s="10">
        <v>7.0459894503542841E-3</v>
      </c>
      <c r="D153" s="10">
        <v>5.175128417311603E-3</v>
      </c>
      <c r="E153" s="17">
        <f t="shared" si="19"/>
        <v>-6.0751284173116028E-3</v>
      </c>
      <c r="F153" s="17">
        <f t="shared" si="20"/>
        <v>1.8708610330426811E-3</v>
      </c>
      <c r="G153">
        <f t="shared" si="21"/>
        <v>0</v>
      </c>
      <c r="H153" s="11">
        <f t="shared" si="25"/>
        <v>0.99909999999999999</v>
      </c>
      <c r="I153" s="11">
        <f t="shared" si="22"/>
        <v>1.0070459894503543</v>
      </c>
      <c r="J153" s="11">
        <f t="shared" si="23"/>
        <v>1.0051751284173116</v>
      </c>
      <c r="K153" s="13">
        <f t="shared" si="24"/>
        <v>1</v>
      </c>
      <c r="L153" s="14">
        <f t="shared" si="26"/>
        <v>1.1129461452761014</v>
      </c>
      <c r="M153" s="13">
        <f t="shared" si="18"/>
        <v>0</v>
      </c>
      <c r="N153" s="13"/>
    </row>
    <row r="154" spans="1:14" x14ac:dyDescent="0.15">
      <c r="A154" s="8">
        <v>41060</v>
      </c>
      <c r="B154" s="9">
        <v>1.26E-2</v>
      </c>
      <c r="C154" s="10">
        <v>5.496148638401066E-2</v>
      </c>
      <c r="D154" s="10">
        <v>3.5153948658852574E-3</v>
      </c>
      <c r="E154" s="17">
        <f t="shared" si="19"/>
        <v>9.0846051341147427E-3</v>
      </c>
      <c r="F154" s="17">
        <f t="shared" si="20"/>
        <v>5.1446091518125403E-2</v>
      </c>
      <c r="G154">
        <f t="shared" si="21"/>
        <v>0</v>
      </c>
      <c r="H154" s="11">
        <f t="shared" si="25"/>
        <v>1.0125999999999999</v>
      </c>
      <c r="I154" s="11">
        <f t="shared" si="22"/>
        <v>1.0549614863840107</v>
      </c>
      <c r="J154" s="11">
        <f t="shared" si="23"/>
        <v>1.0035153948658853</v>
      </c>
      <c r="K154" s="13">
        <f t="shared" si="24"/>
        <v>0</v>
      </c>
      <c r="L154" s="14">
        <f t="shared" si="26"/>
        <v>1.130769324461786</v>
      </c>
      <c r="M154" s="13">
        <f t="shared" si="18"/>
        <v>0</v>
      </c>
      <c r="N154" s="13"/>
    </row>
    <row r="155" spans="1:14" x14ac:dyDescent="0.15">
      <c r="A155" s="8">
        <v>41089</v>
      </c>
      <c r="B155" s="9">
        <v>1.7000000000000001E-2</v>
      </c>
      <c r="C155" s="10">
        <v>5.4438331016794184E-2</v>
      </c>
      <c r="D155" s="10">
        <v>4.7173289717712397E-3</v>
      </c>
      <c r="E155" s="17">
        <f t="shared" si="19"/>
        <v>1.2282671028228762E-2</v>
      </c>
      <c r="F155" s="17">
        <f t="shared" si="20"/>
        <v>4.9721002045022944E-2</v>
      </c>
      <c r="G155">
        <f t="shared" si="21"/>
        <v>0</v>
      </c>
      <c r="H155" s="11">
        <f t="shared" si="25"/>
        <v>1.0169999999999999</v>
      </c>
      <c r="I155" s="11">
        <f t="shared" si="22"/>
        <v>1.0544383310167942</v>
      </c>
      <c r="J155" s="11">
        <f t="shared" si="23"/>
        <v>1.0047173289717712</v>
      </c>
      <c r="K155" s="13">
        <f t="shared" si="24"/>
        <v>0</v>
      </c>
      <c r="L155" s="14">
        <f t="shared" si="26"/>
        <v>1.1240691309532227</v>
      </c>
      <c r="M155" s="13">
        <f t="shared" si="18"/>
        <v>0</v>
      </c>
      <c r="N155" s="13"/>
    </row>
    <row r="156" spans="1:14" x14ac:dyDescent="0.15">
      <c r="A156" s="8">
        <v>41121</v>
      </c>
      <c r="B156" s="9">
        <v>1.8200000000000001E-2</v>
      </c>
      <c r="C156" s="10">
        <v>3.8604974568178019E-2</v>
      </c>
      <c r="D156" s="10">
        <v>6.4806124180176727E-3</v>
      </c>
      <c r="E156" s="17">
        <f t="shared" si="19"/>
        <v>1.1719387581982328E-2</v>
      </c>
      <c r="F156" s="17">
        <f t="shared" si="20"/>
        <v>3.2124362150160346E-2</v>
      </c>
      <c r="G156">
        <f t="shared" si="21"/>
        <v>0</v>
      </c>
      <c r="H156" s="11">
        <f t="shared" si="25"/>
        <v>1.0182</v>
      </c>
      <c r="I156" s="11">
        <f t="shared" si="22"/>
        <v>1.038604974568178</v>
      </c>
      <c r="J156" s="11">
        <f t="shared" si="23"/>
        <v>1.0064806124180177</v>
      </c>
      <c r="K156" s="13">
        <f t="shared" si="24"/>
        <v>0</v>
      </c>
      <c r="L156" s="14">
        <f t="shared" si="26"/>
        <v>1.1106952504374572</v>
      </c>
      <c r="M156" s="13">
        <f t="shared" si="18"/>
        <v>0</v>
      </c>
      <c r="N156" s="13"/>
    </row>
    <row r="157" spans="1:14" x14ac:dyDescent="0.15">
      <c r="A157" s="8">
        <v>41152</v>
      </c>
      <c r="B157" s="9">
        <v>6.3E-3</v>
      </c>
      <c r="C157" s="10">
        <v>-6.116343193593643E-2</v>
      </c>
      <c r="D157" s="10">
        <v>2.9830672559971738E-3</v>
      </c>
      <c r="E157" s="17">
        <f t="shared" si="19"/>
        <v>3.3169327440028262E-3</v>
      </c>
      <c r="F157" s="17">
        <f t="shared" si="20"/>
        <v>-6.4146499191933604E-2</v>
      </c>
      <c r="G157">
        <f t="shared" si="21"/>
        <v>1</v>
      </c>
      <c r="H157" s="11">
        <f t="shared" si="25"/>
        <v>1.0063</v>
      </c>
      <c r="I157" s="11">
        <f t="shared" si="22"/>
        <v>0.93883656806406357</v>
      </c>
      <c r="J157" s="11">
        <f t="shared" si="23"/>
        <v>1.0029830672559972</v>
      </c>
      <c r="K157" s="13">
        <f t="shared" si="24"/>
        <v>0</v>
      </c>
      <c r="L157" s="14">
        <f t="shared" si="26"/>
        <v>1.1066591353062267</v>
      </c>
      <c r="M157" s="13">
        <f t="shared" si="18"/>
        <v>0</v>
      </c>
      <c r="N157" s="13"/>
    </row>
    <row r="158" spans="1:14" x14ac:dyDescent="0.15">
      <c r="A158" s="8">
        <v>41180</v>
      </c>
      <c r="B158" s="9">
        <v>8.0999999999999996E-3</v>
      </c>
      <c r="C158" s="10">
        <v>3.254922870993493E-2</v>
      </c>
      <c r="D158" s="10">
        <v>3.9864244012801642E-3</v>
      </c>
      <c r="E158" s="17">
        <f t="shared" si="19"/>
        <v>4.1135755987198354E-3</v>
      </c>
      <c r="F158" s="17">
        <f t="shared" si="20"/>
        <v>2.8562804308654766E-2</v>
      </c>
      <c r="G158">
        <f t="shared" si="21"/>
        <v>0</v>
      </c>
      <c r="H158" s="11">
        <f t="shared" si="25"/>
        <v>1.0081</v>
      </c>
      <c r="I158" s="11">
        <f t="shared" si="22"/>
        <v>1.0325492287099349</v>
      </c>
      <c r="J158" s="11">
        <f t="shared" si="23"/>
        <v>1.0039864244012802</v>
      </c>
      <c r="K158" s="13">
        <f t="shared" si="24"/>
        <v>0</v>
      </c>
      <c r="L158" s="14">
        <f t="shared" si="26"/>
        <v>1.1114979509629364</v>
      </c>
      <c r="M158" s="13">
        <f t="shared" si="18"/>
        <v>0</v>
      </c>
      <c r="N158" s="13"/>
    </row>
    <row r="159" spans="1:14" x14ac:dyDescent="0.15">
      <c r="A159" s="8">
        <v>41213</v>
      </c>
      <c r="B159" s="9">
        <v>9.4000000000000004E-3</v>
      </c>
      <c r="C159" s="10">
        <v>1.2155652737941391E-2</v>
      </c>
      <c r="D159" s="10">
        <v>4.1290922411767461E-3</v>
      </c>
      <c r="E159" s="17">
        <f t="shared" si="19"/>
        <v>5.2709077588232543E-3</v>
      </c>
      <c r="F159" s="17">
        <f t="shared" si="20"/>
        <v>8.0265604967646453E-3</v>
      </c>
      <c r="G159">
        <f t="shared" si="21"/>
        <v>0</v>
      </c>
      <c r="H159" s="11">
        <f t="shared" si="25"/>
        <v>1.0094000000000001</v>
      </c>
      <c r="I159" s="11">
        <f t="shared" si="22"/>
        <v>1.0121556527379414</v>
      </c>
      <c r="J159" s="11">
        <f t="shared" si="23"/>
        <v>1.0041290922411767</v>
      </c>
      <c r="K159" s="13">
        <f t="shared" si="24"/>
        <v>0</v>
      </c>
      <c r="L159" s="14">
        <f t="shared" si="26"/>
        <v>1.1064261420407768</v>
      </c>
      <c r="M159" s="13">
        <f t="shared" si="18"/>
        <v>0</v>
      </c>
      <c r="N159" s="13"/>
    </row>
    <row r="160" spans="1:14" x14ac:dyDescent="0.15">
      <c r="A160" s="8">
        <v>41243</v>
      </c>
      <c r="B160" s="9">
        <v>5.8999999999999999E-3</v>
      </c>
      <c r="C160" s="10">
        <v>1.2083450201310297E-2</v>
      </c>
      <c r="D160" s="10">
        <v>3.7987838306907662E-3</v>
      </c>
      <c r="E160" s="17">
        <f t="shared" si="19"/>
        <v>2.1012161693092337E-3</v>
      </c>
      <c r="F160" s="17">
        <f t="shared" si="20"/>
        <v>8.2846663706195312E-3</v>
      </c>
      <c r="G160">
        <f t="shared" si="21"/>
        <v>0</v>
      </c>
      <c r="H160" s="11">
        <f t="shared" si="25"/>
        <v>1.0059</v>
      </c>
      <c r="I160" s="11">
        <f t="shared" si="22"/>
        <v>1.0120834502013103</v>
      </c>
      <c r="J160" s="11">
        <f t="shared" si="23"/>
        <v>1.0037987838306908</v>
      </c>
      <c r="K160" s="13">
        <f t="shared" si="24"/>
        <v>0</v>
      </c>
      <c r="L160" s="14">
        <f t="shared" si="26"/>
        <v>1.1024801007178657</v>
      </c>
      <c r="M160" s="13">
        <f t="shared" si="18"/>
        <v>0</v>
      </c>
      <c r="N160" s="13"/>
    </row>
    <row r="161" spans="1:14" x14ac:dyDescent="0.15">
      <c r="A161" s="8">
        <v>41274</v>
      </c>
      <c r="B161" s="9">
        <v>8.6E-3</v>
      </c>
      <c r="C161" s="10">
        <v>-4.9494858723608814E-3</v>
      </c>
      <c r="D161" s="10">
        <v>4.6753809459141316E-3</v>
      </c>
      <c r="E161" s="17">
        <f t="shared" si="19"/>
        <v>3.9246190540858684E-3</v>
      </c>
      <c r="F161" s="17">
        <f t="shared" si="20"/>
        <v>-9.624866818275013E-3</v>
      </c>
      <c r="G161">
        <f t="shared" si="21"/>
        <v>1</v>
      </c>
      <c r="H161" s="11">
        <f t="shared" si="25"/>
        <v>1.0085999999999999</v>
      </c>
      <c r="I161" s="11">
        <f t="shared" si="22"/>
        <v>0.99505051412763912</v>
      </c>
      <c r="J161" s="11">
        <f t="shared" si="23"/>
        <v>1.0046753809459141</v>
      </c>
      <c r="K161" s="13">
        <f t="shared" si="24"/>
        <v>0</v>
      </c>
      <c r="L161" s="14">
        <f t="shared" si="26"/>
        <v>1.1156322641621581</v>
      </c>
      <c r="M161" s="13">
        <f t="shared" si="18"/>
        <v>0</v>
      </c>
      <c r="N161" s="13"/>
    </row>
    <row r="162" spans="1:14" x14ac:dyDescent="0.15">
      <c r="A162" s="8">
        <v>41305</v>
      </c>
      <c r="B162" s="9">
        <v>1.7100000000000001E-2</v>
      </c>
      <c r="C162" s="10">
        <v>3.4431956860375923E-2</v>
      </c>
      <c r="D162" s="10">
        <v>4.4320192189413188E-3</v>
      </c>
      <c r="E162" s="17">
        <f t="shared" si="19"/>
        <v>1.2667980781058682E-2</v>
      </c>
      <c r="F162" s="17">
        <f t="shared" si="20"/>
        <v>2.9999937641434604E-2</v>
      </c>
      <c r="G162">
        <f t="shared" si="21"/>
        <v>0</v>
      </c>
      <c r="H162" s="11">
        <f t="shared" si="25"/>
        <v>1.0170999999999999</v>
      </c>
      <c r="I162" s="11">
        <f t="shared" si="22"/>
        <v>1.0344319568603759</v>
      </c>
      <c r="J162" s="11">
        <f t="shared" si="23"/>
        <v>1.0044320192189413</v>
      </c>
      <c r="K162" s="13">
        <f t="shared" si="24"/>
        <v>0</v>
      </c>
      <c r="L162" s="14">
        <f t="shared" si="26"/>
        <v>1.1078894267150687</v>
      </c>
      <c r="M162" s="13">
        <f t="shared" si="18"/>
        <v>0</v>
      </c>
      <c r="N162" s="13"/>
    </row>
    <row r="163" spans="1:14" x14ac:dyDescent="0.15">
      <c r="A163" s="8">
        <v>41333</v>
      </c>
      <c r="B163" s="9">
        <v>3.8999999999999998E-3</v>
      </c>
      <c r="C163" s="10">
        <v>3.6738893618839086E-2</v>
      </c>
      <c r="D163" s="10">
        <v>4.3970868156504306E-3</v>
      </c>
      <c r="E163" s="17">
        <f t="shared" si="19"/>
        <v>-4.9708681565043076E-4</v>
      </c>
      <c r="F163" s="17">
        <f t="shared" si="20"/>
        <v>3.2341806803188655E-2</v>
      </c>
      <c r="G163">
        <f t="shared" si="21"/>
        <v>0</v>
      </c>
      <c r="H163" s="11">
        <f t="shared" si="25"/>
        <v>1.0039</v>
      </c>
      <c r="I163" s="11">
        <f t="shared" si="22"/>
        <v>1.0367388936188391</v>
      </c>
      <c r="J163" s="11">
        <f t="shared" si="23"/>
        <v>1.0043970868156504</v>
      </c>
      <c r="K163" s="13">
        <f t="shared" si="24"/>
        <v>0</v>
      </c>
      <c r="L163" s="14">
        <f t="shared" si="26"/>
        <v>1.1109393631960462</v>
      </c>
      <c r="M163" s="13">
        <f t="shared" si="18"/>
        <v>1</v>
      </c>
      <c r="N163" s="13"/>
    </row>
    <row r="164" spans="1:14" x14ac:dyDescent="0.15">
      <c r="A164" s="8">
        <v>41361</v>
      </c>
      <c r="B164" s="9">
        <v>1.5E-3</v>
      </c>
      <c r="C164" s="10">
        <v>2.2567103229369501E-3</v>
      </c>
      <c r="D164" s="10">
        <v>5.4275141925361758E-3</v>
      </c>
      <c r="E164" s="17">
        <f t="shared" si="19"/>
        <v>-3.9275141925361762E-3</v>
      </c>
      <c r="F164" s="17">
        <f t="shared" si="20"/>
        <v>-3.1708038695992258E-3</v>
      </c>
      <c r="G164">
        <f t="shared" si="21"/>
        <v>0</v>
      </c>
      <c r="H164" s="11">
        <f t="shared" si="25"/>
        <v>1.0015000000000001</v>
      </c>
      <c r="I164" s="11">
        <f t="shared" si="22"/>
        <v>1.002256710322937</v>
      </c>
      <c r="J164" s="11">
        <f t="shared" si="23"/>
        <v>1.0054275141925362</v>
      </c>
      <c r="K164" s="13">
        <f t="shared" si="24"/>
        <v>0</v>
      </c>
      <c r="L164" s="14">
        <f t="shared" si="26"/>
        <v>1.1221162608634239</v>
      </c>
      <c r="M164" s="13">
        <f t="shared" si="18"/>
        <v>1</v>
      </c>
      <c r="N164" s="13"/>
    </row>
    <row r="165" spans="1:14" x14ac:dyDescent="0.15">
      <c r="A165" s="8">
        <v>41394</v>
      </c>
      <c r="B165" s="9">
        <v>1.5100000000000001E-2</v>
      </c>
      <c r="C165" s="10">
        <v>7.3376151732637007E-2</v>
      </c>
      <c r="D165" s="10">
        <v>4.899144709827663E-3</v>
      </c>
      <c r="E165" s="17">
        <f t="shared" si="19"/>
        <v>1.0200855290172338E-2</v>
      </c>
      <c r="F165" s="17">
        <f t="shared" si="20"/>
        <v>6.8477007022809344E-2</v>
      </c>
      <c r="G165">
        <f t="shared" si="21"/>
        <v>0</v>
      </c>
      <c r="H165" s="11">
        <f t="shared" si="25"/>
        <v>1.0150999999999999</v>
      </c>
      <c r="I165" s="11">
        <f t="shared" si="22"/>
        <v>1.073376151732637</v>
      </c>
      <c r="J165" s="11">
        <f t="shared" si="23"/>
        <v>1.0048991447098277</v>
      </c>
      <c r="K165" s="13">
        <f t="shared" si="24"/>
        <v>0</v>
      </c>
      <c r="L165" s="14">
        <f t="shared" si="26"/>
        <v>1.1197633460877736</v>
      </c>
      <c r="M165" s="13">
        <f t="shared" si="18"/>
        <v>0</v>
      </c>
      <c r="N165" s="13"/>
    </row>
    <row r="166" spans="1:14" x14ac:dyDescent="0.15">
      <c r="A166" s="8">
        <v>41425</v>
      </c>
      <c r="B166" s="9">
        <v>6.6E-3</v>
      </c>
      <c r="C166" s="10">
        <v>6.933701552350291E-3</v>
      </c>
      <c r="D166" s="10">
        <v>4.9559866497947969E-3</v>
      </c>
      <c r="E166" s="17">
        <f t="shared" si="19"/>
        <v>1.6440133502052031E-3</v>
      </c>
      <c r="F166" s="17">
        <f t="shared" si="20"/>
        <v>1.9777149025554941E-3</v>
      </c>
      <c r="G166">
        <f t="shared" si="21"/>
        <v>0</v>
      </c>
      <c r="H166" s="11">
        <f t="shared" si="25"/>
        <v>1.0065999999999999</v>
      </c>
      <c r="I166" s="11">
        <f t="shared" si="22"/>
        <v>1.0069337015523503</v>
      </c>
      <c r="J166" s="11">
        <f t="shared" si="23"/>
        <v>1.0049559866497948</v>
      </c>
      <c r="K166" s="13">
        <f t="shared" si="24"/>
        <v>0</v>
      </c>
      <c r="L166" s="14">
        <f t="shared" si="26"/>
        <v>1.1056435836703533</v>
      </c>
      <c r="M166" s="13">
        <f t="shared" si="18"/>
        <v>0</v>
      </c>
      <c r="N166" s="13"/>
    </row>
    <row r="167" spans="1:14" x14ac:dyDescent="0.15">
      <c r="A167" s="8">
        <v>41453</v>
      </c>
      <c r="B167" s="9">
        <v>4.8999999999999998E-3</v>
      </c>
      <c r="C167" s="10">
        <v>-3.4477697196337753E-2</v>
      </c>
      <c r="D167" s="10">
        <v>4.7244503083336831E-3</v>
      </c>
      <c r="E167" s="17">
        <f t="shared" si="19"/>
        <v>1.7554969166631677E-4</v>
      </c>
      <c r="F167" s="17">
        <f t="shared" si="20"/>
        <v>-3.9202147504671436E-2</v>
      </c>
      <c r="G167">
        <f t="shared" si="21"/>
        <v>1</v>
      </c>
      <c r="H167" s="11">
        <f t="shared" si="25"/>
        <v>1.0048999999999999</v>
      </c>
      <c r="I167" s="11">
        <f t="shared" si="22"/>
        <v>0.96552230280366225</v>
      </c>
      <c r="J167" s="11">
        <f t="shared" si="23"/>
        <v>1.0047244503083337</v>
      </c>
      <c r="K167" s="13">
        <f t="shared" si="24"/>
        <v>0</v>
      </c>
      <c r="L167" s="14">
        <f t="shared" si="26"/>
        <v>1.1091584450529728</v>
      </c>
      <c r="M167" s="13">
        <f t="shared" si="18"/>
        <v>1</v>
      </c>
      <c r="N167" s="13"/>
    </row>
    <row r="168" spans="1:14" x14ac:dyDescent="0.15">
      <c r="A168" s="8">
        <v>41486</v>
      </c>
      <c r="B168" s="9">
        <v>1.4500000000000001E-2</v>
      </c>
      <c r="C168" s="10">
        <v>-4.5746511353774721E-2</v>
      </c>
      <c r="D168" s="10">
        <v>5.4769661391651514E-3</v>
      </c>
      <c r="E168" s="17">
        <f t="shared" si="19"/>
        <v>9.0230338608348493E-3</v>
      </c>
      <c r="F168" s="17">
        <f t="shared" si="20"/>
        <v>-5.1223477492939873E-2</v>
      </c>
      <c r="G168">
        <f t="shared" si="21"/>
        <v>1</v>
      </c>
      <c r="H168" s="11">
        <f t="shared" si="25"/>
        <v>1.0145</v>
      </c>
      <c r="I168" s="11">
        <f t="shared" si="22"/>
        <v>0.95425348864622528</v>
      </c>
      <c r="J168" s="11">
        <f t="shared" si="23"/>
        <v>1.0054769661391652</v>
      </c>
      <c r="K168" s="13">
        <f t="shared" si="24"/>
        <v>0</v>
      </c>
      <c r="L168" s="14">
        <f t="shared" si="26"/>
        <v>1.1182091956246072</v>
      </c>
      <c r="M168" s="13">
        <f t="shared" si="18"/>
        <v>0</v>
      </c>
      <c r="N168" s="13"/>
    </row>
    <row r="169" spans="1:14" x14ac:dyDescent="0.15">
      <c r="A169" s="8">
        <v>41516</v>
      </c>
      <c r="B169" s="9">
        <v>1.0699999999999999E-2</v>
      </c>
      <c r="C169" s="10">
        <v>-6.4204710540895493E-2</v>
      </c>
      <c r="D169" s="10">
        <v>4.0063634796039249E-3</v>
      </c>
      <c r="E169" s="17">
        <f t="shared" si="19"/>
        <v>6.6936365203960745E-3</v>
      </c>
      <c r="F169" s="17">
        <f t="shared" si="20"/>
        <v>-6.8211074020499418E-2</v>
      </c>
      <c r="G169">
        <f t="shared" si="21"/>
        <v>1</v>
      </c>
      <c r="H169" s="11">
        <f t="shared" si="25"/>
        <v>1.0106999999999999</v>
      </c>
      <c r="I169" s="11">
        <f t="shared" si="22"/>
        <v>0.93579528945910451</v>
      </c>
      <c r="J169" s="11">
        <f t="shared" si="23"/>
        <v>1.0040063634796039</v>
      </c>
      <c r="K169" s="13">
        <f t="shared" si="24"/>
        <v>0</v>
      </c>
      <c r="L169" s="14">
        <f t="shared" si="26"/>
        <v>1.1063051450452612</v>
      </c>
      <c r="M169" s="13">
        <f t="shared" si="18"/>
        <v>0</v>
      </c>
      <c r="N169" s="13"/>
    </row>
    <row r="170" spans="1:14" x14ac:dyDescent="0.15">
      <c r="A170" s="8">
        <v>41547</v>
      </c>
      <c r="B170" s="9">
        <v>3.5000000000000001E-3</v>
      </c>
      <c r="C170" s="10">
        <v>3.7598698607805625E-2</v>
      </c>
      <c r="D170" s="10">
        <v>5.7832853967785258E-3</v>
      </c>
      <c r="E170" s="17">
        <f t="shared" si="19"/>
        <v>-2.2832853967785257E-3</v>
      </c>
      <c r="F170" s="17">
        <f t="shared" si="20"/>
        <v>3.1815413211027099E-2</v>
      </c>
      <c r="G170">
        <f t="shared" si="21"/>
        <v>0</v>
      </c>
      <c r="H170" s="11">
        <f t="shared" si="25"/>
        <v>1.0035000000000001</v>
      </c>
      <c r="I170" s="11">
        <f t="shared" si="22"/>
        <v>1.0375986986078056</v>
      </c>
      <c r="J170" s="11">
        <f t="shared" si="23"/>
        <v>1.0057832853967785</v>
      </c>
      <c r="K170" s="13">
        <f t="shared" si="24"/>
        <v>0</v>
      </c>
      <c r="L170" s="14">
        <f t="shared" si="26"/>
        <v>1.0965632673457435</v>
      </c>
      <c r="M170" s="13">
        <f t="shared" si="18"/>
        <v>1</v>
      </c>
      <c r="N170" s="13"/>
    </row>
    <row r="171" spans="1:14" x14ac:dyDescent="0.15">
      <c r="A171" s="8">
        <v>41578</v>
      </c>
      <c r="B171" s="9">
        <v>5.7999999999999996E-3</v>
      </c>
      <c r="C171" s="10">
        <v>-1.6341276221772727E-2</v>
      </c>
      <c r="D171" s="10">
        <v>4.8904574092936137E-3</v>
      </c>
      <c r="E171" s="17">
        <f t="shared" si="19"/>
        <v>9.0954259070638588E-4</v>
      </c>
      <c r="F171" s="17">
        <f t="shared" si="20"/>
        <v>-2.1231733631066341E-2</v>
      </c>
      <c r="G171">
        <f t="shared" si="21"/>
        <v>1</v>
      </c>
      <c r="H171" s="11">
        <f t="shared" si="25"/>
        <v>1.0058</v>
      </c>
      <c r="I171" s="11">
        <f t="shared" si="22"/>
        <v>0.98365872377822727</v>
      </c>
      <c r="J171" s="11">
        <f t="shared" si="23"/>
        <v>1.0048904574092936</v>
      </c>
      <c r="K171" s="13">
        <f t="shared" si="24"/>
        <v>0</v>
      </c>
      <c r="L171" s="14">
        <f t="shared" si="26"/>
        <v>1.1107688702112091</v>
      </c>
      <c r="M171" s="13">
        <f t="shared" si="18"/>
        <v>0</v>
      </c>
      <c r="N171" s="13"/>
    </row>
    <row r="172" spans="1:14" x14ac:dyDescent="0.15">
      <c r="A172" s="8">
        <v>41607</v>
      </c>
      <c r="B172" s="9">
        <v>1.7899999999999999E-2</v>
      </c>
      <c r="C172" s="10">
        <v>1.8697297817929392E-2</v>
      </c>
      <c r="D172" s="10">
        <v>4.8912471980258054E-3</v>
      </c>
      <c r="E172" s="17">
        <f t="shared" si="19"/>
        <v>1.3008752801974194E-2</v>
      </c>
      <c r="F172" s="17">
        <f t="shared" si="20"/>
        <v>1.3806050619903587E-2</v>
      </c>
      <c r="G172">
        <f t="shared" si="21"/>
        <v>0</v>
      </c>
      <c r="H172" s="11">
        <f t="shared" si="25"/>
        <v>1.0179</v>
      </c>
      <c r="I172" s="11">
        <f t="shared" si="22"/>
        <v>1.0186972978179294</v>
      </c>
      <c r="J172" s="11">
        <f t="shared" si="23"/>
        <v>1.0048912471980258</v>
      </c>
      <c r="K172" s="13">
        <f t="shared" si="24"/>
        <v>0</v>
      </c>
      <c r="L172" s="14">
        <f t="shared" si="26"/>
        <v>1.1046948706226611</v>
      </c>
      <c r="M172" s="13">
        <f t="shared" si="18"/>
        <v>0</v>
      </c>
      <c r="N172" s="13"/>
    </row>
    <row r="173" spans="1:14" x14ac:dyDescent="0.15">
      <c r="A173" s="8">
        <v>41639</v>
      </c>
      <c r="B173" s="9">
        <v>1.6000000000000001E-3</v>
      </c>
      <c r="C173" s="10">
        <v>1.7873203376464364E-2</v>
      </c>
      <c r="D173" s="10">
        <v>3.6379845530210009E-3</v>
      </c>
      <c r="E173" s="17">
        <f t="shared" si="19"/>
        <v>-2.037984553021001E-3</v>
      </c>
      <c r="F173" s="17">
        <f t="shared" si="20"/>
        <v>1.4235218823443363E-2</v>
      </c>
      <c r="G173">
        <f t="shared" si="21"/>
        <v>0</v>
      </c>
      <c r="H173" s="11">
        <f t="shared" si="25"/>
        <v>1.0016</v>
      </c>
      <c r="I173" s="11">
        <f t="shared" si="22"/>
        <v>1.0178732033764644</v>
      </c>
      <c r="J173" s="11">
        <f t="shared" si="23"/>
        <v>1.003637984553021</v>
      </c>
      <c r="K173" s="13">
        <f t="shared" si="24"/>
        <v>0</v>
      </c>
      <c r="L173" s="14">
        <f t="shared" si="26"/>
        <v>1.1035010752029879</v>
      </c>
      <c r="M173" s="13">
        <f t="shared" si="18"/>
        <v>1</v>
      </c>
      <c r="N173" s="13"/>
    </row>
    <row r="174" spans="1:14" x14ac:dyDescent="0.15">
      <c r="A174" s="8">
        <v>41670</v>
      </c>
      <c r="B174" s="9">
        <v>1.9900000000000001E-2</v>
      </c>
      <c r="C174" s="10">
        <v>4.1009441536725255E-2</v>
      </c>
      <c r="D174" s="10">
        <v>3.7971852327960409E-3</v>
      </c>
      <c r="E174" s="17">
        <f t="shared" si="19"/>
        <v>1.610281476720396E-2</v>
      </c>
      <c r="F174" s="17">
        <f t="shared" si="20"/>
        <v>3.7212256303929214E-2</v>
      </c>
      <c r="G174">
        <f t="shared" si="21"/>
        <v>0</v>
      </c>
      <c r="H174" s="11">
        <f t="shared" si="25"/>
        <v>1.0199</v>
      </c>
      <c r="I174" s="11">
        <f t="shared" si="22"/>
        <v>1.0410094415367253</v>
      </c>
      <c r="J174" s="11">
        <f t="shared" si="23"/>
        <v>1.003797185232796</v>
      </c>
      <c r="K174" s="13">
        <f t="shared" si="24"/>
        <v>0</v>
      </c>
      <c r="L174" s="14">
        <f t="shared" si="26"/>
        <v>1.1104420264547639</v>
      </c>
      <c r="M174" s="13">
        <f t="shared" si="18"/>
        <v>0</v>
      </c>
      <c r="N174" s="13"/>
    </row>
    <row r="175" spans="1:14" x14ac:dyDescent="0.15">
      <c r="A175" s="8">
        <v>41698</v>
      </c>
      <c r="B175" s="9">
        <v>1.4E-2</v>
      </c>
      <c r="C175" s="10">
        <v>6.7281174863978555E-2</v>
      </c>
      <c r="D175" s="10">
        <v>6.4495601812624148E-3</v>
      </c>
      <c r="E175" s="17">
        <f t="shared" si="19"/>
        <v>7.5504398187375855E-3</v>
      </c>
      <c r="F175" s="17">
        <f t="shared" si="20"/>
        <v>6.083161468271614E-2</v>
      </c>
      <c r="G175">
        <f t="shared" si="21"/>
        <v>0</v>
      </c>
      <c r="H175" s="11">
        <f t="shared" si="25"/>
        <v>1.014</v>
      </c>
      <c r="I175" s="11">
        <f t="shared" si="22"/>
        <v>1.0672811748639786</v>
      </c>
      <c r="J175" s="11">
        <f t="shared" si="23"/>
        <v>1.0064495601812624</v>
      </c>
      <c r="K175" s="13">
        <f t="shared" si="24"/>
        <v>0</v>
      </c>
      <c r="L175" s="14">
        <f t="shared" si="26"/>
        <v>1.0898641714689861</v>
      </c>
      <c r="M175" s="13">
        <f t="shared" si="18"/>
        <v>0</v>
      </c>
      <c r="N175" s="13"/>
    </row>
    <row r="176" spans="1:14" x14ac:dyDescent="0.15">
      <c r="A176" s="8">
        <v>41729</v>
      </c>
      <c r="B176" s="9">
        <v>-5.9999999999999995E-4</v>
      </c>
      <c r="C176" s="10">
        <v>-8.5962384902803612E-2</v>
      </c>
      <c r="D176" s="10">
        <v>3.2568562095554032E-3</v>
      </c>
      <c r="E176" s="17">
        <f t="shared" si="19"/>
        <v>-3.8568562095554031E-3</v>
      </c>
      <c r="F176" s="17">
        <f t="shared" si="20"/>
        <v>-8.9219241112359016E-2</v>
      </c>
      <c r="G176">
        <f t="shared" si="21"/>
        <v>1</v>
      </c>
      <c r="H176" s="11">
        <f t="shared" si="25"/>
        <v>0.99939999999999996</v>
      </c>
      <c r="I176" s="11">
        <f t="shared" si="22"/>
        <v>0.91403761509719639</v>
      </c>
      <c r="J176" s="11">
        <f t="shared" si="23"/>
        <v>1.0032568562095554</v>
      </c>
      <c r="K176" s="13">
        <f t="shared" si="24"/>
        <v>1</v>
      </c>
      <c r="L176" s="14">
        <f t="shared" si="26"/>
        <v>1.0821254909615134</v>
      </c>
      <c r="M176" s="13">
        <f t="shared" si="18"/>
        <v>0</v>
      </c>
      <c r="N176" s="13"/>
    </row>
    <row r="177" spans="1:14" x14ac:dyDescent="0.15">
      <c r="A177" s="8">
        <v>41759</v>
      </c>
      <c r="B177" s="9">
        <v>2.3E-3</v>
      </c>
      <c r="C177" s="10">
        <v>-8.6285090339686121E-3</v>
      </c>
      <c r="D177" s="10">
        <v>3.3018721265458684E-3</v>
      </c>
      <c r="E177" s="17">
        <f t="shared" si="19"/>
        <v>-1.0018721265458684E-3</v>
      </c>
      <c r="F177" s="17">
        <f t="shared" si="20"/>
        <v>-1.193038116051448E-2</v>
      </c>
      <c r="G177">
        <f t="shared" si="21"/>
        <v>1</v>
      </c>
      <c r="H177" s="11">
        <f t="shared" si="25"/>
        <v>1.0023</v>
      </c>
      <c r="I177" s="11">
        <f t="shared" si="22"/>
        <v>0.99137149096603139</v>
      </c>
      <c r="J177" s="11">
        <f t="shared" si="23"/>
        <v>1.0033018721265459</v>
      </c>
      <c r="K177" s="13">
        <f t="shared" si="24"/>
        <v>0</v>
      </c>
      <c r="L177" s="14">
        <f t="shared" si="26"/>
        <v>1.0852655389140737</v>
      </c>
      <c r="M177" s="13">
        <f t="shared" si="18"/>
        <v>1</v>
      </c>
      <c r="N177" s="13"/>
    </row>
    <row r="178" spans="1:14" x14ac:dyDescent="0.15">
      <c r="A178" s="8">
        <v>41789</v>
      </c>
      <c r="B178" s="9">
        <v>9.7999999999999997E-3</v>
      </c>
      <c r="C178" s="10">
        <v>4.3290690602424187E-2</v>
      </c>
      <c r="D178" s="10">
        <v>3.7787993439000189E-3</v>
      </c>
      <c r="E178" s="17">
        <f t="shared" si="19"/>
        <v>6.0212006560999808E-3</v>
      </c>
      <c r="F178" s="17">
        <f t="shared" si="20"/>
        <v>3.9511891258524168E-2</v>
      </c>
      <c r="G178">
        <f t="shared" si="21"/>
        <v>0</v>
      </c>
      <c r="H178" s="11">
        <f t="shared" si="25"/>
        <v>1.0098</v>
      </c>
      <c r="I178" s="11">
        <f t="shared" si="22"/>
        <v>1.0432906906024242</v>
      </c>
      <c r="J178" s="11">
        <f t="shared" si="23"/>
        <v>1.0037787993439</v>
      </c>
      <c r="K178" s="13">
        <f t="shared" si="24"/>
        <v>0</v>
      </c>
      <c r="L178" s="14">
        <f t="shared" si="26"/>
        <v>1.0894883620226887</v>
      </c>
      <c r="M178" s="13">
        <f t="shared" si="18"/>
        <v>0</v>
      </c>
      <c r="N178" s="13"/>
    </row>
    <row r="179" spans="1:14" x14ac:dyDescent="0.15">
      <c r="A179" s="8">
        <v>41820</v>
      </c>
      <c r="B179" s="9">
        <v>1.3100000000000001E-2</v>
      </c>
      <c r="C179" s="10">
        <v>1.1095810459249567E-2</v>
      </c>
      <c r="D179" s="10">
        <v>3.9569065691349437E-3</v>
      </c>
      <c r="E179" s="17">
        <f t="shared" si="19"/>
        <v>9.1430934308650569E-3</v>
      </c>
      <c r="F179" s="17">
        <f t="shared" si="20"/>
        <v>7.1389038901146229E-3</v>
      </c>
      <c r="G179">
        <f t="shared" si="21"/>
        <v>1</v>
      </c>
      <c r="H179" s="11">
        <f t="shared" si="25"/>
        <v>1.0131000000000001</v>
      </c>
      <c r="I179" s="11">
        <f t="shared" si="22"/>
        <v>1.0110958104592496</v>
      </c>
      <c r="J179" s="11">
        <f t="shared" si="23"/>
        <v>1.0039569065691349</v>
      </c>
      <c r="K179" s="13">
        <f t="shared" si="24"/>
        <v>0</v>
      </c>
      <c r="L179" s="14">
        <f t="shared" si="26"/>
        <v>1.0819359570571918</v>
      </c>
      <c r="M179" s="13">
        <f t="shared" si="18"/>
        <v>0</v>
      </c>
      <c r="N179" s="13"/>
    </row>
    <row r="180" spans="1:14" x14ac:dyDescent="0.15">
      <c r="A180" s="8">
        <v>41851</v>
      </c>
      <c r="B180" s="9">
        <v>3.7000000000000002E-3</v>
      </c>
      <c r="C180" s="10">
        <v>-1.6790751862298725E-2</v>
      </c>
      <c r="D180" s="10">
        <v>3.6756097755621386E-3</v>
      </c>
      <c r="E180" s="17">
        <f t="shared" si="19"/>
        <v>2.4390224437861527E-5</v>
      </c>
      <c r="F180" s="17">
        <f t="shared" si="20"/>
        <v>-2.0466361637860864E-2</v>
      </c>
      <c r="G180">
        <f t="shared" si="21"/>
        <v>1</v>
      </c>
      <c r="H180" s="11">
        <f t="shared" si="25"/>
        <v>1.0037</v>
      </c>
      <c r="I180" s="11">
        <f t="shared" si="22"/>
        <v>0.98320924813770127</v>
      </c>
      <c r="J180" s="11">
        <f t="shared" si="23"/>
        <v>1.0036756097755621</v>
      </c>
      <c r="K180" s="13">
        <f t="shared" si="24"/>
        <v>0</v>
      </c>
      <c r="L180" s="14">
        <f t="shared" si="26"/>
        <v>1.0736059793007549</v>
      </c>
      <c r="M180" s="13">
        <f t="shared" si="18"/>
        <v>1</v>
      </c>
      <c r="N180" s="13"/>
    </row>
    <row r="181" spans="1:14" x14ac:dyDescent="0.15">
      <c r="A181" s="8">
        <v>41880</v>
      </c>
      <c r="B181" s="9">
        <v>1.8E-3</v>
      </c>
      <c r="C181" s="10">
        <v>-5.3482974745611256E-2</v>
      </c>
      <c r="D181" s="10">
        <v>4.6920041663525147E-3</v>
      </c>
      <c r="E181" s="17">
        <f t="shared" si="19"/>
        <v>-2.8920041663525148E-3</v>
      </c>
      <c r="F181" s="17">
        <f t="shared" si="20"/>
        <v>-5.8174978911963771E-2</v>
      </c>
      <c r="G181">
        <f t="shared" si="21"/>
        <v>1</v>
      </c>
      <c r="H181" s="11">
        <f t="shared" si="25"/>
        <v>1.0018</v>
      </c>
      <c r="I181" s="11">
        <f t="shared" si="22"/>
        <v>0.94651702525438874</v>
      </c>
      <c r="J181" s="11">
        <f t="shared" si="23"/>
        <v>1.0046920041663525</v>
      </c>
      <c r="K181" s="13">
        <f t="shared" si="24"/>
        <v>0</v>
      </c>
      <c r="L181" s="14">
        <f t="shared" si="26"/>
        <v>1.0757452758620794</v>
      </c>
      <c r="M181" s="13">
        <f t="shared" si="18"/>
        <v>1</v>
      </c>
      <c r="N181" s="13"/>
    </row>
    <row r="182" spans="1:14" x14ac:dyDescent="0.15">
      <c r="A182" s="8">
        <v>41912</v>
      </c>
      <c r="B182" s="9">
        <v>1.6500000000000001E-2</v>
      </c>
      <c r="C182" s="10">
        <v>2.2717462810525113E-2</v>
      </c>
      <c r="D182" s="10">
        <v>4.9938616381550727E-3</v>
      </c>
      <c r="E182" s="17">
        <f t="shared" si="19"/>
        <v>1.1506138361844928E-2</v>
      </c>
      <c r="F182" s="17">
        <f t="shared" si="20"/>
        <v>1.772360117237004E-2</v>
      </c>
      <c r="G182">
        <f t="shared" si="21"/>
        <v>0</v>
      </c>
      <c r="H182" s="11">
        <f t="shared" si="25"/>
        <v>1.0165</v>
      </c>
      <c r="I182" s="11">
        <f t="shared" si="22"/>
        <v>1.0227174628105251</v>
      </c>
      <c r="J182" s="11">
        <f t="shared" si="23"/>
        <v>1.0049938616381551</v>
      </c>
      <c r="K182" s="13">
        <f t="shared" si="24"/>
        <v>0</v>
      </c>
      <c r="L182" s="14">
        <f t="shared" si="26"/>
        <v>1.0799331442747984</v>
      </c>
      <c r="M182" s="13">
        <f t="shared" si="18"/>
        <v>0</v>
      </c>
      <c r="N182" s="13"/>
    </row>
    <row r="183" spans="1:14" x14ac:dyDescent="0.15">
      <c r="A183" s="8">
        <v>41943</v>
      </c>
      <c r="B183" s="9">
        <v>2.9999999999999997E-4</v>
      </c>
      <c r="C183" s="10">
        <v>8.1044106872726118E-2</v>
      </c>
      <c r="D183" s="10">
        <v>3.1587088213689274E-3</v>
      </c>
      <c r="E183" s="17">
        <f t="shared" si="19"/>
        <v>-2.8587088213689275E-3</v>
      </c>
      <c r="F183" s="17">
        <f t="shared" si="20"/>
        <v>7.7885398051357191E-2</v>
      </c>
      <c r="G183">
        <f t="shared" si="21"/>
        <v>0</v>
      </c>
      <c r="H183" s="11">
        <f t="shared" si="25"/>
        <v>1.0003</v>
      </c>
      <c r="I183" s="11">
        <f t="shared" si="22"/>
        <v>1.0810441068727261</v>
      </c>
      <c r="J183" s="11">
        <f t="shared" si="23"/>
        <v>1.0031587088213689</v>
      </c>
      <c r="K183" s="13">
        <f t="shared" si="24"/>
        <v>0</v>
      </c>
      <c r="L183" s="14">
        <f t="shared" si="26"/>
        <v>1.0714339163808508</v>
      </c>
      <c r="M183" s="13">
        <f t="shared" si="18"/>
        <v>1</v>
      </c>
      <c r="N183" s="13"/>
    </row>
    <row r="184" spans="1:14" x14ac:dyDescent="0.15">
      <c r="A184" s="8">
        <v>41971</v>
      </c>
      <c r="B184" s="9">
        <v>1.6799999999999999E-2</v>
      </c>
      <c r="C184" s="10">
        <v>4.9945714161429455E-2</v>
      </c>
      <c r="D184" s="10">
        <v>4.6001428375774811E-3</v>
      </c>
      <c r="E184" s="17">
        <f t="shared" si="19"/>
        <v>1.2199857162422518E-2</v>
      </c>
      <c r="F184" s="17">
        <f t="shared" si="20"/>
        <v>4.5345571323851974E-2</v>
      </c>
      <c r="G184">
        <f t="shared" si="21"/>
        <v>0</v>
      </c>
      <c r="H184" s="11">
        <f t="shared" si="25"/>
        <v>1.0167999999999999</v>
      </c>
      <c r="I184" s="11">
        <f t="shared" si="22"/>
        <v>1.0499457141614295</v>
      </c>
      <c r="J184" s="11">
        <f t="shared" si="23"/>
        <v>1.0046001428375775</v>
      </c>
      <c r="K184" s="13">
        <f t="shared" si="24"/>
        <v>0</v>
      </c>
      <c r="L184" s="14">
        <f t="shared" si="26"/>
        <v>1.0876077163782025</v>
      </c>
      <c r="M184" s="13">
        <f t="shared" si="18"/>
        <v>0</v>
      </c>
      <c r="N184" s="13"/>
    </row>
    <row r="185" spans="1:14" x14ac:dyDescent="0.15">
      <c r="A185" s="8">
        <v>42004</v>
      </c>
      <c r="B185" s="9">
        <v>7.9000000000000008E-3</v>
      </c>
      <c r="C185" s="10">
        <v>7.5523001063881878E-4</v>
      </c>
      <c r="D185" s="10">
        <v>4.7094157243421364E-3</v>
      </c>
      <c r="E185" s="17">
        <f t="shared" si="19"/>
        <v>3.1905842756578644E-3</v>
      </c>
      <c r="F185" s="17">
        <f t="shared" si="20"/>
        <v>-3.9541857137033176E-3</v>
      </c>
      <c r="G185">
        <f t="shared" si="21"/>
        <v>1</v>
      </c>
      <c r="H185" s="11">
        <f t="shared" si="25"/>
        <v>1.0079</v>
      </c>
      <c r="I185" s="11">
        <f t="shared" si="22"/>
        <v>1.0007552300106388</v>
      </c>
      <c r="J185" s="11">
        <f t="shared" si="23"/>
        <v>1.0047094157243421</v>
      </c>
      <c r="K185" s="13">
        <f t="shared" si="24"/>
        <v>0</v>
      </c>
      <c r="L185" s="14">
        <f t="shared" si="26"/>
        <v>1.0796923966484631</v>
      </c>
      <c r="M185" s="13">
        <f t="shared" si="18"/>
        <v>0</v>
      </c>
      <c r="N185" s="13"/>
    </row>
    <row r="186" spans="1:14" x14ac:dyDescent="0.15">
      <c r="A186" s="8">
        <v>42034</v>
      </c>
      <c r="B186" s="9">
        <v>1E-3</v>
      </c>
      <c r="C186" s="10">
        <v>5.7069620923617892E-2</v>
      </c>
      <c r="D186" s="10">
        <v>3.4448110727365311E-3</v>
      </c>
      <c r="E186" s="17">
        <f t="shared" si="19"/>
        <v>-2.4448110727365311E-3</v>
      </c>
      <c r="F186" s="17">
        <f t="shared" si="20"/>
        <v>5.3624809850881361E-2</v>
      </c>
      <c r="G186">
        <f t="shared" si="21"/>
        <v>0</v>
      </c>
      <c r="H186" s="11">
        <f t="shared" si="25"/>
        <v>1.0009999999999999</v>
      </c>
      <c r="I186" s="11">
        <f t="shared" si="22"/>
        <v>1.0570696209236179</v>
      </c>
      <c r="J186" s="11">
        <f t="shared" si="23"/>
        <v>1.0034448110727365</v>
      </c>
      <c r="K186" s="13">
        <f t="shared" si="24"/>
        <v>0</v>
      </c>
      <c r="L186" s="14">
        <f t="shared" si="26"/>
        <v>1.0807636263306226</v>
      </c>
      <c r="M186" s="13">
        <f t="shared" si="18"/>
        <v>1</v>
      </c>
      <c r="N186" s="13"/>
    </row>
    <row r="187" spans="1:14" x14ac:dyDescent="0.15">
      <c r="A187" s="8">
        <v>42062</v>
      </c>
      <c r="B187" s="9">
        <v>6.7999999999999996E-3</v>
      </c>
      <c r="C187" s="10">
        <v>7.8145809507889075E-2</v>
      </c>
      <c r="D187" s="10">
        <v>4.8707104715417504E-3</v>
      </c>
      <c r="E187" s="17">
        <f t="shared" si="19"/>
        <v>1.9292895284582492E-3</v>
      </c>
      <c r="F187" s="17">
        <f t="shared" si="20"/>
        <v>7.3275099036347324E-2</v>
      </c>
      <c r="G187">
        <f t="shared" si="21"/>
        <v>0</v>
      </c>
      <c r="H187" s="11">
        <f t="shared" si="25"/>
        <v>1.0067999999999999</v>
      </c>
      <c r="I187" s="11">
        <f t="shared" si="22"/>
        <v>1.0781458095078891</v>
      </c>
      <c r="J187" s="11">
        <f t="shared" si="23"/>
        <v>1.0048707104715418</v>
      </c>
      <c r="K187" s="13">
        <f t="shared" si="24"/>
        <v>0</v>
      </c>
      <c r="L187" s="14">
        <f t="shared" si="26"/>
        <v>1.0894010978697286</v>
      </c>
      <c r="M187" s="13">
        <f t="shared" si="18"/>
        <v>0</v>
      </c>
      <c r="N187" s="13"/>
    </row>
    <row r="188" spans="1:14" x14ac:dyDescent="0.15">
      <c r="A188" s="8">
        <v>42094</v>
      </c>
      <c r="B188" s="9">
        <v>2.3E-3</v>
      </c>
      <c r="C188" s="10">
        <v>-2.6790823658269458E-2</v>
      </c>
      <c r="D188" s="10">
        <v>5.9114622542735251E-3</v>
      </c>
      <c r="E188" s="17">
        <f t="shared" si="19"/>
        <v>-3.6114622542735252E-3</v>
      </c>
      <c r="F188" s="17">
        <f t="shared" si="20"/>
        <v>-3.2702285912542983E-2</v>
      </c>
      <c r="G188">
        <f t="shared" si="21"/>
        <v>1</v>
      </c>
      <c r="H188" s="11">
        <f t="shared" si="25"/>
        <v>1.0023</v>
      </c>
      <c r="I188" s="11">
        <f t="shared" si="22"/>
        <v>0.97320917634173054</v>
      </c>
      <c r="J188" s="11">
        <f t="shared" si="23"/>
        <v>1.0059114622542735</v>
      </c>
      <c r="K188" s="13">
        <f t="shared" si="24"/>
        <v>0</v>
      </c>
      <c r="L188" s="14">
        <f t="shared" si="26"/>
        <v>1.1003297342309561</v>
      </c>
      <c r="M188" s="13">
        <f t="shared" si="18"/>
        <v>1</v>
      </c>
      <c r="N188" s="13"/>
    </row>
    <row r="189" spans="1:14" x14ac:dyDescent="0.15">
      <c r="A189" s="8">
        <v>42124</v>
      </c>
      <c r="B189" s="9">
        <v>6.1999999999999998E-3</v>
      </c>
      <c r="C189" s="10">
        <v>-8.0068609961069903E-2</v>
      </c>
      <c r="D189" s="10">
        <v>4.423287370910467E-3</v>
      </c>
      <c r="E189" s="17">
        <f t="shared" si="19"/>
        <v>1.7767126290895328E-3</v>
      </c>
      <c r="F189" s="17">
        <f t="shared" si="20"/>
        <v>-8.449189733198037E-2</v>
      </c>
      <c r="G189">
        <f t="shared" si="21"/>
        <v>1</v>
      </c>
      <c r="H189" s="11">
        <f t="shared" si="25"/>
        <v>1.0062</v>
      </c>
      <c r="I189" s="11">
        <f t="shared" si="22"/>
        <v>0.9199313900389301</v>
      </c>
      <c r="J189" s="11">
        <f t="shared" si="23"/>
        <v>1.0044232873709105</v>
      </c>
      <c r="K189" s="13">
        <f t="shared" si="24"/>
        <v>0</v>
      </c>
      <c r="L189" s="14">
        <f t="shared" si="26"/>
        <v>1.0968167589246214</v>
      </c>
      <c r="M189" s="13">
        <f t="shared" si="18"/>
        <v>0</v>
      </c>
      <c r="N189" s="13"/>
    </row>
    <row r="190" spans="1:14" x14ac:dyDescent="0.15">
      <c r="A190" s="8">
        <v>42153</v>
      </c>
      <c r="B190" s="9">
        <v>2.8E-3</v>
      </c>
      <c r="C190" s="10">
        <v>-9.9879304080935372E-3</v>
      </c>
      <c r="D190" s="10">
        <v>4.3923222705009035E-3</v>
      </c>
      <c r="E190" s="17">
        <f t="shared" si="19"/>
        <v>-1.5923222705009035E-3</v>
      </c>
      <c r="F190" s="17">
        <f t="shared" si="20"/>
        <v>-1.4380252678594441E-2</v>
      </c>
      <c r="G190">
        <f t="shared" si="21"/>
        <v>1</v>
      </c>
      <c r="H190" s="11">
        <f t="shared" si="25"/>
        <v>1.0027999999999999</v>
      </c>
      <c r="I190" s="11">
        <f t="shared" si="22"/>
        <v>0.99001206959190646</v>
      </c>
      <c r="J190" s="11">
        <f t="shared" si="23"/>
        <v>1.0043923222705009</v>
      </c>
      <c r="K190" s="13">
        <f t="shared" si="24"/>
        <v>0</v>
      </c>
      <c r="L190" s="14">
        <f t="shared" si="26"/>
        <v>1.0915844786196744</v>
      </c>
      <c r="M190" s="13">
        <f t="shared" si="18"/>
        <v>1</v>
      </c>
      <c r="N190" s="13"/>
    </row>
    <row r="191" spans="1:14" x14ac:dyDescent="0.15">
      <c r="A191" s="8">
        <v>42185</v>
      </c>
      <c r="B191" s="9">
        <v>5.3E-3</v>
      </c>
      <c r="C191" s="10">
        <v>-2.0766211305560334E-2</v>
      </c>
      <c r="D191" s="10">
        <v>3.9616938931819057E-3</v>
      </c>
      <c r="E191" s="17">
        <f t="shared" si="19"/>
        <v>1.3383061068180943E-3</v>
      </c>
      <c r="F191" s="17">
        <f t="shared" si="20"/>
        <v>-2.4727905198742239E-2</v>
      </c>
      <c r="G191">
        <f t="shared" si="21"/>
        <v>1</v>
      </c>
      <c r="H191" s="11">
        <f t="shared" si="25"/>
        <v>1.0053000000000001</v>
      </c>
      <c r="I191" s="11">
        <f t="shared" si="22"/>
        <v>0.97923378869443967</v>
      </c>
      <c r="J191" s="11">
        <f t="shared" si="23"/>
        <v>1.0039616938931819</v>
      </c>
      <c r="K191" s="13">
        <f t="shared" si="24"/>
        <v>0</v>
      </c>
      <c r="L191" s="14">
        <f t="shared" si="26"/>
        <v>1.0891896981520208</v>
      </c>
      <c r="M191" s="13">
        <f t="shared" si="18"/>
        <v>0</v>
      </c>
      <c r="N191" s="13"/>
    </row>
    <row r="192" spans="1:14" x14ac:dyDescent="0.15">
      <c r="A192" s="8">
        <v>42216</v>
      </c>
      <c r="B192" s="9">
        <v>5.7000000000000002E-3</v>
      </c>
      <c r="C192" s="10">
        <v>1.3431422153369565E-2</v>
      </c>
      <c r="D192" s="10">
        <v>5.3662508804614983E-3</v>
      </c>
      <c r="E192" s="17">
        <f t="shared" si="19"/>
        <v>3.3374911953850186E-4</v>
      </c>
      <c r="F192" s="17">
        <f t="shared" si="20"/>
        <v>8.0651712729080671E-3</v>
      </c>
      <c r="G192">
        <f t="shared" si="21"/>
        <v>0</v>
      </c>
      <c r="H192" s="11">
        <f t="shared" si="25"/>
        <v>1.0057</v>
      </c>
      <c r="I192" s="11">
        <f t="shared" si="22"/>
        <v>1.0134314221533696</v>
      </c>
      <c r="J192" s="11">
        <f t="shared" si="23"/>
        <v>1.0053662508804615</v>
      </c>
      <c r="K192" s="13">
        <f t="shared" si="24"/>
        <v>0</v>
      </c>
      <c r="L192" s="14">
        <f t="shared" si="26"/>
        <v>1.0953653484847237</v>
      </c>
      <c r="M192" s="13">
        <f t="shared" si="18"/>
        <v>0</v>
      </c>
      <c r="N192" s="13"/>
    </row>
    <row r="193" spans="1:14" x14ac:dyDescent="0.15">
      <c r="A193" s="8">
        <v>42247</v>
      </c>
      <c r="B193" s="9">
        <v>5.7000000000000002E-3</v>
      </c>
      <c r="C193" s="10">
        <v>5.8576884241924976E-2</v>
      </c>
      <c r="D193" s="10">
        <v>5.3898185526470854E-3</v>
      </c>
      <c r="E193" s="17">
        <f t="shared" si="19"/>
        <v>3.1018144735291478E-4</v>
      </c>
      <c r="F193" s="17">
        <f t="shared" si="20"/>
        <v>5.318706568927789E-2</v>
      </c>
      <c r="G193">
        <f t="shared" si="21"/>
        <v>0</v>
      </c>
      <c r="H193" s="11">
        <f t="shared" si="25"/>
        <v>1.0057</v>
      </c>
      <c r="I193" s="11">
        <f t="shared" si="22"/>
        <v>1.058576884241925</v>
      </c>
      <c r="J193" s="11">
        <f t="shared" si="23"/>
        <v>1.0053898185526471</v>
      </c>
      <c r="K193" s="13">
        <f t="shared" si="24"/>
        <v>0</v>
      </c>
      <c r="L193" s="14">
        <f t="shared" si="26"/>
        <v>1.0976525785054239</v>
      </c>
      <c r="M193" s="13">
        <f t="shared" si="18"/>
        <v>0</v>
      </c>
      <c r="N193" s="13"/>
    </row>
    <row r="194" spans="1:14" x14ac:dyDescent="0.15">
      <c r="A194" s="8">
        <v>42277</v>
      </c>
      <c r="B194" s="9">
        <v>8.5000000000000006E-3</v>
      </c>
      <c r="C194" s="10">
        <v>2.4277710860832968E-2</v>
      </c>
      <c r="D194" s="10">
        <v>6.1174191014001789E-3</v>
      </c>
      <c r="E194" s="17">
        <f t="shared" si="19"/>
        <v>2.3825808985998218E-3</v>
      </c>
      <c r="F194" s="17">
        <f t="shared" si="20"/>
        <v>1.816029175943279E-2</v>
      </c>
      <c r="G194">
        <f t="shared" si="21"/>
        <v>0</v>
      </c>
      <c r="H194" s="11">
        <f t="shared" si="25"/>
        <v>1.0085</v>
      </c>
      <c r="I194" s="11">
        <f t="shared" si="22"/>
        <v>1.024277710860833</v>
      </c>
      <c r="J194" s="11">
        <f t="shared" si="23"/>
        <v>1.0061174191014002</v>
      </c>
      <c r="K194" s="13">
        <f t="shared" si="24"/>
        <v>0</v>
      </c>
      <c r="L194" s="14">
        <f t="shared" si="26"/>
        <v>1.1009268727636672</v>
      </c>
      <c r="M194" s="13">
        <f t="shared" ref="M194:M216" si="27">IF(AND(0.005&gt;B194,0&lt;B194),1,0)</f>
        <v>0</v>
      </c>
      <c r="N194" s="13"/>
    </row>
    <row r="195" spans="1:14" x14ac:dyDescent="0.15">
      <c r="A195" s="8">
        <v>42307</v>
      </c>
      <c r="B195" s="9">
        <v>1.54E-2</v>
      </c>
      <c r="C195" s="10">
        <v>1.906185862124965E-2</v>
      </c>
      <c r="D195" s="10">
        <v>4.9962283036719679E-3</v>
      </c>
      <c r="E195" s="17">
        <f t="shared" ref="E195:E216" si="28">B195-D195</f>
        <v>1.0403771696328033E-2</v>
      </c>
      <c r="F195" s="17">
        <f t="shared" ref="F195:F216" si="29">C195-D195</f>
        <v>1.4065630317577682E-2</v>
      </c>
      <c r="G195">
        <f t="shared" ref="G195:G216" si="30">IF(B195&gt;C195,1,0)</f>
        <v>0</v>
      </c>
      <c r="H195" s="11">
        <f t="shared" si="25"/>
        <v>1.0154000000000001</v>
      </c>
      <c r="I195" s="11">
        <f t="shared" ref="I195:I216" si="31">1+C195</f>
        <v>1.0190618586212496</v>
      </c>
      <c r="J195" s="11">
        <f t="shared" ref="J195:J216" si="32">1+D195</f>
        <v>1.004996228303672</v>
      </c>
      <c r="K195" s="13">
        <f t="shared" ref="K195:K216" si="33">IF(B195&lt;0,1,0)</f>
        <v>0</v>
      </c>
      <c r="L195" s="14">
        <f t="shared" si="26"/>
        <v>1.1025643445625233</v>
      </c>
      <c r="M195" s="13">
        <f t="shared" si="27"/>
        <v>0</v>
      </c>
      <c r="N195" s="13"/>
    </row>
    <row r="196" spans="1:14" x14ac:dyDescent="0.15">
      <c r="A196" s="8">
        <v>42338</v>
      </c>
      <c r="B196" s="9">
        <v>9.4000000000000004E-3</v>
      </c>
      <c r="C196" s="10">
        <v>-2.1831862704186245E-2</v>
      </c>
      <c r="D196" s="10">
        <v>6.0761088967336008E-3</v>
      </c>
      <c r="E196" s="17">
        <f t="shared" si="28"/>
        <v>3.3238911032663996E-3</v>
      </c>
      <c r="F196" s="17">
        <f t="shared" si="29"/>
        <v>-2.7907971600919845E-2</v>
      </c>
      <c r="G196">
        <f t="shared" si="30"/>
        <v>1</v>
      </c>
      <c r="H196" s="11">
        <f t="shared" si="25"/>
        <v>1.0094000000000001</v>
      </c>
      <c r="I196" s="11">
        <f t="shared" si="31"/>
        <v>0.97816813729581376</v>
      </c>
      <c r="J196" s="11">
        <f t="shared" si="32"/>
        <v>1.0060761088967336</v>
      </c>
      <c r="K196" s="13">
        <f t="shared" si="33"/>
        <v>0</v>
      </c>
      <c r="L196" s="14">
        <f t="shared" si="26"/>
        <v>1.1036501869345559</v>
      </c>
      <c r="M196" s="13">
        <f t="shared" si="27"/>
        <v>0</v>
      </c>
      <c r="N196" s="13"/>
    </row>
    <row r="197" spans="1:14" x14ac:dyDescent="0.15">
      <c r="A197" s="8">
        <v>42369</v>
      </c>
      <c r="B197" s="9">
        <v>8.8999999999999999E-3</v>
      </c>
      <c r="C197" s="10">
        <v>6.9490246947603307E-3</v>
      </c>
      <c r="D197" s="10">
        <v>3.537040313086548E-3</v>
      </c>
      <c r="E197" s="17">
        <f t="shared" si="28"/>
        <v>5.3629596869134519E-3</v>
      </c>
      <c r="F197" s="17">
        <f t="shared" si="29"/>
        <v>3.4119843816737827E-3</v>
      </c>
      <c r="G197">
        <f t="shared" si="30"/>
        <v>1</v>
      </c>
      <c r="H197" s="11">
        <f t="shared" ref="H197:H216" si="34">B197+1</f>
        <v>1.0088999999999999</v>
      </c>
      <c r="I197" s="11">
        <f t="shared" si="31"/>
        <v>1.0069490246947603</v>
      </c>
      <c r="J197" s="11">
        <f t="shared" si="32"/>
        <v>1.0035370403130865</v>
      </c>
      <c r="K197" s="13">
        <f t="shared" si="33"/>
        <v>0</v>
      </c>
      <c r="L197" s="14">
        <f t="shared" ref="L197:L205" si="35">PRODUCT(H197:H208)</f>
        <v>1.0955592305413364</v>
      </c>
      <c r="M197" s="13">
        <f t="shared" si="27"/>
        <v>0</v>
      </c>
      <c r="N197" s="13"/>
    </row>
    <row r="198" spans="1:14" x14ac:dyDescent="0.15">
      <c r="A198" s="8">
        <v>42398</v>
      </c>
      <c r="B198" s="9">
        <v>8.9999999999999993E-3</v>
      </c>
      <c r="C198" s="10">
        <v>5.0898709664177977E-2</v>
      </c>
      <c r="D198" s="10">
        <v>2.749698516855581E-3</v>
      </c>
      <c r="E198" s="17">
        <f t="shared" si="28"/>
        <v>6.2503014831444183E-3</v>
      </c>
      <c r="F198" s="17">
        <f t="shared" si="29"/>
        <v>4.8149011147322396E-2</v>
      </c>
      <c r="G198">
        <f t="shared" si="30"/>
        <v>0</v>
      </c>
      <c r="H198" s="11">
        <f t="shared" si="34"/>
        <v>1.0089999999999999</v>
      </c>
      <c r="I198" s="11">
        <f t="shared" si="31"/>
        <v>1.050898709664178</v>
      </c>
      <c r="J198" s="11">
        <f t="shared" si="32"/>
        <v>1.0027496985168556</v>
      </c>
      <c r="K198" s="13">
        <f t="shared" si="33"/>
        <v>0</v>
      </c>
      <c r="L198" s="14">
        <f t="shared" si="35"/>
        <v>1.0857861776373106</v>
      </c>
      <c r="M198" s="13">
        <f t="shared" si="27"/>
        <v>0</v>
      </c>
      <c r="N198" s="13"/>
    </row>
    <row r="199" spans="1:14" x14ac:dyDescent="0.15">
      <c r="A199" s="8">
        <v>42429</v>
      </c>
      <c r="B199" s="9">
        <v>1.6899999999999998E-2</v>
      </c>
      <c r="C199" s="10">
        <v>-1.8826223521475116E-2</v>
      </c>
      <c r="D199" s="10">
        <v>4.5081890172653516E-3</v>
      </c>
      <c r="E199" s="17">
        <f t="shared" si="28"/>
        <v>1.2391810982734647E-2</v>
      </c>
      <c r="F199" s="17">
        <f t="shared" si="29"/>
        <v>-2.3334412538740468E-2</v>
      </c>
      <c r="G199">
        <f t="shared" si="30"/>
        <v>1</v>
      </c>
      <c r="H199" s="11">
        <f t="shared" si="34"/>
        <v>1.0168999999999999</v>
      </c>
      <c r="I199" s="11">
        <f t="shared" si="31"/>
        <v>0.98117377647852488</v>
      </c>
      <c r="J199" s="11">
        <f t="shared" si="32"/>
        <v>1.0045081890172654</v>
      </c>
      <c r="K199" s="13">
        <f t="shared" si="33"/>
        <v>0</v>
      </c>
      <c r="L199" s="14">
        <f t="shared" si="35"/>
        <v>1.0839568054847009</v>
      </c>
      <c r="M199" s="13">
        <f t="shared" si="27"/>
        <v>0</v>
      </c>
      <c r="N199" s="13"/>
    </row>
    <row r="200" spans="1:14" x14ac:dyDescent="0.15">
      <c r="A200" s="8">
        <v>42460</v>
      </c>
      <c r="B200" s="9">
        <v>-8.9999999999999998E-4</v>
      </c>
      <c r="C200" s="10">
        <v>3.9373684053008118E-2</v>
      </c>
      <c r="D200" s="10">
        <v>5.4345803945961002E-3</v>
      </c>
      <c r="E200" s="17">
        <f t="shared" si="28"/>
        <v>-6.3345803945961E-3</v>
      </c>
      <c r="F200" s="17">
        <f t="shared" si="29"/>
        <v>3.3939103658412018E-2</v>
      </c>
      <c r="G200">
        <f t="shared" si="30"/>
        <v>0</v>
      </c>
      <c r="H200" s="11">
        <f t="shared" si="34"/>
        <v>0.99909999999999999</v>
      </c>
      <c r="I200" s="11">
        <f t="shared" si="31"/>
        <v>1.0393736840530081</v>
      </c>
      <c r="J200" s="11">
        <f t="shared" si="32"/>
        <v>1.0054345803945961</v>
      </c>
      <c r="K200" s="13">
        <f t="shared" si="33"/>
        <v>1</v>
      </c>
      <c r="L200" s="14">
        <f t="shared" si="35"/>
        <v>1.0857689075294681</v>
      </c>
      <c r="M200" s="13">
        <f t="shared" si="27"/>
        <v>0</v>
      </c>
      <c r="N200" s="13"/>
    </row>
    <row r="201" spans="1:14" x14ac:dyDescent="0.15">
      <c r="A201" s="8">
        <v>42489</v>
      </c>
      <c r="B201" s="9">
        <v>1.4E-3</v>
      </c>
      <c r="C201" s="10">
        <v>-2.0108581881679299E-2</v>
      </c>
      <c r="D201" s="10">
        <v>3.4351817772233506E-3</v>
      </c>
      <c r="E201" s="17">
        <f t="shared" si="28"/>
        <v>-2.0351817772233504E-3</v>
      </c>
      <c r="F201" s="17">
        <f t="shared" si="29"/>
        <v>-2.354376365890265E-2</v>
      </c>
      <c r="G201">
        <f t="shared" si="30"/>
        <v>1</v>
      </c>
      <c r="H201" s="11">
        <f t="shared" si="34"/>
        <v>1.0014000000000001</v>
      </c>
      <c r="I201" s="11">
        <f t="shared" si="31"/>
        <v>0.9798914181183207</v>
      </c>
      <c r="J201" s="11">
        <f t="shared" si="32"/>
        <v>1.0034351817772234</v>
      </c>
      <c r="K201" s="13">
        <f t="shared" si="33"/>
        <v>0</v>
      </c>
      <c r="L201" s="14">
        <f t="shared" si="35"/>
        <v>1.0960930038376755</v>
      </c>
      <c r="M201" s="13">
        <f t="shared" si="27"/>
        <v>1</v>
      </c>
      <c r="N201" s="13"/>
    </row>
    <row r="202" spans="1:14" x14ac:dyDescent="0.15">
      <c r="A202" s="8">
        <v>42521</v>
      </c>
      <c r="B202" s="9">
        <v>5.9999999999999995E-4</v>
      </c>
      <c r="C202" s="10">
        <v>-0.11002431826151904</v>
      </c>
      <c r="D202" s="10">
        <v>2.9572565081954494E-3</v>
      </c>
      <c r="E202" s="17">
        <f t="shared" si="28"/>
        <v>-2.3572565081954495E-3</v>
      </c>
      <c r="F202" s="17">
        <f t="shared" si="29"/>
        <v>-0.11298157476971449</v>
      </c>
      <c r="G202">
        <f t="shared" si="30"/>
        <v>1</v>
      </c>
      <c r="H202" s="11">
        <f t="shared" si="34"/>
        <v>1.0005999999999999</v>
      </c>
      <c r="I202" s="11">
        <f t="shared" si="31"/>
        <v>0.88997568173848096</v>
      </c>
      <c r="J202" s="11">
        <f t="shared" si="32"/>
        <v>1.0029572565081954</v>
      </c>
      <c r="K202" s="13">
        <f t="shared" si="33"/>
        <v>0</v>
      </c>
      <c r="L202" s="14">
        <f t="shared" si="35"/>
        <v>1.1104317479461967</v>
      </c>
      <c r="M202" s="13">
        <f t="shared" si="27"/>
        <v>1</v>
      </c>
      <c r="N202" s="13"/>
    </row>
    <row r="203" spans="1:14" x14ac:dyDescent="0.15">
      <c r="A203" s="8">
        <v>42551</v>
      </c>
      <c r="B203" s="9">
        <v>1.0999999999999999E-2</v>
      </c>
      <c r="C203" s="10">
        <v>5.8405579422057041E-2</v>
      </c>
      <c r="D203" s="10">
        <v>5.4204474441557071E-3</v>
      </c>
      <c r="E203" s="17">
        <f t="shared" si="28"/>
        <v>5.5795525558442922E-3</v>
      </c>
      <c r="F203" s="17">
        <f t="shared" si="29"/>
        <v>5.2985131977901334E-2</v>
      </c>
      <c r="G203">
        <f t="shared" si="30"/>
        <v>0</v>
      </c>
      <c r="H203" s="11">
        <f t="shared" si="34"/>
        <v>1.0109999999999999</v>
      </c>
      <c r="I203" s="11">
        <f t="shared" si="31"/>
        <v>1.058405579422057</v>
      </c>
      <c r="J203" s="11">
        <f t="shared" si="32"/>
        <v>1.0054204474441557</v>
      </c>
      <c r="K203" s="13">
        <f t="shared" si="33"/>
        <v>0</v>
      </c>
      <c r="L203" s="14">
        <f t="shared" si="35"/>
        <v>1.1244147981402028</v>
      </c>
      <c r="M203" s="13">
        <f t="shared" si="27"/>
        <v>0</v>
      </c>
      <c r="N203" s="13"/>
    </row>
    <row r="204" spans="1:14" x14ac:dyDescent="0.15">
      <c r="A204" s="8">
        <v>42580</v>
      </c>
      <c r="B204" s="9">
        <v>7.7999999999999996E-3</v>
      </c>
      <c r="C204" s="10">
        <v>2.7329193438646815E-2</v>
      </c>
      <c r="D204" s="10">
        <v>5.8020542123635721E-3</v>
      </c>
      <c r="E204" s="17">
        <f t="shared" si="28"/>
        <v>1.9979457876364275E-3</v>
      </c>
      <c r="F204" s="17">
        <f t="shared" si="29"/>
        <v>2.1527139226283243E-2</v>
      </c>
      <c r="G204">
        <f t="shared" si="30"/>
        <v>0</v>
      </c>
      <c r="H204" s="11">
        <f t="shared" si="34"/>
        <v>1.0078</v>
      </c>
      <c r="I204" s="11">
        <f t="shared" si="31"/>
        <v>1.0273291934386468</v>
      </c>
      <c r="J204" s="11">
        <f t="shared" si="32"/>
        <v>1.0058020542123636</v>
      </c>
      <c r="K204" s="13">
        <f t="shared" si="33"/>
        <v>0</v>
      </c>
      <c r="L204" s="14">
        <f t="shared" si="35"/>
        <v>1.1128481177241216</v>
      </c>
      <c r="M204" s="13">
        <f t="shared" si="27"/>
        <v>0</v>
      </c>
      <c r="N204" s="13"/>
    </row>
    <row r="205" spans="1:14" x14ac:dyDescent="0.15">
      <c r="A205" s="8">
        <v>42613</v>
      </c>
      <c r="B205" s="9">
        <v>8.6999999999999994E-3</v>
      </c>
      <c r="C205" s="10">
        <v>-6.2540920445004478E-3</v>
      </c>
      <c r="D205" s="10">
        <v>4.8509592643009025E-3</v>
      </c>
      <c r="E205" s="17">
        <f t="shared" si="28"/>
        <v>3.8490407356990969E-3</v>
      </c>
      <c r="F205" s="17">
        <f t="shared" si="29"/>
        <v>-1.110505130880135E-2</v>
      </c>
      <c r="G205">
        <f t="shared" si="30"/>
        <v>1</v>
      </c>
      <c r="H205" s="11">
        <f t="shared" si="34"/>
        <v>1.0086999999999999</v>
      </c>
      <c r="I205" s="11">
        <f t="shared" si="31"/>
        <v>0.99374590795549955</v>
      </c>
      <c r="J205" s="11">
        <f t="shared" si="32"/>
        <v>1.0048509592643009</v>
      </c>
      <c r="K205" s="13">
        <f t="shared" si="33"/>
        <v>0</v>
      </c>
      <c r="L205" s="14">
        <f t="shared" si="35"/>
        <v>1.1061122837113044</v>
      </c>
      <c r="M205" s="13">
        <f t="shared" si="27"/>
        <v>0</v>
      </c>
      <c r="N205" s="13"/>
    </row>
    <row r="206" spans="1:14" x14ac:dyDescent="0.15">
      <c r="A206" s="8">
        <v>42643</v>
      </c>
      <c r="B206" s="9">
        <v>0.01</v>
      </c>
      <c r="C206" s="10">
        <v>1.9648784299779676E-2</v>
      </c>
      <c r="D206" s="10">
        <v>6.2941407136822836E-3</v>
      </c>
      <c r="E206" s="17">
        <f t="shared" si="28"/>
        <v>3.7058592863177166E-3</v>
      </c>
      <c r="F206" s="17">
        <f t="shared" si="29"/>
        <v>1.3354643586097392E-2</v>
      </c>
      <c r="G206">
        <f t="shared" si="30"/>
        <v>0</v>
      </c>
      <c r="H206" s="11">
        <f t="shared" si="34"/>
        <v>1.01</v>
      </c>
      <c r="I206" s="11">
        <f t="shared" si="31"/>
        <v>1.0196487842997797</v>
      </c>
      <c r="J206" s="11">
        <f t="shared" si="32"/>
        <v>1.0062941407136823</v>
      </c>
      <c r="K206" s="13">
        <f t="shared" si="33"/>
        <v>0</v>
      </c>
      <c r="L206" s="14"/>
      <c r="M206" s="13">
        <f t="shared" si="27"/>
        <v>0</v>
      </c>
      <c r="N206" s="13"/>
    </row>
    <row r="207" spans="1:14" x14ac:dyDescent="0.15">
      <c r="A207" s="8">
        <v>42674</v>
      </c>
      <c r="B207" s="9">
        <v>1.6400000000000001E-2</v>
      </c>
      <c r="C207" s="10">
        <v>9.9799828968305526E-3</v>
      </c>
      <c r="D207" s="10">
        <v>3.7931886155353478E-3</v>
      </c>
      <c r="E207" s="17">
        <f t="shared" si="28"/>
        <v>1.2606811384464654E-2</v>
      </c>
      <c r="F207" s="17">
        <f t="shared" si="29"/>
        <v>6.1867942812952048E-3</v>
      </c>
      <c r="G207">
        <f t="shared" si="30"/>
        <v>1</v>
      </c>
      <c r="H207" s="11">
        <f t="shared" si="34"/>
        <v>1.0164</v>
      </c>
      <c r="I207" s="11">
        <f t="shared" si="31"/>
        <v>1.0099799828968306</v>
      </c>
      <c r="J207" s="11">
        <f t="shared" si="32"/>
        <v>1.0037931886155353</v>
      </c>
      <c r="K207" s="13">
        <f t="shared" si="33"/>
        <v>0</v>
      </c>
      <c r="L207" s="14"/>
      <c r="M207" s="13">
        <f t="shared" si="27"/>
        <v>0</v>
      </c>
      <c r="N207" s="13"/>
    </row>
    <row r="208" spans="1:14" x14ac:dyDescent="0.15">
      <c r="A208" s="8">
        <v>42704</v>
      </c>
      <c r="B208" s="9">
        <v>2E-3</v>
      </c>
      <c r="C208" s="10">
        <v>4.5315763072539816E-4</v>
      </c>
      <c r="D208" s="10">
        <v>3.7124194440052438E-3</v>
      </c>
      <c r="E208" s="17">
        <f t="shared" si="28"/>
        <v>-1.7124194440052438E-3</v>
      </c>
      <c r="F208" s="17">
        <f t="shared" si="29"/>
        <v>-3.2592618132798457E-3</v>
      </c>
      <c r="G208">
        <f t="shared" si="30"/>
        <v>1</v>
      </c>
      <c r="H208" s="11">
        <f t="shared" si="34"/>
        <v>1.002</v>
      </c>
      <c r="I208" s="11">
        <f t="shared" si="31"/>
        <v>1.0004531576307254</v>
      </c>
      <c r="J208" s="11">
        <f t="shared" si="32"/>
        <v>1.0037124194440052</v>
      </c>
      <c r="K208" s="13">
        <f t="shared" si="33"/>
        <v>0</v>
      </c>
      <c r="L208" s="14"/>
      <c r="M208" s="13">
        <f t="shared" si="27"/>
        <v>1</v>
      </c>
      <c r="N208" s="13"/>
    </row>
    <row r="209" spans="1:14" x14ac:dyDescent="0.15">
      <c r="A209" s="8">
        <v>42734</v>
      </c>
      <c r="B209" s="9">
        <v>-1E-4</v>
      </c>
      <c r="C209" s="10">
        <v>-1.6358919214261247E-2</v>
      </c>
      <c r="D209" s="10">
        <v>3.1426090036563714E-3</v>
      </c>
      <c r="E209" s="17">
        <f t="shared" si="28"/>
        <v>-3.2426090036563712E-3</v>
      </c>
      <c r="F209" s="17">
        <f t="shared" si="29"/>
        <v>-1.9501528217917619E-2</v>
      </c>
      <c r="G209">
        <f t="shared" si="30"/>
        <v>1</v>
      </c>
      <c r="H209" s="11">
        <f t="shared" si="34"/>
        <v>0.99990000000000001</v>
      </c>
      <c r="I209" s="11">
        <f t="shared" si="31"/>
        <v>0.98364108078573875</v>
      </c>
      <c r="J209" s="11">
        <f t="shared" si="32"/>
        <v>1.0031426090036564</v>
      </c>
      <c r="K209" s="13">
        <f t="shared" si="33"/>
        <v>1</v>
      </c>
      <c r="L209" s="14"/>
      <c r="M209" s="13">
        <f t="shared" si="27"/>
        <v>0</v>
      </c>
      <c r="N209" s="13"/>
    </row>
    <row r="210" spans="1:14" x14ac:dyDescent="0.15">
      <c r="A210" s="8">
        <v>42766</v>
      </c>
      <c r="B210" s="9">
        <v>7.3000000000000001E-3</v>
      </c>
      <c r="C210" s="10">
        <v>2.3933549608901261E-2</v>
      </c>
      <c r="D210" s="10">
        <v>4.8817692825602332E-3</v>
      </c>
      <c r="E210" s="17">
        <f t="shared" si="28"/>
        <v>2.4182307174397668E-3</v>
      </c>
      <c r="F210" s="17">
        <f t="shared" si="29"/>
        <v>1.9051780326341028E-2</v>
      </c>
      <c r="G210">
        <f t="shared" si="30"/>
        <v>0</v>
      </c>
      <c r="H210" s="11">
        <f t="shared" si="34"/>
        <v>1.0073000000000001</v>
      </c>
      <c r="I210" s="11">
        <f t="shared" si="31"/>
        <v>1.0239335496089013</v>
      </c>
      <c r="J210" s="11">
        <f t="shared" si="32"/>
        <v>1.0048817692825602</v>
      </c>
      <c r="K210" s="13">
        <f t="shared" si="33"/>
        <v>0</v>
      </c>
      <c r="L210" s="14"/>
      <c r="M210" s="13">
        <f t="shared" si="27"/>
        <v>0</v>
      </c>
      <c r="N210" s="13"/>
    </row>
    <row r="211" spans="1:14" x14ac:dyDescent="0.15">
      <c r="A211" s="8">
        <v>42794</v>
      </c>
      <c r="B211" s="9">
        <v>1.8599999999999998E-2</v>
      </c>
      <c r="C211" s="10">
        <v>1.0483627354217706E-2</v>
      </c>
      <c r="D211" s="10">
        <v>4.8912471980258054E-3</v>
      </c>
      <c r="E211" s="17">
        <f t="shared" si="28"/>
        <v>1.3708752801974193E-2</v>
      </c>
      <c r="F211" s="17">
        <f t="shared" si="29"/>
        <v>5.5923801561919007E-3</v>
      </c>
      <c r="G211">
        <f t="shared" si="30"/>
        <v>1</v>
      </c>
      <c r="H211" s="11">
        <f t="shared" si="34"/>
        <v>1.0185999999999999</v>
      </c>
      <c r="I211" s="11">
        <f t="shared" si="31"/>
        <v>1.0104836273542177</v>
      </c>
      <c r="J211" s="11">
        <f t="shared" si="32"/>
        <v>1.0048912471980258</v>
      </c>
      <c r="K211" s="13">
        <f t="shared" si="33"/>
        <v>0</v>
      </c>
      <c r="L211" s="14"/>
      <c r="M211" s="13">
        <f t="shared" si="27"/>
        <v>0</v>
      </c>
      <c r="N211" s="13"/>
    </row>
    <row r="212" spans="1:14" x14ac:dyDescent="0.15">
      <c r="A212" s="8">
        <v>42825</v>
      </c>
      <c r="B212" s="9">
        <v>8.6E-3</v>
      </c>
      <c r="C212" s="10">
        <v>-1.194436452074521E-2</v>
      </c>
      <c r="D212" s="10">
        <v>3.2230796850429844E-3</v>
      </c>
      <c r="E212" s="17">
        <f t="shared" si="28"/>
        <v>5.3769203149570156E-3</v>
      </c>
      <c r="F212" s="17">
        <f t="shared" si="29"/>
        <v>-1.5167444205788194E-2</v>
      </c>
      <c r="G212">
        <f t="shared" si="30"/>
        <v>1</v>
      </c>
      <c r="H212" s="11">
        <f t="shared" si="34"/>
        <v>1.0085999999999999</v>
      </c>
      <c r="I212" s="11">
        <f t="shared" si="31"/>
        <v>0.98805563547925479</v>
      </c>
      <c r="J212" s="11">
        <f t="shared" si="32"/>
        <v>1.003223079685043</v>
      </c>
      <c r="K212" s="13">
        <f t="shared" si="33"/>
        <v>0</v>
      </c>
      <c r="L212" s="14"/>
      <c r="M212" s="13">
        <f t="shared" si="27"/>
        <v>0</v>
      </c>
      <c r="N212" s="13"/>
    </row>
    <row r="213" spans="1:14" x14ac:dyDescent="0.15">
      <c r="A213" s="8">
        <v>42853</v>
      </c>
      <c r="B213" s="9">
        <v>1.4500000000000001E-2</v>
      </c>
      <c r="C213" s="10">
        <v>-2.4970480872686829E-2</v>
      </c>
      <c r="D213" s="10">
        <v>4.5597262694008212E-3</v>
      </c>
      <c r="E213" s="17">
        <f t="shared" si="28"/>
        <v>9.9402737305991796E-3</v>
      </c>
      <c r="F213" s="17">
        <f t="shared" si="29"/>
        <v>-2.953020714208765E-2</v>
      </c>
      <c r="G213">
        <f t="shared" si="30"/>
        <v>1</v>
      </c>
      <c r="H213" s="11">
        <f t="shared" si="34"/>
        <v>1.0145</v>
      </c>
      <c r="I213" s="11">
        <f t="shared" si="31"/>
        <v>0.97502951912731317</v>
      </c>
      <c r="J213" s="11">
        <f t="shared" si="32"/>
        <v>1.0045597262694008</v>
      </c>
      <c r="K213" s="13">
        <f t="shared" si="33"/>
        <v>0</v>
      </c>
      <c r="L213" s="14"/>
      <c r="M213" s="13">
        <f t="shared" si="27"/>
        <v>0</v>
      </c>
      <c r="N213" s="13"/>
    </row>
    <row r="214" spans="1:14" x14ac:dyDescent="0.15">
      <c r="A214" s="8">
        <v>42886</v>
      </c>
      <c r="B214" s="9">
        <v>1.32E-2</v>
      </c>
      <c r="C214" s="10">
        <v>3.1979905037093914E-4</v>
      </c>
      <c r="D214" s="10">
        <v>6.4495601812624148E-3</v>
      </c>
      <c r="E214" s="17">
        <f t="shared" si="28"/>
        <v>6.7504398187375851E-3</v>
      </c>
      <c r="F214" s="17">
        <f t="shared" si="29"/>
        <v>-6.1297611308914757E-3</v>
      </c>
      <c r="G214">
        <f t="shared" si="30"/>
        <v>1</v>
      </c>
      <c r="H214" s="11">
        <f t="shared" si="34"/>
        <v>1.0132000000000001</v>
      </c>
      <c r="I214" s="11">
        <f t="shared" si="31"/>
        <v>1.0003197990503709</v>
      </c>
      <c r="J214" s="11">
        <f t="shared" si="32"/>
        <v>1.0064495601812624</v>
      </c>
      <c r="K214" s="13">
        <f t="shared" si="33"/>
        <v>0</v>
      </c>
      <c r="L214" s="14"/>
      <c r="M214" s="13">
        <f t="shared" si="27"/>
        <v>0</v>
      </c>
      <c r="N214" s="13"/>
    </row>
    <row r="215" spans="1:14" x14ac:dyDescent="0.15">
      <c r="A215" s="8">
        <v>42916</v>
      </c>
      <c r="B215" s="9">
        <v>5.9999999999999995E-4</v>
      </c>
      <c r="C215" s="10">
        <v>-3.4761192772624461E-2</v>
      </c>
      <c r="D215" s="10">
        <v>2.8983483791205078E-3</v>
      </c>
      <c r="E215" s="17">
        <f t="shared" si="28"/>
        <v>-2.298348379120508E-3</v>
      </c>
      <c r="F215" s="17">
        <f t="shared" si="29"/>
        <v>-3.7659541151744969E-2</v>
      </c>
      <c r="G215">
        <f t="shared" si="30"/>
        <v>1</v>
      </c>
      <c r="H215" s="11">
        <f t="shared" si="34"/>
        <v>1.0005999999999999</v>
      </c>
      <c r="I215" s="11">
        <f t="shared" si="31"/>
        <v>0.96523880722737554</v>
      </c>
      <c r="J215" s="11">
        <f t="shared" si="32"/>
        <v>1.0028983483791205</v>
      </c>
      <c r="K215" s="13">
        <f t="shared" si="33"/>
        <v>0</v>
      </c>
      <c r="L215" s="14"/>
      <c r="M215" s="13">
        <f t="shared" si="27"/>
        <v>1</v>
      </c>
      <c r="N215" s="13"/>
    </row>
    <row r="216" spans="1:14" x14ac:dyDescent="0.15">
      <c r="A216" s="8">
        <v>42947</v>
      </c>
      <c r="B216" s="9">
        <v>1.6999999999999999E-3</v>
      </c>
      <c r="C216" s="10">
        <v>-3.1981878316802548E-2</v>
      </c>
      <c r="D216" s="10">
        <v>3.8914546274213535E-3</v>
      </c>
      <c r="E216" s="17">
        <f t="shared" si="28"/>
        <v>-2.1914546274213534E-3</v>
      </c>
      <c r="F216" s="17">
        <f t="shared" si="29"/>
        <v>-3.5873332944223901E-2</v>
      </c>
      <c r="G216">
        <f t="shared" si="30"/>
        <v>1</v>
      </c>
      <c r="H216" s="11">
        <f t="shared" si="34"/>
        <v>1.0017</v>
      </c>
      <c r="I216" s="11">
        <f t="shared" si="31"/>
        <v>0.96801812168319745</v>
      </c>
      <c r="J216" s="11">
        <f t="shared" si="32"/>
        <v>1.0038914546274214</v>
      </c>
      <c r="K216" s="13">
        <f t="shared" si="33"/>
        <v>0</v>
      </c>
      <c r="L216" s="14"/>
      <c r="M216" s="13">
        <f t="shared" si="27"/>
        <v>1</v>
      </c>
      <c r="N216" s="13"/>
    </row>
    <row r="218" spans="1:14" x14ac:dyDescent="0.15">
      <c r="B218" s="4"/>
      <c r="C218" s="4"/>
      <c r="D218" s="4"/>
      <c r="E218" s="4"/>
      <c r="F218" s="4"/>
    </row>
    <row r="219" spans="1:14" x14ac:dyDescent="0.15">
      <c r="B219" s="2"/>
      <c r="C219" s="1"/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Returns for FFY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nt425b</dc:creator>
  <cp:lastModifiedBy>Microsoft Office 使用者</cp:lastModifiedBy>
  <dcterms:created xsi:type="dcterms:W3CDTF">2017-05-04T16:00:25Z</dcterms:created>
  <dcterms:modified xsi:type="dcterms:W3CDTF">2017-09-16T04:01:44Z</dcterms:modified>
</cp:coreProperties>
</file>