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iang/Desktop/USC/s1/GSBA545/Project 2/"/>
    </mc:Choice>
  </mc:AlternateContent>
  <bookViews>
    <workbookView xWindow="0" yWindow="460" windowWidth="26600" windowHeight="11640"/>
  </bookViews>
  <sheets>
    <sheet name="Student answer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8" l="1"/>
  <c r="Q37" i="8"/>
  <c r="Q36" i="8"/>
  <c r="Q33" i="8"/>
  <c r="H24" i="8"/>
  <c r="J24" i="8"/>
  <c r="J19" i="8"/>
</calcChain>
</file>

<file path=xl/sharedStrings.xml><?xml version="1.0" encoding="utf-8"?>
<sst xmlns="http://schemas.openxmlformats.org/spreadsheetml/2006/main" count="100" uniqueCount="62">
  <si>
    <t>A</t>
  </si>
  <si>
    <t>B</t>
  </si>
  <si>
    <t>C</t>
  </si>
  <si>
    <t>downside</t>
  </si>
  <si>
    <t>EV</t>
  </si>
  <si>
    <t>SE</t>
  </si>
  <si>
    <t>P(X &gt; 0)</t>
  </si>
  <si>
    <t>KEY</t>
  </si>
  <si>
    <t>Round answers to nearest dollar</t>
  </si>
  <si>
    <t>Round answer to nearest one-hundredth of percentage point</t>
  </si>
  <si>
    <t>… net cash after investment</t>
  </si>
  <si>
    <t>Yes</t>
  </si>
  <si>
    <t>No</t>
  </si>
  <si>
    <t xml:space="preserve">policies, </t>
  </si>
  <si>
    <t>Purchase A</t>
  </si>
  <si>
    <t>Do not purchase A</t>
  </si>
  <si>
    <t>Purchase B</t>
  </si>
  <si>
    <t>Do not purchase B</t>
  </si>
  <si>
    <t>Purchase C</t>
  </si>
  <si>
    <t>Do not purchase C</t>
  </si>
  <si>
    <t>,</t>
  </si>
  <si>
    <t>, and</t>
  </si>
  <si>
    <t>b.  Define your overall strategy:  sell</t>
  </si>
  <si>
    <t>c.  If p=0.015, define your strategy:  sell</t>
  </si>
  <si>
    <t>c.  If p=0.025, define your strategy:  sell</t>
  </si>
  <si>
    <t>c.  If p=0.035, define your strategy:  sell</t>
  </si>
  <si>
    <t>a.  How many mortgage policies (if any) do you wish to sell?</t>
  </si>
  <si>
    <t>Student ID:</t>
  </si>
  <si>
    <t>Name:</t>
  </si>
  <si>
    <t>If your answer to part (a) is "Yes", skip to part c; otherwise, answer the question below.</t>
  </si>
  <si>
    <t>If your answer to part (a) is "No", skip this question</t>
  </si>
  <si>
    <t>(choose for A)</t>
  </si>
  <si>
    <t>(choose for B)</t>
  </si>
  <si>
    <t>(choose for C)</t>
  </si>
  <si>
    <t>Round answer to nearest dollar</t>
  </si>
  <si>
    <t>Q1.  Fill in the following table, assuming that it is known that p = 0.025</t>
  </si>
  <si>
    <t>Sell(60)</t>
  </si>
  <si>
    <t>Sell(120)</t>
  </si>
  <si>
    <t>point out that this is only true for limited circumstances.  What is P(exactly 3 bankruptcies)?</t>
  </si>
  <si>
    <t xml:space="preserve">For example, if the firm SELLS n=120 policies (raising $480M) and then turns around and BUYS Tier A (at $480M), </t>
  </si>
  <si>
    <r>
      <t>a.  Do you wish to purchase market research for $</t>
    </r>
    <r>
      <rPr>
        <sz val="11"/>
        <color rgb="FFFF0000"/>
        <rFont val="新細明體"/>
        <family val="2"/>
        <scheme val="minor"/>
      </rPr>
      <t>80M</t>
    </r>
    <r>
      <rPr>
        <sz val="11"/>
        <color theme="1"/>
        <rFont val="新細明體"/>
        <family val="2"/>
        <scheme val="minor"/>
      </rPr>
      <t>?  (Yes or No)</t>
    </r>
  </si>
  <si>
    <t>and if there are only 3 bankruptices, then the firm ends up with (+480 - 480 - 3*170 + 3*230) = 180M.  Others</t>
  </si>
  <si>
    <r>
      <t>c.  Do you want to purchase Tier A insurance for $</t>
    </r>
    <r>
      <rPr>
        <sz val="11"/>
        <color rgb="FFFF0000"/>
        <rFont val="新細明體"/>
        <family val="2"/>
        <scheme val="minor"/>
      </rPr>
      <t>480M</t>
    </r>
    <r>
      <rPr>
        <sz val="11"/>
        <color theme="1"/>
        <rFont val="新細明體"/>
        <family val="2"/>
        <scheme val="minor"/>
      </rPr>
      <t>?</t>
    </r>
  </si>
  <si>
    <r>
      <t>d.  Do you want to purchase Tier B insurance for $</t>
    </r>
    <r>
      <rPr>
        <sz val="11"/>
        <color rgb="FFFF0000"/>
        <rFont val="新細明體"/>
        <family val="2"/>
        <scheme val="minor"/>
      </rPr>
      <t>480M</t>
    </r>
    <r>
      <rPr>
        <sz val="11"/>
        <color theme="1"/>
        <rFont val="新細明體"/>
        <family val="2"/>
        <scheme val="minor"/>
      </rPr>
      <t>?</t>
    </r>
  </si>
  <si>
    <r>
      <t>e.  Do you want to purchase Tier C insurance for $</t>
    </r>
    <r>
      <rPr>
        <sz val="11"/>
        <color rgb="FFFF0000"/>
        <rFont val="新細明體"/>
        <family val="2"/>
        <scheme val="minor"/>
      </rPr>
      <t>480M</t>
    </r>
    <r>
      <rPr>
        <sz val="11"/>
        <color theme="1"/>
        <rFont val="新細明體"/>
        <family val="2"/>
        <scheme val="minor"/>
      </rPr>
      <t>?</t>
    </r>
  </si>
  <si>
    <t>f.  How much do you wish to spend on Treasury bonds?</t>
  </si>
  <si>
    <t>Express answer in dollars</t>
  </si>
  <si>
    <t>PART ONE</t>
  </si>
  <si>
    <t>Q2.  A staffer recommends suggests that combinations of investments could be profitable, under certain circumstances.</t>
  </si>
  <si>
    <t>Q3.  If it known that p = 0.025, what do you recommend as an investment strategy?</t>
  </si>
  <si>
    <t>PART TWO</t>
  </si>
  <si>
    <t>Q4.  What is the most that a rational investor should be willing to pay for the market research?</t>
  </si>
  <si>
    <r>
      <t xml:space="preserve">Actually, the probability of bankruptcy is either 0.015, 0.025, or 0.035 (with probabilities </t>
    </r>
    <r>
      <rPr>
        <sz val="11"/>
        <color rgb="FFFF0000"/>
        <rFont val="新細明體"/>
        <family val="2"/>
        <scheme val="minor"/>
      </rPr>
      <t>0.3, 0.4, 0.3</t>
    </r>
    <r>
      <rPr>
        <sz val="11"/>
        <color theme="1"/>
        <rFont val="新細明體"/>
        <family val="2"/>
        <scheme val="minor"/>
      </rPr>
      <t>)</t>
    </r>
  </si>
  <si>
    <t>Q5.  Given the updated probabilities, what is your recommended investment strategy?</t>
  </si>
  <si>
    <t>PART THREE</t>
  </si>
  <si>
    <t>Suppose the $80M does NOT guarantee perfect information.</t>
  </si>
  <si>
    <t>Q6.  Given that the information is not 100% accurate, how much LESS is the estimate of p worth?</t>
  </si>
  <si>
    <t>Now what is probability of exactly 3 bankruptcies?</t>
  </si>
  <si>
    <t>Q7.  Suppose that there are two types of loans, 24 "energy sector" and 97 "non-energy sector."</t>
  </si>
  <si>
    <t>spend</t>
  </si>
  <si>
    <t>on T-bonds.</t>
  </si>
  <si>
    <t>Chiang, Po-Nien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</si>
</sst>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76" formatCode="_(&quot;$&quot;* #,##0_);_(&quot;$&quot;* \(#,##0\);_(&quot;$&quot;* &quot;-&quot;??_);_(@_)"/>
    <numFmt numFmtId="177" formatCode="0.00_);[Red]\(0.00\)"/>
  </numFmts>
  <fonts count="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u/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76" fontId="2" fillId="0" borderId="0" xfId="2" applyNumberFormat="1" applyFont="1"/>
    <xf numFmtId="0" fontId="0" fillId="2" borderId="1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5" fillId="0" borderId="0" xfId="0" applyFont="1"/>
    <xf numFmtId="176" fontId="0" fillId="2" borderId="1" xfId="2" applyNumberFormat="1" applyFont="1" applyFill="1" applyBorder="1"/>
    <xf numFmtId="0" fontId="4" fillId="0" borderId="0" xfId="0" applyFont="1"/>
    <xf numFmtId="0" fontId="6" fillId="0" borderId="0" xfId="0" applyFont="1"/>
    <xf numFmtId="0" fontId="0" fillId="0" borderId="0" xfId="0" applyFill="1" applyBorder="1"/>
    <xf numFmtId="176" fontId="0" fillId="0" borderId="0" xfId="2" applyNumberFormat="1" applyFont="1" applyFill="1" applyBorder="1"/>
    <xf numFmtId="0" fontId="7" fillId="0" borderId="0" xfId="0" applyFont="1"/>
    <xf numFmtId="44" fontId="0" fillId="2" borderId="1" xfId="2" applyFont="1" applyFill="1" applyBorder="1"/>
    <xf numFmtId="6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177" fontId="0" fillId="2" borderId="1" xfId="2" applyNumberFormat="1" applyFont="1" applyFill="1" applyBorder="1"/>
    <xf numFmtId="10" fontId="0" fillId="3" borderId="1" xfId="1" applyNumberFormat="1" applyFont="1" applyFill="1" applyBorder="1"/>
    <xf numFmtId="0" fontId="0" fillId="0" borderId="0" xfId="0" applyFill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C1" sqref="C1:G1"/>
    </sheetView>
  </sheetViews>
  <sheetFormatPr baseColWidth="10" defaultColWidth="9" defaultRowHeight="14" x14ac:dyDescent="0.15"/>
  <cols>
    <col min="3" max="4" width="15.19921875" bestFit="1" customWidth="1"/>
    <col min="5" max="5" width="14.19921875" bestFit="1" customWidth="1"/>
    <col min="6" max="7" width="15.19921875" bestFit="1" customWidth="1"/>
    <col min="8" max="8" width="17.19921875" bestFit="1" customWidth="1"/>
    <col min="9" max="9" width="1.59765625" bestFit="1" customWidth="1"/>
    <col min="10" max="10" width="17.3984375" bestFit="1" customWidth="1"/>
    <col min="11" max="11" width="5.19921875" bestFit="1" customWidth="1"/>
    <col min="12" max="12" width="17" bestFit="1" customWidth="1"/>
    <col min="13" max="13" width="1.59765625" bestFit="1" customWidth="1"/>
    <col min="15" max="15" width="13.796875" bestFit="1" customWidth="1"/>
  </cols>
  <sheetData>
    <row r="1" spans="1:10" x14ac:dyDescent="0.15">
      <c r="A1" t="s">
        <v>28</v>
      </c>
      <c r="C1" s="26" t="s">
        <v>61</v>
      </c>
      <c r="D1" s="27"/>
      <c r="E1" s="27"/>
      <c r="F1" s="27"/>
      <c r="G1" s="28"/>
    </row>
    <row r="2" spans="1:10" x14ac:dyDescent="0.15">
      <c r="A2" t="s">
        <v>27</v>
      </c>
      <c r="C2" s="26">
        <v>9307960487</v>
      </c>
      <c r="D2" s="27"/>
      <c r="E2" s="27"/>
      <c r="F2" s="27"/>
      <c r="G2" s="28"/>
    </row>
    <row r="3" spans="1:10" x14ac:dyDescent="0.15">
      <c r="C3" s="22"/>
      <c r="D3" s="22"/>
      <c r="E3" s="22"/>
      <c r="F3" s="22"/>
      <c r="G3" s="22"/>
    </row>
    <row r="4" spans="1:10" x14ac:dyDescent="0.15">
      <c r="A4" s="1" t="s">
        <v>47</v>
      </c>
    </row>
    <row r="5" spans="1:10" x14ac:dyDescent="0.15">
      <c r="A5" s="12" t="s">
        <v>35</v>
      </c>
    </row>
    <row r="6" spans="1:10" ht="15" thickBot="1" x14ac:dyDescent="0.2"/>
    <row r="7" spans="1:10" x14ac:dyDescent="0.15">
      <c r="B7" s="2" t="s">
        <v>7</v>
      </c>
      <c r="C7" s="3" t="s">
        <v>36</v>
      </c>
      <c r="D7" s="3" t="s">
        <v>37</v>
      </c>
      <c r="E7" s="3" t="s">
        <v>0</v>
      </c>
      <c r="F7" s="3" t="s">
        <v>1</v>
      </c>
      <c r="G7" s="4" t="s">
        <v>2</v>
      </c>
    </row>
    <row r="8" spans="1:10" x14ac:dyDescent="0.15">
      <c r="B8" s="5" t="s">
        <v>4</v>
      </c>
      <c r="C8" s="14">
        <v>-274250000</v>
      </c>
      <c r="D8" s="14">
        <v>-34250000</v>
      </c>
      <c r="E8" s="14">
        <v>59775486</v>
      </c>
      <c r="F8" s="14">
        <v>58693214</v>
      </c>
      <c r="G8" s="14">
        <v>-441731639</v>
      </c>
      <c r="H8" s="13" t="s">
        <v>8</v>
      </c>
    </row>
    <row r="9" spans="1:10" x14ac:dyDescent="0.15">
      <c r="B9" s="5" t="s">
        <v>5</v>
      </c>
      <c r="C9" s="14">
        <v>291953656</v>
      </c>
      <c r="D9" s="14">
        <v>291953656</v>
      </c>
      <c r="E9" s="23">
        <v>205311783</v>
      </c>
      <c r="F9" s="14">
        <v>882591472</v>
      </c>
      <c r="G9" s="14">
        <v>721572230</v>
      </c>
      <c r="H9" s="13" t="s">
        <v>8</v>
      </c>
    </row>
    <row r="10" spans="1:10" x14ac:dyDescent="0.15">
      <c r="B10" s="5" t="s">
        <v>6</v>
      </c>
      <c r="C10" s="24">
        <v>0.19169639999999999</v>
      </c>
      <c r="D10" s="24">
        <v>0.41472769999999998</v>
      </c>
      <c r="E10" s="24">
        <v>0.58527229999999997</v>
      </c>
      <c r="F10" s="24">
        <v>0.35842839999999998</v>
      </c>
      <c r="G10" s="24">
        <v>3.4990350000000002E-3</v>
      </c>
      <c r="H10" s="13" t="s">
        <v>9</v>
      </c>
    </row>
    <row r="11" spans="1:10" ht="15" thickBot="1" x14ac:dyDescent="0.2">
      <c r="B11" s="6" t="s">
        <v>3</v>
      </c>
      <c r="C11" s="14">
        <v>-295612164</v>
      </c>
      <c r="D11" s="14">
        <v>-132843679</v>
      </c>
      <c r="E11" s="14">
        <v>-63131695</v>
      </c>
      <c r="F11" s="14">
        <v>-307954348</v>
      </c>
      <c r="G11" s="14">
        <v>-478320463</v>
      </c>
      <c r="H11" s="13" t="s">
        <v>8</v>
      </c>
    </row>
    <row r="12" spans="1:10" x14ac:dyDescent="0.15">
      <c r="B12" s="17"/>
      <c r="C12" s="18"/>
      <c r="D12" s="18"/>
      <c r="E12" s="18"/>
      <c r="F12" s="18"/>
      <c r="G12" s="18"/>
      <c r="H12" s="13"/>
    </row>
    <row r="13" spans="1:10" x14ac:dyDescent="0.15">
      <c r="B13" s="17" t="s">
        <v>48</v>
      </c>
      <c r="C13" s="18"/>
      <c r="D13" s="18"/>
      <c r="E13" s="18"/>
      <c r="F13" s="18"/>
      <c r="G13" s="18"/>
      <c r="H13" s="13"/>
    </row>
    <row r="14" spans="1:10" x14ac:dyDescent="0.15">
      <c r="B14" s="17" t="s">
        <v>39</v>
      </c>
      <c r="C14" s="18"/>
      <c r="D14" s="18"/>
      <c r="E14" s="18"/>
      <c r="F14" s="18"/>
      <c r="G14" s="18"/>
      <c r="H14" s="13"/>
    </row>
    <row r="15" spans="1:10" x14ac:dyDescent="0.15">
      <c r="B15" s="17" t="s">
        <v>41</v>
      </c>
      <c r="C15" s="18"/>
      <c r="D15" s="18"/>
      <c r="E15" s="18"/>
      <c r="F15" s="18"/>
      <c r="G15" s="18"/>
      <c r="H15" s="13"/>
    </row>
    <row r="16" spans="1:10" x14ac:dyDescent="0.15">
      <c r="B16" s="17" t="s">
        <v>38</v>
      </c>
      <c r="J16" s="24">
        <v>0.22684380000000001</v>
      </c>
    </row>
    <row r="17" spans="1:21" x14ac:dyDescent="0.15">
      <c r="B17" s="17"/>
    </row>
    <row r="18" spans="1:21" x14ac:dyDescent="0.15">
      <c r="A18" s="12" t="s">
        <v>49</v>
      </c>
    </row>
    <row r="19" spans="1:21" x14ac:dyDescent="0.15">
      <c r="B19" t="s">
        <v>26</v>
      </c>
      <c r="H19" s="8">
        <v>121</v>
      </c>
      <c r="J19" s="16" t="str">
        <f>IF(H19&gt;121,"Error -- must be 121 or less","")</f>
        <v/>
      </c>
    </row>
    <row r="20" spans="1:21" x14ac:dyDescent="0.15">
      <c r="B20" t="s">
        <v>42</v>
      </c>
      <c r="H20" s="8" t="s">
        <v>14</v>
      </c>
      <c r="R20" s="19" t="s">
        <v>31</v>
      </c>
      <c r="S20" s="19" t="s">
        <v>14</v>
      </c>
      <c r="T20" s="19" t="s">
        <v>15</v>
      </c>
      <c r="U20" s="19"/>
    </row>
    <row r="21" spans="1:21" x14ac:dyDescent="0.15">
      <c r="B21" t="s">
        <v>43</v>
      </c>
      <c r="H21" s="8" t="s">
        <v>16</v>
      </c>
      <c r="R21" s="19" t="s">
        <v>32</v>
      </c>
      <c r="S21" s="19" t="s">
        <v>16</v>
      </c>
      <c r="T21" s="19" t="s">
        <v>17</v>
      </c>
      <c r="U21" s="19"/>
    </row>
    <row r="22" spans="1:21" x14ac:dyDescent="0.15">
      <c r="B22" t="s">
        <v>44</v>
      </c>
      <c r="H22" s="8" t="s">
        <v>19</v>
      </c>
      <c r="R22" s="19" t="s">
        <v>33</v>
      </c>
      <c r="S22" s="19" t="s">
        <v>18</v>
      </c>
      <c r="T22" s="19" t="s">
        <v>19</v>
      </c>
      <c r="U22" s="19"/>
    </row>
    <row r="23" spans="1:21" x14ac:dyDescent="0.15">
      <c r="B23" t="s">
        <v>45</v>
      </c>
      <c r="H23" s="20">
        <v>0</v>
      </c>
      <c r="J23" s="13" t="s">
        <v>46</v>
      </c>
      <c r="R23" s="19"/>
      <c r="S23" s="19"/>
      <c r="T23" s="19"/>
      <c r="U23" s="19"/>
    </row>
    <row r="24" spans="1:21" x14ac:dyDescent="0.15">
      <c r="B24" s="13" t="s">
        <v>10</v>
      </c>
      <c r="C24" s="1"/>
      <c r="D24" s="1"/>
      <c r="E24" s="1"/>
      <c r="F24" s="1"/>
      <c r="G24" s="1"/>
      <c r="H24" s="7">
        <f>4000000*H19-480000000*(H20=S20)-480000000*(H21=S21)-480000000*(H22=S22)-H23</f>
        <v>-476000000</v>
      </c>
      <c r="J24" s="15" t="str">
        <f>IF(H24&lt;0,"Note: must borrow at 7%","")</f>
        <v>Note: must borrow at 7%</v>
      </c>
      <c r="R24" s="19"/>
      <c r="S24" s="19"/>
      <c r="T24" s="19"/>
      <c r="U24" s="19"/>
    </row>
    <row r="25" spans="1:21" x14ac:dyDescent="0.15">
      <c r="B25" s="13"/>
      <c r="C25" s="1"/>
      <c r="D25" s="1"/>
      <c r="E25" s="1"/>
      <c r="F25" s="1"/>
      <c r="G25" s="1"/>
      <c r="H25" s="7"/>
      <c r="J25" s="15"/>
      <c r="R25" s="19"/>
      <c r="S25" s="19"/>
      <c r="T25" s="19"/>
      <c r="U25" s="19"/>
    </row>
    <row r="26" spans="1:21" x14ac:dyDescent="0.15">
      <c r="A26" s="1" t="s">
        <v>50</v>
      </c>
      <c r="R26" s="19"/>
      <c r="S26" s="19"/>
      <c r="T26" s="19"/>
      <c r="U26" s="19"/>
    </row>
    <row r="27" spans="1:21" x14ac:dyDescent="0.15">
      <c r="A27" s="12" t="s">
        <v>52</v>
      </c>
      <c r="R27" s="19"/>
      <c r="S27" s="19"/>
      <c r="T27" s="19"/>
      <c r="U27" s="19"/>
    </row>
    <row r="28" spans="1:21" x14ac:dyDescent="0.15">
      <c r="A28" t="s">
        <v>51</v>
      </c>
      <c r="J28" s="21">
        <v>209299540</v>
      </c>
      <c r="K28" s="13" t="s">
        <v>34</v>
      </c>
      <c r="R28" s="19"/>
      <c r="S28" s="19"/>
      <c r="T28" s="19"/>
      <c r="U28" s="19"/>
    </row>
    <row r="29" spans="1:21" x14ac:dyDescent="0.15">
      <c r="A29" s="12" t="s">
        <v>53</v>
      </c>
      <c r="R29" s="19"/>
      <c r="S29" s="19"/>
      <c r="T29" s="19"/>
      <c r="U29" s="19"/>
    </row>
    <row r="30" spans="1:21" x14ac:dyDescent="0.15">
      <c r="B30" t="s">
        <v>40</v>
      </c>
      <c r="H30" s="8" t="s">
        <v>11</v>
      </c>
      <c r="R30" s="19"/>
      <c r="S30" s="19" t="s">
        <v>11</v>
      </c>
      <c r="T30" s="19" t="s">
        <v>12</v>
      </c>
      <c r="U30" s="19"/>
    </row>
    <row r="31" spans="1:21" x14ac:dyDescent="0.15">
      <c r="R31" s="19"/>
      <c r="S31" s="19"/>
      <c r="T31" s="19"/>
      <c r="U31" s="19"/>
    </row>
    <row r="32" spans="1:21" x14ac:dyDescent="0.15">
      <c r="B32" s="13" t="s">
        <v>29</v>
      </c>
      <c r="N32" s="11"/>
      <c r="R32" s="19"/>
      <c r="S32" s="19"/>
      <c r="T32" s="19"/>
      <c r="U32" s="19"/>
    </row>
    <row r="33" spans="1:21" x14ac:dyDescent="0.15">
      <c r="B33" t="s">
        <v>22</v>
      </c>
      <c r="F33" s="8">
        <v>0</v>
      </c>
      <c r="G33" t="s">
        <v>13</v>
      </c>
      <c r="H33" s="8" t="s">
        <v>31</v>
      </c>
      <c r="I33" t="s">
        <v>20</v>
      </c>
      <c r="J33" s="8" t="s">
        <v>32</v>
      </c>
      <c r="K33" s="9" t="s">
        <v>21</v>
      </c>
      <c r="L33" s="8" t="s">
        <v>33</v>
      </c>
      <c r="M33" s="10" t="s">
        <v>20</v>
      </c>
      <c r="N33" s="10" t="s">
        <v>59</v>
      </c>
      <c r="O33" s="21">
        <v>0</v>
      </c>
      <c r="P33" s="10" t="s">
        <v>60</v>
      </c>
      <c r="Q33" s="15" t="str">
        <f>IF(4000000*F33-480000000*(H33=S$20)-480000000*(J33=S$21)-480000000*(L33=S$22)-O33&lt;0,"Note:  must borrow at 7%","OK")</f>
        <v>OK</v>
      </c>
      <c r="R33" s="19"/>
      <c r="S33" s="19"/>
      <c r="T33" s="19"/>
      <c r="U33" s="19"/>
    </row>
    <row r="34" spans="1:21" x14ac:dyDescent="0.15">
      <c r="N34" s="25"/>
      <c r="Q34" s="15"/>
      <c r="R34" s="19"/>
      <c r="S34" s="19"/>
      <c r="T34" s="19"/>
      <c r="U34" s="19"/>
    </row>
    <row r="35" spans="1:21" x14ac:dyDescent="0.15">
      <c r="B35" s="13" t="s">
        <v>30</v>
      </c>
      <c r="N35" s="25"/>
      <c r="Q35" s="15"/>
      <c r="R35" s="19"/>
      <c r="S35" s="19"/>
      <c r="T35" s="19"/>
      <c r="U35" s="19"/>
    </row>
    <row r="36" spans="1:21" x14ac:dyDescent="0.15">
      <c r="B36" t="s">
        <v>23</v>
      </c>
      <c r="F36" s="8">
        <v>121</v>
      </c>
      <c r="G36" t="s">
        <v>13</v>
      </c>
      <c r="H36" s="8" t="s">
        <v>15</v>
      </c>
      <c r="I36" t="s">
        <v>20</v>
      </c>
      <c r="J36" s="8" t="s">
        <v>17</v>
      </c>
      <c r="K36" s="9" t="s">
        <v>21</v>
      </c>
      <c r="L36" s="8" t="s">
        <v>19</v>
      </c>
      <c r="M36" s="10" t="s">
        <v>20</v>
      </c>
      <c r="N36" s="10" t="s">
        <v>59</v>
      </c>
      <c r="O36" s="21">
        <v>484000000</v>
      </c>
      <c r="P36" s="10" t="s">
        <v>60</v>
      </c>
      <c r="Q36" s="15" t="str">
        <f>IF(4000000*F36-480000000*(H36=S$20)-480000000*(J36=S$21)-480000000*(L36=S$22)-O36&lt;0,"Note:  must borrow at 7%","OK")</f>
        <v>OK</v>
      </c>
      <c r="R36" s="19"/>
      <c r="S36" s="19"/>
      <c r="T36" s="19"/>
      <c r="U36" s="19"/>
    </row>
    <row r="37" spans="1:21" x14ac:dyDescent="0.15">
      <c r="B37" t="s">
        <v>24</v>
      </c>
      <c r="F37" s="8">
        <v>121</v>
      </c>
      <c r="G37" t="s">
        <v>13</v>
      </c>
      <c r="H37" s="8" t="s">
        <v>14</v>
      </c>
      <c r="I37" t="s">
        <v>20</v>
      </c>
      <c r="J37" s="8" t="s">
        <v>16</v>
      </c>
      <c r="K37" s="9" t="s">
        <v>21</v>
      </c>
      <c r="L37" s="8" t="s">
        <v>19</v>
      </c>
      <c r="M37" s="10" t="s">
        <v>20</v>
      </c>
      <c r="N37" s="10" t="s">
        <v>59</v>
      </c>
      <c r="O37" s="21">
        <v>0</v>
      </c>
      <c r="P37" s="10" t="s">
        <v>60</v>
      </c>
      <c r="Q37" s="15" t="str">
        <f>IF(4000000*F37-480000000*(H37=S$20)-480000000*(J37=S$21)-480000000*(L37=S$22)-O37&lt;0,"Note:  must borrow at 7%","OK")</f>
        <v>Note:  must borrow at 7%</v>
      </c>
      <c r="R37" s="19"/>
      <c r="S37" s="19"/>
      <c r="T37" s="19"/>
      <c r="U37" s="19"/>
    </row>
    <row r="38" spans="1:21" x14ac:dyDescent="0.15">
      <c r="B38" t="s">
        <v>25</v>
      </c>
      <c r="F38" s="8">
        <v>0</v>
      </c>
      <c r="G38" t="s">
        <v>13</v>
      </c>
      <c r="H38" s="8" t="s">
        <v>14</v>
      </c>
      <c r="I38" t="s">
        <v>20</v>
      </c>
      <c r="J38" s="8" t="s">
        <v>16</v>
      </c>
      <c r="K38" s="9" t="s">
        <v>21</v>
      </c>
      <c r="L38" s="8" t="s">
        <v>19</v>
      </c>
      <c r="M38" s="10" t="s">
        <v>20</v>
      </c>
      <c r="N38" s="10" t="s">
        <v>59</v>
      </c>
      <c r="O38" s="21">
        <v>0</v>
      </c>
      <c r="P38" s="10" t="s">
        <v>60</v>
      </c>
      <c r="Q38" s="15" t="str">
        <f>IF(4000000*F38-480000000*(H38=S$20)-480000000*(J38=S$21)-480000000*(L38=S$22)-O38&lt;0,"Note:  must borrow at 7%","OK")</f>
        <v>Note:  must borrow at 7%</v>
      </c>
      <c r="R38" s="19"/>
      <c r="S38" s="19"/>
      <c r="T38" s="19"/>
      <c r="U38" s="19"/>
    </row>
    <row r="39" spans="1:21" x14ac:dyDescent="0.15">
      <c r="R39" s="19"/>
      <c r="S39" s="19"/>
      <c r="T39" s="19"/>
      <c r="U39" s="19"/>
    </row>
    <row r="40" spans="1:21" x14ac:dyDescent="0.15">
      <c r="A40" s="1" t="s">
        <v>54</v>
      </c>
    </row>
    <row r="41" spans="1:21" x14ac:dyDescent="0.15">
      <c r="A41" t="s">
        <v>55</v>
      </c>
      <c r="R41" s="19"/>
      <c r="S41" s="19"/>
      <c r="T41" s="19"/>
      <c r="U41" s="19"/>
    </row>
    <row r="42" spans="1:21" x14ac:dyDescent="0.15">
      <c r="A42" t="s">
        <v>56</v>
      </c>
      <c r="B42" s="12"/>
      <c r="J42" s="21">
        <v>21697683</v>
      </c>
      <c r="K42" s="13" t="s">
        <v>34</v>
      </c>
    </row>
    <row r="44" spans="1:21" x14ac:dyDescent="0.15">
      <c r="A44" t="s">
        <v>58</v>
      </c>
    </row>
    <row r="45" spans="1:21" x14ac:dyDescent="0.15">
      <c r="A45" t="s">
        <v>57</v>
      </c>
      <c r="J45" s="24">
        <v>0.23126910000000001</v>
      </c>
    </row>
  </sheetData>
  <mergeCells count="2">
    <mergeCell ref="C2:G2"/>
    <mergeCell ref="C1:G1"/>
  </mergeCells>
  <phoneticPr fontId="8" type="noConversion"/>
  <dataValidations count="5">
    <dataValidation type="list" allowBlank="1" showInputMessage="1" showErrorMessage="1" sqref="H30">
      <formula1>$S$30:$T$30</formula1>
    </dataValidation>
    <dataValidation type="list" allowBlank="1" showInputMessage="1" showErrorMessage="1" sqref="H20 H33 H36:H38">
      <formula1>$R$20:$T$20</formula1>
    </dataValidation>
    <dataValidation type="list" allowBlank="1" showInputMessage="1" showErrorMessage="1" sqref="H21 J33 J36:J38">
      <formula1>$R$21:$T$21</formula1>
    </dataValidation>
    <dataValidation type="list" allowBlank="1" showInputMessage="1" showErrorMessage="1" sqref="L33 H22 L36:L38">
      <formula1>$R$22:$T$22</formula1>
    </dataValidation>
    <dataValidation type="whole" operator="greaterThanOrEqual" allowBlank="1" showInputMessage="1" showErrorMessage="1" sqref="H23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 answer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Microsoft Office 使用者</cp:lastModifiedBy>
  <dcterms:created xsi:type="dcterms:W3CDTF">2017-05-21T18:44:18Z</dcterms:created>
  <dcterms:modified xsi:type="dcterms:W3CDTF">2017-10-24T21:26:36Z</dcterms:modified>
</cp:coreProperties>
</file>