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8_{C68053A5-415B-0144-99B9-C8E6BFF29BDE}" xr6:coauthVersionLast="45" xr6:coauthVersionMax="45" xr10:uidLastSave="{00000000-0000-0000-0000-000000000000}"/>
  <bookViews>
    <workbookView xWindow="980" yWindow="420" windowWidth="22780" windowHeight="15580" activeTab="1" xr2:uid="{53A4F89F-2B99-A04C-B8BA-7FC0A02B1C73}"/>
  </bookViews>
  <sheets>
    <sheet name="xBRL-GL2EN" sheetId="6" r:id="rId1"/>
    <sheet name="EN mapping" sheetId="4" r:id="rId2"/>
    <sheet name="label" sheetId="5" r:id="rId3"/>
    <sheet name="datatype0" sheetId="3" r:id="rId4"/>
    <sheet name="Table2" sheetId="7" r:id="rId5"/>
  </sheets>
  <definedNames>
    <definedName name="_xlnm._FilterDatabase" localSheetId="3" hidden="1">datatype0!$A$1:$G$419</definedName>
    <definedName name="_xlnm._FilterDatabase" localSheetId="2" hidden="1">label!$A$1:$J$540</definedName>
    <definedName name="_xlnm._FilterDatabase" localSheetId="0" hidden="1">'xBRL-GL2EN'!$A$1:$AG$162</definedName>
    <definedName name="_xlnm.Print_Area" localSheetId="1">'EN mapping'!$A:$H</definedName>
    <definedName name="_xlnm.Print_Area" localSheetId="0">'xBRL-GL2EN'!$A:$X</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3" i="4" l="1"/>
  <c r="I145" i="4"/>
  <c r="I66" i="4"/>
  <c r="I65" i="4"/>
  <c r="K74" i="6"/>
  <c r="K75" i="6"/>
  <c r="K79" i="6"/>
  <c r="K80" i="6"/>
  <c r="K87" i="6"/>
  <c r="K88" i="6"/>
  <c r="K113" i="6"/>
  <c r="K114" i="6"/>
  <c r="K115" i="6"/>
  <c r="K116" i="6"/>
  <c r="K160" i="6"/>
  <c r="K161" i="6"/>
  <c r="K162" i="6"/>
  <c r="K4" i="6"/>
  <c r="K5" i="6"/>
  <c r="K6" i="6"/>
  <c r="K7" i="6"/>
  <c r="K8" i="6"/>
  <c r="K24" i="6"/>
  <c r="K46" i="6"/>
  <c r="K47" i="6"/>
  <c r="K48" i="6"/>
  <c r="K49" i="6"/>
  <c r="K50" i="6"/>
  <c r="K51" i="6"/>
  <c r="K52" i="6"/>
  <c r="K53" i="6"/>
  <c r="K56" i="6"/>
  <c r="K57" i="6"/>
  <c r="K58" i="6"/>
  <c r="K60" i="6"/>
  <c r="K61" i="6"/>
  <c r="K62" i="6"/>
  <c r="K63" i="6"/>
  <c r="K64" i="6"/>
  <c r="K65" i="6"/>
  <c r="K68" i="6"/>
  <c r="K69" i="6"/>
  <c r="K70" i="6"/>
  <c r="K71" i="6"/>
  <c r="H24" i="6"/>
  <c r="I24" i="6"/>
  <c r="J24" i="6"/>
  <c r="H46" i="6"/>
  <c r="H47" i="6" s="1"/>
  <c r="H48" i="6" s="1"/>
  <c r="H49" i="6" s="1"/>
  <c r="H50" i="6" s="1"/>
  <c r="H51" i="6" s="1"/>
  <c r="H52" i="6" s="1"/>
  <c r="H53" i="6" s="1"/>
  <c r="I46" i="6"/>
  <c r="J46" i="6"/>
  <c r="I47" i="6"/>
  <c r="J47" i="6"/>
  <c r="I48" i="6"/>
  <c r="J48" i="6"/>
  <c r="I49" i="6"/>
  <c r="J49" i="6"/>
  <c r="I50" i="6"/>
  <c r="J50" i="6"/>
  <c r="I51" i="6"/>
  <c r="J51" i="6"/>
  <c r="I52" i="6"/>
  <c r="J52" i="6"/>
  <c r="I53" i="6"/>
  <c r="J53" i="6"/>
  <c r="I56" i="6"/>
  <c r="I57" i="6" s="1"/>
  <c r="I58" i="6" s="1"/>
  <c r="J56" i="6"/>
  <c r="J57" i="6"/>
  <c r="J58" i="6"/>
  <c r="J60" i="6"/>
  <c r="J61" i="6"/>
  <c r="J62" i="6"/>
  <c r="J63" i="6"/>
  <c r="J64" i="6"/>
  <c r="J65" i="6"/>
  <c r="J74" i="6"/>
  <c r="J75" i="6"/>
  <c r="I79" i="6"/>
  <c r="J79" i="6"/>
  <c r="I80" i="6"/>
  <c r="J80" i="6"/>
  <c r="I87" i="6"/>
  <c r="J87" i="6"/>
  <c r="I88" i="6"/>
  <c r="J88" i="6"/>
  <c r="I113" i="6"/>
  <c r="J113" i="6"/>
  <c r="I114" i="6"/>
  <c r="J114" i="6"/>
  <c r="I115" i="6"/>
  <c r="J115" i="6"/>
  <c r="I116" i="6"/>
  <c r="J116" i="6"/>
  <c r="I160" i="6"/>
  <c r="I161" i="6" s="1"/>
  <c r="I162" i="6" s="1"/>
  <c r="J160" i="6"/>
  <c r="J161" i="6"/>
  <c r="J162" i="6"/>
  <c r="J4" i="6"/>
  <c r="J5" i="6"/>
  <c r="J6" i="6"/>
  <c r="J7" i="6"/>
  <c r="J8" i="6"/>
  <c r="I4" i="6"/>
  <c r="I5" i="6"/>
  <c r="I6" i="6"/>
  <c r="I7" i="6"/>
  <c r="I8" i="6"/>
  <c r="H5" i="6"/>
  <c r="H6" i="6"/>
  <c r="H7" i="6"/>
  <c r="H8" i="6"/>
  <c r="H4" i="6"/>
  <c r="L5" i="6" l="1"/>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4" i="6"/>
  <c r="B152" i="5" l="1"/>
  <c r="B3" i="5"/>
  <c r="B4" i="5"/>
  <c r="B5" i="5"/>
  <c r="B6" i="5"/>
  <c r="B7" i="5"/>
  <c r="B8" i="5"/>
  <c r="B9" i="5"/>
  <c r="B10" i="5"/>
  <c r="B11" i="5"/>
  <c r="B12" i="5"/>
  <c r="B13" i="5"/>
  <c r="B75" i="6" s="1"/>
  <c r="B14" i="5"/>
  <c r="B15" i="5"/>
  <c r="B16" i="5"/>
  <c r="B17" i="5"/>
  <c r="B18" i="5"/>
  <c r="B19" i="5"/>
  <c r="B20" i="5"/>
  <c r="B21" i="5"/>
  <c r="B22" i="5"/>
  <c r="B23" i="5"/>
  <c r="B24" i="5"/>
  <c r="B25" i="5"/>
  <c r="B10" i="6" s="1"/>
  <c r="B26" i="5"/>
  <c r="B27" i="5"/>
  <c r="B28" i="5"/>
  <c r="B29" i="5"/>
  <c r="B14" i="6" s="1"/>
  <c r="B30" i="5"/>
  <c r="B31" i="5"/>
  <c r="B32" i="5"/>
  <c r="B33" i="5"/>
  <c r="B18" i="6" s="1"/>
  <c r="B34" i="5"/>
  <c r="B35" i="5"/>
  <c r="B36" i="5"/>
  <c r="B37" i="5"/>
  <c r="B22" i="6" s="1"/>
  <c r="B38" i="5"/>
  <c r="B39" i="5"/>
  <c r="B40" i="5"/>
  <c r="B41" i="5"/>
  <c r="B32" i="6" s="1"/>
  <c r="B42" i="5"/>
  <c r="B43" i="5"/>
  <c r="B44" i="5"/>
  <c r="B45" i="5"/>
  <c r="B36" i="6" s="1"/>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3" i="5"/>
  <c r="B154" i="5"/>
  <c r="B155" i="5"/>
  <c r="B156" i="5"/>
  <c r="B157" i="5"/>
  <c r="B158" i="5"/>
  <c r="B159" i="5"/>
  <c r="B160" i="5"/>
  <c r="B161" i="5"/>
  <c r="B162" i="5"/>
  <c r="B163" i="5"/>
  <c r="B164" i="5"/>
  <c r="B165" i="5"/>
  <c r="B166" i="5"/>
  <c r="B56" i="6" s="1"/>
  <c r="B167" i="5"/>
  <c r="B168" i="5"/>
  <c r="B169" i="5"/>
  <c r="B170" i="5"/>
  <c r="B171" i="5"/>
  <c r="B172" i="5"/>
  <c r="B173" i="5"/>
  <c r="B174" i="5"/>
  <c r="B175" i="5"/>
  <c r="B176" i="5"/>
  <c r="B177" i="5"/>
  <c r="B178" i="5"/>
  <c r="B66" i="6" s="1"/>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77" i="6" s="1"/>
  <c r="B255" i="5"/>
  <c r="B256" i="5"/>
  <c r="B257" i="5"/>
  <c r="B258" i="5"/>
  <c r="B259" i="5"/>
  <c r="B260" i="5"/>
  <c r="B261" i="5"/>
  <c r="B262" i="5"/>
  <c r="B91" i="6" s="1"/>
  <c r="B263" i="5"/>
  <c r="B264" i="5"/>
  <c r="B265" i="5"/>
  <c r="B266" i="5"/>
  <c r="B102" i="6" s="1"/>
  <c r="B267" i="5"/>
  <c r="B268" i="5"/>
  <c r="B269" i="5"/>
  <c r="B105" i="6" s="1"/>
  <c r="B270" i="5"/>
  <c r="B106" i="6" s="1"/>
  <c r="B271" i="5"/>
  <c r="B272" i="5"/>
  <c r="B273" i="5"/>
  <c r="B274" i="5"/>
  <c r="B93" i="6" s="1"/>
  <c r="B275" i="5"/>
  <c r="B276" i="5"/>
  <c r="B277" i="5"/>
  <c r="B278" i="5"/>
  <c r="B97" i="6" s="1"/>
  <c r="B279" i="5"/>
  <c r="B280" i="5"/>
  <c r="B281" i="5"/>
  <c r="B282" i="5"/>
  <c r="B283" i="5"/>
  <c r="B284" i="5"/>
  <c r="B285" i="5"/>
  <c r="B286" i="5"/>
  <c r="B287" i="5"/>
  <c r="B288" i="5"/>
  <c r="B289" i="5"/>
  <c r="B290" i="5"/>
  <c r="B110" i="6" s="1"/>
  <c r="B291" i="5"/>
  <c r="B292" i="5"/>
  <c r="B293" i="5"/>
  <c r="B294" i="5"/>
  <c r="B138" i="6" s="1"/>
  <c r="B295" i="5"/>
  <c r="B296" i="5"/>
  <c r="B297" i="5"/>
  <c r="B298" i="5"/>
  <c r="B113" i="6" s="1"/>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149" i="6" s="1"/>
  <c r="B342" i="5"/>
  <c r="B115" i="6" s="1"/>
  <c r="B343" i="5"/>
  <c r="B344" i="5"/>
  <c r="B345" i="5"/>
  <c r="B152" i="6" s="1"/>
  <c r="B346" i="5"/>
  <c r="B153" i="6" s="1"/>
  <c r="B347" i="5"/>
  <c r="B348" i="5"/>
  <c r="B349" i="5"/>
  <c r="B155" i="6" s="1"/>
  <c r="B350" i="5"/>
  <c r="B156" i="6" s="1"/>
  <c r="B351" i="5"/>
  <c r="B352" i="5"/>
  <c r="B353" i="5"/>
  <c r="B159" i="6" s="1"/>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117" i="6" s="1"/>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121" i="6" s="1"/>
  <c r="B438" i="5"/>
  <c r="B122" i="6" s="1"/>
  <c r="B439" i="5"/>
  <c r="B440" i="5"/>
  <c r="B441" i="5"/>
  <c r="B442" i="5"/>
  <c r="B443" i="5"/>
  <c r="B444" i="5"/>
  <c r="B445" i="5"/>
  <c r="B446" i="5"/>
  <c r="B129" i="6" s="1"/>
  <c r="B447" i="5"/>
  <c r="B448" i="5"/>
  <c r="B449" i="5"/>
  <c r="B450" i="5"/>
  <c r="B131" i="6" s="1"/>
  <c r="B451" i="5"/>
  <c r="B452" i="5"/>
  <c r="B453" i="5"/>
  <c r="B454" i="5"/>
  <c r="B139" i="6" s="1"/>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160" i="6" s="1"/>
  <c r="B482" i="5"/>
  <c r="B161" i="6" s="1"/>
  <c r="B483" i="5"/>
  <c r="B484" i="5"/>
  <c r="B485" i="5"/>
  <c r="B486" i="5"/>
  <c r="B125" i="6" s="1"/>
  <c r="B487" i="5"/>
  <c r="B488" i="5"/>
  <c r="B489" i="5"/>
  <c r="B490" i="5"/>
  <c r="B491" i="5"/>
  <c r="B492" i="5"/>
  <c r="B493" i="5"/>
  <c r="B494" i="5"/>
  <c r="B495" i="5"/>
  <c r="B496" i="5"/>
  <c r="B497" i="5"/>
  <c r="B498" i="5"/>
  <c r="B499" i="5"/>
  <c r="B500" i="5"/>
  <c r="B501" i="5"/>
  <c r="B141" i="6" s="1"/>
  <c r="B502" i="5"/>
  <c r="B503" i="5"/>
  <c r="B504" i="5"/>
  <c r="B505" i="5"/>
  <c r="B506" i="5"/>
  <c r="B507" i="5"/>
  <c r="B508" i="5"/>
  <c r="B509" i="5"/>
  <c r="B146" i="6" s="1"/>
  <c r="B510" i="5"/>
  <c r="B511" i="5"/>
  <c r="B512" i="5"/>
  <c r="B513" i="5"/>
  <c r="B514" i="5"/>
  <c r="B515" i="5"/>
  <c r="B516" i="5"/>
  <c r="B517" i="5"/>
  <c r="B518" i="5"/>
  <c r="B519" i="5"/>
  <c r="B520" i="5"/>
  <c r="B521" i="5"/>
  <c r="B522" i="5"/>
  <c r="B523" i="5"/>
  <c r="B524" i="5"/>
  <c r="B525" i="5"/>
  <c r="B526" i="5"/>
  <c r="B527" i="5"/>
  <c r="B528" i="5"/>
  <c r="B529" i="5"/>
  <c r="B530" i="5"/>
  <c r="B26" i="6" s="1"/>
  <c r="B531" i="5"/>
  <c r="B532" i="5"/>
  <c r="B533" i="5"/>
  <c r="B534" i="5"/>
  <c r="B535" i="5"/>
  <c r="B536" i="5"/>
  <c r="B537" i="5"/>
  <c r="B538" i="5"/>
  <c r="B539" i="5"/>
  <c r="B540" i="5"/>
  <c r="B2" i="5"/>
  <c r="B162" i="6"/>
  <c r="B158" i="6"/>
  <c r="B157" i="6"/>
  <c r="B154" i="6"/>
  <c r="B151" i="6"/>
  <c r="B150" i="6"/>
  <c r="B148" i="6"/>
  <c r="B147" i="6"/>
  <c r="B145" i="6"/>
  <c r="B144" i="6"/>
  <c r="B143" i="6"/>
  <c r="B142" i="6"/>
  <c r="B140" i="6"/>
  <c r="B137" i="6"/>
  <c r="B136" i="6"/>
  <c r="B135" i="6"/>
  <c r="B134" i="6"/>
  <c r="B133" i="6"/>
  <c r="B132" i="6"/>
  <c r="B130" i="6"/>
  <c r="B127" i="6"/>
  <c r="B126" i="6"/>
  <c r="B124" i="6"/>
  <c r="B123" i="6"/>
  <c r="B120" i="6"/>
  <c r="B119" i="6"/>
  <c r="B118" i="6"/>
  <c r="B116" i="6"/>
  <c r="B114" i="6"/>
  <c r="B112" i="6"/>
  <c r="B111" i="6"/>
  <c r="B109" i="6"/>
  <c r="B108" i="6"/>
  <c r="B107" i="6"/>
  <c r="B104" i="6"/>
  <c r="B103" i="6"/>
  <c r="B101" i="6"/>
  <c r="B100" i="6"/>
  <c r="B99" i="6"/>
  <c r="B98" i="6"/>
  <c r="B96" i="6"/>
  <c r="B95" i="6"/>
  <c r="B94" i="6"/>
  <c r="B92" i="6"/>
  <c r="B90" i="6"/>
  <c r="B89" i="6"/>
  <c r="B88" i="6"/>
  <c r="B87" i="6"/>
  <c r="B86" i="6"/>
  <c r="B85" i="6"/>
  <c r="B84" i="6"/>
  <c r="B83" i="6"/>
  <c r="B82" i="6"/>
  <c r="B81" i="6"/>
  <c r="B80" i="6"/>
  <c r="B79" i="6"/>
  <c r="B78" i="6"/>
  <c r="B76" i="6"/>
  <c r="B74" i="6"/>
  <c r="B73" i="6"/>
  <c r="B72" i="6"/>
  <c r="B65" i="6"/>
  <c r="B64" i="6"/>
  <c r="B63" i="6"/>
  <c r="B62" i="6"/>
  <c r="B61" i="6"/>
  <c r="B60" i="6"/>
  <c r="B59" i="6"/>
  <c r="B58" i="6"/>
  <c r="B57" i="6"/>
  <c r="B55" i="6"/>
  <c r="B54" i="6"/>
  <c r="B53" i="6"/>
  <c r="B52" i="6"/>
  <c r="B51" i="6"/>
  <c r="B50" i="6"/>
  <c r="B49" i="6"/>
  <c r="B48" i="6"/>
  <c r="B47" i="6"/>
  <c r="B46" i="6"/>
  <c r="B45" i="6"/>
  <c r="B44" i="6"/>
  <c r="B43" i="6"/>
  <c r="B42" i="6"/>
  <c r="B41" i="6"/>
  <c r="B40" i="6"/>
  <c r="B39" i="6"/>
  <c r="B38" i="6"/>
  <c r="B37" i="6"/>
  <c r="B35" i="6"/>
  <c r="B34" i="6"/>
  <c r="B33" i="6"/>
  <c r="B31" i="6"/>
  <c r="B30" i="6"/>
  <c r="B29" i="6"/>
  <c r="B28" i="6"/>
  <c r="B27" i="6"/>
  <c r="B25" i="6"/>
  <c r="B24" i="6"/>
  <c r="B23" i="6"/>
  <c r="B21" i="6"/>
  <c r="B20" i="6"/>
  <c r="B19" i="6"/>
  <c r="B17" i="6"/>
  <c r="B16" i="6"/>
  <c r="B15" i="6"/>
  <c r="B13" i="6"/>
  <c r="B12" i="6"/>
  <c r="B11" i="6"/>
  <c r="B9" i="6"/>
  <c r="B8" i="6"/>
  <c r="B7" i="6"/>
  <c r="B6" i="6"/>
  <c r="B5" i="6"/>
  <c r="B4" i="6"/>
  <c r="B3" i="6"/>
  <c r="B2" i="6"/>
  <c r="P26" i="6"/>
  <c r="P25" i="6"/>
  <c r="G450" i="5"/>
  <c r="H450" i="5"/>
  <c r="H449" i="5"/>
  <c r="G449" i="5"/>
  <c r="D130" i="6"/>
  <c r="D131" i="6"/>
  <c r="B67" i="6"/>
  <c r="B68" i="6"/>
  <c r="B69" i="6"/>
  <c r="B70" i="6"/>
  <c r="B71"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E130"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2" i="6"/>
  <c r="E2" i="6"/>
  <c r="H265" i="5"/>
  <c r="G265" i="5"/>
  <c r="H293" i="5"/>
  <c r="G293" i="5"/>
  <c r="Q114" i="6" s="1"/>
  <c r="H348" i="5"/>
  <c r="G348" i="5"/>
  <c r="H342" i="5"/>
  <c r="G342" i="5"/>
  <c r="S86" i="6"/>
  <c r="Q86" i="6"/>
  <c r="C86" i="6"/>
  <c r="Q87" i="6"/>
  <c r="S87" i="6"/>
  <c r="Q88" i="6"/>
  <c r="S88" i="6"/>
  <c r="S101" i="6"/>
  <c r="Q101" i="6"/>
  <c r="C101" i="6"/>
  <c r="S78" i="6"/>
  <c r="Q78" i="6"/>
  <c r="C78" i="6"/>
  <c r="C3" i="6"/>
  <c r="Q3" i="6"/>
  <c r="C76" i="6"/>
  <c r="S76" i="6"/>
  <c r="Q76" i="6"/>
  <c r="C2" i="6"/>
  <c r="S2" i="6"/>
  <c r="Q2" i="6"/>
  <c r="C45" i="6"/>
  <c r="S45" i="6"/>
  <c r="Q45" i="6"/>
  <c r="C72" i="6"/>
  <c r="S72" i="6"/>
  <c r="Q72" i="6"/>
  <c r="C94" i="6"/>
  <c r="S94" i="6"/>
  <c r="Q94" i="6"/>
  <c r="C95" i="6"/>
  <c r="S95" i="6"/>
  <c r="Q95" i="6"/>
  <c r="C96" i="6"/>
  <c r="S96" i="6"/>
  <c r="Q96" i="6"/>
  <c r="C97" i="6"/>
  <c r="S97" i="6"/>
  <c r="Q97" i="6"/>
  <c r="H486" i="5"/>
  <c r="H485" i="5"/>
  <c r="H484" i="5"/>
  <c r="H483" i="5"/>
  <c r="H482" i="5"/>
  <c r="H481" i="5"/>
  <c r="H451" i="5"/>
  <c r="H353" i="5"/>
  <c r="H352" i="5"/>
  <c r="H351" i="5"/>
  <c r="H350" i="5"/>
  <c r="H349" i="5"/>
  <c r="H347" i="5"/>
  <c r="H346" i="5"/>
  <c r="H345" i="5"/>
  <c r="H344" i="5"/>
  <c r="H343" i="5"/>
  <c r="H341" i="5"/>
  <c r="H296" i="5"/>
  <c r="H295" i="5"/>
  <c r="H294" i="5"/>
  <c r="H289" i="5"/>
  <c r="H288" i="5"/>
  <c r="H287" i="5"/>
  <c r="H286" i="5"/>
  <c r="H285" i="5"/>
  <c r="H284" i="5"/>
  <c r="H283" i="5"/>
  <c r="H282" i="5"/>
  <c r="H281" i="5"/>
  <c r="H280" i="5"/>
  <c r="H279" i="5"/>
  <c r="H274" i="5"/>
  <c r="H273" i="5"/>
  <c r="H272" i="5"/>
  <c r="H271" i="5"/>
  <c r="H270" i="5"/>
  <c r="H269" i="5"/>
  <c r="H268" i="5"/>
  <c r="H267" i="5"/>
  <c r="H266" i="5"/>
  <c r="H264" i="5"/>
  <c r="H263" i="5"/>
  <c r="H262" i="5"/>
  <c r="H261" i="5"/>
  <c r="H260" i="5"/>
  <c r="H259" i="5"/>
  <c r="H258" i="5"/>
  <c r="H257" i="5"/>
  <c r="H256" i="5"/>
  <c r="H255" i="5"/>
  <c r="H254" i="5"/>
  <c r="H38" i="5"/>
  <c r="H37" i="5"/>
  <c r="H36" i="5"/>
  <c r="H35" i="5"/>
  <c r="H34" i="5"/>
  <c r="H33" i="5"/>
  <c r="H32" i="5"/>
  <c r="H31" i="5"/>
  <c r="H30" i="5"/>
  <c r="H29" i="5"/>
  <c r="H28" i="5"/>
  <c r="H27" i="5"/>
  <c r="H26" i="5"/>
  <c r="H25" i="5"/>
  <c r="H39" i="5"/>
  <c r="H45" i="5"/>
  <c r="H44" i="5"/>
  <c r="H43" i="5"/>
  <c r="H42" i="5"/>
  <c r="H41" i="5"/>
  <c r="H40" i="5"/>
  <c r="H209" i="5"/>
  <c r="H208" i="5"/>
  <c r="H207" i="5"/>
  <c r="B128" i="6" l="1"/>
  <c r="G2" i="6"/>
  <c r="J2" i="6"/>
  <c r="H2" i="6"/>
  <c r="K2" i="6"/>
  <c r="I2" i="6"/>
  <c r="I95" i="6"/>
  <c r="J95" i="6"/>
  <c r="K95" i="6"/>
  <c r="I86" i="6"/>
  <c r="J86" i="6"/>
  <c r="K86" i="6"/>
  <c r="K96" i="6"/>
  <c r="I96" i="6"/>
  <c r="J96" i="6"/>
  <c r="G45" i="6"/>
  <c r="G46" i="6" s="1"/>
  <c r="G47" i="6" s="1"/>
  <c r="G48" i="6" s="1"/>
  <c r="G49" i="6" s="1"/>
  <c r="G50" i="6" s="1"/>
  <c r="G51" i="6" s="1"/>
  <c r="G52" i="6" s="1"/>
  <c r="G53" i="6" s="1"/>
  <c r="H45" i="6"/>
  <c r="K45" i="6"/>
  <c r="I45" i="6"/>
  <c r="J45" i="6"/>
  <c r="K3" i="6"/>
  <c r="I3" i="6"/>
  <c r="H3" i="6"/>
  <c r="G3" i="6"/>
  <c r="G4" i="6" s="1"/>
  <c r="G5" i="6" s="1"/>
  <c r="G6" i="6" s="1"/>
  <c r="G7" i="6" s="1"/>
  <c r="G8" i="6" s="1"/>
  <c r="J3" i="6"/>
  <c r="K101" i="6"/>
  <c r="J101" i="6"/>
  <c r="I101" i="6"/>
  <c r="I97" i="6"/>
  <c r="K97" i="6"/>
  <c r="J97" i="6"/>
  <c r="K72" i="6"/>
  <c r="H72" i="6"/>
  <c r="I72" i="6"/>
  <c r="J72" i="6"/>
  <c r="K78" i="6"/>
  <c r="I78" i="6"/>
  <c r="J78" i="6"/>
  <c r="K94" i="6"/>
  <c r="J94" i="6"/>
  <c r="I94" i="6"/>
  <c r="K76" i="6"/>
  <c r="J76" i="6"/>
  <c r="G76" i="6"/>
  <c r="H76" i="6"/>
  <c r="I76" i="6"/>
  <c r="S63" i="6"/>
  <c r="Q63" i="6"/>
  <c r="S114" i="6"/>
  <c r="I39" i="4"/>
  <c r="L39" i="4"/>
  <c r="K39" i="4"/>
  <c r="I40" i="4"/>
  <c r="L40" i="4"/>
  <c r="K40" i="4"/>
  <c r="I41" i="4"/>
  <c r="L41" i="4"/>
  <c r="K41" i="4"/>
  <c r="Q162" i="6"/>
  <c r="S162" i="6"/>
  <c r="Q161" i="6"/>
  <c r="S161" i="6"/>
  <c r="Q160" i="6"/>
  <c r="S160" i="6"/>
  <c r="Q136" i="6"/>
  <c r="S136" i="6"/>
  <c r="C136" i="6"/>
  <c r="Q135" i="6"/>
  <c r="S135" i="6"/>
  <c r="C135" i="6"/>
  <c r="Q133" i="6"/>
  <c r="S133" i="6"/>
  <c r="C133" i="6"/>
  <c r="Q132" i="6"/>
  <c r="S132" i="6"/>
  <c r="C132" i="6"/>
  <c r="Q131" i="6"/>
  <c r="S131" i="6"/>
  <c r="C131" i="6"/>
  <c r="Q130" i="6"/>
  <c r="S130" i="6"/>
  <c r="C130" i="6"/>
  <c r="Q159" i="6"/>
  <c r="S159" i="6"/>
  <c r="C159" i="6"/>
  <c r="Q129" i="6"/>
  <c r="S129" i="6"/>
  <c r="C129" i="6"/>
  <c r="Q128" i="6"/>
  <c r="S128" i="6"/>
  <c r="C128" i="6"/>
  <c r="Q145" i="6"/>
  <c r="S145" i="6"/>
  <c r="C145" i="6"/>
  <c r="Q147" i="6"/>
  <c r="S147" i="6"/>
  <c r="C147" i="6"/>
  <c r="Q141" i="6"/>
  <c r="S141" i="6"/>
  <c r="C141" i="6"/>
  <c r="Q127" i="6"/>
  <c r="S127" i="6"/>
  <c r="C127" i="6"/>
  <c r="Q126" i="6"/>
  <c r="S126" i="6"/>
  <c r="C126" i="6"/>
  <c r="Q125" i="6"/>
  <c r="S125" i="6"/>
  <c r="C125" i="6"/>
  <c r="Q124" i="6"/>
  <c r="S124" i="6"/>
  <c r="C124" i="6"/>
  <c r="Q123" i="6"/>
  <c r="S123" i="6"/>
  <c r="C123" i="6"/>
  <c r="Q122" i="6"/>
  <c r="S122" i="6"/>
  <c r="C122" i="6"/>
  <c r="Q158" i="6"/>
  <c r="S158" i="6"/>
  <c r="C158" i="6"/>
  <c r="Q157" i="6"/>
  <c r="S157" i="6"/>
  <c r="C157" i="6"/>
  <c r="Q156" i="6"/>
  <c r="S156" i="6"/>
  <c r="C156" i="6"/>
  <c r="Q155" i="6"/>
  <c r="S155" i="6"/>
  <c r="C155" i="6"/>
  <c r="Q154" i="6"/>
  <c r="S154" i="6"/>
  <c r="C154" i="6"/>
  <c r="Q153" i="6"/>
  <c r="S153" i="6"/>
  <c r="C153" i="6"/>
  <c r="Q152" i="6"/>
  <c r="S152" i="6"/>
  <c r="C152" i="6"/>
  <c r="Q151" i="6"/>
  <c r="S151" i="6"/>
  <c r="C151" i="6"/>
  <c r="Q150" i="6"/>
  <c r="S150" i="6"/>
  <c r="C150" i="6"/>
  <c r="Q149" i="6"/>
  <c r="S149" i="6"/>
  <c r="C149" i="6"/>
  <c r="Q140" i="6"/>
  <c r="S140" i="6"/>
  <c r="C140" i="6"/>
  <c r="Q139" i="6"/>
  <c r="S139" i="6"/>
  <c r="C139" i="6"/>
  <c r="Q138" i="6"/>
  <c r="S138" i="6"/>
  <c r="C138" i="6"/>
  <c r="Q37" i="6"/>
  <c r="S37" i="6"/>
  <c r="C37" i="6"/>
  <c r="Q29" i="6"/>
  <c r="S29" i="6"/>
  <c r="C29" i="6"/>
  <c r="Q137" i="6"/>
  <c r="S137" i="6"/>
  <c r="C137" i="6"/>
  <c r="Q134" i="6"/>
  <c r="S134" i="6"/>
  <c r="C134" i="6"/>
  <c r="Q111" i="6"/>
  <c r="S111" i="6"/>
  <c r="C111" i="6"/>
  <c r="Q118" i="6"/>
  <c r="S118" i="6"/>
  <c r="C118" i="6"/>
  <c r="Q112" i="6"/>
  <c r="S112" i="6"/>
  <c r="C112" i="6"/>
  <c r="Q110" i="6"/>
  <c r="S110" i="6"/>
  <c r="C110" i="6"/>
  <c r="Q44" i="6"/>
  <c r="S44" i="6"/>
  <c r="C44" i="6"/>
  <c r="Q43" i="6"/>
  <c r="S43" i="6"/>
  <c r="C43" i="6"/>
  <c r="Q42" i="6"/>
  <c r="S42" i="6"/>
  <c r="C42" i="6"/>
  <c r="Q41" i="6"/>
  <c r="S41" i="6"/>
  <c r="C41" i="6"/>
  <c r="Q40" i="6"/>
  <c r="S40" i="6"/>
  <c r="C40" i="6"/>
  <c r="Q39" i="6"/>
  <c r="S39" i="6"/>
  <c r="C39" i="6"/>
  <c r="Q38" i="6"/>
  <c r="S38" i="6"/>
  <c r="C38" i="6"/>
  <c r="Q99" i="6"/>
  <c r="S99" i="6"/>
  <c r="C99" i="6"/>
  <c r="Q98" i="6"/>
  <c r="S98" i="6"/>
  <c r="C98" i="6"/>
  <c r="Q144" i="6"/>
  <c r="S144" i="6"/>
  <c r="C144" i="6"/>
  <c r="Q146" i="6"/>
  <c r="S146" i="6"/>
  <c r="C146" i="6"/>
  <c r="Q143" i="6"/>
  <c r="S143" i="6"/>
  <c r="C143" i="6"/>
  <c r="Q93" i="6"/>
  <c r="S93" i="6"/>
  <c r="C93" i="6"/>
  <c r="Q109" i="6"/>
  <c r="S109" i="6"/>
  <c r="C109" i="6"/>
  <c r="Q108" i="6"/>
  <c r="S108" i="6"/>
  <c r="C108" i="6"/>
  <c r="Q107" i="6"/>
  <c r="S107" i="6"/>
  <c r="C107" i="6"/>
  <c r="Q106" i="6"/>
  <c r="S106" i="6"/>
  <c r="C106" i="6"/>
  <c r="Q105" i="6"/>
  <c r="S105" i="6"/>
  <c r="C105" i="6"/>
  <c r="Q142" i="6"/>
  <c r="S142" i="6"/>
  <c r="C142" i="6"/>
  <c r="Q104" i="6"/>
  <c r="S104" i="6"/>
  <c r="C104" i="6"/>
  <c r="Q103" i="6"/>
  <c r="S103" i="6"/>
  <c r="C103" i="6"/>
  <c r="Q102" i="6"/>
  <c r="S102" i="6"/>
  <c r="C102" i="6"/>
  <c r="Q100" i="6"/>
  <c r="S100" i="6"/>
  <c r="C100" i="6"/>
  <c r="Q92" i="6"/>
  <c r="S92" i="6"/>
  <c r="C92" i="6"/>
  <c r="Q91" i="6"/>
  <c r="S91" i="6"/>
  <c r="C91" i="6"/>
  <c r="Q90" i="6"/>
  <c r="S90" i="6"/>
  <c r="C90" i="6"/>
  <c r="Q89" i="6"/>
  <c r="S89" i="6"/>
  <c r="C89" i="6"/>
  <c r="Q85" i="6"/>
  <c r="S85" i="6"/>
  <c r="C85" i="6"/>
  <c r="Q84" i="6"/>
  <c r="S84" i="6"/>
  <c r="C84" i="6"/>
  <c r="Q83" i="6"/>
  <c r="S83" i="6"/>
  <c r="C83" i="6"/>
  <c r="Q80" i="6"/>
  <c r="S80" i="6"/>
  <c r="Q79" i="6"/>
  <c r="S79" i="6"/>
  <c r="Q82" i="6"/>
  <c r="S82" i="6"/>
  <c r="C82" i="6"/>
  <c r="Q81" i="6"/>
  <c r="S81" i="6"/>
  <c r="C81" i="6"/>
  <c r="Q116" i="6"/>
  <c r="S116" i="6"/>
  <c r="Q77" i="6"/>
  <c r="S77" i="6"/>
  <c r="C77" i="6"/>
  <c r="Q23" i="6"/>
  <c r="S23" i="6"/>
  <c r="C23" i="6"/>
  <c r="Q22" i="6"/>
  <c r="S22" i="6"/>
  <c r="C22" i="6"/>
  <c r="Q21" i="6"/>
  <c r="S21" i="6"/>
  <c r="C21" i="6"/>
  <c r="Q20" i="6"/>
  <c r="S20" i="6"/>
  <c r="C20" i="6"/>
  <c r="Q19" i="6"/>
  <c r="S19" i="6"/>
  <c r="C19" i="6"/>
  <c r="Q18" i="6"/>
  <c r="S18" i="6"/>
  <c r="C18" i="6"/>
  <c r="Q17" i="6"/>
  <c r="S17" i="6"/>
  <c r="C17" i="6"/>
  <c r="Q16" i="6"/>
  <c r="S16" i="6"/>
  <c r="C16" i="6"/>
  <c r="Q15" i="6"/>
  <c r="S15" i="6"/>
  <c r="C15" i="6"/>
  <c r="Q14" i="6"/>
  <c r="S14" i="6"/>
  <c r="C14" i="6"/>
  <c r="Q13" i="6"/>
  <c r="S13" i="6"/>
  <c r="C13" i="6"/>
  <c r="Q12" i="6"/>
  <c r="S12" i="6"/>
  <c r="C12" i="6"/>
  <c r="Q11" i="6"/>
  <c r="S11" i="6"/>
  <c r="C11" i="6"/>
  <c r="Q117" i="6"/>
  <c r="S117" i="6"/>
  <c r="C117" i="6"/>
  <c r="Q10" i="6"/>
  <c r="S10" i="6"/>
  <c r="C10" i="6"/>
  <c r="Q75" i="6"/>
  <c r="S75" i="6"/>
  <c r="Q74" i="6"/>
  <c r="S74" i="6"/>
  <c r="Q73" i="6"/>
  <c r="S73" i="6"/>
  <c r="C73" i="6"/>
  <c r="Q119" i="6"/>
  <c r="S119" i="6"/>
  <c r="C119" i="6"/>
  <c r="Q65" i="6"/>
  <c r="S65" i="6"/>
  <c r="Q50" i="6"/>
  <c r="S50" i="6"/>
  <c r="Q46" i="6"/>
  <c r="S46" i="6"/>
  <c r="Q70" i="6"/>
  <c r="S70" i="6"/>
  <c r="Q68" i="6"/>
  <c r="S68" i="6"/>
  <c r="Q67" i="6"/>
  <c r="S67" i="6"/>
  <c r="C67" i="6"/>
  <c r="Q66" i="6"/>
  <c r="S66" i="6"/>
  <c r="C66" i="6"/>
  <c r="Q62" i="6"/>
  <c r="S62" i="6"/>
  <c r="Q61" i="6"/>
  <c r="S61" i="6"/>
  <c r="Q64" i="6"/>
  <c r="S64" i="6"/>
  <c r="Q60" i="6"/>
  <c r="S60" i="6"/>
  <c r="Q59" i="6"/>
  <c r="S59" i="6"/>
  <c r="C59" i="6"/>
  <c r="Q58" i="6"/>
  <c r="S58" i="6"/>
  <c r="Q57" i="6"/>
  <c r="S57" i="6"/>
  <c r="Q56" i="6"/>
  <c r="S56" i="6"/>
  <c r="Q69" i="6"/>
  <c r="S69" i="6"/>
  <c r="Q55" i="6"/>
  <c r="S55" i="6"/>
  <c r="C55" i="6"/>
  <c r="Q51" i="6"/>
  <c r="S51" i="6"/>
  <c r="Q52" i="6"/>
  <c r="S52" i="6"/>
  <c r="Q49" i="6"/>
  <c r="S49" i="6"/>
  <c r="Q48" i="6"/>
  <c r="S48" i="6"/>
  <c r="Q54" i="6"/>
  <c r="S54" i="6"/>
  <c r="C54" i="6"/>
  <c r="Q53" i="6"/>
  <c r="S53" i="6"/>
  <c r="Q47" i="6"/>
  <c r="S47" i="6"/>
  <c r="Q28" i="6"/>
  <c r="S28" i="6"/>
  <c r="C28" i="6"/>
  <c r="Q24" i="6"/>
  <c r="Q36" i="6"/>
  <c r="S36" i="6"/>
  <c r="C36" i="6"/>
  <c r="Q35" i="6"/>
  <c r="S35" i="6"/>
  <c r="C35" i="6"/>
  <c r="Q34" i="6"/>
  <c r="S34" i="6"/>
  <c r="C34" i="6"/>
  <c r="Q33" i="6"/>
  <c r="S33" i="6"/>
  <c r="C33" i="6"/>
  <c r="Q32" i="6"/>
  <c r="S32" i="6"/>
  <c r="C32" i="6"/>
  <c r="Q31" i="6"/>
  <c r="S31" i="6"/>
  <c r="C31" i="6"/>
  <c r="Q121" i="6"/>
  <c r="S121" i="6"/>
  <c r="C121" i="6"/>
  <c r="Q113" i="6"/>
  <c r="S113" i="6"/>
  <c r="Q30" i="6"/>
  <c r="S30" i="6"/>
  <c r="C30" i="6"/>
  <c r="Q27" i="6"/>
  <c r="S27" i="6"/>
  <c r="C27" i="6"/>
  <c r="Q26" i="6"/>
  <c r="S26" i="6"/>
  <c r="C26" i="6"/>
  <c r="Q25" i="6"/>
  <c r="S25" i="6"/>
  <c r="C25" i="6"/>
  <c r="Q71" i="6"/>
  <c r="S71" i="6"/>
  <c r="Q120" i="6"/>
  <c r="S120" i="6"/>
  <c r="C120" i="6"/>
  <c r="Q9" i="6"/>
  <c r="S9" i="6"/>
  <c r="C9" i="6"/>
  <c r="Q8" i="6"/>
  <c r="S8" i="6"/>
  <c r="Q148" i="6"/>
  <c r="S148" i="6"/>
  <c r="C148" i="6"/>
  <c r="Q7" i="6"/>
  <c r="S7" i="6"/>
  <c r="Q6" i="6"/>
  <c r="S6" i="6"/>
  <c r="Q5" i="6"/>
  <c r="S5" i="6"/>
  <c r="Q4" i="6"/>
  <c r="S4" i="6"/>
  <c r="G81"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90" i="4"/>
  <c r="G91" i="4"/>
  <c r="G92" i="4"/>
  <c r="G93" i="4"/>
  <c r="G94" i="4"/>
  <c r="G95" i="4"/>
  <c r="G96" i="4"/>
  <c r="G97" i="4"/>
  <c r="G98" i="4"/>
  <c r="G99" i="4"/>
  <c r="G89" i="4"/>
  <c r="G87" i="4"/>
  <c r="G86" i="4"/>
  <c r="G85" i="4"/>
  <c r="G84" i="4"/>
  <c r="G83" i="4"/>
  <c r="G82" i="4"/>
  <c r="G80" i="4"/>
  <c r="G79" i="4"/>
  <c r="G78" i="4"/>
  <c r="G77" i="4"/>
  <c r="G76" i="4"/>
  <c r="G75" i="4"/>
  <c r="G74" i="4"/>
  <c r="G73" i="4"/>
  <c r="G72" i="4"/>
  <c r="G71" i="4"/>
  <c r="G70" i="4"/>
  <c r="G69" i="4"/>
  <c r="G68" i="4"/>
  <c r="G67" i="4"/>
  <c r="G66" i="4"/>
  <c r="G65" i="4"/>
  <c r="G64" i="4"/>
  <c r="G63" i="4"/>
  <c r="G62" i="4"/>
  <c r="G61" i="4"/>
  <c r="G60" i="4"/>
  <c r="G59" i="4"/>
  <c r="G57" i="4"/>
  <c r="G56" i="4"/>
  <c r="G55" i="4"/>
  <c r="G54" i="4"/>
  <c r="G53" i="4"/>
  <c r="G52" i="4"/>
  <c r="G51" i="4"/>
  <c r="G50" i="4"/>
  <c r="G49" i="4"/>
  <c r="G48" i="4"/>
  <c r="G47" i="4"/>
  <c r="G46" i="4"/>
  <c r="G45" i="4"/>
  <c r="G44" i="4"/>
  <c r="G43" i="4"/>
  <c r="G42" i="4"/>
  <c r="G40"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I24" i="4"/>
  <c r="K24" i="4"/>
  <c r="L21" i="4"/>
  <c r="I33" i="4"/>
  <c r="K42" i="4"/>
  <c r="L94" i="4"/>
  <c r="I103" i="4"/>
  <c r="L105" i="4"/>
  <c r="K121" i="4"/>
  <c r="L133" i="4"/>
  <c r="K145" i="4"/>
  <c r="K149" i="4"/>
  <c r="K155" i="4"/>
  <c r="K169" i="4"/>
  <c r="I168" i="4"/>
  <c r="K165" i="4"/>
  <c r="I164" i="4"/>
  <c r="L182" i="4"/>
  <c r="K189" i="4"/>
  <c r="K188" i="4"/>
  <c r="L195" i="4"/>
  <c r="K194" i="4"/>
  <c r="I193" i="4"/>
  <c r="K199" i="4"/>
  <c r="K196" i="4"/>
  <c r="L199" i="4"/>
  <c r="K198" i="4"/>
  <c r="K217" i="4"/>
  <c r="K88" i="4"/>
  <c r="L88" i="4"/>
  <c r="I88" i="4"/>
  <c r="K58" i="4"/>
  <c r="L58" i="4"/>
  <c r="I58" i="4"/>
  <c r="I12" i="4"/>
  <c r="L12" i="4"/>
  <c r="K12" i="4"/>
  <c r="I11" i="4"/>
  <c r="L11" i="4"/>
  <c r="K11" i="4"/>
  <c r="K3" i="4"/>
  <c r="K4" i="4"/>
  <c r="K5" i="4"/>
  <c r="K6" i="4"/>
  <c r="K7" i="4"/>
  <c r="K8" i="4"/>
  <c r="K9" i="4"/>
  <c r="K10" i="4"/>
  <c r="K13" i="4"/>
  <c r="K14" i="4"/>
  <c r="K15" i="4"/>
  <c r="K16" i="4"/>
  <c r="K17" i="4"/>
  <c r="K18" i="4"/>
  <c r="K19" i="4"/>
  <c r="K20" i="4"/>
  <c r="K21" i="4"/>
  <c r="K22" i="4"/>
  <c r="K23" i="4"/>
  <c r="K25" i="4"/>
  <c r="K26" i="4"/>
  <c r="K27" i="4"/>
  <c r="K28" i="4"/>
  <c r="K29" i="4"/>
  <c r="K30" i="4"/>
  <c r="K31" i="4"/>
  <c r="K32" i="4"/>
  <c r="K33" i="4"/>
  <c r="K34" i="4"/>
  <c r="K35" i="4"/>
  <c r="K36" i="4"/>
  <c r="K37" i="4"/>
  <c r="K38" i="4"/>
  <c r="K43" i="4"/>
  <c r="K44" i="4"/>
  <c r="K45" i="4"/>
  <c r="K46" i="4"/>
  <c r="K47" i="4"/>
  <c r="K48" i="4"/>
  <c r="K49" i="4"/>
  <c r="K50" i="4"/>
  <c r="K51" i="4"/>
  <c r="K52" i="4"/>
  <c r="K53" i="4"/>
  <c r="K54" i="4"/>
  <c r="K55" i="4"/>
  <c r="K56" i="4"/>
  <c r="K57"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9" i="4"/>
  <c r="K90" i="4"/>
  <c r="K91" i="4"/>
  <c r="K92" i="4"/>
  <c r="K93"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2" i="4"/>
  <c r="K123" i="4"/>
  <c r="K124" i="4"/>
  <c r="K125" i="4"/>
  <c r="K126" i="4"/>
  <c r="K127" i="4"/>
  <c r="K128" i="4"/>
  <c r="K129" i="4"/>
  <c r="K130" i="4"/>
  <c r="K131" i="4"/>
  <c r="K132" i="4"/>
  <c r="K134" i="4"/>
  <c r="K135" i="4"/>
  <c r="K136" i="4"/>
  <c r="K137" i="4"/>
  <c r="K138" i="4"/>
  <c r="K139" i="4"/>
  <c r="K140" i="4"/>
  <c r="K141" i="4"/>
  <c r="K142" i="4"/>
  <c r="K143" i="4"/>
  <c r="K144" i="4"/>
  <c r="K146" i="4"/>
  <c r="K147" i="4"/>
  <c r="K148" i="4"/>
  <c r="K150" i="4"/>
  <c r="K151" i="4"/>
  <c r="K152" i="4"/>
  <c r="K153" i="4"/>
  <c r="K154" i="4"/>
  <c r="K156" i="4"/>
  <c r="K157" i="4"/>
  <c r="K158" i="4"/>
  <c r="K159" i="4"/>
  <c r="K160" i="4"/>
  <c r="K161" i="4"/>
  <c r="K162" i="4"/>
  <c r="K163" i="4"/>
  <c r="K164" i="4"/>
  <c r="K166" i="4"/>
  <c r="K167" i="4"/>
  <c r="K168" i="4"/>
  <c r="K170" i="4"/>
  <c r="K171" i="4"/>
  <c r="K172" i="4"/>
  <c r="K173" i="4"/>
  <c r="K174" i="4"/>
  <c r="K175" i="4"/>
  <c r="K176" i="4"/>
  <c r="K177" i="4"/>
  <c r="K178" i="4"/>
  <c r="K179" i="4"/>
  <c r="K180" i="4"/>
  <c r="K181" i="4"/>
  <c r="K183" i="4"/>
  <c r="K184" i="4"/>
  <c r="K185" i="4"/>
  <c r="K186" i="4"/>
  <c r="K187" i="4"/>
  <c r="K190" i="4"/>
  <c r="K191" i="4"/>
  <c r="K192" i="4"/>
  <c r="K195" i="4"/>
  <c r="K197" i="4"/>
  <c r="K200" i="4"/>
  <c r="K201" i="4"/>
  <c r="K202" i="4"/>
  <c r="K203" i="4"/>
  <c r="K204" i="4"/>
  <c r="K205" i="4"/>
  <c r="K206" i="4"/>
  <c r="K207" i="4"/>
  <c r="K208" i="4"/>
  <c r="K209" i="4"/>
  <c r="K210" i="4"/>
  <c r="K211" i="4"/>
  <c r="K212" i="4"/>
  <c r="K213" i="4"/>
  <c r="K214" i="4"/>
  <c r="K215" i="4"/>
  <c r="K216" i="4"/>
  <c r="K218" i="4"/>
  <c r="K219" i="4"/>
  <c r="K2" i="4"/>
  <c r="I3" i="4"/>
  <c r="L3" i="4"/>
  <c r="I4" i="4"/>
  <c r="L4" i="4"/>
  <c r="I5" i="4"/>
  <c r="L5" i="4"/>
  <c r="I6" i="4"/>
  <c r="L6" i="4"/>
  <c r="I7" i="4"/>
  <c r="L7" i="4"/>
  <c r="I8" i="4"/>
  <c r="L8" i="4"/>
  <c r="I9" i="4"/>
  <c r="L9" i="4"/>
  <c r="I10" i="4"/>
  <c r="L10" i="4"/>
  <c r="I13" i="4"/>
  <c r="L13" i="4"/>
  <c r="I14" i="4"/>
  <c r="L14" i="4"/>
  <c r="I15" i="4"/>
  <c r="L15" i="4"/>
  <c r="I16" i="4"/>
  <c r="L16" i="4"/>
  <c r="I17" i="4"/>
  <c r="L17" i="4"/>
  <c r="I18" i="4"/>
  <c r="L18" i="4"/>
  <c r="I19" i="4"/>
  <c r="L19" i="4"/>
  <c r="I20" i="4"/>
  <c r="L20" i="4"/>
  <c r="I21" i="4"/>
  <c r="I22" i="4"/>
  <c r="L22" i="4"/>
  <c r="I23" i="4"/>
  <c r="L23" i="4"/>
  <c r="L24" i="4"/>
  <c r="I25" i="4"/>
  <c r="L25" i="4"/>
  <c r="I26" i="4"/>
  <c r="L26" i="4"/>
  <c r="I27" i="4"/>
  <c r="L27" i="4"/>
  <c r="I28" i="4"/>
  <c r="L28" i="4"/>
  <c r="I29" i="4"/>
  <c r="L29" i="4"/>
  <c r="I30" i="4"/>
  <c r="L30" i="4"/>
  <c r="I31" i="4"/>
  <c r="L31" i="4"/>
  <c r="I32" i="4"/>
  <c r="L32" i="4"/>
  <c r="I34" i="4"/>
  <c r="L34" i="4"/>
  <c r="I35" i="4"/>
  <c r="L35" i="4"/>
  <c r="I36" i="4"/>
  <c r="L36" i="4"/>
  <c r="I37" i="4"/>
  <c r="L37" i="4"/>
  <c r="I38" i="4"/>
  <c r="L38" i="4"/>
  <c r="I42" i="4"/>
  <c r="L42" i="4"/>
  <c r="I43" i="4"/>
  <c r="L43" i="4"/>
  <c r="I44" i="4"/>
  <c r="L44" i="4"/>
  <c r="I45" i="4"/>
  <c r="L45" i="4"/>
  <c r="I46" i="4"/>
  <c r="L46" i="4"/>
  <c r="I47" i="4"/>
  <c r="L47" i="4"/>
  <c r="I48" i="4"/>
  <c r="L48" i="4"/>
  <c r="I49" i="4"/>
  <c r="L49" i="4"/>
  <c r="I50" i="4"/>
  <c r="L50" i="4"/>
  <c r="I51" i="4"/>
  <c r="L51" i="4"/>
  <c r="I52" i="4"/>
  <c r="L52" i="4"/>
  <c r="I53" i="4"/>
  <c r="L53" i="4"/>
  <c r="I54" i="4"/>
  <c r="L54" i="4"/>
  <c r="I55" i="4"/>
  <c r="L55" i="4"/>
  <c r="I56" i="4"/>
  <c r="L56" i="4"/>
  <c r="I57" i="4"/>
  <c r="L57" i="4"/>
  <c r="I59" i="4"/>
  <c r="L59" i="4"/>
  <c r="I60" i="4"/>
  <c r="L60" i="4"/>
  <c r="I61" i="4"/>
  <c r="L61" i="4"/>
  <c r="I62" i="4"/>
  <c r="L62" i="4"/>
  <c r="I63" i="4"/>
  <c r="L63" i="4"/>
  <c r="I64" i="4"/>
  <c r="L64" i="4"/>
  <c r="L65" i="4"/>
  <c r="L66" i="4"/>
  <c r="I67" i="4"/>
  <c r="L67" i="4"/>
  <c r="I68" i="4"/>
  <c r="L68" i="4"/>
  <c r="I69" i="4"/>
  <c r="L69" i="4"/>
  <c r="I70" i="4"/>
  <c r="L70" i="4"/>
  <c r="I71" i="4"/>
  <c r="L71" i="4"/>
  <c r="I72" i="4"/>
  <c r="L72" i="4"/>
  <c r="I73" i="4"/>
  <c r="L73" i="4"/>
  <c r="I74" i="4"/>
  <c r="L74" i="4"/>
  <c r="I75" i="4"/>
  <c r="L75" i="4"/>
  <c r="I76" i="4"/>
  <c r="L76" i="4"/>
  <c r="I77" i="4"/>
  <c r="L77" i="4"/>
  <c r="I78" i="4"/>
  <c r="L78" i="4"/>
  <c r="I79" i="4"/>
  <c r="L79" i="4"/>
  <c r="I80" i="4"/>
  <c r="L80" i="4"/>
  <c r="I81" i="4"/>
  <c r="L81" i="4"/>
  <c r="I82" i="4"/>
  <c r="L82" i="4"/>
  <c r="I83" i="4"/>
  <c r="L83" i="4"/>
  <c r="I84" i="4"/>
  <c r="L84" i="4"/>
  <c r="I85" i="4"/>
  <c r="L85" i="4"/>
  <c r="I86" i="4"/>
  <c r="L86" i="4"/>
  <c r="I87" i="4"/>
  <c r="L87" i="4"/>
  <c r="I89" i="4"/>
  <c r="L89" i="4"/>
  <c r="I90" i="4"/>
  <c r="L90" i="4"/>
  <c r="I91" i="4"/>
  <c r="L91" i="4"/>
  <c r="I92" i="4"/>
  <c r="L92" i="4"/>
  <c r="I93" i="4"/>
  <c r="L93" i="4"/>
  <c r="I94" i="4"/>
  <c r="I95" i="4"/>
  <c r="L95" i="4"/>
  <c r="I96" i="4"/>
  <c r="L96" i="4"/>
  <c r="I97" i="4"/>
  <c r="L97" i="4"/>
  <c r="I98" i="4"/>
  <c r="L98" i="4"/>
  <c r="I99" i="4"/>
  <c r="L99" i="4"/>
  <c r="I100" i="4"/>
  <c r="L100" i="4"/>
  <c r="I101" i="4"/>
  <c r="L101" i="4"/>
  <c r="I102" i="4"/>
  <c r="L102" i="4"/>
  <c r="L103" i="4"/>
  <c r="I104" i="4"/>
  <c r="L104" i="4"/>
  <c r="I105" i="4"/>
  <c r="I106" i="4"/>
  <c r="L106" i="4"/>
  <c r="I107" i="4"/>
  <c r="L107" i="4"/>
  <c r="I108" i="4"/>
  <c r="L108" i="4"/>
  <c r="I109" i="4"/>
  <c r="L109" i="4"/>
  <c r="I110" i="4"/>
  <c r="L110" i="4"/>
  <c r="I111" i="4"/>
  <c r="L111" i="4"/>
  <c r="I112" i="4"/>
  <c r="L112" i="4"/>
  <c r="I113" i="4"/>
  <c r="L113" i="4"/>
  <c r="I114" i="4"/>
  <c r="L114" i="4"/>
  <c r="I115" i="4"/>
  <c r="L115" i="4"/>
  <c r="I116" i="4"/>
  <c r="L116" i="4"/>
  <c r="I117" i="4"/>
  <c r="L117" i="4"/>
  <c r="I118" i="4"/>
  <c r="L118" i="4"/>
  <c r="I119" i="4"/>
  <c r="L119" i="4"/>
  <c r="I120" i="4"/>
  <c r="L120" i="4"/>
  <c r="I121" i="4"/>
  <c r="L121" i="4"/>
  <c r="I122" i="4"/>
  <c r="L122" i="4"/>
  <c r="I123" i="4"/>
  <c r="L123" i="4"/>
  <c r="L124" i="4"/>
  <c r="I125" i="4"/>
  <c r="L125" i="4"/>
  <c r="I126" i="4"/>
  <c r="L126" i="4"/>
  <c r="I127" i="4"/>
  <c r="L127" i="4"/>
  <c r="I128" i="4"/>
  <c r="L128" i="4"/>
  <c r="I129" i="4"/>
  <c r="L129" i="4"/>
  <c r="I130" i="4"/>
  <c r="L130" i="4"/>
  <c r="I131" i="4"/>
  <c r="L131" i="4"/>
  <c r="I132" i="4"/>
  <c r="L132" i="4"/>
  <c r="I133" i="4"/>
  <c r="I134" i="4"/>
  <c r="L134" i="4"/>
  <c r="L135" i="4"/>
  <c r="L136" i="4"/>
  <c r="I137" i="4"/>
  <c r="L137" i="4"/>
  <c r="I138" i="4"/>
  <c r="L138" i="4"/>
  <c r="I139" i="4"/>
  <c r="L139" i="4"/>
  <c r="I140" i="4"/>
  <c r="L140" i="4"/>
  <c r="I141" i="4"/>
  <c r="L141" i="4"/>
  <c r="I142" i="4"/>
  <c r="L142" i="4"/>
  <c r="L143" i="4"/>
  <c r="L144" i="4"/>
  <c r="I146" i="4"/>
  <c r="L146" i="4"/>
  <c r="I147" i="4"/>
  <c r="L147" i="4"/>
  <c r="I148" i="4"/>
  <c r="L148" i="4"/>
  <c r="L149" i="4"/>
  <c r="I150" i="4"/>
  <c r="L150" i="4"/>
  <c r="I151" i="4"/>
  <c r="L151" i="4"/>
  <c r="L152" i="4"/>
  <c r="I153" i="4"/>
  <c r="L153" i="4"/>
  <c r="I154" i="4"/>
  <c r="L154" i="4"/>
  <c r="I155" i="4"/>
  <c r="L155" i="4"/>
  <c r="I156" i="4"/>
  <c r="L156" i="4"/>
  <c r="I157" i="4"/>
  <c r="L157" i="4"/>
  <c r="I158" i="4"/>
  <c r="L158" i="4"/>
  <c r="I159" i="4"/>
  <c r="L159" i="4"/>
  <c r="L160" i="4"/>
  <c r="L161" i="4"/>
  <c r="L162" i="4"/>
  <c r="L163" i="4"/>
  <c r="L164" i="4"/>
  <c r="I165" i="4"/>
  <c r="I166" i="4"/>
  <c r="L166" i="4"/>
  <c r="I167" i="4"/>
  <c r="L167" i="4"/>
  <c r="L168" i="4"/>
  <c r="I169" i="4"/>
  <c r="I170" i="4"/>
  <c r="L170" i="4"/>
  <c r="I171" i="4"/>
  <c r="L171" i="4"/>
  <c r="I172" i="4"/>
  <c r="L172" i="4"/>
  <c r="I173" i="4"/>
  <c r="L173" i="4"/>
  <c r="I174" i="4"/>
  <c r="L174" i="4"/>
  <c r="I175" i="4"/>
  <c r="L175" i="4"/>
  <c r="I176" i="4"/>
  <c r="L176" i="4"/>
  <c r="I177" i="4"/>
  <c r="L177" i="4"/>
  <c r="I178" i="4"/>
  <c r="L178" i="4"/>
  <c r="I179" i="4"/>
  <c r="L179" i="4"/>
  <c r="I180" i="4"/>
  <c r="L180" i="4"/>
  <c r="I181" i="4"/>
  <c r="L181" i="4"/>
  <c r="I182" i="4"/>
  <c r="I183" i="4"/>
  <c r="L183" i="4"/>
  <c r="I184" i="4"/>
  <c r="L184" i="4"/>
  <c r="I185" i="4"/>
  <c r="L185" i="4"/>
  <c r="I186" i="4"/>
  <c r="L186" i="4"/>
  <c r="I187" i="4"/>
  <c r="L187" i="4"/>
  <c r="I189" i="4"/>
  <c r="L189" i="4"/>
  <c r="I190" i="4"/>
  <c r="L190" i="4"/>
  <c r="I191" i="4"/>
  <c r="L191" i="4"/>
  <c r="I192" i="4"/>
  <c r="L192" i="4"/>
  <c r="I194" i="4"/>
  <c r="I195" i="4"/>
  <c r="I196" i="4"/>
  <c r="L196" i="4"/>
  <c r="I197" i="4"/>
  <c r="L197" i="4"/>
  <c r="L198" i="4"/>
  <c r="I199" i="4"/>
  <c r="I200" i="4"/>
  <c r="L200" i="4"/>
  <c r="I201" i="4"/>
  <c r="L201" i="4"/>
  <c r="I202" i="4"/>
  <c r="L202" i="4"/>
  <c r="I203" i="4"/>
  <c r="L203" i="4"/>
  <c r="I204" i="4"/>
  <c r="L204" i="4"/>
  <c r="I205" i="4"/>
  <c r="L205" i="4"/>
  <c r="I206" i="4"/>
  <c r="L206" i="4"/>
  <c r="I207" i="4"/>
  <c r="L207" i="4"/>
  <c r="I208" i="4"/>
  <c r="L208" i="4"/>
  <c r="I209" i="4"/>
  <c r="L209" i="4"/>
  <c r="I210" i="4"/>
  <c r="L210" i="4"/>
  <c r="I211" i="4"/>
  <c r="L211" i="4"/>
  <c r="I212" i="4"/>
  <c r="L212" i="4"/>
  <c r="I213" i="4"/>
  <c r="L213" i="4"/>
  <c r="I214" i="4"/>
  <c r="L214" i="4"/>
  <c r="I215" i="4"/>
  <c r="L215" i="4"/>
  <c r="I216" i="4"/>
  <c r="L216" i="4"/>
  <c r="I218" i="4"/>
  <c r="L218" i="4"/>
  <c r="I219" i="4"/>
  <c r="L219" i="4"/>
  <c r="L2" i="4"/>
  <c r="I2" i="4"/>
  <c r="K32" i="6" l="1"/>
  <c r="I32" i="6"/>
  <c r="J32" i="6"/>
  <c r="I66" i="6"/>
  <c r="I67" i="6" s="1"/>
  <c r="I68" i="6" s="1"/>
  <c r="I69" i="6" s="1"/>
  <c r="I70" i="6" s="1"/>
  <c r="I71" i="6" s="1"/>
  <c r="J66" i="6"/>
  <c r="K66" i="6"/>
  <c r="K19" i="6"/>
  <c r="J19" i="6"/>
  <c r="H85" i="6"/>
  <c r="H86" i="6" s="1"/>
  <c r="H87" i="6" s="1"/>
  <c r="H88" i="6" s="1"/>
  <c r="H89" i="6" s="1"/>
  <c r="H90" i="6" s="1"/>
  <c r="H91" i="6" s="1"/>
  <c r="H92" i="6" s="1"/>
  <c r="K85" i="6"/>
  <c r="I85" i="6"/>
  <c r="J85" i="6"/>
  <c r="H30" i="6"/>
  <c r="I30" i="6"/>
  <c r="J30" i="6"/>
  <c r="K30" i="6"/>
  <c r="K31" i="6"/>
  <c r="H31" i="6"/>
  <c r="H32" i="6" s="1"/>
  <c r="I31" i="6"/>
  <c r="J31" i="6"/>
  <c r="K59" i="6"/>
  <c r="J59" i="6"/>
  <c r="I59" i="6"/>
  <c r="I60" i="6" s="1"/>
  <c r="I61" i="6" s="1"/>
  <c r="I62" i="6" s="1"/>
  <c r="I63" i="6" s="1"/>
  <c r="I64" i="6" s="1"/>
  <c r="I65" i="6" s="1"/>
  <c r="J103" i="6"/>
  <c r="K103" i="6"/>
  <c r="I103" i="6"/>
  <c r="K106" i="6"/>
  <c r="I106" i="6"/>
  <c r="J106" i="6"/>
  <c r="J93" i="6"/>
  <c r="K93" i="6"/>
  <c r="H93" i="6"/>
  <c r="H94" i="6" s="1"/>
  <c r="H95" i="6" s="1"/>
  <c r="H96" i="6" s="1"/>
  <c r="H97" i="6" s="1"/>
  <c r="H98" i="6" s="1"/>
  <c r="H99" i="6" s="1"/>
  <c r="I93" i="6"/>
  <c r="K98" i="6"/>
  <c r="J98" i="6"/>
  <c r="I98" i="6"/>
  <c r="K40" i="6"/>
  <c r="I40" i="6"/>
  <c r="J40" i="6"/>
  <c r="K44" i="6"/>
  <c r="I44" i="6"/>
  <c r="J44" i="6"/>
  <c r="I111" i="6"/>
  <c r="K111" i="6"/>
  <c r="J111" i="6"/>
  <c r="K37" i="6"/>
  <c r="J37" i="6"/>
  <c r="K149" i="6"/>
  <c r="J149" i="6"/>
  <c r="I149" i="6"/>
  <c r="I150" i="6" s="1"/>
  <c r="I151" i="6" s="1"/>
  <c r="I152" i="6" s="1"/>
  <c r="I153" i="6" s="1"/>
  <c r="K153" i="6"/>
  <c r="J153" i="6"/>
  <c r="J157" i="6"/>
  <c r="K157" i="6"/>
  <c r="K124" i="6"/>
  <c r="J124" i="6"/>
  <c r="K141" i="6"/>
  <c r="I141" i="6"/>
  <c r="I142" i="6" s="1"/>
  <c r="I143" i="6" s="1"/>
  <c r="I144" i="6" s="1"/>
  <c r="I145" i="6" s="1"/>
  <c r="I146" i="6" s="1"/>
  <c r="I147" i="6" s="1"/>
  <c r="I148" i="6" s="1"/>
  <c r="J141" i="6"/>
  <c r="K129" i="6"/>
  <c r="J129" i="6"/>
  <c r="K132" i="6"/>
  <c r="J132" i="6"/>
  <c r="K9" i="6"/>
  <c r="H9" i="6"/>
  <c r="I9" i="6"/>
  <c r="J9" i="6"/>
  <c r="I36" i="6"/>
  <c r="I37" i="6" s="1"/>
  <c r="K36" i="6"/>
  <c r="J36" i="6"/>
  <c r="K28" i="6"/>
  <c r="J28" i="6"/>
  <c r="K119" i="6"/>
  <c r="I119" i="6"/>
  <c r="J119" i="6"/>
  <c r="K11" i="6"/>
  <c r="I11" i="6"/>
  <c r="J11" i="6"/>
  <c r="K15" i="6"/>
  <c r="J15" i="6"/>
  <c r="K23" i="6"/>
  <c r="J23" i="6"/>
  <c r="I81" i="6"/>
  <c r="K81" i="6"/>
  <c r="J81" i="6"/>
  <c r="K92" i="6"/>
  <c r="I92" i="6"/>
  <c r="J92" i="6"/>
  <c r="K104" i="6"/>
  <c r="I104" i="6"/>
  <c r="J104" i="6"/>
  <c r="I107" i="6"/>
  <c r="J107" i="6"/>
  <c r="K107" i="6"/>
  <c r="J143" i="6"/>
  <c r="K143" i="6"/>
  <c r="I99" i="6"/>
  <c r="J99" i="6"/>
  <c r="K99" i="6"/>
  <c r="J41" i="6"/>
  <c r="K41" i="6"/>
  <c r="I41" i="6"/>
  <c r="J110" i="6"/>
  <c r="K110" i="6"/>
  <c r="H110" i="6"/>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I110" i="6"/>
  <c r="J134" i="6"/>
  <c r="K134" i="6"/>
  <c r="I138" i="6"/>
  <c r="I139" i="6" s="1"/>
  <c r="I140" i="6" s="1"/>
  <c r="K138" i="6"/>
  <c r="J138" i="6"/>
  <c r="J150" i="6"/>
  <c r="K150" i="6"/>
  <c r="I154" i="6"/>
  <c r="I155" i="6" s="1"/>
  <c r="I156" i="6" s="1"/>
  <c r="I157" i="6" s="1"/>
  <c r="I158" i="6" s="1"/>
  <c r="I159" i="6" s="1"/>
  <c r="K154" i="6"/>
  <c r="J154" i="6"/>
  <c r="K158" i="6"/>
  <c r="J158" i="6"/>
  <c r="K125" i="6"/>
  <c r="J125" i="6"/>
  <c r="J147" i="6"/>
  <c r="K147" i="6"/>
  <c r="J159" i="6"/>
  <c r="K159" i="6"/>
  <c r="K133" i="6"/>
  <c r="J133" i="6"/>
  <c r="G9" i="6"/>
  <c r="G10" i="6" s="1"/>
  <c r="G11" i="6" s="1"/>
  <c r="G12" i="6" s="1"/>
  <c r="G13" i="6" s="1"/>
  <c r="G14" i="6" s="1"/>
  <c r="G15" i="6" s="1"/>
  <c r="G16" i="6" s="1"/>
  <c r="G17" i="6" s="1"/>
  <c r="G18" i="6" s="1"/>
  <c r="G19" i="6" s="1"/>
  <c r="G20" i="6" s="1"/>
  <c r="G21" i="6" s="1"/>
  <c r="G22" i="6" s="1"/>
  <c r="G23" i="6" s="1"/>
  <c r="G24" i="6" s="1"/>
  <c r="G54" i="6"/>
  <c r="G55" i="6" s="1"/>
  <c r="G56" i="6" s="1"/>
  <c r="G57" i="6" s="1"/>
  <c r="G58" i="6" s="1"/>
  <c r="G59" i="6" s="1"/>
  <c r="G60" i="6" s="1"/>
  <c r="G61" i="6" s="1"/>
  <c r="G62" i="6" s="1"/>
  <c r="G63" i="6" s="1"/>
  <c r="G64" i="6" s="1"/>
  <c r="G65" i="6" s="1"/>
  <c r="G66" i="6" s="1"/>
  <c r="G67" i="6" s="1"/>
  <c r="G68" i="6" s="1"/>
  <c r="G69" i="6" s="1"/>
  <c r="G70" i="6" s="1"/>
  <c r="G71" i="6" s="1"/>
  <c r="G72" i="6" s="1"/>
  <c r="G73" i="6" s="1"/>
  <c r="G74" i="6" s="1"/>
  <c r="G75" i="6" s="1"/>
  <c r="K35" i="6"/>
  <c r="I35" i="6"/>
  <c r="J35" i="6"/>
  <c r="K117" i="6"/>
  <c r="I117" i="6"/>
  <c r="J117" i="6"/>
  <c r="J14" i="6"/>
  <c r="K14" i="6"/>
  <c r="J18" i="6"/>
  <c r="K18" i="6"/>
  <c r="K22" i="6"/>
  <c r="J22" i="6"/>
  <c r="K84" i="6"/>
  <c r="I84" i="6"/>
  <c r="J84" i="6"/>
  <c r="J91" i="6"/>
  <c r="I91" i="6"/>
  <c r="K91" i="6"/>
  <c r="K27" i="6"/>
  <c r="J27" i="6"/>
  <c r="K121" i="6"/>
  <c r="I121" i="6"/>
  <c r="J121" i="6"/>
  <c r="J34" i="6"/>
  <c r="H34" i="6"/>
  <c r="H35" i="6" s="1"/>
  <c r="H36" i="6" s="1"/>
  <c r="H37" i="6" s="1"/>
  <c r="K34" i="6"/>
  <c r="I34" i="6"/>
  <c r="K55" i="6"/>
  <c r="J55" i="6"/>
  <c r="I55" i="6"/>
  <c r="J10" i="6"/>
  <c r="H10" i="6"/>
  <c r="H11" i="6" s="1"/>
  <c r="H12" i="6" s="1"/>
  <c r="H13" i="6" s="1"/>
  <c r="H14" i="6" s="1"/>
  <c r="H15" i="6" s="1"/>
  <c r="H16" i="6" s="1"/>
  <c r="H17" i="6" s="1"/>
  <c r="H18" i="6" s="1"/>
  <c r="H19" i="6" s="1"/>
  <c r="H20" i="6" s="1"/>
  <c r="H21" i="6" s="1"/>
  <c r="H22" i="6" s="1"/>
  <c r="H23" i="6" s="1"/>
  <c r="I10" i="6"/>
  <c r="K10" i="6"/>
  <c r="K13" i="6"/>
  <c r="I13" i="6"/>
  <c r="I14" i="6" s="1"/>
  <c r="I15" i="6" s="1"/>
  <c r="I16" i="6" s="1"/>
  <c r="J13" i="6"/>
  <c r="K17" i="6"/>
  <c r="I17" i="6"/>
  <c r="I18" i="6" s="1"/>
  <c r="I19" i="6" s="1"/>
  <c r="J17" i="6"/>
  <c r="K21" i="6"/>
  <c r="J21" i="6"/>
  <c r="I83" i="6"/>
  <c r="J83" i="6"/>
  <c r="K83" i="6"/>
  <c r="I90" i="6"/>
  <c r="J90" i="6"/>
  <c r="K90" i="6"/>
  <c r="I102" i="6"/>
  <c r="K102" i="6"/>
  <c r="J102" i="6"/>
  <c r="J105" i="6"/>
  <c r="K105" i="6"/>
  <c r="I105" i="6"/>
  <c r="I109" i="6"/>
  <c r="K109" i="6"/>
  <c r="J109" i="6"/>
  <c r="K144" i="6"/>
  <c r="J144" i="6"/>
  <c r="K39" i="6"/>
  <c r="J39" i="6"/>
  <c r="I39" i="6"/>
  <c r="K43" i="6"/>
  <c r="I43" i="6"/>
  <c r="J43" i="6"/>
  <c r="I118" i="6"/>
  <c r="K118" i="6"/>
  <c r="J118" i="6"/>
  <c r="J29" i="6"/>
  <c r="K29" i="6"/>
  <c r="K140" i="6"/>
  <c r="J140" i="6"/>
  <c r="K152" i="6"/>
  <c r="J152" i="6"/>
  <c r="K156" i="6"/>
  <c r="J156" i="6"/>
  <c r="J123" i="6"/>
  <c r="K123" i="6"/>
  <c r="K127" i="6"/>
  <c r="J127" i="6"/>
  <c r="K128" i="6"/>
  <c r="I128" i="6"/>
  <c r="I129" i="6" s="1"/>
  <c r="I130" i="6" s="1"/>
  <c r="I131" i="6" s="1"/>
  <c r="I132" i="6" s="1"/>
  <c r="I133" i="6" s="1"/>
  <c r="I134" i="6" s="1"/>
  <c r="I135" i="6" s="1"/>
  <c r="I136" i="6" s="1"/>
  <c r="I137" i="6" s="1"/>
  <c r="J128" i="6"/>
  <c r="K131" i="6"/>
  <c r="J131" i="6"/>
  <c r="K136" i="6"/>
  <c r="J136" i="6"/>
  <c r="I25" i="6"/>
  <c r="I26" i="6" s="1"/>
  <c r="I27" i="6" s="1"/>
  <c r="I28" i="6" s="1"/>
  <c r="I29" i="6" s="1"/>
  <c r="J25" i="6"/>
  <c r="K25" i="6"/>
  <c r="G25" i="6"/>
  <c r="G26" i="6" s="1"/>
  <c r="G27" i="6" s="1"/>
  <c r="G28" i="6" s="1"/>
  <c r="G29" i="6" s="1"/>
  <c r="G30" i="6" s="1"/>
  <c r="G31" i="6" s="1"/>
  <c r="G32" i="6" s="1"/>
  <c r="G33" i="6" s="1"/>
  <c r="G34" i="6" s="1"/>
  <c r="G35" i="6" s="1"/>
  <c r="G36" i="6" s="1"/>
  <c r="G37" i="6" s="1"/>
  <c r="G38" i="6" s="1"/>
  <c r="G39" i="6" s="1"/>
  <c r="G40" i="6" s="1"/>
  <c r="G41" i="6" s="1"/>
  <c r="G42" i="6" s="1"/>
  <c r="G43" i="6" s="1"/>
  <c r="G44" i="6" s="1"/>
  <c r="H25" i="6"/>
  <c r="H26" i="6" s="1"/>
  <c r="H27" i="6" s="1"/>
  <c r="H28" i="6" s="1"/>
  <c r="H29" i="6" s="1"/>
  <c r="K148" i="6"/>
  <c r="J148" i="6"/>
  <c r="K120" i="6"/>
  <c r="I120" i="6"/>
  <c r="J120" i="6"/>
  <c r="J26" i="6"/>
  <c r="K26" i="6"/>
  <c r="I33" i="6"/>
  <c r="J33" i="6"/>
  <c r="K33" i="6"/>
  <c r="H33" i="6"/>
  <c r="I54" i="6"/>
  <c r="J54" i="6"/>
  <c r="K54" i="6"/>
  <c r="H54" i="6"/>
  <c r="H55" i="6" s="1"/>
  <c r="H56" i="6" s="1"/>
  <c r="H57" i="6" s="1"/>
  <c r="H58" i="6" s="1"/>
  <c r="H59" i="6" s="1"/>
  <c r="H60" i="6" s="1"/>
  <c r="H61" i="6" s="1"/>
  <c r="H62" i="6" s="1"/>
  <c r="H63" i="6" s="1"/>
  <c r="H64" i="6" s="1"/>
  <c r="H65" i="6" s="1"/>
  <c r="H66" i="6" s="1"/>
  <c r="H67" i="6" s="1"/>
  <c r="H68" i="6" s="1"/>
  <c r="H69" i="6" s="1"/>
  <c r="H70" i="6" s="1"/>
  <c r="H71" i="6" s="1"/>
  <c r="K67" i="6"/>
  <c r="J67" i="6"/>
  <c r="J68" i="6" s="1"/>
  <c r="J69" i="6" s="1"/>
  <c r="J70" i="6" s="1"/>
  <c r="J71" i="6" s="1"/>
  <c r="I73" i="6"/>
  <c r="I74" i="6" s="1"/>
  <c r="I75" i="6" s="1"/>
  <c r="K73" i="6"/>
  <c r="J73" i="6"/>
  <c r="H73" i="6"/>
  <c r="H74" i="6" s="1"/>
  <c r="H75" i="6" s="1"/>
  <c r="K12" i="6"/>
  <c r="I12" i="6"/>
  <c r="J12" i="6"/>
  <c r="K16" i="6"/>
  <c r="J16" i="6"/>
  <c r="K20" i="6"/>
  <c r="I20" i="6"/>
  <c r="I21" i="6" s="1"/>
  <c r="I22" i="6" s="1"/>
  <c r="I23" i="6" s="1"/>
  <c r="J20" i="6"/>
  <c r="J77" i="6"/>
  <c r="K77" i="6"/>
  <c r="G77" i="6"/>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I77" i="6"/>
  <c r="H77" i="6"/>
  <c r="H78" i="6" s="1"/>
  <c r="H79" i="6" s="1"/>
  <c r="H80" i="6" s="1"/>
  <c r="H81" i="6" s="1"/>
  <c r="H82" i="6" s="1"/>
  <c r="H83" i="6" s="1"/>
  <c r="H84" i="6" s="1"/>
  <c r="K82" i="6"/>
  <c r="J82" i="6"/>
  <c r="I82" i="6"/>
  <c r="K89" i="6"/>
  <c r="I89" i="6"/>
  <c r="J89" i="6"/>
  <c r="K100" i="6"/>
  <c r="J100" i="6"/>
  <c r="H100" i="6"/>
  <c r="H101" i="6" s="1"/>
  <c r="H102" i="6" s="1"/>
  <c r="H103" i="6" s="1"/>
  <c r="H104" i="6" s="1"/>
  <c r="H105" i="6" s="1"/>
  <c r="H106" i="6" s="1"/>
  <c r="H107" i="6" s="1"/>
  <c r="H108" i="6" s="1"/>
  <c r="H109" i="6" s="1"/>
  <c r="I100" i="6"/>
  <c r="K142" i="6"/>
  <c r="J142" i="6"/>
  <c r="K108" i="6"/>
  <c r="J108" i="6"/>
  <c r="I108" i="6"/>
  <c r="K146" i="6"/>
  <c r="J146" i="6"/>
  <c r="H38" i="6"/>
  <c r="H39" i="6" s="1"/>
  <c r="H40" i="6" s="1"/>
  <c r="H41" i="6" s="1"/>
  <c r="H42" i="6" s="1"/>
  <c r="H43" i="6" s="1"/>
  <c r="H44" i="6" s="1"/>
  <c r="I38" i="6"/>
  <c r="J38" i="6"/>
  <c r="K38" i="6"/>
  <c r="I42" i="6"/>
  <c r="J42" i="6"/>
  <c r="K42" i="6"/>
  <c r="K112" i="6"/>
  <c r="J112" i="6"/>
  <c r="I112" i="6"/>
  <c r="K137" i="6"/>
  <c r="J137" i="6"/>
  <c r="K139" i="6"/>
  <c r="J139" i="6"/>
  <c r="K151" i="6"/>
  <c r="J151" i="6"/>
  <c r="J155" i="6"/>
  <c r="K155" i="6"/>
  <c r="I122" i="6"/>
  <c r="I123" i="6" s="1"/>
  <c r="I124" i="6" s="1"/>
  <c r="I125" i="6" s="1"/>
  <c r="I126" i="6" s="1"/>
  <c r="I127" i="6" s="1"/>
  <c r="K122" i="6"/>
  <c r="J122" i="6"/>
  <c r="K126" i="6"/>
  <c r="J126" i="6"/>
  <c r="K145" i="6"/>
  <c r="J145" i="6"/>
  <c r="J130" i="6"/>
  <c r="K130" i="6"/>
  <c r="K135" i="6"/>
  <c r="J135" i="6"/>
  <c r="L33" i="4"/>
  <c r="K94" i="4"/>
  <c r="K133" i="4"/>
  <c r="L145" i="4"/>
  <c r="I149" i="4"/>
  <c r="L169" i="4"/>
  <c r="L165" i="4"/>
  <c r="K182" i="4"/>
  <c r="L188" i="4"/>
  <c r="I188" i="4"/>
  <c r="L193" i="4"/>
  <c r="K193" i="4"/>
  <c r="L194" i="4"/>
  <c r="I198" i="4"/>
  <c r="I217" i="4"/>
  <c r="L217" i="4"/>
</calcChain>
</file>

<file path=xl/sharedStrings.xml><?xml version="1.0" encoding="utf-8"?>
<sst xmlns="http://schemas.openxmlformats.org/spreadsheetml/2006/main" count="10722" uniqueCount="4571">
  <si>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</si>
  <si>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</si>
  <si>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</si>
  <si>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</si>
  <si>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</si>
  <si>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</si>
  <si>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</si>
  <si>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</si>
  <si>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</si>
  <si>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</si>
  <si>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</si>
  <si>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</si>
  <si>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</si>
  <si>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</si>
  <si>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</si>
  <si>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</si>
  <si>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</si>
  <si>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</si>
  <si>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</si>
  <si>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</si>
  <si>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</si>
  <si>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</si>
  <si>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</si>
  <si>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</si>
  <si>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</si>
  <si>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</si>
  <si>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</si>
  <si>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</si>
  <si>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</si>
  <si>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</si>
  <si>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</si>
  <si>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</si>
  <si>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</si>
  <si>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</si>
  <si>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</si>
  <si>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</si>
  <si>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</si>
  <si>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</si>
  <si>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</si>
  <si>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</si>
  <si>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</si>
  <si>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</si>
  <si>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</si>
  <si>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</si>
  <si>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</si>
  <si>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</si>
  <si>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</si>
  <si>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</si>
  <si>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</si>
  <si>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</si>
  <si>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</si>
  <si>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</si>
  <si>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</si>
  <si>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</si>
  <si>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</si>
  <si>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</si>
  <si>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</si>
  <si>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</si>
  <si>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</si>
  <si>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</si>
  <si>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</si>
  <si>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</si>
  <si>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</si>
  <si>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</si>
  <si>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</si>
  <si>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</si>
  <si>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</si>
  <si>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</si>
  <si>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</si>
  <si>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</si>
  <si>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</si>
  <si>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</si>
  <si>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</si>
  <si>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</si>
  <si>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</si>
  <si>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</si>
  <si>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</si>
  <si>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</si>
  <si>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</si>
  <si>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</si>
  <si>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</si>
  <si>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</si>
  <si>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</si>
  <si>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</si>
  <si>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</si>
  <si>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</si>
  <si>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</si>
  <si>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</si>
  <si>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</si>
  <si>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</si>
  <si>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</si>
  <si>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</si>
  <si>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</si>
  <si>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</si>
  <si>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</si>
  <si>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</si>
  <si>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</si>
  <si>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</si>
  <si>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</si>
  <si>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</si>
  <si>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</si>
  <si>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</si>
  <si>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</si>
  <si>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</si>
  <si>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</si>
  <si>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</si>
  <si>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</si>
  <si>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</si>
  <si>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</si>
  <si>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</si>
  <si>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</si>
  <si>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</si>
  <si>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</si>
  <si>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</si>
  <si>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</si>
  <si>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</si>
  <si>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</si>
  <si>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</si>
  <si>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</si>
  <si>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</si>
  <si>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</si>
  <si>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</si>
  <si>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</si>
  <si>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</si>
  <si>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</si>
  <si>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</si>
  <si>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</si>
  <si>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</si>
  <si>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</si>
  <si>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</si>
  <si>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</si>
  <si>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</si>
  <si>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</si>
  <si>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</si>
  <si>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</si>
  <si>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</si>
  <si>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</si>
  <si>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</si>
  <si>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</si>
  <si>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</si>
  <si>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</si>
  <si>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</si>
  <si>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</si>
  <si>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</si>
  <si>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</si>
  <si>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</si>
  <si>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</si>
  <si>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</si>
  <si>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</si>
  <si>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</si>
  <si>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</si>
  <si>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</si>
  <si>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</si>
  <si>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</si>
  <si>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</si>
  <si>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</si>
  <si>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</si>
  <si>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</si>
  <si>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</si>
  <si>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</si>
  <si>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</si>
  <si>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</si>
  <si>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</si>
  <si>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</si>
  <si>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</si>
  <si>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</si>
  <si>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</si>
  <si>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</si>
  <si>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</si>
  <si>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</si>
  <si>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</si>
  <si>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</si>
  <si>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</si>
  <si>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</si>
  <si>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</si>
  <si>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</si>
  <si>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</si>
  <si>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</si>
  <si>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</si>
  <si>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</si>
  <si>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</si>
  <si>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</si>
  <si>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</si>
  <si>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</si>
  <si>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</si>
  <si>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</si>
  <si>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</si>
  <si>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</si>
  <si>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</si>
  <si>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</si>
  <si>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</si>
  <si>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</si>
  <si>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</si>
  <si>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</si>
  <si>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</si>
  <si>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</si>
  <si>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</si>
  <si>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</si>
  <si>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</si>
  <si>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</si>
  <si>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</si>
  <si>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</si>
  <si>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</si>
  <si>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</si>
  <si>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</si>
  <si>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</si>
  <si>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</si>
  <si>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</si>
  <si>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</si>
  <si>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</si>
  <si>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</si>
  <si>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</si>
  <si>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</si>
  <si>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</si>
  <si>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</si>
  <si>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</si>
  <si>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</si>
  <si>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</si>
  <si>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</si>
  <si>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</si>
  <si>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</si>
  <si>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</si>
  <si>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</si>
  <si>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</si>
  <si>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</si>
  <si>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</si>
  <si>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</si>
  <si>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</si>
  <si>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</si>
  <si>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</si>
  <si>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</si>
  <si>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</si>
  <si>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</si>
  <si>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</si>
  <si>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</si>
  <si>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</si>
  <si>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</si>
  <si>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</si>
  <si>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</si>
  <si>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</si>
  <si>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</si>
  <si>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</si>
  <si>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</si>
  <si>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</si>
  <si>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</si>
  <si>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</si>
  <si>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</si>
  <si>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</si>
  <si>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</si>
  <si>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</si>
  <si>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</si>
  <si>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</si>
  <si>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</si>
  <si>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</si>
  <si>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</si>
  <si>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</si>
  <si>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</si>
  <si>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</si>
  <si>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</si>
  <si>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</si>
  <si>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</si>
  <si>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</si>
  <si>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</si>
  <si>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</si>
  <si>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</si>
  <si>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</si>
  <si>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</si>
  <si>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</si>
  <si>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</si>
  <si>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</si>
  <si>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</si>
  <si>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</si>
  <si>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</si>
  <si>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</si>
  <si>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</si>
  <si>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</si>
  <si>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</si>
  <si>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</si>
  <si>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</si>
  <si>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</si>
  <si>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</si>
  <si>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</si>
  <si>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</si>
  <si>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</si>
  <si>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</si>
  <si>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</si>
  <si>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</si>
  <si>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</si>
  <si>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</si>
  <si>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</si>
  <si>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</si>
  <si>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</si>
  <si>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</si>
  <si>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</si>
  <si>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</si>
  <si>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</si>
  <si>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</si>
  <si>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</si>
  <si>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</si>
  <si>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</si>
  <si>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</si>
  <si>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</si>
  <si>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</si>
  <si>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</si>
  <si>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</si>
  <si>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</si>
  <si>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</si>
  <si>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</si>
  <si>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</si>
  <si>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</si>
  <si>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</si>
  <si>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</si>
  <si>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</si>
  <si>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</si>
  <si>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</si>
  <si>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</si>
  <si>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</si>
  <si>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</si>
  <si>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</si>
  <si>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</si>
  <si>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</si>
  <si>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</si>
  <si>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</si>
  <si>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</si>
  <si>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</si>
  <si>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</si>
  <si>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</si>
  <si>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</si>
  <si>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</si>
  <si>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</si>
  <si>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</si>
  <si>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</si>
  <si>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</si>
  <si>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</si>
  <si>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</si>
  <si>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</si>
  <si>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</si>
  <si>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</si>
  <si>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</si>
  <si>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</si>
  <si>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</si>
  <si>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</si>
  <si>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</si>
  <si>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</si>
  <si>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</si>
  <si>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</si>
  <si>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</si>
  <si>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</si>
  <si>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</si>
  <si>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</si>
  <si>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</si>
  <si>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</si>
  <si>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</si>
  <si>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</si>
  <si>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</si>
  <si>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</si>
  <si>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</si>
  <si>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</si>
  <si>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</si>
  <si>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</si>
  <si>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</si>
  <si>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</si>
  <si>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</si>
  <si>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</si>
  <si>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</si>
  <si>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</si>
  <si>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</si>
  <si>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</si>
  <si>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</si>
  <si>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</si>
  <si>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</si>
  <si>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</si>
  <si>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</si>
  <si>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</si>
  <si>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</si>
  <si>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</si>
  <si>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</si>
  <si>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</si>
  <si>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</si>
  <si>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</si>
  <si>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</si>
  <si>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</si>
  <si>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</si>
  <si>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</si>
  <si>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</si>
  <si>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</si>
  <si>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</si>
  <si>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</si>
  <si>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</si>
  <si>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</si>
  <si>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</si>
  <si>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</si>
  <si>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</si>
  <si>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</si>
  <si>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</si>
  <si>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</si>
  <si>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</si>
  <si>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</si>
  <si>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</si>
  <si>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</si>
  <si>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</si>
  <si>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</si>
  <si>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</si>
  <si>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</si>
  <si>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</si>
  <si>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</si>
  <si>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</si>
  <si>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</si>
  <si>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</si>
  <si>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</si>
  <si>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</si>
  <si>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</si>
  <si>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</si>
  <si>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</si>
  <si>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</si>
  <si>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</si>
  <si>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</si>
  <si>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</si>
  <si>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</si>
  <si>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</si>
  <si>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</si>
  <si>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</si>
  <si>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</si>
  <si>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</si>
  <si>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</si>
  <si>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</si>
  <si>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</si>
  <si>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</si>
  <si>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</si>
  <si>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</si>
  <si>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</si>
  <si>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</si>
  <si>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</si>
  <si>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</si>
  <si>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</si>
  <si>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</si>
  <si>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</si>
  <si>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</si>
  <si>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</si>
  <si>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</si>
  <si>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</si>
  <si>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</si>
  <si>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</si>
  <si>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</si>
  <si>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</si>
  <si>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</si>
  <si>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</si>
  <si>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</si>
  <si>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</si>
  <si>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</si>
  <si>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</si>
  <si>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</si>
  <si>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</si>
  <si>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</si>
  <si>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</si>
  <si>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</si>
  <si>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</si>
  <si>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</si>
  <si>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</si>
  <si>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</si>
  <si>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</si>
  <si>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</si>
  <si>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</si>
  <si>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</si>
  <si>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</si>
  <si>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</si>
  <si>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</si>
  <si>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</si>
  <si>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</si>
  <si>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</si>
  <si>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</si>
  <si>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</si>
  <si>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</si>
  <si>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</si>
  <si>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</si>
  <si>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</si>
  <si>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</si>
  <si>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</si>
  <si>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</si>
  <si>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</si>
  <si>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</si>
  <si>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</si>
  <si>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</si>
  <si>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</si>
  <si>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</si>
  <si>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</si>
  <si>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</si>
  <si>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</si>
  <si>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</si>
  <si>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</si>
  <si>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</si>
  <si>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</si>
  <si>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</si>
  <si>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</si>
  <si>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</si>
  <si>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</si>
  <si>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</si>
  <si>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</si>
  <si>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</si>
  <si>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</si>
  <si>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</si>
  <si>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</si>
  <si>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</si>
  <si>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</si>
  <si>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</si>
  <si>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</si>
  <si>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</si>
  <si>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</si>
  <si>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</si>
  <si>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</si>
  <si>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</si>
  <si>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</si>
  <si>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</si>
  <si>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</si>
  <si>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</si>
  <si>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</si>
  <si>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</si>
  <si>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</si>
  <si>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</si>
  <si>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</si>
  <si>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</si>
  <si>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</si>
  <si>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</si>
  <si>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</si>
  <si>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</si>
  <si>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</si>
  <si>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</si>
  <si>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</si>
  <si>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</si>
  <si>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</si>
  <si>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</si>
  <si>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</si>
  <si>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</si>
  <si>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</si>
  <si>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</si>
  <si>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</si>
  <si>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</si>
  <si>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</si>
  <si>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</si>
  <si>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</si>
  <si>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</si>
  <si>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</si>
  <si>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</si>
  <si>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</si>
  <si>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</si>
  <si>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</si>
  <si>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</si>
  <si>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</si>
  <si>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</si>
  <si>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</si>
  <si>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</si>
  <si>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</si>
  <si>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</si>
  <si>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</si>
  <si>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</si>
  <si>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</si>
  <si>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</si>
  <si>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</si>
  <si>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</si>
  <si>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</si>
  <si>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</si>
  <si>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</si>
  <si>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</si>
  <si>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</si>
  <si>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</si>
  <si>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</si>
  <si>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</si>
  <si>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</si>
  <si>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</si>
  <si>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</si>
  <si>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</si>
  <si>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</si>
  <si>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</si>
  <si>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</si>
  <si>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</si>
  <si>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</si>
  <si>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</si>
  <si>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</si>
  <si>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</si>
  <si>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</si>
  <si>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</si>
  <si>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</si>
  <si>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</si>
  <si>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</si>
  <si>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</si>
  <si>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</si>
  <si>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</si>
  <si>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</si>
  <si>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</si>
  <si>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</si>
  <si>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</si>
  <si>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</si>
  <si>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</si>
  <si>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</si>
  <si>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</si>
  <si>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</si>
  <si>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</si>
  <si>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</si>
  <si>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</si>
  <si>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</si>
  <si>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</si>
  <si>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</si>
  <si>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</si>
  <si>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</si>
  <si>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</si>
  <si>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</si>
  <si>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</si>
  <si>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</si>
  <si>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</si>
  <si>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</si>
  <si>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</si>
  <si>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</si>
  <si>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</si>
  <si>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</si>
  <si>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</si>
  <si>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</si>
  <si>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</si>
  <si>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</si>
  <si>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</si>
  <si>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</si>
  <si>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</si>
  <si>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</si>
  <si>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</si>
  <si>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</si>
  <si>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</si>
  <si>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</si>
  <si>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</si>
  <si>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</si>
  <si>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</si>
  <si>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</si>
  <si>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</si>
  <si>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</si>
  <si>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</si>
  <si>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</si>
  <si>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</si>
  <si>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</si>
  <si>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</si>
  <si>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</si>
  <si>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</si>
  <si>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</si>
  <si>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</si>
  <si>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</si>
  <si>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</si>
  <si>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</si>
  <si>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</si>
  <si>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</si>
  <si>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</si>
  <si>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</si>
  <si>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</si>
  <si>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</si>
  <si>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</si>
  <si>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</si>
  <si>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</si>
  <si>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</si>
  <si>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</si>
  <si>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</si>
  <si>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</si>
  <si>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</si>
  <si>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</si>
  <si>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</si>
  <si>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</si>
  <si>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</si>
  <si>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</si>
  <si>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</si>
  <si>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</si>
  <si>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</si>
  <si>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</si>
  <si>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</si>
  <si>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</si>
  <si>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</si>
  <si>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</si>
  <si>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</si>
  <si>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</si>
  <si>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</si>
  <si>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</si>
  <si>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</si>
  <si>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</si>
  <si>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</si>
  <si>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</si>
  <si>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</si>
  <si>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</si>
  <si>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</si>
  <si>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</si>
  <si>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</si>
  <si>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</si>
  <si>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</si>
  <si>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</si>
  <si>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</si>
  <si>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</si>
  <si>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</si>
  <si>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</si>
  <si>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</si>
  <si>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</si>
  <si>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</si>
  <si>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</si>
  <si>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</si>
  <si>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</si>
  <si>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</si>
  <si>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</si>
  <si>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</si>
  <si>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</si>
  <si>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</si>
  <si>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</si>
  <si>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</si>
  <si>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</si>
  <si>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</si>
  <si>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</si>
  <si>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</si>
  <si>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</si>
  <si>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</si>
  <si>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</si>
  <si>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</si>
  <si>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</si>
  <si>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</si>
  <si>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</si>
  <si>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</si>
  <si>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</si>
  <si>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</si>
  <si>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</si>
  <si>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</si>
  <si>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</si>
  <si>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</si>
  <si>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</si>
  <si>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</si>
  <si>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</si>
  <si>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</si>
  <si>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</si>
  <si>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</si>
  <si>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</si>
  <si>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</si>
  <si>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</si>
  <si>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</si>
  <si>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</si>
  <si>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</si>
  <si>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</si>
  <si>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</si>
  <si>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</si>
  <si>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</si>
  <si>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</si>
  <si>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</si>
  <si>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</si>
  <si>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</si>
  <si>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</si>
  <si>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</si>
  <si>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</si>
  <si>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</si>
  <si>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</si>
  <si>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</si>
  <si>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</si>
  <si>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</si>
  <si>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</si>
  <si>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</si>
  <si>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</si>
  <si>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</si>
  <si>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</si>
  <si>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</si>
  <si>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</si>
  <si>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</si>
  <si>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</si>
  <si>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</si>
  <si>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</si>
  <si>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</si>
  <si>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</si>
  <si>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</si>
  <si>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</si>
  <si>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</si>
  <si>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</si>
  <si>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</si>
  <si>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</si>
  <si>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</si>
  <si>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</si>
  <si>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</si>
  <si>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</si>
  <si>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</si>
  <si>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</si>
  <si>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</si>
  <si>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</si>
  <si>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</si>
  <si>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</si>
  <si>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</si>
  <si>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</si>
  <si>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</si>
  <si>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</si>
  <si>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</si>
  <si>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</si>
  <si>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</si>
  <si>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</si>
  <si>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</si>
  <si>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</si>
  <si>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</si>
  <si>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</si>
  <si>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</si>
  <si>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</si>
  <si>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</si>
  <si>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</si>
  <si>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</si>
  <si>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</si>
  <si>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</si>
  <si>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</si>
  <si>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</si>
  <si>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</si>
  <si>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</si>
  <si>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</si>
  <si>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</si>
  <si>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</si>
  <si>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</si>
  <si>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</si>
  <si>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</si>
  <si>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</si>
  <si>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</si>
  <si>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</si>
  <si>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</si>
  <si>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</si>
  <si>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</si>
  <si>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</si>
  <si>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</si>
  <si>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</si>
  <si>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</si>
  <si>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</si>
  <si>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</si>
  <si>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</si>
  <si>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</si>
  <si>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</si>
  <si>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</si>
  <si>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</si>
  <si>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</si>
  <si>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</si>
  <si>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</si>
  <si>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</si>
  <si>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</si>
  <si>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</si>
  <si>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</si>
  <si>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</si>
  <si>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</si>
  <si>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</si>
  <si>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</si>
  <si>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</si>
  <si>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</si>
  <si>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</si>
  <si>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</si>
  <si>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</si>
  <si>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</si>
  <si>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</si>
  <si>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</si>
  <si>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</si>
  <si>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</si>
  <si>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</si>
  <si>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</si>
  <si>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</si>
  <si>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</si>
  <si>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</si>
  <si>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</si>
  <si>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</si>
  <si>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</si>
  <si>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</si>
  <si>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</si>
  <si>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</si>
  <si>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</si>
  <si>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</si>
  <si>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</si>
  <si>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</si>
  <si>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</si>
  <si>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</si>
  <si>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</si>
  <si>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</si>
  <si>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</si>
  <si>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</si>
  <si>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</si>
  <si>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</si>
  <si>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</si>
  <si>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</si>
  <si>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</si>
  <si>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</si>
  <si>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</si>
  <si>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</si>
  <si>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</si>
  <si>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</si>
  <si>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</si>
  <si>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</si>
  <si>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</si>
  <si>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</si>
  <si>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</si>
  <si>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</si>
  <si>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</si>
  <si>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</si>
  <si>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</si>
  <si>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</si>
  <si>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</si>
  <si>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</si>
  <si>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</si>
  <si>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</si>
  <si>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</si>
  <si>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</si>
  <si>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</si>
  <si>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</si>
  <si>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</si>
  <si>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</si>
  <si>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</si>
  <si>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</si>
  <si>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</si>
  <si>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</si>
  <si>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</si>
  <si>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</si>
  <si>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</si>
  <si>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</si>
  <si>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</si>
  <si>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</si>
  <si>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</si>
  <si>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</si>
  <si>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</si>
  <si>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</si>
  <si>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</si>
  <si>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</si>
  <si>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</si>
  <si>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</si>
  <si>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</si>
  <si>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</si>
  <si>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</si>
  <si>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</si>
  <si>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</si>
  <si>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</si>
  <si>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</si>
  <si>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</si>
  <si>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</si>
  <si>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</si>
  <si>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</si>
  <si>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</si>
  <si>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</si>
  <si>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</si>
  <si>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</si>
  <si>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</si>
  <si>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</si>
  <si>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</si>
  <si>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</si>
  <si>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</si>
  <si>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</si>
  <si>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</si>
  <si>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</si>
  <si>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</si>
  <si>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</si>
  <si>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</si>
  <si>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</si>
  <si>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</si>
  <si>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</si>
  <si>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</si>
  <si>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</si>
  <si>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</si>
  <si>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</si>
  <si>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</si>
  <si>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</si>
  <si>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</si>
  <si>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</si>
  <si>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</si>
  <si>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</si>
  <si>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</si>
  <si>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</si>
  <si>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</si>
  <si>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</si>
  <si>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</si>
  <si>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</si>
  <si>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</si>
  <si>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</si>
  <si>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</si>
  <si>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</si>
  <si>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</si>
  <si>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</si>
  <si>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</si>
  <si>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</si>
  <si>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</si>
  <si>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</si>
  <si>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</si>
  <si>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</si>
  <si>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</si>
  <si>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</si>
  <si>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</si>
  <si>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</si>
  <si>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</si>
  <si>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</si>
  <si>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</si>
  <si>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</si>
  <si>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</si>
  <si>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</si>
  <si>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</si>
  <si>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</si>
  <si>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</si>
  <si>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</si>
  <si>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</si>
  <si>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</si>
  <si>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</si>
  <si>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</si>
  <si>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</si>
  <si>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</si>
  <si>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</si>
  <si>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</si>
  <si>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</si>
  <si>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</si>
  <si>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</si>
  <si>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</si>
  <si>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</si>
  <si>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</si>
  <si>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</si>
  <si>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</si>
  <si>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</si>
  <si>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</si>
  <si>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</si>
  <si>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</si>
  <si>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</si>
  <si>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</si>
  <si>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</si>
  <si>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</si>
  <si>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</si>
  <si>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</si>
  <si>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</si>
  <si>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</si>
  <si>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</si>
  <si>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</si>
  <si>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</si>
  <si>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</si>
  <si>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</si>
  <si>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</si>
  <si>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</si>
  <si>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</si>
  <si>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</si>
  <si>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</si>
  <si>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</si>
  <si>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</si>
  <si>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</si>
  <si>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</si>
  <si>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</si>
  <si>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</si>
  <si>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</si>
  <si>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</si>
  <si>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</si>
  <si>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</si>
  <si>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</si>
  <si>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</si>
  <si>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</si>
  <si>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</si>
  <si>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</si>
  <si>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</si>
  <si>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</si>
  <si>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</si>
  <si>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</si>
  <si>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</si>
  <si>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</si>
  <si>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</si>
  <si>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</si>
  <si>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</si>
  <si>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</si>
  <si>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</si>
  <si>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</si>
  <si>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</si>
  <si>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</si>
  <si>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</si>
  <si>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</si>
  <si>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</si>
  <si>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</si>
  <si>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</si>
  <si>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</si>
  <si>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</si>
  <si>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</si>
  <si>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</si>
  <si>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</si>
  <si>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</si>
  <si>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</si>
  <si>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</si>
  <si>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</si>
  <si>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</si>
  <si>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</si>
  <si>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</si>
  <si>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</si>
  <si>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</si>
  <si>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</si>
  <si>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</si>
  <si>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</si>
  <si>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</si>
  <si>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</si>
  <si>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</si>
  <si>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</si>
  <si>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</si>
  <si>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</si>
  <si>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</si>
  <si>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</si>
  <si>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</si>
  <si>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</si>
  <si>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</si>
  <si>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</si>
  <si>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</si>
  <si>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</si>
  <si>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</si>
  <si>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</si>
  <si>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</si>
  <si>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</si>
  <si>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</si>
  <si>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</si>
  <si>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</si>
  <si>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</si>
  <si>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</si>
  <si>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</si>
  <si>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</si>
  <si>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</si>
  <si>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</si>
  <si>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</si>
  <si>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</si>
  <si>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</si>
  <si>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</si>
  <si>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</si>
  <si>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</si>
  <si>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</si>
  <si>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</si>
  <si>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</si>
  <si>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</si>
  <si>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</si>
  <si>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</si>
  <si>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</si>
  <si>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</si>
  <si>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</si>
  <si>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</si>
  <si>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</si>
  <si>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</si>
  <si>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</si>
  <si>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</si>
  <si>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</si>
  <si>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</si>
  <si>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</si>
  <si>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</si>
  <si>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</si>
  <si>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</si>
  <si>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</si>
  <si>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</si>
  <si>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</si>
  <si>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</si>
  <si>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</si>
  <si>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</si>
  <si>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</si>
  <si>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</si>
  <si>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</si>
  <si>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</si>
  <si>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</si>
  <si>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</si>
  <si>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</si>
  <si>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</si>
  <si>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</si>
  <si>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</si>
  <si>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</si>
  <si>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</si>
  <si>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</si>
  <si>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</si>
  <si>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</si>
  <si>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</si>
  <si>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</si>
  <si>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</si>
  <si>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</si>
  <si>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</si>
  <si>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</si>
  <si>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</si>
  <si>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</si>
  <si>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</si>
  <si>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</si>
  <si>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</si>
  <si>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</si>
  <si>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</si>
  <si>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</si>
  <si>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</si>
  <si>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</si>
  <si>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</si>
  <si>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</si>
  <si>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</si>
  <si>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</si>
  <si>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</si>
  <si>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</si>
  <si>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</si>
  <si>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</si>
  <si>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</si>
  <si>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</si>
  <si>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</si>
  <si>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</si>
  <si>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</si>
  <si>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</si>
  <si>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</si>
  <si>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</si>
  <si>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</si>
  <si>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</si>
  <si>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</si>
  <si>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</si>
  <si>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</si>
  <si>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</si>
  <si>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</si>
  <si>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</si>
  <si>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</si>
  <si>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</si>
  <si>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</si>
  <si>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</si>
  <si>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</si>
  <si>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</si>
  <si>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</si>
  <si>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</si>
  <si>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</si>
  <si>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</si>
  <si>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</si>
  <si>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</si>
  <si>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</si>
  <si>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</si>
  <si>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</si>
  <si>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</si>
  <si>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</si>
  <si>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</si>
  <si>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</si>
  <si>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</si>
  <si>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</si>
  <si>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</si>
  <si>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</si>
  <si>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</si>
  <si>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</si>
  <si>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</si>
  <si>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</si>
  <si>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</si>
  <si>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</si>
  <si>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</si>
  <si>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</si>
  <si>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</si>
  <si>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</si>
  <si>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</si>
  <si>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</si>
  <si>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</si>
  <si>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</si>
  <si>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</si>
  <si>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</si>
  <si>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</si>
  <si>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</si>
  <si>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</si>
  <si>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</si>
  <si>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</si>
  <si>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</si>
  <si>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</si>
  <si>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</si>
  <si>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</si>
  <si>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</si>
  <si>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</si>
  <si>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</si>
  <si>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</si>
  <si>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</si>
  <si>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</si>
  <si>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</si>
  <si>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</si>
  <si>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</si>
  <si>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</si>
  <si>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</si>
  <si>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</si>
  <si>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</si>
  <si>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</si>
  <si>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</si>
  <si>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</si>
  <si>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</si>
  <si>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</si>
  <si>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</si>
  <si>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</si>
  <si>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</si>
  <si>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</si>
  <si>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</si>
  <si>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</si>
  <si>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</si>
  <si>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</si>
  <si>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</si>
  <si>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</si>
  <si>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</si>
  <si>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</si>
  <si>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</si>
  <si>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</si>
  <si>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</si>
  <si>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</si>
  <si>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</si>
  <si>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</si>
  <si>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</si>
  <si>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</si>
  <si>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</si>
  <si>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</si>
  <si>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</si>
  <si>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</si>
  <si>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</si>
  <si>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</si>
  <si>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</si>
  <si>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</si>
  <si>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</si>
  <si>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</si>
  <si>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</si>
  <si>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</si>
  <si>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</si>
  <si>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</si>
  <si>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</si>
  <si>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</si>
  <si>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</si>
  <si>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</si>
  <si>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</si>
  <si>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</si>
  <si>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</si>
  <si>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</si>
  <si>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</si>
  <si>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</si>
  <si>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</si>
  <si>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</si>
  <si>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</si>
  <si>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</si>
  <si>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</si>
  <si>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</si>
  <si>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</si>
  <si>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</si>
  <si>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</si>
  <si>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</si>
  <si>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</si>
  <si>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</si>
  <si>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</si>
  <si>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</si>
  <si>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</si>
  <si>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</si>
  <si>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</si>
  <si>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</si>
  <si>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</si>
  <si>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</si>
  <si>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</si>
  <si>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</si>
  <si>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</si>
  <si>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</si>
  <si>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</si>
  <si>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</si>
  <si>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</si>
  <si>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</si>
  <si>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</si>
  <si>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</si>
  <si>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</si>
  <si>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</si>
  <si>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</si>
  <si>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</si>
  <si>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</si>
  <si>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</si>
  <si>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</si>
  <si>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</si>
  <si>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</si>
  <si>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</si>
  <si>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</si>
  <si>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</si>
  <si>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</si>
  <si>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</si>
  <si>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</si>
  <si>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</si>
  <si>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</si>
  <si>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</si>
  <si>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</si>
  <si>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</si>
  <si>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</si>
  <si>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</si>
  <si>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</si>
  <si>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</si>
  <si>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</si>
  <si>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</si>
  <si>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</si>
  <si>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</si>
  <si>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</si>
  <si>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</si>
  <si>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</si>
  <si>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</si>
  <si>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</si>
  <si>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</si>
  <si>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</si>
  <si>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</si>
  <si>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</si>
  <si>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</si>
  <si>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</si>
  <si>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</si>
  <si>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</si>
  <si>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</si>
  <si>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</si>
  <si>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</si>
  <si>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</si>
  <si>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</si>
  <si>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</si>
  <si>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</si>
  <si>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</si>
  <si>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</si>
  <si>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</si>
  <si>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</si>
  <si>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</si>
  <si>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</si>
  <si>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</si>
  <si>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</si>
  <si>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</si>
  <si>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</si>
  <si>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</si>
  <si>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</si>
  <si>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</si>
  <si>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</si>
  <si>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</si>
  <si>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</si>
  <si>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</si>
  <si>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</si>
  <si>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</si>
  <si>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</si>
  <si>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</si>
  <si>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</si>
  <si>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</si>
  <si>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</si>
  <si>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</si>
  <si>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</si>
  <si>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</si>
  <si>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</si>
  <si>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</si>
  <si>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</si>
  <si>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</si>
  <si>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</si>
  <si>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</si>
  <si>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</si>
  <si>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</si>
  <si>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</si>
  <si>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</si>
  <si>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</si>
  <si>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</si>
  <si>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</si>
  <si>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</si>
  <si>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</si>
  <si>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</si>
  <si>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</si>
  <si>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</si>
  <si>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</si>
  <si>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</si>
  <si>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</si>
  <si>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</si>
  <si>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</si>
  <si>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</si>
  <si>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</si>
  <si>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</si>
  <si>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</si>
  <si>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</si>
  <si>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</si>
  <si>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</si>
  <si>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</si>
  <si>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</si>
  <si>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</si>
  <si>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</si>
  <si>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</si>
  <si>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</si>
  <si>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</si>
  <si>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</si>
  <si>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</si>
  <si>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</si>
  <si>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</si>
  <si>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</si>
  <si>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</si>
  <si>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</si>
  <si>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</si>
  <si>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</si>
  <si>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</si>
  <si>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</si>
  <si>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</si>
  <si>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</si>
  <si>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</si>
  <si>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</si>
  <si>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</si>
  <si>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</si>
  <si>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</si>
  <si>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</si>
  <si>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</si>
  <si>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</si>
  <si>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</si>
  <si>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</si>
  <si>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</si>
  <si>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</si>
  <si>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</si>
  <si>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</si>
  <si>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</si>
  <si>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</si>
  <si>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</si>
  <si>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</si>
  <si>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</si>
  <si>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</si>
  <si>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</si>
  <si>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</si>
  <si>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</si>
  <si>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</si>
  <si>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</si>
  <si>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</si>
  <si>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</si>
  <si>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</si>
  <si>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</si>
  <si>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</si>
  <si>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</si>
  <si>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</si>
  <si>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</si>
  <si>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</si>
  <si>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</si>
  <si>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</si>
  <si>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</si>
  <si>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</si>
  <si>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</si>
  <si>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</si>
  <si>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</si>
  <si>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</si>
  <si>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</si>
  <si>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</si>
  <si>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</si>
  <si>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</si>
  <si>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</si>
  <si>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</si>
  <si>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</si>
  <si>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</si>
  <si>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</si>
  <si>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</si>
  <si>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</si>
  <si>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</si>
  <si>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</si>
  <si>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</si>
  <si>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</si>
  <si>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</si>
  <si>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</si>
  <si>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</si>
  <si>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</si>
  <si>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</si>
  <si>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</si>
  <si>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</si>
  <si>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</si>
  <si>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</si>
  <si>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</si>
  <si>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</si>
  <si>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</si>
  <si>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</si>
  <si>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</si>
  <si>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</si>
  <si>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</si>
  <si>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</si>
  <si>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</si>
  <si>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</si>
  <si>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</si>
  <si>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</si>
  <si>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</si>
  <si>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</si>
  <si>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</si>
  <si>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</si>
  <si>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</si>
  <si>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</si>
  <si>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</si>
  <si>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</si>
  <si>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</si>
  <si>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</si>
  <si>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</si>
  <si>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</si>
  <si>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</si>
  <si>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</si>
  <si>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</si>
  <si>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</si>
  <si>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</si>
  <si>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</si>
  <si>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</si>
  <si>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</si>
  <si>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</si>
  <si>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</si>
  <si>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</si>
  <si>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</si>
  <si>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</si>
  <si>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</si>
  <si>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</si>
  <si>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</si>
  <si>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</si>
  <si>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</si>
  <si>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</si>
  <si>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</si>
  <si>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</si>
  <si>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</si>
  <si>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</si>
  <si>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</si>
  <si>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</si>
  <si>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</si>
  <si>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</si>
  <si>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</si>
  <si>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</si>
  <si>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</si>
  <si>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</si>
  <si>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</si>
  <si>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</si>
  <si>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</si>
  <si>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</si>
  <si>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</si>
  <si>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</si>
  <si>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</si>
  <si>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</si>
  <si>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</si>
  <si>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</si>
  <si>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</si>
  <si>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</si>
  <si>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</si>
  <si>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</si>
  <si>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</si>
  <si>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</si>
  <si>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</si>
  <si>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</si>
  <si>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</si>
  <si>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</si>
  <si>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</si>
  <si>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</si>
  <si>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</si>
  <si>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</si>
  <si>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</si>
  <si>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</si>
  <si>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</si>
  <si>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</si>
  <si>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</si>
  <si>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</si>
  <si>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</si>
  <si>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</si>
  <si>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</si>
  <si>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</si>
  <si>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</si>
  <si>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</si>
  <si>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</si>
  <si>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</si>
  <si>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</si>
  <si>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</si>
  <si>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</si>
  <si>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</si>
  <si>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</si>
  <si>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</si>
  <si>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</si>
  <si>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</si>
  <si>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</si>
  <si>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</si>
  <si>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</si>
  <si>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</si>
  <si>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</si>
  <si>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</si>
  <si>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</si>
  <si>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</si>
  <si>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</si>
  <si>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</si>
  <si>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</si>
  <si>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</si>
  <si>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</si>
  <si>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</si>
  <si>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</si>
  <si>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</si>
  <si>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</si>
  <si>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</si>
  <si>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</si>
  <si>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</si>
  <si>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</si>
  <si>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</si>
  <si>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</si>
  <si>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</si>
  <si>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</si>
  <si>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</si>
  <si>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</si>
  <si>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</si>
  <si>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</si>
  <si>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</si>
  <si>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</si>
  <si>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</si>
  <si>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</si>
  <si>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</si>
  <si>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</si>
  <si>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</si>
  <si>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</si>
  <si>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</si>
  <si>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</si>
  <si>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</si>
  <si>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</si>
  <si>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</si>
  <si>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</si>
  <si>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</si>
  <si>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</si>
  <si>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</si>
  <si>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</si>
  <si>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</si>
  <si>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</si>
  <si>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</si>
  <si>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</si>
  <si>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</si>
  <si>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</si>
  <si>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</si>
  <si>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</si>
  <si>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</si>
  <si>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</si>
  <si>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</si>
  <si>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</si>
  <si>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</si>
  <si>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</si>
  <si>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</si>
  <si>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</si>
  <si>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</si>
  <si>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</si>
  <si>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</si>
  <si>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</si>
  <si>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</si>
  <si>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</si>
  <si>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</si>
  <si>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</si>
  <si>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</si>
  <si>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</si>
  <si>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</si>
  <si>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</si>
  <si>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</si>
  <si>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</si>
  <si>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</si>
  <si>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</si>
  <si>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</si>
  <si>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</si>
  <si>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</si>
  <si>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</si>
  <si>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</si>
  <si>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</si>
  <si>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</si>
  <si>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</si>
  <si>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</si>
  <si>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</si>
  <si>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</si>
  <si>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</si>
  <si>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</si>
  <si>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</si>
  <si>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</si>
  <si>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</si>
  <si>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</si>
  <si>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</si>
  <si>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</si>
  <si>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</si>
  <si>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</si>
  <si>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</si>
  <si>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</si>
  <si>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</si>
  <si>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</si>
  <si>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</si>
  <si>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</si>
  <si>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</si>
  <si>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</si>
  <si>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</si>
  <si>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</si>
  <si>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</si>
  <si>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</si>
  <si>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</si>
  <si>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</si>
  <si>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</si>
  <si>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</si>
  <si>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</si>
  <si>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</si>
  <si>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</si>
  <si>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</si>
  <si>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</si>
  <si>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</si>
  <si>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</si>
  <si>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</si>
  <si>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</si>
  <si>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</si>
  <si>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</si>
  <si>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</si>
  <si>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</si>
  <si>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</si>
  <si>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</si>
  <si>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</si>
  <si>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</si>
  <si>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</si>
  <si>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</si>
  <si>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</si>
  <si>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</si>
  <si>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</si>
  <si>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</si>
  <si>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</si>
  <si>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</si>
  <si>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</si>
  <si>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</si>
  <si>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</si>
  <si>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</si>
  <si>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</si>
  <si>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</si>
  <si>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</si>
  <si>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</si>
  <si>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</si>
  <si>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</si>
  <si>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</si>
  <si>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</si>
  <si>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</si>
  <si>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</si>
  <si>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</si>
  <si>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</si>
  <si>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</si>
  <si>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</si>
  <si>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</si>
  <si>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</si>
  <si>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</si>
  <si>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</si>
  <si>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</si>
  <si>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</si>
  <si>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</si>
  <si>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</si>
  <si>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</si>
  <si>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</si>
  <si>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</si>
  <si>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</si>
  <si>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</si>
  <si>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</si>
  <si>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</si>
  <si>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</si>
  <si>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</si>
  <si>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</si>
  <si>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</si>
  <si>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</si>
  <si>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</si>
  <si>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</si>
  <si>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</si>
  <si>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</si>
  <si>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</si>
  <si>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</si>
  <si>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</si>
  <si>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</si>
  <si>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</si>
  <si>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</si>
  <si>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</si>
  <si>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</si>
  <si>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</si>
  <si>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</si>
  <si>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</si>
  <si>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</si>
  <si>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</si>
  <si>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</si>
  <si>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</si>
  <si>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</si>
  <si>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</si>
  <si>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</si>
  <si>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</si>
  <si>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</si>
  <si>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</si>
  <si>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</si>
  <si>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</si>
  <si>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</si>
  <si>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</si>
  <si>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</si>
  <si>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</si>
  <si>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</si>
  <si>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</si>
  <si>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</si>
  <si>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</si>
  <si>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</si>
  <si>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</si>
  <si>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</si>
  <si>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</si>
  <si>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</si>
  <si>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</si>
  <si>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</si>
  <si>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</si>
  <si>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</si>
  <si>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</si>
  <si>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</si>
  <si>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</si>
  <si>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</si>
  <si>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</si>
  <si>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</si>
  <si>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</si>
  <si>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</si>
  <si>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</si>
  <si>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</si>
  <si>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</si>
  <si>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</si>
  <si>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</si>
  <si>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</si>
  <si>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</si>
  <si>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</si>
  <si>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</si>
  <si>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</si>
  <si>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</si>
  <si>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</si>
  <si>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</si>
  <si>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</si>
  <si>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</si>
  <si>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</si>
  <si>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</si>
  <si>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</si>
  <si>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</si>
  <si>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</si>
  <si>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</si>
  <si>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</si>
  <si>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</si>
  <si>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</si>
  <si>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</si>
  <si>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</si>
  <si>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</si>
  <si>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</si>
  <si>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</si>
  <si>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</si>
  <si>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</si>
  <si>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</si>
  <si>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</si>
  <si>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</si>
  <si>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</si>
  <si>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</si>
  <si>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</si>
  <si>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</si>
  <si>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</si>
  <si>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</si>
  <si>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</si>
  <si>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</si>
  <si>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</si>
  <si>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</si>
  <si>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</si>
  <si>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</si>
  <si>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</si>
  <si>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</si>
  <si>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</si>
  <si>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</si>
  <si>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</si>
  <si>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</si>
  <si>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</si>
  <si>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</si>
  <si>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</si>
  <si>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</si>
  <si>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</si>
  <si>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</si>
  <si>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</si>
  <si>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</si>
  <si>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</si>
  <si>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</si>
  <si>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</si>
  <si>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</si>
  <si>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</si>
  <si>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</si>
  <si>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</si>
  <si>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</si>
  <si>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</si>
  <si>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</si>
  <si>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</si>
  <si>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</si>
  <si>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</si>
  <si>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</si>
  <si>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</si>
  <si>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</si>
  <si>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</si>
  <si>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</si>
  <si>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</si>
  <si>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</si>
  <si>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</si>
  <si>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</si>
  <si>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</si>
  <si>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</si>
  <si>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</si>
  <si>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</si>
  <si>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</si>
  <si>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</si>
  <si>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</si>
  <si>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</si>
  <si>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</si>
  <si>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</si>
  <si>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</si>
  <si>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</si>
  <si>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</si>
  <si>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</si>
  <si>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</si>
  <si>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</si>
  <si>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</si>
  <si>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</si>
  <si>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</si>
  <si>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</si>
  <si>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</si>
  <si>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</si>
  <si>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</si>
  <si>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</si>
  <si>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</si>
  <si>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</si>
  <si>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</si>
  <si>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</si>
  <si>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</si>
  <si>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</si>
  <si>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</si>
  <si>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</si>
  <si>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</si>
  <si>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</si>
  <si>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</si>
  <si>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</si>
  <si>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</si>
  <si>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</si>
  <si>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</si>
  <si>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</si>
  <si>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</si>
  <si>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</si>
  <si>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</si>
  <si>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</si>
  <si>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</si>
  <si>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</si>
  <si>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</si>
  <si>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</si>
  <si>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</si>
  <si>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</si>
  <si>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</si>
  <si>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</si>
  <si>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</si>
  <si>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</si>
  <si>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</si>
  <si>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</si>
  <si>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</si>
  <si>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</si>
  <si>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</si>
  <si>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</si>
  <si>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</si>
  <si>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</si>
  <si>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</si>
  <si>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</si>
  <si>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</si>
  <si>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</si>
  <si>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</si>
  <si>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</si>
  <si>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</si>
  <si>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</si>
  <si>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</si>
  <si>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</si>
  <si>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</si>
  <si>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</si>
  <si>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</si>
  <si>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</si>
  <si>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</si>
  <si>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</si>
  <si>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</si>
  <si>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</si>
  <si>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</si>
  <si>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</si>
  <si>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</si>
  <si>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</si>
  <si>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</si>
  <si>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</si>
  <si>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</si>
  <si>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</si>
  <si>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</si>
  <si>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</si>
  <si>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</si>
  <si>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</si>
  <si>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</si>
  <si>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</si>
  <si>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</si>
  <si>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</si>
  <si>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</si>
  <si>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</si>
  <si>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</si>
  <si>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</si>
  <si>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</si>
  <si>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</si>
  <si>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</si>
  <si>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</si>
  <si>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</si>
  <si>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</si>
  <si>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</si>
  <si>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</si>
  <si>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</si>
  <si>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</si>
  <si>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</si>
  <si>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</si>
  <si>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</si>
  <si>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</si>
  <si>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</si>
  <si>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</si>
  <si>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</si>
  <si>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</si>
  <si>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</si>
  <si>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</si>
  <si>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</si>
  <si>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</si>
  <si>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</si>
  <si>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</si>
  <si>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</si>
  <si>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</si>
  <si>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</si>
  <si>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</si>
  <si>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</si>
  <si>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</si>
  <si>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</si>
  <si>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</si>
  <si>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</si>
  <si>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</si>
  <si>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</si>
  <si>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</si>
  <si>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</si>
  <si>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</si>
  <si>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</si>
  <si>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</si>
  <si>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</si>
  <si>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</si>
  <si>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</si>
  <si>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</si>
  <si>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</si>
  <si>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</si>
  <si>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</si>
  <si>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</si>
  <si>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</si>
  <si>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</si>
  <si>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</si>
  <si>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</si>
  <si>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</si>
  <si>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</si>
  <si>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</si>
  <si>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</si>
  <si>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</si>
  <si>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</si>
  <si>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</si>
  <si>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</si>
  <si>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</si>
  <si>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</si>
  <si>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</si>
  <si>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</si>
  <si>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</si>
  <si>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</si>
  <si>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</si>
  <si>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</si>
  <si>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</si>
  <si>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</si>
  <si>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</si>
  <si>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</si>
  <si>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</si>
  <si>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</si>
  <si>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</si>
  <si>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</si>
  <si>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</si>
  <si>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</si>
  <si>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</si>
  <si>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</si>
  <si>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</si>
  <si>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</si>
  <si>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</si>
  <si>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</si>
  <si>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</si>
  <si>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</si>
  <si>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</si>
  <si>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</si>
  <si>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</si>
  <si>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</si>
  <si>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</si>
  <si>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</si>
  <si>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</si>
  <si>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</si>
  <si>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</si>
  <si>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</si>
  <si>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</si>
  <si>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</si>
  <si>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</si>
  <si>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</si>
  <si>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</si>
  <si>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</si>
  <si>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</si>
  <si>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</si>
  <si>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</si>
  <si>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</si>
  <si>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</si>
  <si>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</si>
  <si>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</si>
  <si>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</si>
  <si>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</si>
  <si>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</si>
  <si>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</si>
  <si>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</si>
  <si>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</si>
  <si>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</si>
  <si>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</si>
  <si>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</si>
  <si>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</si>
  <si>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</si>
  <si>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</si>
  <si>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</si>
  <si>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</si>
  <si>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</si>
  <si>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</si>
  <si>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</si>
  <si>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</si>
  <si>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</si>
  <si>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</si>
  <si>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</si>
  <si>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</si>
  <si>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</si>
  <si>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</si>
  <si>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</si>
  <si>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</si>
  <si>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</si>
  <si>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</si>
  <si>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</si>
  <si>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</si>
  <si>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</si>
  <si>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</si>
  <si>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</si>
  <si>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</si>
  <si>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</si>
  <si>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</si>
  <si>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</si>
  <si>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</si>
  <si>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</si>
  <si>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</si>
  <si>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</si>
  <si>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</si>
  <si>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</si>
  <si>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</si>
  <si>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</si>
  <si>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</si>
  <si>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</si>
  <si>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</si>
  <si>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</si>
  <si>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</si>
  <si>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</si>
  <si>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</si>
  <si>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</si>
  <si>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</si>
  <si>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</si>
  <si>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</si>
  <si>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</si>
  <si>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</si>
  <si>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</si>
  <si>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</si>
  <si>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</si>
  <si>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</si>
  <si>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</si>
  <si>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</si>
  <si>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</si>
  <si>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</si>
  <si>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</si>
  <si>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</si>
  <si>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</si>
  <si>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</si>
  <si>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</si>
  <si>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</si>
  <si>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</si>
  <si>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</si>
  <si>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</si>
  <si>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</si>
  <si>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</si>
  <si>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</si>
  <si>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</si>
  <si>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</si>
  <si>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</si>
  <si>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</si>
  <si>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</si>
  <si>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</si>
  <si>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</si>
  <si>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</si>
  <si>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</si>
  <si>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</si>
  <si>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</si>
  <si>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</si>
  <si>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</si>
  <si>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</si>
  <si>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</si>
  <si>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</si>
  <si>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</si>
  <si>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</si>
  <si>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</si>
  <si>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</si>
  <si>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</si>
  <si>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</si>
  <si>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</si>
  <si>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</si>
  <si>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</si>
  <si>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</si>
  <si>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</si>
  <si>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</si>
  <si>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</si>
  <si>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</si>
  <si>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</si>
  <si>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</si>
  <si>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</si>
  <si>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</si>
  <si>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</si>
  <si>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</si>
  <si>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</si>
  <si>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</si>
  <si>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</si>
  <si>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</si>
  <si>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</si>
  <si>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</si>
  <si>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</si>
  <si>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</si>
  <si>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</si>
  <si>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</si>
  <si>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</si>
  <si>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</si>
  <si>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</si>
  <si>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</si>
  <si>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</si>
  <si>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</si>
  <si>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</si>
  <si>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</si>
  <si>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</si>
  <si>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</si>
  <si>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</si>
  <si>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</si>
  <si>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</si>
  <si>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</si>
  <si>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</si>
  <si>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</si>
  <si>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</si>
  <si>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</si>
  <si>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</si>
  <si>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</si>
  <si>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</si>
  <si>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</si>
  <si>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</si>
  <si>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</si>
  <si>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</si>
  <si>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</si>
  <si>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</si>
  <si>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</si>
  <si>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</si>
  <si>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</si>
  <si>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</si>
  <si>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</si>
  <si>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</si>
  <si>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</si>
  <si>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</si>
  <si>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</si>
  <si>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</si>
  <si>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</si>
  <si>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</si>
  <si>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</si>
  <si>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</si>
  <si>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</si>
  <si>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</si>
  <si>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</si>
  <si>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</si>
  <si>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</si>
  <si>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</si>
  <si>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</si>
  <si>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</si>
  <si>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</si>
  <si>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</si>
  <si>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</si>
  <si>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</si>
  <si>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</si>
  <si>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</si>
  <si>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</si>
  <si>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</si>
  <si>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</si>
  <si>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</si>
  <si>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</si>
  <si>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</si>
  <si>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</si>
  <si>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</si>
  <si>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</si>
  <si>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</si>
  <si>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</si>
  <si>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</si>
  <si>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</si>
  <si>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</si>
  <si>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</si>
  <si>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</si>
  <si>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</si>
  <si>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</si>
  <si>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</si>
  <si>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</si>
  <si>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</si>
  <si>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</si>
  <si>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</si>
  <si>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</si>
  <si>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</si>
  <si>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</si>
  <si>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</si>
  <si>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</si>
  <si>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</si>
  <si>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</si>
  <si>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</si>
  <si>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</si>
  <si>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</si>
  <si>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</si>
  <si>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</si>
  <si>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</si>
  <si>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</si>
  <si>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</si>
  <si>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</si>
  <si>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</si>
  <si>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</si>
  <si>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</si>
  <si>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</si>
  <si>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</si>
  <si>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</si>
  <si>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</si>
  <si>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</si>
  <si>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</si>
  <si>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</si>
  <si>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</si>
  <si>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</si>
  <si>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</si>
  <si>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</si>
  <si>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</si>
  <si>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</si>
  <si>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</si>
  <si>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</si>
  <si>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</si>
  <si>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</si>
  <si>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</si>
  <si>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</si>
  <si>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</si>
  <si>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</si>
  <si>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</si>
  <si>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</si>
  <si>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</si>
  <si>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</si>
  <si>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</si>
  <si>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</si>
  <si>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</si>
  <si>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</si>
  <si>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</si>
  <si>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</si>
  <si>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</si>
  <si>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</si>
  <si>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</si>
  <si>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</si>
  <si>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</si>
  <si>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</si>
  <si>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</si>
  <si>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</si>
  <si>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</si>
  <si>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</si>
  <si>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</si>
  <si>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</si>
  <si>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</si>
  <si>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</si>
  <si>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</si>
  <si>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</si>
  <si>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</si>
  <si>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</si>
  <si>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</si>
  <si>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</si>
  <si>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</si>
  <si>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</si>
  <si>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</si>
  <si>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</si>
  <si>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</si>
  <si>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</si>
  <si>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</si>
  <si>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</si>
  <si>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</si>
  <si>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</si>
  <si>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</si>
  <si>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</si>
  <si>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</si>
  <si>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</si>
  <si>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</si>
  <si>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</si>
  <si>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</si>
  <si>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</si>
  <si>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</si>
  <si>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</si>
  <si>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</si>
  <si>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</si>
  <si>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</si>
  <si>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</si>
  <si>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</si>
  <si>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</si>
  <si>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</si>
  <si>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</si>
  <si>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</si>
  <si>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</si>
  <si>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</si>
  <si>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</si>
  <si>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</si>
  <si>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</si>
  <si>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</si>
  <si>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</si>
  <si>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</si>
  <si>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</si>
  <si>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</si>
  <si>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</si>
  <si>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</si>
  <si>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</si>
  <si>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</si>
  <si>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</si>
  <si>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</si>
  <si>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</si>
  <si>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</si>
  <si>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</si>
  <si>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</si>
  <si>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</si>
  <si>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</si>
  <si>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</si>
  <si>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</si>
  <si>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</si>
  <si>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</si>
  <si>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</si>
  <si>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</si>
  <si>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</si>
  <si>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</si>
  <si>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</si>
  <si>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</si>
  <si>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</si>
  <si>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</si>
  <si>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</si>
  <si>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</si>
  <si>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</si>
  <si>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</si>
  <si>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</si>
  <si>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</si>
  <si>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</si>
  <si>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</si>
  <si>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</si>
  <si>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</si>
  <si>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</si>
  <si>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</si>
  <si>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</si>
  <si>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</si>
  <si>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</si>
  <si>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</si>
  <si>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</si>
  <si>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</si>
  <si>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</si>
  <si>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</si>
  <si>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</si>
  <si>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</si>
  <si>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</si>
  <si>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</si>
  <si>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</si>
  <si>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</si>
  <si>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</si>
  <si>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</si>
  <si>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</si>
  <si>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</si>
  <si>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</si>
  <si>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</si>
  <si>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</si>
  <si>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</si>
  <si>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</si>
  <si>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</si>
  <si>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</si>
  <si>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</si>
  <si>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</si>
  <si>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</si>
  <si>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</si>
  <si>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</si>
  <si>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</si>
  <si>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</si>
  <si>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</si>
  <si>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</si>
  <si>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</si>
  <si>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</si>
  <si>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</si>
  <si>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</si>
  <si>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</si>
  <si>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</si>
  <si>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</si>
  <si>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</si>
  <si>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</si>
  <si>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</si>
  <si>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</si>
  <si>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</si>
  <si>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</si>
  <si>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</si>
  <si>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</si>
  <si>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</si>
  <si>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</si>
  <si>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</si>
  <si>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</si>
  <si>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</si>
  <si>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</si>
  <si>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</si>
  <si>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</si>
  <si>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</si>
  <si>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</si>
  <si>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</si>
  <si>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</si>
  <si>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</si>
  <si>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</si>
  <si>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</si>
  <si>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</si>
  <si>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</si>
  <si>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</si>
  <si>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</si>
  <si>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</si>
  <si>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</si>
  <si>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</si>
  <si>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</si>
  <si>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</si>
  <si>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</si>
  <si>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</si>
  <si>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</si>
  <si>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</si>
  <si>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</si>
  <si>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</si>
  <si>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</si>
  <si>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</si>
  <si>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</si>
  <si>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</si>
  <si>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</si>
  <si>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</si>
  <si>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</si>
  <si>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</si>
  <si>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</si>
  <si>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</si>
  <si>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</si>
  <si>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</si>
  <si>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</si>
  <si>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</si>
  <si>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</si>
  <si>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</si>
  <si>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</si>
  <si>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</si>
  <si>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</si>
  <si>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</si>
  <si>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</si>
  <si>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</si>
  <si>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</si>
  <si>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</si>
  <si>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</si>
  <si>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</si>
  <si>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</si>
  <si>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</si>
  <si>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</si>
  <si>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</si>
  <si>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</si>
  <si>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</si>
  <si>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</si>
  <si>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</si>
  <si>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</si>
  <si>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</si>
  <si>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</si>
  <si>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</si>
  <si>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</si>
  <si>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</si>
  <si>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</si>
  <si>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</si>
  <si>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</si>
  <si>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</si>
  <si>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</si>
  <si>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</si>
  <si>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</si>
  <si>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</si>
  <si>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</si>
  <si>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</si>
  <si>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</si>
  <si>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</si>
  <si>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</si>
  <si>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</si>
  <si>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</si>
  <si>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</si>
  <si>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</si>
  <si>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</si>
  <si>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</si>
  <si>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</si>
  <si>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</si>
  <si>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</si>
  <si>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</si>
  <si>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</si>
  <si>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</si>
  <si>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</si>
  <si>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</si>
  <si>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</si>
  <si>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</si>
  <si>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</si>
  <si>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</si>
  <si>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</si>
  <si>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</si>
  <si>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</si>
  <si>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</si>
  <si>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</si>
  <si>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</si>
  <si>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</si>
  <si>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</si>
  <si>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</si>
  <si>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</si>
  <si>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</si>
  <si>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</si>
  <si>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</si>
  <si>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</si>
  <si>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</si>
  <si>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</si>
  <si>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</si>
  <si>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</si>
  <si>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</si>
  <si>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</si>
  <si>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</si>
  <si>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</si>
  <si>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</si>
  <si>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</si>
  <si>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</si>
  <si>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</si>
  <si>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</si>
  <si>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</si>
  <si>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</si>
  <si>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</si>
  <si>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</si>
  <si>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</si>
  <si>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</si>
  <si>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</si>
  <si>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</si>
  <si>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</si>
  <si>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</si>
  <si>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</si>
  <si>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</si>
  <si>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</si>
  <si>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</si>
  <si>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</si>
  <si>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</si>
  <si>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</si>
  <si>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</si>
  <si>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</si>
  <si>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</si>
  <si>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</si>
  <si>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</si>
  <si>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</si>
  <si>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</si>
  <si>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</si>
  <si>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</si>
  <si>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</si>
  <si>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</si>
  <si>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</si>
  <si>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</si>
  <si>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</si>
  <si>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</si>
  <si>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</si>
  <si>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</si>
  <si>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</si>
  <si>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</si>
  <si>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</si>
  <si>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</si>
  <si>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</si>
  <si>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</si>
  <si>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</si>
  <si>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</si>
  <si>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</si>
  <si>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</si>
  <si>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</si>
  <si>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</si>
  <si>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</si>
  <si>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</si>
  <si>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</si>
  <si>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</si>
  <si>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</si>
  <si>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</si>
  <si>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</si>
  <si>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</si>
  <si>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</si>
  <si>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</si>
  <si>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</si>
  <si>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</si>
  <si>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</si>
  <si>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</si>
  <si>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</si>
  <si>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</si>
  <si>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</si>
  <si>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</si>
  <si>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</si>
  <si>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</si>
  <si>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</si>
  <si>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</si>
  <si>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</si>
  <si>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</si>
  <si>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</si>
  <si>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</si>
  <si>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</si>
  <si>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</si>
  <si>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</si>
  <si>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</si>
  <si>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</si>
  <si>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</si>
  <si>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</si>
  <si>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</si>
  <si>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</si>
  <si>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</si>
  <si>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</si>
  <si>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</si>
  <si>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</si>
  <si>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</si>
  <si>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</si>
  <si>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</si>
  <si>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</si>
  <si>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</si>
  <si>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</si>
  <si>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</si>
  <si>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</si>
  <si>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</si>
  <si>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</si>
  <si>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</si>
  <si>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</si>
  <si>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</si>
  <si>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</si>
  <si>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</si>
  <si>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</si>
  <si>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</si>
  <si>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</si>
  <si>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</si>
  <si>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</si>
  <si>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</si>
  <si>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</si>
  <si>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</si>
  <si>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</si>
  <si>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</si>
  <si>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</si>
  <si>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</si>
  <si>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</si>
  <si>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</si>
  <si>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</si>
  <si>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</si>
  <si>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</si>
  <si>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</si>
  <si>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</si>
  <si>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</si>
  <si>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</si>
  <si>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</si>
  <si>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</si>
  <si>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</si>
  <si>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</si>
  <si>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</si>
  <si>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</si>
  <si>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</si>
  <si>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</si>
  <si>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</si>
  <si>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</si>
  <si>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</si>
  <si>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</si>
  <si>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</si>
  <si>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</si>
  <si>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</si>
  <si>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</si>
  <si>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</si>
  <si>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</si>
  <si>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</si>
  <si>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</si>
  <si>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</si>
  <si>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</si>
  <si>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</si>
  <si>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</si>
  <si>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</si>
  <si>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</si>
  <si>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</si>
  <si>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</si>
  <si>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</si>
  <si>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</si>
  <si>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</si>
  <si>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</si>
  <si>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</si>
  <si>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</si>
  <si>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</si>
  <si>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</si>
  <si>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</si>
  <si>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</si>
  <si>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</si>
  <si>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</si>
  <si>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</si>
  <si>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</si>
  <si>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</si>
  <si>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</si>
  <si>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</si>
  <si>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</si>
  <si>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</si>
  <si>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</si>
  <si>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</si>
  <si>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</si>
  <si>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</si>
  <si>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</si>
  <si>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</si>
  <si>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</si>
  <si>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</si>
  <si>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</si>
  <si>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</si>
  <si>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</si>
  <si>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</si>
  <si>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</si>
  <si>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</si>
  <si>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</si>
  <si>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</si>
  <si>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</si>
  <si>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</si>
  <si>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</si>
  <si>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</si>
  <si>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</si>
  <si>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</si>
  <si>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</si>
  <si>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</si>
  <si>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</si>
  <si>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</si>
  <si>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</si>
  <si>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</si>
  <si>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</si>
  <si>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</si>
  <si>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</si>
  <si>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</si>
  <si>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</si>
  <si>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</si>
  <si>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</si>
  <si>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</si>
  <si>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</si>
  <si>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</si>
  <si>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</si>
  <si>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</si>
  <si>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</si>
  <si>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</si>
  <si>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</si>
  <si>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</si>
  <si>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</si>
  <si>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</si>
  <si>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</si>
  <si>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</si>
  <si>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</si>
  <si>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</si>
  <si>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</si>
  <si>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</si>
  <si>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</si>
  <si>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</si>
  <si>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</si>
  <si>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</si>
  <si>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</si>
  <si>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</si>
  <si>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</si>
  <si>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</si>
  <si>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</si>
  <si>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</si>
  <si>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</si>
  <si>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</si>
  <si>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</si>
  <si>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</si>
  <si>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</si>
  <si>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</si>
  <si>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</si>
  <si>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</si>
  <si>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</si>
  <si>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</si>
  <si>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</si>
  <si>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</si>
  <si>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</si>
  <si>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</si>
  <si>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</si>
  <si>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</si>
  <si>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</si>
  <si>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</si>
  <si>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</si>
  <si>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</si>
  <si>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</si>
  <si>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</si>
  <si>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</si>
  <si>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</si>
  <si>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</si>
  <si>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</si>
  <si>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</si>
  <si>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</si>
  <si>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</si>
  <si>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</si>
  <si>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</si>
  <si>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</si>
  <si>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</si>
  <si>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</si>
  <si>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</si>
  <si>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</si>
  <si>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</si>
  <si>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</si>
  <si>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</si>
  <si>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</si>
  <si>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</si>
  <si>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</si>
  <si>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</si>
  <si>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</si>
  <si>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</si>
  <si>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</si>
  <si>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</si>
  <si>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</si>
  <si>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</si>
  <si>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</si>
  <si>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</si>
  <si>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</si>
  <si>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</si>
  <si>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</si>
  <si>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</si>
  <si>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</si>
  <si>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</si>
  <si>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</si>
  <si>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</si>
  <si>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</si>
  <si>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</si>
  <si>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</si>
  <si>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</si>
  <si>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</si>
  <si>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</si>
  <si>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</si>
  <si>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</si>
  <si>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</si>
  <si>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</si>
  <si>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</si>
  <si>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</si>
  <si>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</si>
  <si>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</si>
  <si>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</si>
  <si>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</si>
  <si>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</si>
  <si>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</si>
  <si>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</si>
  <si>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</si>
  <si>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</si>
  <si>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</si>
  <si>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</si>
  <si>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</si>
  <si>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</si>
  <si>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</si>
  <si>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</si>
  <si>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</si>
  <si>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</si>
  <si>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</si>
  <si>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</si>
  <si>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</si>
  <si>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</si>
  <si>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</si>
  <si>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</si>
  <si>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</si>
  <si>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</si>
  <si>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</si>
  <si>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</si>
  <si>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</si>
  <si>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</si>
  <si>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</si>
  <si>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</si>
  <si>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</si>
  <si>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</si>
  <si>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</si>
  <si>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</si>
  <si>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</si>
  <si>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</si>
  <si>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</si>
  <si>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</si>
  <si>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</si>
  <si>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</si>
  <si>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</si>
  <si>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</si>
  <si>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</si>
  <si>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</si>
  <si>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</si>
  <si>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</si>
  <si>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</si>
  <si>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</si>
  <si>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</si>
  <si>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</si>
  <si>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</si>
  <si>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</si>
  <si>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</si>
  <si>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</si>
  <si>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</si>
  <si>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</si>
  <si>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</si>
  <si>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</si>
  <si>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</si>
  <si>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</si>
  <si>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</si>
  <si>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</si>
  <si>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</si>
  <si>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</si>
  <si>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</si>
  <si>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</si>
  <si>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</si>
  <si>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</si>
  <si>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</si>
  <si>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</si>
  <si>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</si>
  <si>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</si>
  <si>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</si>
  <si>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</si>
  <si>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</si>
  <si>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</si>
  <si>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</si>
  <si>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</si>
  <si>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</si>
  <si>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</si>
  <si>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</si>
  <si>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</si>
  <si>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</si>
  <si>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</si>
  <si>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</si>
  <si>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</si>
  <si>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</si>
  <si>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</si>
  <si>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</si>
  <si>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</si>
  <si>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</si>
  <si>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</si>
  <si>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</si>
  <si>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</si>
  <si>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</si>
  <si>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</si>
  <si>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</si>
  <si>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</si>
  <si>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</si>
  <si>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</si>
  <si>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</si>
  <si>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</si>
  <si>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</si>
  <si>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</si>
  <si>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</si>
  <si>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</si>
  <si>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</si>
  <si>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</si>
  <si>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</si>
  <si>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</si>
  <si>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</si>
  <si>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</si>
  <si>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</si>
  <si>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</si>
  <si>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</si>
  <si>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</si>
  <si>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</si>
  <si>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</si>
  <si>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</si>
  <si>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</si>
  <si>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</si>
  <si>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</si>
  <si>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</si>
  <si>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</si>
  <si>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</si>
  <si>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</si>
  <si>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</si>
  <si>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</si>
  <si>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</si>
  <si>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</si>
  <si>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</si>
  <si>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</si>
  <si>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</si>
  <si>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</si>
  <si>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</si>
  <si>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</si>
  <si>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</si>
  <si>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</si>
  <si>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</si>
  <si>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</si>
  <si>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</si>
  <si>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</si>
  <si>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</si>
  <si>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</si>
  <si>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</si>
  <si>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</si>
  <si>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</si>
  <si>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</si>
  <si>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</si>
  <si>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</si>
  <si>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</si>
  <si>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</si>
  <si>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</si>
  <si>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</si>
  <si>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</si>
  <si>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</si>
  <si>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</si>
  <si>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</si>
  <si>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</si>
  <si>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</si>
  <si>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</si>
  <si>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</si>
  <si>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</si>
  <si>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</si>
  <si>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</si>
  <si>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</si>
  <si>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</si>
  <si>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</si>
  <si>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</si>
  <si>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</si>
  <si>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</si>
  <si>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</si>
  <si>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</si>
  <si>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</si>
  <si>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</si>
  <si>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</si>
  <si>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</si>
  <si>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</si>
  <si>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</si>
  <si>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</si>
  <si>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</si>
  <si>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</si>
  <si>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</si>
  <si>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</si>
  <si>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</si>
  <si>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</si>
  <si>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</si>
  <si>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</si>
  <si>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</si>
  <si>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</si>
  <si>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</si>
  <si>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</si>
  <si>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</si>
  <si>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</si>
  <si>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</si>
  <si>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</si>
  <si>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</si>
  <si>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</si>
  <si>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</si>
  <si>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</si>
  <si>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</si>
  <si>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</si>
  <si>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</si>
  <si>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</si>
  <si>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</si>
  <si>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</si>
  <si>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</si>
  <si>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</si>
  <si>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</si>
  <si>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</si>
  <si>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</si>
  <si>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</si>
  <si>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</si>
  <si>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</si>
  <si>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</si>
  <si>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</si>
  <si>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</si>
  <si>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</si>
  <si>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</si>
  <si>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</si>
  <si>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</si>
  <si>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</si>
  <si>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</si>
  <si>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</si>
  <si>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</si>
  <si>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</si>
  <si>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</si>
  <si>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</si>
  <si>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</si>
  <si>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</si>
  <si>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</si>
  <si>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</si>
  <si>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</si>
  <si>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</si>
  <si>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</si>
  <si>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</si>
  <si>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</si>
  <si>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</si>
  <si>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</si>
  <si>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</si>
  <si>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</si>
  <si>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</si>
  <si>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</si>
  <si>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</si>
  <si>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</si>
  <si>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</si>
  <si>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</si>
  <si>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</si>
  <si>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</si>
  <si>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</si>
  <si>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</si>
  <si>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</si>
  <si>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</si>
  <si>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</si>
  <si>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</si>
  <si>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</si>
  <si>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</si>
  <si>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</si>
  <si>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</si>
  <si>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</si>
  <si>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</si>
  <si>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</si>
  <si>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</si>
  <si>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</si>
  <si>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</si>
  <si>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</si>
  <si>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</si>
  <si>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</si>
  <si>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</si>
  <si>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</si>
  <si>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</si>
  <si>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</si>
  <si>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</si>
  <si>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</si>
  <si>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</si>
  <si>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</si>
  <si>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</si>
  <si>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</si>
  <si>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</si>
  <si>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</si>
  <si>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</si>
  <si>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</si>
  <si>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</si>
  <si>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</si>
  <si>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</si>
  <si>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</si>
  <si>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</si>
  <si>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</si>
  <si>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</si>
  <si>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</si>
  <si>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</si>
  <si>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</si>
  <si>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</si>
  <si>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</si>
  <si>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</si>
  <si>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</si>
  <si>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</si>
  <si>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</si>
  <si>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</si>
  <si>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</si>
  <si>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</si>
  <si>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</si>
  <si>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</si>
  <si>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</si>
  <si>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</si>
  <si>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</si>
  <si>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</si>
  <si>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</si>
  <si>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</si>
  <si>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</si>
  <si>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</si>
  <si>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</si>
  <si>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</si>
  <si>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</si>
  <si>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</si>
  <si>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</si>
  <si>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</si>
  <si>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</si>
  <si>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</si>
  <si>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</si>
  <si>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</si>
  <si>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</si>
  <si>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</si>
  <si>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</si>
  <si>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</si>
  <si>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</si>
  <si>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</si>
  <si>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</si>
  <si>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</si>
  <si>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</si>
  <si>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</si>
  <si>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</si>
  <si>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</si>
  <si>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</si>
  <si>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</si>
  <si>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</si>
  <si>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</si>
  <si>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</si>
  <si>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</si>
  <si>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</si>
  <si>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</si>
  <si>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</si>
  <si>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</si>
  <si>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</si>
  <si>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</si>
  <si>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</si>
  <si>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</si>
  <si>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</si>
  <si>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</si>
  <si>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</si>
  <si>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</si>
  <si>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</si>
  <si>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</si>
  <si>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</si>
  <si>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</si>
  <si>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</si>
  <si>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</si>
  <si>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</si>
  <si>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</si>
  <si>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</si>
  <si>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</si>
  <si>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</si>
  <si>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</si>
  <si>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</si>
  <si>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</si>
  <si>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</si>
  <si>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</si>
  <si>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</si>
  <si>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</si>
  <si>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</si>
  <si>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</si>
  <si>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</si>
  <si>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</si>
  <si>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</si>
  <si>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</si>
  <si>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</si>
  <si>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</si>
  <si>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</si>
  <si>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</si>
  <si>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</si>
  <si>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</si>
  <si>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</si>
  <si>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</si>
  <si>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</si>
  <si>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</si>
  <si>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</si>
  <si>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</si>
  <si>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</si>
  <si>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</si>
  <si>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</si>
  <si>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</si>
  <si>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</si>
  <si>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</si>
  <si>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</si>
  <si>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</si>
  <si>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</si>
  <si>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</si>
  <si>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</si>
  <si>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</si>
  <si>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</si>
  <si>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</si>
  <si>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</si>
  <si>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</si>
  <si>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</si>
  <si>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</si>
  <si>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</si>
  <si>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</si>
  <si>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</si>
  <si>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</si>
  <si>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</si>
  <si>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</si>
  <si>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</si>
  <si>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</si>
  <si>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</si>
  <si>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</si>
  <si>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</si>
  <si>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</si>
  <si>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</si>
  <si>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</si>
  <si>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</si>
  <si>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</si>
  <si>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</si>
  <si>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</si>
  <si>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</si>
  <si>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</si>
  <si>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</si>
  <si>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</si>
  <si>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</si>
  <si>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</si>
  <si>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</si>
  <si>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</si>
  <si>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</si>
  <si>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</si>
  <si>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</si>
  <si>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</si>
  <si>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</si>
  <si>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</si>
  <si>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</si>
  <si>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</si>
  <si>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</si>
  <si>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</si>
  <si>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</si>
  <si>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</si>
  <si>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</si>
  <si>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</si>
  <si>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</si>
  <si>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</si>
  <si>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</si>
  <si>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</si>
  <si>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</si>
  <si>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</si>
  <si>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</si>
  <si>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</si>
  <si>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</si>
  <si>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</si>
  <si>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</si>
  <si>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</si>
  <si>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</si>
  <si>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</si>
  <si>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</si>
  <si>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</si>
  <si>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</si>
  <si>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</si>
  <si>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</si>
  <si>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</si>
  <si>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</si>
  <si>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</si>
  <si>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</si>
  <si>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</si>
  <si>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</si>
  <si>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</si>
  <si>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</si>
  <si>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</si>
  <si>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</si>
  <si>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</si>
  <si>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</si>
  <si>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</si>
  <si>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</si>
  <si>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</si>
  <si>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</si>
  <si>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</si>
  <si>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</si>
  <si>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</si>
  <si>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</si>
  <si>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</si>
  <si>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</si>
  <si>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</si>
  <si>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</si>
  <si>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</si>
  <si>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</si>
  <si>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</si>
  <si>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</si>
  <si>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</si>
  <si>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</si>
  <si>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</si>
  <si>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</si>
  <si>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</si>
  <si>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</si>
  <si>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</si>
  <si>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</si>
  <si>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</si>
  <si>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</si>
  <si>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</si>
  <si>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</si>
  <si>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</si>
  <si>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</si>
  <si>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</si>
  <si>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</si>
  <si>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</si>
  <si>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</si>
  <si>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</si>
  <si>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</si>
  <si>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</si>
  <si>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</si>
  <si>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</si>
  <si>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</si>
  <si>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</si>
  <si>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</si>
  <si>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</si>
  <si>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</si>
  <si>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</si>
  <si>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</si>
  <si>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</si>
  <si>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</si>
  <si>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</si>
  <si>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</si>
  <si>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</si>
  <si>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</si>
  <si>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</si>
  <si>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</si>
  <si>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</si>
  <si>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</si>
  <si>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</si>
  <si>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</si>
  <si>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</si>
  <si>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</si>
  <si>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</si>
  <si>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</si>
  <si>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</si>
  <si>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</si>
  <si>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</si>
  <si>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</si>
  <si>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</si>
  <si>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</si>
  <si>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</si>
  <si>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</si>
  <si>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</si>
  <si>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</si>
  <si>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</si>
  <si>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</si>
  <si>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</si>
  <si>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</si>
  <si>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</si>
  <si>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</si>
  <si>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</si>
  <si>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</si>
  <si>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</si>
  <si>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</si>
  <si>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</si>
  <si>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</si>
  <si>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</si>
  <si>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</si>
  <si>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</si>
  <si>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</si>
  <si>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</si>
  <si>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</si>
  <si>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</si>
  <si>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</si>
  <si>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</si>
  <si>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</si>
  <si>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</si>
  <si>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</si>
  <si>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</si>
  <si>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</si>
  <si>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</si>
  <si>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</si>
  <si>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</si>
  <si>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</si>
  <si>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</si>
  <si>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</si>
  <si>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</si>
  <si>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</si>
  <si>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</si>
  <si>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</si>
  <si>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</si>
  <si>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</si>
  <si>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</si>
  <si>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</si>
  <si>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</si>
  <si>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</si>
  <si>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</si>
  <si>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</si>
  <si>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</si>
  <si>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</si>
  <si>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</si>
  <si>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</si>
  <si>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</si>
  <si>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</si>
  <si>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</si>
  <si>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</si>
  <si>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</si>
  <si>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</si>
  <si>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</si>
  <si>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</si>
  <si>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</si>
  <si>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</si>
  <si>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</si>
  <si>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</si>
  <si>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</si>
  <si>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</si>
  <si>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</si>
  <si>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</si>
  <si>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</si>
  <si>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</si>
  <si>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</si>
  <si>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</si>
  <si>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</si>
  <si>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</si>
  <si>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</si>
  <si>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</si>
  <si>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</si>
  <si>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</si>
  <si>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</si>
  <si>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</si>
  <si>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</si>
  <si>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</si>
  <si>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</si>
  <si>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</si>
  <si>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</si>
  <si>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</si>
  <si>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</si>
  <si>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</si>
  <si>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</si>
  <si>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</si>
  <si>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</si>
  <si>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</si>
  <si>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</si>
  <si>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</si>
  <si>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</si>
  <si>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</si>
  <si>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</si>
  <si>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</si>
  <si>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</si>
  <si>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</si>
  <si>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</si>
  <si>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</si>
  <si>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</si>
  <si>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post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</si>
  <si>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</si>
  <si>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</si>
  <si>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</si>
  <si>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</si>
  <si>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</si>
  <si>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</si>
  <si>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</si>
  <si>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</si>
  <si>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</si>
  <si>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</si>
  <si>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</si>
  <si>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</si>
  <si>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</si>
  <si>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</si>
  <si>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</si>
  <si>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</si>
  <si>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</si>
  <si>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</si>
  <si>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</si>
  <si>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L1</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</si>
  <si>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</si>
  <si>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</si>
  <si>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</si>
  <si>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</si>
  <si>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</si>
  <si>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</si>
  <si>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</si>
  <si>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</si>
  <si>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</si>
  <si>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</si>
  <si>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</si>
  <si>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</si>
  <si>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</si>
  <si>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</si>
  <si>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</si>
  <si>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</si>
  <si>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</si>
  <si>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</si>
  <si>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</si>
  <si>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</si>
  <si>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</si>
  <si>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</si>
  <si>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</si>
  <si>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</si>
  <si>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</si>
  <si>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</si>
  <si>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</si>
  <si>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</si>
  <si>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</si>
  <si>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</si>
  <si>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</si>
  <si>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</si>
  <si>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</si>
  <si>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</si>
  <si>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</si>
  <si>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</si>
  <si>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</si>
  <si>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</si>
  <si>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</si>
  <si>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</si>
  <si>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</si>
  <si>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</si>
  <si>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</si>
  <si>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</si>
  <si>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</si>
  <si>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</si>
  <si>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</si>
  <si>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</si>
  <si>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</si>
  <si>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</si>
  <si>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</si>
  <si>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</si>
  <si>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</si>
  <si>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</si>
  <si>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</si>
  <si>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</si>
  <si>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</si>
  <si>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</si>
  <si>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</si>
  <si>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</si>
  <si>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</si>
  <si>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</si>
  <si>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</si>
  <si>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</si>
  <si>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</si>
  <si>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</si>
  <si>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</si>
  <si>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</si>
  <si>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</si>
  <si>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</si>
  <si>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</si>
  <si>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</si>
  <si>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</si>
  <si>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</si>
  <si>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</si>
  <si>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</si>
  <si>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</si>
  <si>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</si>
  <si>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</si>
  <si>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</si>
  <si>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</si>
  <si>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</si>
  <si>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</si>
  <si>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cen-158a</t>
  </si>
  <si>
    <t>cen-158b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</si>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</sst>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s>
  <fills count="13">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09">
    <xf numFmtId="0" fontId="0" fillId="0" borderId="0" xfId="0"/>
    <xf numFmtId="0" fontId="4" fillId="0" borderId="0" xfId="0" applyFont="1" applyAlignment="1">
      <alignment vertical="top"/>
    </xf>
    <xf numFmtId="0" fontId="4" fillId="0" borderId="0" xfId="0" applyFont="1" applyAlignment="1">
      <alignment vertical="top" wrapText="1"/>
    </xf>
    <xf numFmtId="0" fontId="2" fillId="0" borderId="0" xfId="1" applyAlignment="1">
      <alignment vertical="center"/>
    </xf>
    <xf numFmtId="0" fontId="4" fillId="0" borderId="0" xfId="0" applyFont="1"/>
    <xf numFmtId="0" fontId="4" fillId="0" borderId="1" xfId="0" applyFont="1" applyBorder="1"/>
    <xf numFmtId="0" fontId="5" fillId="0" borderId="1" xfId="0" applyFont="1" applyBorder="1" applyAlignment="1">
      <alignment vertical="top"/>
    </xf>
    <xf numFmtId="0" fontId="5" fillId="0" borderId="1" xfId="0" applyFont="1" applyBorder="1" applyAlignment="1">
      <alignment horizontal="left" vertical="top"/>
    </xf>
    <xf numFmtId="0" fontId="5" fillId="6" borderId="1" xfId="0" applyFont="1" applyFill="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vertical="top"/>
    </xf>
    <xf numFmtId="0" fontId="4" fillId="0" borderId="1" xfId="1" applyFont="1" applyBorder="1" applyAlignment="1">
      <alignment vertical="center"/>
    </xf>
    <xf numFmtId="0" fontId="5" fillId="0" borderId="1" xfId="0" applyFont="1" applyBorder="1" applyAlignment="1">
      <alignment vertical="top" wrapText="1"/>
    </xf>
    <xf numFmtId="0" fontId="5" fillId="7" borderId="1" xfId="0" applyFont="1" applyFill="1" applyBorder="1" applyAlignment="1">
      <alignment vertical="top" wrapText="1"/>
    </xf>
    <xf numFmtId="0" fontId="5" fillId="2" borderId="1" xfId="0" applyFont="1" applyFill="1" applyBorder="1" applyAlignment="1">
      <alignment vertical="top" wrapText="1"/>
    </xf>
    <xf numFmtId="0" fontId="5" fillId="3"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4" fillId="0" borderId="1" xfId="0" applyFont="1" applyFill="1" applyBorder="1"/>
    <xf numFmtId="0" fontId="5" fillId="0" borderId="1" xfId="0" applyFont="1" applyFill="1" applyBorder="1" applyAlignment="1">
      <alignment vertical="top" wrapText="1"/>
    </xf>
    <xf numFmtId="0" fontId="5" fillId="0" borderId="1" xfId="0" applyFont="1" applyBorder="1" applyAlignment="1">
      <alignment horizontal="center" vertical="top" wrapText="1"/>
    </xf>
    <xf numFmtId="0" fontId="5" fillId="5" borderId="1" xfId="0" applyFont="1" applyFill="1" applyBorder="1" applyAlignment="1">
      <alignment vertical="top" wrapText="1"/>
    </xf>
    <xf numFmtId="0" fontId="4" fillId="0" borderId="1" xfId="0" applyFont="1" applyBorder="1" applyAlignment="1">
      <alignment horizontal="center" textRotation="45"/>
    </xf>
    <xf numFmtId="0" fontId="5" fillId="0" borderId="1" xfId="0" applyFont="1" applyBorder="1" applyAlignment="1">
      <alignment horizontal="center" textRotation="45"/>
    </xf>
    <xf numFmtId="0" fontId="5" fillId="4" borderId="1" xfId="0" applyFont="1" applyFill="1" applyBorder="1" applyAlignment="1">
      <alignment horizontal="center" textRotation="45" wrapText="1"/>
    </xf>
    <xf numFmtId="0" fontId="5" fillId="0" borderId="1" xfId="0" applyFont="1" applyBorder="1" applyAlignment="1">
      <alignment horizontal="center" textRotation="45" wrapText="1"/>
    </xf>
    <xf numFmtId="0" fontId="4" fillId="0" borderId="0" xfId="0" applyFont="1" applyAlignment="1">
      <alignment horizontal="center" textRotation="45"/>
    </xf>
    <xf numFmtId="0" fontId="4" fillId="0" borderId="0" xfId="0" applyFont="1" applyBorder="1"/>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1" fillId="0" borderId="0" xfId="1" applyFont="1" applyAlignment="1">
      <alignment vertical="center"/>
    </xf>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5" borderId="1" xfId="0" applyFont="1" applyFill="1" applyBorder="1" applyAlignment="1">
      <alignment horizontal="left" vertical="top" wrapText="1"/>
    </xf>
    <xf numFmtId="0" fontId="4" fillId="0" borderId="0" xfId="0" applyFont="1" applyAlignment="1">
      <alignment horizontal="left"/>
    </xf>
    <xf numFmtId="0" fontId="5" fillId="0" borderId="0" xfId="0" applyFont="1" applyBorder="1" applyAlignment="1">
      <alignment vertical="top" wrapText="1"/>
    </xf>
    <xf numFmtId="0" fontId="4" fillId="6" borderId="1" xfId="0" applyFont="1" applyFill="1" applyBorder="1"/>
    <xf numFmtId="0" fontId="8" fillId="6" borderId="1" xfId="0" applyFont="1" applyFill="1" applyBorder="1"/>
    <xf numFmtId="0" fontId="5" fillId="0" borderId="1" xfId="2" applyFont="1" applyBorder="1" applyAlignment="1">
      <alignment horizontal="left" vertical="top" wrapText="1"/>
    </xf>
    <xf numFmtId="0" fontId="5" fillId="0" borderId="1" xfId="2" applyFont="1" applyBorder="1" applyAlignment="1">
      <alignment vertical="top" wrapText="1"/>
    </xf>
    <xf numFmtId="0" fontId="4" fillId="0" borderId="3" xfId="0" applyFont="1" applyBorder="1"/>
    <xf numFmtId="0" fontId="5" fillId="0" borderId="3" xfId="0" applyFont="1" applyBorder="1" applyAlignment="1">
      <alignment vertical="top"/>
    </xf>
    <xf numFmtId="0" fontId="4" fillId="0" borderId="1" xfId="1" applyFont="1" applyBorder="1" applyAlignment="1">
      <alignment horizontal="center" textRotation="45"/>
    </xf>
    <xf numFmtId="0" fontId="8" fillId="0" borderId="1" xfId="0" applyFont="1" applyBorder="1"/>
    <xf numFmtId="0" fontId="8" fillId="0" borderId="3" xfId="0" applyFont="1" applyBorder="1"/>
    <xf numFmtId="0" fontId="8" fillId="12" borderId="1" xfId="0" applyFont="1" applyFill="1" applyBorder="1"/>
    <xf numFmtId="0" fontId="8" fillId="12" borderId="3" xfId="0" applyFont="1" applyFill="1" applyBorder="1"/>
    <xf numFmtId="0" fontId="4" fillId="12" borderId="1" xfId="0" applyFont="1" applyFill="1" applyBorder="1"/>
    <xf numFmtId="0" fontId="4" fillId="12" borderId="3" xfId="0" applyFont="1" applyFill="1" applyBorder="1"/>
    <xf numFmtId="0" fontId="5" fillId="9" borderId="1" xfId="0" applyFont="1" applyFill="1" applyBorder="1" applyAlignment="1">
      <alignment horizontal="left" vertical="top" wrapText="1"/>
    </xf>
    <xf numFmtId="0" fontId="8" fillId="12" borderId="3" xfId="0" applyFont="1" applyFill="1" applyBorder="1" applyAlignment="1">
      <alignment horizontal="left" indent="1"/>
    </xf>
    <xf numFmtId="0" fontId="4" fillId="0" borderId="3" xfId="0" applyFont="1" applyBorder="1" applyAlignment="1">
      <alignment horizontal="left" indent="2"/>
    </xf>
    <xf numFmtId="0" fontId="8" fillId="12" borderId="3" xfId="0" applyFont="1" applyFill="1" applyBorder="1" applyAlignment="1">
      <alignment horizontal="left" indent="2"/>
    </xf>
    <xf numFmtId="0" fontId="4" fillId="0" borderId="3" xfId="0" applyFont="1" applyBorder="1" applyAlignment="1">
      <alignment horizontal="left" indent="3"/>
    </xf>
    <xf numFmtId="0" fontId="4" fillId="0" borderId="3" xfId="0" applyFont="1" applyBorder="1" applyAlignment="1">
      <alignment horizontal="left" indent="4"/>
    </xf>
    <xf numFmtId="0" fontId="4" fillId="0" borderId="3" xfId="0" applyFont="1" applyBorder="1" applyAlignment="1">
      <alignment horizontal="left" indent="5"/>
    </xf>
    <xf numFmtId="0" fontId="4" fillId="0" borderId="1" xfId="1" applyFont="1" applyBorder="1" applyAlignment="1">
      <alignment horizontal="left" indent="6"/>
    </xf>
    <xf numFmtId="0" fontId="4" fillId="0" borderId="0" xfId="0" applyFont="1" applyAlignment="1">
      <alignment horizontal="left" indent="6"/>
    </xf>
    <xf numFmtId="0" fontId="8" fillId="0" borderId="3" xfId="0" applyFont="1" applyBorder="1" applyAlignment="1">
      <alignment horizontal="left" indent="2"/>
    </xf>
    <xf numFmtId="0" fontId="8" fillId="4" borderId="1" xfId="0" applyFont="1" applyFill="1" applyBorder="1"/>
    <xf numFmtId="0" fontId="8" fillId="4" borderId="3" xfId="0" applyFont="1" applyFill="1" applyBorder="1"/>
    <xf numFmtId="0" fontId="8" fillId="4" borderId="3" xfId="0" applyFont="1" applyFill="1" applyBorder="1" applyAlignment="1">
      <alignment horizontal="left" indent="2"/>
    </xf>
    <xf numFmtId="0" fontId="4" fillId="4" borderId="1" xfId="0" applyFont="1" applyFill="1" applyBorder="1"/>
    <xf numFmtId="0" fontId="8" fillId="4" borderId="3" xfId="0" applyFont="1" applyFill="1" applyBorder="1" applyAlignment="1">
      <alignment horizontal="left" indent="1"/>
    </xf>
    <xf numFmtId="0" fontId="8" fillId="0" borderId="3" xfId="0" applyFont="1" applyBorder="1" applyAlignment="1">
      <alignment horizontal="left" indent="3"/>
    </xf>
    <xf numFmtId="0" fontId="8" fillId="4" borderId="3" xfId="0" applyFont="1" applyFill="1" applyBorder="1" applyAlignment="1">
      <alignment horizontal="left" indent="3"/>
    </xf>
    <xf numFmtId="0" fontId="4" fillId="12" borderId="3" xfId="0" applyFont="1" applyFill="1" applyBorder="1" applyAlignment="1">
      <alignment horizontal="left" indent="2"/>
    </xf>
    <xf numFmtId="0" fontId="4" fillId="0" borderId="0" xfId="1" applyFont="1" applyAlignment="1">
      <alignment horizontal="center" vertical="center"/>
    </xf>
    <xf numFmtId="0" fontId="4" fillId="10" borderId="0" xfId="1" applyFont="1" applyFill="1" applyAlignment="1">
      <alignment horizontal="center" vertical="center"/>
    </xf>
    <xf numFmtId="0" fontId="4" fillId="7" borderId="1" xfId="0" applyFont="1" applyFill="1" applyBorder="1"/>
    <xf numFmtId="0" fontId="4" fillId="0" borderId="0" xfId="0" applyFont="1" applyBorder="1" applyAlignment="1">
      <alignment horizontal="left"/>
    </xf>
    <xf numFmtId="0" fontId="4" fillId="0" borderId="1" xfId="1" applyFont="1" applyFill="1" applyBorder="1" applyAlignment="1">
      <alignment horizontal="left" indent="6"/>
    </xf>
    <xf numFmtId="0" fontId="4" fillId="0" borderId="0" xfId="0" applyFont="1" applyFill="1" applyBorder="1"/>
    <xf numFmtId="0" fontId="4" fillId="0" borderId="0" xfId="0" applyFont="1" applyFill="1" applyAlignment="1">
      <alignment horizontal="left" indent="6"/>
    </xf>
    <xf numFmtId="0" fontId="4" fillId="0" borderId="0" xfId="0" applyFont="1" applyFill="1" applyBorder="1" applyAlignment="1">
      <alignment horizontal="left"/>
    </xf>
    <xf numFmtId="0" fontId="4" fillId="0" borderId="1" xfId="0" applyFont="1" applyFill="1" applyBorder="1" applyAlignment="1">
      <alignment vertical="top"/>
    </xf>
    <xf numFmtId="0" fontId="4" fillId="7" borderId="3" xfId="0" applyFont="1" applyFill="1" applyBorder="1" applyAlignment="1">
      <alignment horizontal="left" indent="3"/>
    </xf>
    <xf numFmtId="0" fontId="8" fillId="7" borderId="3" xfId="0" applyFont="1" applyFill="1" applyBorder="1" applyAlignment="1">
      <alignment horizontal="left" indent="2"/>
    </xf>
    <xf numFmtId="0" fontId="4" fillId="10" borderId="1" xfId="0" applyFont="1" applyFill="1" applyBorder="1" applyAlignment="1">
      <alignment horizontal="right"/>
    </xf>
    <xf numFmtId="0" fontId="4" fillId="10" borderId="1" xfId="0" applyFont="1" applyFill="1" applyBorder="1"/>
    <xf numFmtId="0" fontId="4" fillId="7" borderId="0" xfId="1" applyFont="1" applyFill="1" applyAlignment="1">
      <alignment vertical="center"/>
    </xf>
    <xf numFmtId="0" fontId="4" fillId="0" borderId="0" xfId="1" applyFont="1" applyBorder="1" applyAlignment="1">
      <alignment vertical="center"/>
    </xf>
  </cellXfs>
  <cellStyles count="3">
    <cellStyle name="標準" xfId="0" builtinId="0"/>
    <cellStyle name="標準 2" xfId="1" xr:uid="{B6F86BDB-7EC6-004E-9028-EE361A9E702A}"/>
    <cellStyle name="標準 3" xfId="2" xr:uid="{65CD972B-B8C3-9E49-B371-924133622EAD}"/>
  </cellStyles>
  <dxfs count="31">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1638300</xdr:colOff>
      <xdr:row>73</xdr:row>
      <xdr:rowOff>114300</xdr:rowOff>
    </xdr:from>
    <xdr:to>
      <xdr:col>4</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1276350</xdr:colOff>
      <xdr:row>135</xdr:row>
      <xdr:rowOff>200025</xdr:rowOff>
    </xdr:from>
    <xdr:to>
      <xdr:col>5</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C21E-B9AC-5F4F-B4BA-41A87C820EAF}">
  <sheetPr>
    <pageSetUpPr fitToPage="1"/>
  </sheetPr>
  <dimension ref="A1:AG162"/>
  <sheetViews>
    <sheetView zoomScaleNormal="100" workbookViewId="0">
      <pane xSplit="19" ySplit="1" topLeftCell="T38" activePane="bottomRight" state="frozen"/>
      <selection pane="topRight" activeCell="M1" sqref="M1"/>
      <selection pane="bottomLeft" activeCell="A2" sqref="A2"/>
      <selection pane="bottomRight" activeCell="E11" sqref="E11"/>
    </sheetView>
  </sheetViews>
  <sheetFormatPr baseColWidth="10" defaultColWidth="10.7109375" defaultRowHeight="19" customHeight="1"/>
  <cols>
    <col min="1" max="1" width="7.85546875" style="4" customWidth="1"/>
    <col min="2" max="2" width="5.42578125" style="4" bestFit="1" customWidth="1"/>
    <col min="3" max="4" width="4.42578125" style="4" customWidth="1"/>
    <col min="5" max="5" width="27.42578125" style="84" customWidth="1"/>
    <col min="6" max="6" width="35.85546875" style="100" customWidth="1"/>
    <col min="7" max="7" width="2.140625" style="100" customWidth="1"/>
    <col min="8" max="9" width="2.140625" style="84" customWidth="1"/>
    <col min="10" max="10" width="2.140625" style="100" customWidth="1"/>
    <col min="11" max="11" width="2.140625" style="84" customWidth="1"/>
    <col min="12" max="12" width="8.7109375" style="4" customWidth="1"/>
    <col min="13" max="13" width="8.28515625" style="4" customWidth="1"/>
    <col min="14" max="14" width="4.7109375" style="4" hidden="1" customWidth="1"/>
    <col min="15" max="15" width="3.7109375" style="4" hidden="1" customWidth="1"/>
    <col min="16" max="16" width="26" style="4" hidden="1" customWidth="1"/>
    <col min="17" max="17" width="19" style="4" hidden="1" customWidth="1"/>
    <col min="18" max="18" width="7.7109375" style="61" hidden="1" customWidth="1"/>
    <col min="19" max="19" width="3.28515625" style="4" customWidth="1"/>
    <col min="20" max="28" width="7" style="4" customWidth="1"/>
    <col min="29" max="29" width="8.7109375" style="4" customWidth="1"/>
    <col min="30" max="30" width="7.7109375" style="4" customWidth="1"/>
    <col min="31" max="33" width="6.85546875" style="4" customWidth="1"/>
    <col min="34" max="16384" width="10.7109375" style="4"/>
  </cols>
  <sheetData>
    <row r="1" spans="1:33" s="28" customFormat="1" ht="70" customHeight="1">
      <c r="A1" s="69" t="s">
        <v>3452</v>
      </c>
      <c r="B1" s="69" t="s">
        <v>3051</v>
      </c>
      <c r="C1" s="24" t="s">
        <v>4387</v>
      </c>
      <c r="D1" s="24" t="s">
        <v>2354</v>
      </c>
      <c r="E1" s="83" t="s">
        <v>3790</v>
      </c>
      <c r="F1" s="98"/>
      <c r="G1" s="98"/>
      <c r="H1" s="83"/>
      <c r="I1" s="83"/>
      <c r="J1" s="98"/>
      <c r="K1" s="83"/>
      <c r="L1" s="24" t="s">
        <v>3636</v>
      </c>
      <c r="M1" s="25" t="s">
        <v>1910</v>
      </c>
      <c r="N1" s="25" t="s">
        <v>1911</v>
      </c>
      <c r="O1" s="25" t="s">
        <v>1912</v>
      </c>
      <c r="P1" s="25" t="s">
        <v>1914</v>
      </c>
      <c r="Q1" s="24" t="s">
        <v>4388</v>
      </c>
      <c r="R1" s="25" t="s">
        <v>1913</v>
      </c>
      <c r="S1" s="24" t="s">
        <v>2353</v>
      </c>
      <c r="T1" s="26" t="s">
        <v>1978</v>
      </c>
      <c r="U1" s="26" t="s">
        <v>3607</v>
      </c>
      <c r="V1" s="26" t="s">
        <v>2022</v>
      </c>
      <c r="W1" s="26" t="s">
        <v>2062</v>
      </c>
      <c r="X1" s="26" t="s">
        <v>2094</v>
      </c>
      <c r="Y1" s="27" t="s">
        <v>3623</v>
      </c>
      <c r="Z1" s="27" t="s">
        <v>3624</v>
      </c>
      <c r="AA1" s="27" t="s">
        <v>3625</v>
      </c>
      <c r="AB1" s="27" t="s">
        <v>3626</v>
      </c>
      <c r="AC1" s="24"/>
      <c r="AD1" s="26"/>
      <c r="AE1" s="27"/>
      <c r="AF1" s="27"/>
      <c r="AG1" s="27"/>
    </row>
    <row r="2" spans="1:33" ht="19" customHeight="1">
      <c r="A2" s="33" t="s">
        <v>795</v>
      </c>
      <c r="B2" s="5">
        <f>VLOOKUP(A2,label!A:E,2,FALSE)</f>
        <v>1</v>
      </c>
      <c r="C2" s="73">
        <f>VLOOKUP(A2,label!A:G,3,FALSE)</f>
        <v>1</v>
      </c>
      <c r="D2" s="73" t="str">
        <f>VLOOKUP(A2,label!A:E,4,FALSE)</f>
        <v>cor</v>
      </c>
      <c r="E2" s="73" t="str">
        <f>VLOOKUP(A2,label!A:E,5,FALSE)</f>
        <v>accountingEntries</v>
      </c>
      <c r="F2" s="99" t="s">
        <v>4403</v>
      </c>
      <c r="G2" s="99" t="str">
        <f t="shared" ref="G2:G3" si="0">IF(2=C2,A2,IF(1&lt;C2,G1,""))</f>
        <v/>
      </c>
      <c r="H2" s="97" t="str">
        <f t="shared" ref="H2:H3" si="1">IF(3=C2,A2,IF(2&lt;C2,H1,""))</f>
        <v/>
      </c>
      <c r="I2" s="97" t="str">
        <f t="shared" ref="I2:I23" si="2">IF(4=C2,A2,IF(3&lt;C2,I1,""))</f>
        <v/>
      </c>
      <c r="J2" s="99" t="str">
        <f>IF(5=C2,A2,IF(4&lt;C2,J1,""))</f>
        <v/>
      </c>
      <c r="K2" s="97" t="str">
        <f t="shared" ref="K2:K65" si="3">IF(6=C2,A2,IF(5&lt;C2,K1,""))</f>
        <v/>
      </c>
      <c r="L2" s="29"/>
      <c r="M2" s="6"/>
      <c r="N2" s="6"/>
      <c r="O2" s="68"/>
      <c r="P2" s="7"/>
      <c r="Q2" s="64" t="str">
        <f>VLOOKUP(A2,label!A:G,6,FALSE)</f>
        <v>_</v>
      </c>
      <c r="R2" s="7"/>
      <c r="S2" s="5" t="str">
        <f>VLOOKUP(A2,label!A:G,5,FALSE)</f>
        <v>accountingEntries</v>
      </c>
      <c r="AC2" s="29"/>
    </row>
    <row r="3" spans="1:33" ht="19" customHeight="1">
      <c r="A3" s="33" t="s">
        <v>796</v>
      </c>
      <c r="B3" s="5">
        <f>VLOOKUP(A3,label!A:E,2,FALSE)</f>
        <v>2</v>
      </c>
      <c r="C3" s="72">
        <f>VLOOKUP(A3,label!A:G,3,FALSE)</f>
        <v>2</v>
      </c>
      <c r="D3" s="73" t="str">
        <f>VLOOKUP(A3,label!A:E,4,FALSE)</f>
        <v>cor</v>
      </c>
      <c r="E3" s="77" t="str">
        <f>VLOOKUP(A3,label!A:E,5,FALSE)</f>
        <v>documentInfo</v>
      </c>
      <c r="F3" s="101" t="s">
        <v>4400</v>
      </c>
      <c r="G3" s="99" t="str">
        <f t="shared" si="0"/>
        <v>corG-2</v>
      </c>
      <c r="H3" s="97" t="str">
        <f t="shared" si="1"/>
        <v/>
      </c>
      <c r="I3" s="97" t="str">
        <f t="shared" si="2"/>
        <v/>
      </c>
      <c r="J3" s="99" t="str">
        <f t="shared" ref="J3:J23" si="4">IF(5=C3,A3,IF(4&lt;C3,J2,""))</f>
        <v/>
      </c>
      <c r="K3" s="97" t="str">
        <f t="shared" si="3"/>
        <v/>
      </c>
      <c r="L3" s="29"/>
      <c r="N3" s="9"/>
      <c r="O3" s="9"/>
      <c r="P3" s="9"/>
      <c r="Q3" s="64" t="str">
        <f>VLOOKUP(A3,label!A:G,6,FALSE)</f>
        <v>_</v>
      </c>
      <c r="R3" s="9"/>
      <c r="S3" s="5"/>
      <c r="V3" s="62"/>
      <c r="AC3" s="29"/>
    </row>
    <row r="4" spans="1:33" ht="19" customHeight="1">
      <c r="A4" s="10" t="s">
        <v>1384</v>
      </c>
      <c r="B4" s="5">
        <f>VLOOKUP(A4,label!A:E,2,FALSE)</f>
        <v>373</v>
      </c>
      <c r="C4" s="5">
        <v>3</v>
      </c>
      <c r="D4" s="67" t="str">
        <f>VLOOKUP(A4,label!A:E,4,FALSE)</f>
        <v>cor</v>
      </c>
      <c r="E4" s="78" t="str">
        <f>VLOOKUP(A4,label!A:E,5,FALSE)</f>
        <v>documentNumber</v>
      </c>
      <c r="F4" s="101" t="s">
        <v>4510</v>
      </c>
      <c r="G4" s="99" t="str">
        <f t="shared" ref="G4:G23" si="5">IF(2=C4,A4,IF(1&lt;C4,G3,""))</f>
        <v>corG-2</v>
      </c>
      <c r="H4" s="97" t="str">
        <f t="shared" ref="H4:H23" si="6">IF(3=C4,A4,IF(2&lt;C4,H3,""))</f>
        <v>cor-76</v>
      </c>
      <c r="I4" s="97" t="str">
        <f t="shared" si="2"/>
        <v/>
      </c>
      <c r="J4" s="99" t="str">
        <f t="shared" si="4"/>
        <v/>
      </c>
      <c r="K4" s="97" t="str">
        <f t="shared" si="3"/>
        <v/>
      </c>
      <c r="L4" s="29" t="str">
        <f t="shared" ref="L4:L35" si="7">M4&amp;IF(ISTEXT(T4)," "&amp;T4,"")&amp;IF(ISTEXT(U4)," "&amp;U4,"")&amp;IF(ISTEXT(V4)," "&amp;V4,"")&amp;IF(ISTEXT(W4)," "&amp;W4,"")&amp;IF(ISTEXT(X4)," "&amp;X4,"")&amp;IF(ISTEXT(Y4)," "&amp;Y4,"")&amp;IF(ISTEXT(Z4)," "&amp;Z4,"")&amp;IF(ISTEXT(AA4)," "&amp;AA4,"")&amp;IF(ISTEXT(AB4)," "&amp;AB4,"")</f>
        <v>BT-1</v>
      </c>
      <c r="M4" s="8" t="s">
        <v>1915</v>
      </c>
      <c r="N4" s="9" t="s">
        <v>1916</v>
      </c>
      <c r="O4" s="9" t="s">
        <v>1917</v>
      </c>
      <c r="P4" s="9" t="s">
        <v>1919</v>
      </c>
      <c r="Q4" s="5" t="str">
        <f>VLOOKUP(A4,label!A:G,6,FALSE)</f>
        <v>documentNumberItemType</v>
      </c>
      <c r="R4" s="9" t="s">
        <v>1918</v>
      </c>
      <c r="S4" s="5" t="str">
        <f>VLOOKUP(A4,label!A:G,5,FALSE)</f>
        <v>documentNumber</v>
      </c>
      <c r="AC4" s="29"/>
    </row>
    <row r="5" spans="1:33" ht="19" customHeight="1">
      <c r="A5" s="5" t="s">
        <v>2342</v>
      </c>
      <c r="B5" s="5">
        <f>VLOOKUP(A5,label!A:E,2,FALSE)</f>
        <v>376</v>
      </c>
      <c r="C5" s="5">
        <v>3</v>
      </c>
      <c r="D5" s="67" t="str">
        <f>VLOOKUP(A5,label!A:E,4,FALSE)</f>
        <v>cor</v>
      </c>
      <c r="E5" s="78" t="str">
        <f>VLOOKUP(A5,label!A:E,5,FALSE)</f>
        <v>documentDate</v>
      </c>
      <c r="F5" s="101" t="s">
        <v>4511</v>
      </c>
      <c r="G5" s="99" t="str">
        <f t="shared" si="5"/>
        <v>corG-2</v>
      </c>
      <c r="H5" s="97" t="str">
        <f t="shared" si="6"/>
        <v>cor-79</v>
      </c>
      <c r="I5" s="97" t="str">
        <f t="shared" si="2"/>
        <v/>
      </c>
      <c r="J5" s="99" t="str">
        <f t="shared" si="4"/>
        <v/>
      </c>
      <c r="K5" s="97" t="str">
        <f t="shared" si="3"/>
        <v/>
      </c>
      <c r="L5" s="29" t="str">
        <f t="shared" si="7"/>
        <v>BT-2</v>
      </c>
      <c r="M5" s="8" t="s">
        <v>1920</v>
      </c>
      <c r="N5" s="9" t="s">
        <v>1916</v>
      </c>
      <c r="O5" s="9" t="s">
        <v>1917</v>
      </c>
      <c r="P5" s="9" t="s">
        <v>1922</v>
      </c>
      <c r="Q5" s="5" t="str">
        <f>VLOOKUP(A5,label!A:G,6,FALSE)</f>
        <v>documentDateItemType</v>
      </c>
      <c r="R5" s="9" t="s">
        <v>1921</v>
      </c>
      <c r="S5" s="5" t="str">
        <f>VLOOKUP(A5,label!A:G,5,FALSE)</f>
        <v>documentDate</v>
      </c>
      <c r="AC5" s="29"/>
    </row>
    <row r="6" spans="1:33" ht="19" customHeight="1">
      <c r="A6" s="10" t="s">
        <v>1381</v>
      </c>
      <c r="B6" s="5">
        <f>VLOOKUP(A6,label!A:E,2,FALSE)</f>
        <v>370</v>
      </c>
      <c r="C6" s="5">
        <v>3</v>
      </c>
      <c r="D6" s="67" t="str">
        <f>VLOOKUP(A6,label!A:E,4,FALSE)</f>
        <v>cor</v>
      </c>
      <c r="E6" s="78" t="str">
        <f>VLOOKUP(A6,label!A:E,5,FALSE)</f>
        <v>documentType</v>
      </c>
      <c r="F6" s="101" t="s">
        <v>4512</v>
      </c>
      <c r="G6" s="99" t="str">
        <f t="shared" si="5"/>
        <v>corG-2</v>
      </c>
      <c r="H6" s="97" t="str">
        <f t="shared" si="6"/>
        <v>cor-73</v>
      </c>
      <c r="I6" s="97" t="str">
        <f t="shared" si="2"/>
        <v/>
      </c>
      <c r="J6" s="99" t="str">
        <f t="shared" si="4"/>
        <v/>
      </c>
      <c r="K6" s="97" t="str">
        <f t="shared" si="3"/>
        <v/>
      </c>
      <c r="L6" s="29" t="str">
        <f t="shared" si="7"/>
        <v>BT-3</v>
      </c>
      <c r="M6" s="8" t="s">
        <v>1923</v>
      </c>
      <c r="N6" s="9" t="s">
        <v>1916</v>
      </c>
      <c r="O6" s="9" t="s">
        <v>1917</v>
      </c>
      <c r="P6" s="9" t="s">
        <v>1925</v>
      </c>
      <c r="Q6" s="5" t="str">
        <f>VLOOKUP(A6,label!A:G,6,FALSE)</f>
        <v>gl-gen:documentTypeItemType</v>
      </c>
      <c r="R6" s="9" t="s">
        <v>1924</v>
      </c>
      <c r="S6" s="5" t="str">
        <f>VLOOKUP(A6,label!A:G,5,FALSE)</f>
        <v>documentType</v>
      </c>
      <c r="AC6" s="29"/>
    </row>
    <row r="7" spans="1:33" ht="19" customHeight="1">
      <c r="A7" s="10" t="s">
        <v>1307</v>
      </c>
      <c r="B7" s="5">
        <f>VLOOKUP(A7,label!A:E,2,FALSE)</f>
        <v>324</v>
      </c>
      <c r="C7" s="5">
        <v>3</v>
      </c>
      <c r="D7" s="67" t="str">
        <f>VLOOKUP(A7,label!A:E,4,FALSE)</f>
        <v>muc</v>
      </c>
      <c r="E7" s="78" t="str">
        <f>VLOOKUP(A7,label!A:E,5,FALSE)</f>
        <v>amountOriginalCurrency</v>
      </c>
      <c r="F7" s="101" t="s">
        <v>4513</v>
      </c>
      <c r="G7" s="99" t="str">
        <f t="shared" si="5"/>
        <v>corG-2</v>
      </c>
      <c r="H7" s="97" t="str">
        <f t="shared" si="6"/>
        <v>muc-4</v>
      </c>
      <c r="I7" s="97" t="str">
        <f t="shared" si="2"/>
        <v/>
      </c>
      <c r="J7" s="99" t="str">
        <f t="shared" si="4"/>
        <v/>
      </c>
      <c r="K7" s="97" t="str">
        <f t="shared" si="3"/>
        <v/>
      </c>
      <c r="L7" s="29" t="str">
        <f t="shared" si="7"/>
        <v>BT-5</v>
      </c>
      <c r="M7" s="8" t="s">
        <v>1926</v>
      </c>
      <c r="N7" s="9" t="s">
        <v>1916</v>
      </c>
      <c r="O7" s="9" t="s">
        <v>1917</v>
      </c>
      <c r="P7" s="9" t="s">
        <v>1927</v>
      </c>
      <c r="Q7" s="5" t="str">
        <f>VLOOKUP(A7,label!A:G,6,FALSE)</f>
        <v>currencyItemType</v>
      </c>
      <c r="R7" s="9" t="s">
        <v>1924</v>
      </c>
      <c r="S7" s="5" t="str">
        <f>VLOOKUP(A7,label!A:G,5,FALSE)</f>
        <v>amountOriginalCurrency</v>
      </c>
      <c r="AC7" s="29"/>
    </row>
    <row r="8" spans="1:33" ht="19" customHeight="1">
      <c r="A8" s="11" t="s">
        <v>1322</v>
      </c>
      <c r="B8" s="5">
        <f>VLOOKUP(A8,label!A:E,2,FALSE)</f>
        <v>338</v>
      </c>
      <c r="C8" s="5">
        <v>3</v>
      </c>
      <c r="D8" s="67" t="str">
        <f>VLOOKUP(A8,label!A:E,4,FALSE)</f>
        <v>cor</v>
      </c>
      <c r="E8" s="78" t="str">
        <f>VLOOKUP(A8,label!A:E,5,FALSE)</f>
        <v>postingDate</v>
      </c>
      <c r="F8" s="101" t="s">
        <v>4514</v>
      </c>
      <c r="G8" s="99" t="str">
        <f t="shared" si="5"/>
        <v>corG-2</v>
      </c>
      <c r="H8" s="97" t="str">
        <f t="shared" si="6"/>
        <v>cor-43</v>
      </c>
      <c r="I8" s="97" t="str">
        <f t="shared" si="2"/>
        <v/>
      </c>
      <c r="J8" s="99" t="str">
        <f t="shared" si="4"/>
        <v/>
      </c>
      <c r="K8" s="97" t="str">
        <f t="shared" si="3"/>
        <v/>
      </c>
      <c r="L8" s="29" t="str">
        <f t="shared" si="7"/>
        <v>BT-7</v>
      </c>
      <c r="M8" s="8" t="s">
        <v>1931</v>
      </c>
      <c r="N8" s="9" t="s">
        <v>1916</v>
      </c>
      <c r="O8" s="9" t="s">
        <v>1929</v>
      </c>
      <c r="P8" s="9" t="s">
        <v>1932</v>
      </c>
      <c r="Q8" s="5" t="str">
        <f>VLOOKUP(A8,label!A:G,6,FALSE)</f>
        <v>postingDateItemType</v>
      </c>
      <c r="R8" s="9" t="s">
        <v>1921</v>
      </c>
      <c r="S8" s="5" t="str">
        <f>VLOOKUP(A8,label!A:G,5,FALSE)</f>
        <v>postingDate</v>
      </c>
      <c r="AC8" s="29"/>
    </row>
    <row r="9" spans="1:33" ht="19" customHeight="1">
      <c r="A9" s="5" t="s">
        <v>3702</v>
      </c>
      <c r="B9" s="5">
        <f>VLOOKUP(A9,label!A:E,2,FALSE)</f>
        <v>287</v>
      </c>
      <c r="C9" s="5">
        <f>VLOOKUP(A9,label!A:G,3,FALSE)</f>
        <v>3</v>
      </c>
      <c r="D9" s="67" t="str">
        <f>VLOOKUP(A9,label!A:E,4,FALSE)</f>
        <v>cen</v>
      </c>
      <c r="E9" s="78" t="str">
        <f>VLOOKUP(A9,label!A:E,5,FALSE)</f>
        <v>ValueAddedTaxPointDateCode</v>
      </c>
      <c r="F9" s="101" t="s">
        <v>4515</v>
      </c>
      <c r="G9" s="99" t="str">
        <f t="shared" si="5"/>
        <v>corG-2</v>
      </c>
      <c r="H9" s="97" t="str">
        <f t="shared" si="6"/>
        <v>cen-8</v>
      </c>
      <c r="I9" s="97" t="str">
        <f t="shared" si="2"/>
        <v/>
      </c>
      <c r="J9" s="99" t="str">
        <f t="shared" si="4"/>
        <v/>
      </c>
      <c r="K9" s="97" t="str">
        <f t="shared" si="3"/>
        <v/>
      </c>
      <c r="L9" s="29" t="str">
        <f t="shared" si="7"/>
        <v>BT-8</v>
      </c>
      <c r="M9" s="8" t="s">
        <v>1933</v>
      </c>
      <c r="N9" s="9" t="s">
        <v>1916</v>
      </c>
      <c r="O9" s="9" t="s">
        <v>1929</v>
      </c>
      <c r="P9" s="9" t="s">
        <v>1934</v>
      </c>
      <c r="Q9" s="5" t="str">
        <f>VLOOKUP(A9,label!A:G,6,FALSE)</f>
        <v>codeItemType</v>
      </c>
      <c r="R9" s="9" t="s">
        <v>1924</v>
      </c>
      <c r="S9" s="5" t="str">
        <f>VLOOKUP(A9,label!A:G,5,FALSE)</f>
        <v>ValueAddedTaxPointDateCode</v>
      </c>
      <c r="AC9" s="29"/>
    </row>
    <row r="10" spans="1:33" ht="19" customHeight="1">
      <c r="A10" s="5" t="s">
        <v>3648</v>
      </c>
      <c r="B10" s="5">
        <f>VLOOKUP(A10,label!A:E,2,FALSE)</f>
        <v>24</v>
      </c>
      <c r="C10" s="72">
        <f>VLOOKUP(A10,label!A:G,3,FALSE)</f>
        <v>3</v>
      </c>
      <c r="D10" s="73" t="str">
        <f>VLOOKUP(A10,label!A:E,4,FALSE)</f>
        <v>cen</v>
      </c>
      <c r="E10" s="104" t="str">
        <f>VLOOKUP(A10,label!A:E,5,FALSE)</f>
        <v>PAYMENT_INSTRUCTIONS</v>
      </c>
      <c r="F10" s="101" t="s">
        <v>4405</v>
      </c>
      <c r="G10" s="99" t="str">
        <f t="shared" si="5"/>
        <v>corG-2</v>
      </c>
      <c r="H10" s="97" t="str">
        <f t="shared" si="6"/>
        <v>cenG-16</v>
      </c>
      <c r="I10" s="97" t="str">
        <f t="shared" si="2"/>
        <v/>
      </c>
      <c r="J10" s="99" t="str">
        <f t="shared" si="4"/>
        <v/>
      </c>
      <c r="K10" s="97" t="str">
        <f t="shared" si="3"/>
        <v/>
      </c>
      <c r="L10" s="29" t="str">
        <f t="shared" si="7"/>
        <v>BG-16</v>
      </c>
      <c r="M10" s="14" t="s">
        <v>2124</v>
      </c>
      <c r="N10" s="9" t="s">
        <v>1916</v>
      </c>
      <c r="O10" s="9" t="s">
        <v>1929</v>
      </c>
      <c r="P10" s="17" t="s">
        <v>2125</v>
      </c>
      <c r="Q10" s="5" t="str">
        <f>VLOOKUP(A10,label!A:G,6,FALSE)</f>
        <v>_</v>
      </c>
      <c r="R10" s="17"/>
      <c r="S10" s="5" t="str">
        <f>VLOOKUP(A10,label!A:G,5,FALSE)</f>
        <v>PAYMENT_INSTRUCTIONS</v>
      </c>
      <c r="AC10" s="29"/>
    </row>
    <row r="11" spans="1:33" ht="19" customHeight="1">
      <c r="A11" s="5" t="s">
        <v>3668</v>
      </c>
      <c r="B11" s="5">
        <f>VLOOKUP(A11,label!A:E,2,FALSE)</f>
        <v>25</v>
      </c>
      <c r="C11" s="5">
        <f>VLOOKUP(A11,label!A:G,3,FALSE)</f>
        <v>4</v>
      </c>
      <c r="D11" s="67" t="str">
        <f>VLOOKUP(A11,label!A:E,4,FALSE)</f>
        <v>cen</v>
      </c>
      <c r="E11" s="80" t="str">
        <f>VLOOKUP(A11,label!A:E,5,FALSE)</f>
        <v>PaymentMeansText</v>
      </c>
      <c r="F11" s="101" t="s">
        <v>4406</v>
      </c>
      <c r="G11" s="99" t="str">
        <f t="shared" si="5"/>
        <v>corG-2</v>
      </c>
      <c r="H11" s="97" t="str">
        <f t="shared" si="6"/>
        <v>cenG-16</v>
      </c>
      <c r="I11" s="97" t="str">
        <f t="shared" si="2"/>
        <v>cen-82</v>
      </c>
      <c r="J11" s="99" t="str">
        <f t="shared" si="4"/>
        <v/>
      </c>
      <c r="K11" s="97" t="str">
        <f t="shared" si="3"/>
        <v/>
      </c>
      <c r="L11" s="29" t="str">
        <f t="shared" si="7"/>
        <v>BT-82</v>
      </c>
      <c r="M11" s="12" t="s">
        <v>2128</v>
      </c>
      <c r="N11" s="9" t="s">
        <v>1961</v>
      </c>
      <c r="O11" s="9" t="s">
        <v>1929</v>
      </c>
      <c r="P11" s="9" t="s">
        <v>2129</v>
      </c>
      <c r="Q11" s="5" t="str">
        <f>VLOOKUP(A11,label!A:G,6,FALSE)</f>
        <v>textItemType</v>
      </c>
      <c r="R11" s="9" t="s">
        <v>1938</v>
      </c>
      <c r="S11" s="5" t="str">
        <f>VLOOKUP(A11,label!A:G,5,FALSE)</f>
        <v>PaymentMeansText</v>
      </c>
      <c r="AC11" s="29"/>
    </row>
    <row r="12" spans="1:33" ht="19" customHeight="1">
      <c r="A12" s="5" t="s">
        <v>3669</v>
      </c>
      <c r="B12" s="5">
        <f>VLOOKUP(A12,label!A:E,2,FALSE)</f>
        <v>26</v>
      </c>
      <c r="C12" s="5">
        <f>VLOOKUP(A12,label!A:G,3,FALSE)</f>
        <v>4</v>
      </c>
      <c r="D12" s="67" t="str">
        <f>VLOOKUP(A12,label!A:E,4,FALSE)</f>
        <v>cen</v>
      </c>
      <c r="E12" s="80" t="str">
        <f>VLOOKUP(A12,label!A:E,5,FALSE)</f>
        <v>RemittanceInformation</v>
      </c>
      <c r="F12" s="101" t="s">
        <v>4407</v>
      </c>
      <c r="G12" s="99" t="str">
        <f t="shared" si="5"/>
        <v>corG-2</v>
      </c>
      <c r="H12" s="97" t="str">
        <f t="shared" si="6"/>
        <v>cenG-16</v>
      </c>
      <c r="I12" s="97" t="str">
        <f t="shared" si="2"/>
        <v>cen-83</v>
      </c>
      <c r="J12" s="99" t="str">
        <f t="shared" si="4"/>
        <v/>
      </c>
      <c r="K12" s="97" t="str">
        <f t="shared" si="3"/>
        <v/>
      </c>
      <c r="L12" s="29" t="str">
        <f t="shared" si="7"/>
        <v>BT-83</v>
      </c>
      <c r="M12" s="12" t="s">
        <v>2130</v>
      </c>
      <c r="N12" s="9" t="s">
        <v>1961</v>
      </c>
      <c r="O12" s="9" t="s">
        <v>1929</v>
      </c>
      <c r="P12" s="9" t="s">
        <v>2131</v>
      </c>
      <c r="Q12" s="5" t="str">
        <f>VLOOKUP(A12,label!A:G,6,FALSE)</f>
        <v>textItemType</v>
      </c>
      <c r="R12" s="9" t="s">
        <v>1938</v>
      </c>
      <c r="S12" s="5" t="str">
        <f>VLOOKUP(A12,label!A:G,5,FALSE)</f>
        <v>RemittanceInformation</v>
      </c>
      <c r="AC12" s="29"/>
    </row>
    <row r="13" spans="1:33" ht="19" customHeight="1">
      <c r="A13" s="5" t="s">
        <v>3649</v>
      </c>
      <c r="B13" s="5">
        <f>VLOOKUP(A13,label!A:E,2,FALSE)</f>
        <v>27</v>
      </c>
      <c r="C13" s="5">
        <f>VLOOKUP(A13,label!A:G,3,FALSE)</f>
        <v>4</v>
      </c>
      <c r="D13" s="67" t="str">
        <f>VLOOKUP(A13,label!A:E,4,FALSE)</f>
        <v>cen</v>
      </c>
      <c r="E13" s="80" t="str">
        <f>VLOOKUP(A13,label!A:E,5,FALSE)</f>
        <v>CREDIT_TRANSFER</v>
      </c>
      <c r="F13" s="101" t="s">
        <v>4408</v>
      </c>
      <c r="G13" s="99" t="str">
        <f t="shared" si="5"/>
        <v>corG-2</v>
      </c>
      <c r="H13" s="97" t="str">
        <f t="shared" si="6"/>
        <v>cenG-16</v>
      </c>
      <c r="I13" s="97" t="str">
        <f t="shared" si="2"/>
        <v>cenG-17</v>
      </c>
      <c r="J13" s="99" t="str">
        <f t="shared" si="4"/>
        <v/>
      </c>
      <c r="K13" s="97" t="str">
        <f t="shared" si="3"/>
        <v/>
      </c>
      <c r="L13" s="29" t="str">
        <f t="shared" si="7"/>
        <v>BG-17</v>
      </c>
      <c r="M13" s="14" t="s">
        <v>2132</v>
      </c>
      <c r="N13" s="9" t="s">
        <v>1961</v>
      </c>
      <c r="O13" s="15" t="s">
        <v>1958</v>
      </c>
      <c r="P13" s="17" t="s">
        <v>2133</v>
      </c>
      <c r="Q13" s="5" t="str">
        <f>VLOOKUP(A13,label!A:G,6,FALSE)</f>
        <v>_</v>
      </c>
      <c r="R13" s="17"/>
      <c r="S13" s="5" t="str">
        <f>VLOOKUP(A13,label!A:G,5,FALSE)</f>
        <v>CREDIT_TRANSFER</v>
      </c>
      <c r="AC13" s="29"/>
    </row>
    <row r="14" spans="1:33" ht="19" customHeight="1">
      <c r="A14" s="5" t="s">
        <v>3670</v>
      </c>
      <c r="B14" s="5">
        <f>VLOOKUP(A14,label!A:E,2,FALSE)</f>
        <v>28</v>
      </c>
      <c r="C14" s="5">
        <f>VLOOKUP(A14,label!A:G,3,FALSE)</f>
        <v>5</v>
      </c>
      <c r="D14" s="67" t="str">
        <f>VLOOKUP(A14,label!A:E,4,FALSE)</f>
        <v>cen</v>
      </c>
      <c r="E14" s="81" t="str">
        <f>VLOOKUP(A14,label!A:E,5,FALSE)</f>
        <v>PaymentAccountIdentifier</v>
      </c>
      <c r="F14" s="101" t="s">
        <v>4409</v>
      </c>
      <c r="G14" s="99" t="str">
        <f t="shared" si="5"/>
        <v>corG-2</v>
      </c>
      <c r="H14" s="97" t="str">
        <f t="shared" si="6"/>
        <v>cenG-16</v>
      </c>
      <c r="I14" s="97" t="str">
        <f t="shared" si="2"/>
        <v>cenG-17</v>
      </c>
      <c r="J14" s="99" t="str">
        <f t="shared" si="4"/>
        <v>cen-84</v>
      </c>
      <c r="K14" s="97" t="str">
        <f t="shared" si="3"/>
        <v/>
      </c>
      <c r="L14" s="29" t="str">
        <f t="shared" si="7"/>
        <v>BT-84</v>
      </c>
      <c r="M14" s="12" t="s">
        <v>2134</v>
      </c>
      <c r="N14" s="9" t="s">
        <v>2000</v>
      </c>
      <c r="O14" s="9" t="s">
        <v>1917</v>
      </c>
      <c r="P14" s="9" t="s">
        <v>2135</v>
      </c>
      <c r="Q14" s="5" t="str">
        <f>VLOOKUP(A14,label!A:G,6,FALSE)</f>
        <v>identifierItemType</v>
      </c>
      <c r="R14" s="9" t="s">
        <v>1918</v>
      </c>
      <c r="S14" s="5" t="str">
        <f>VLOOKUP(A14,label!A:G,5,FALSE)</f>
        <v>PaymentAccountIdentifier</v>
      </c>
      <c r="AC14" s="29"/>
    </row>
    <row r="15" spans="1:33" ht="19" customHeight="1">
      <c r="A15" s="5" t="s">
        <v>3671</v>
      </c>
      <c r="B15" s="5">
        <f>VLOOKUP(A15,label!A:E,2,FALSE)</f>
        <v>29</v>
      </c>
      <c r="C15" s="5">
        <f>VLOOKUP(A15,label!A:G,3,FALSE)</f>
        <v>5</v>
      </c>
      <c r="D15" s="67" t="str">
        <f>VLOOKUP(A15,label!A:E,4,FALSE)</f>
        <v>cen</v>
      </c>
      <c r="E15" s="81" t="str">
        <f>VLOOKUP(A15,label!A:E,5,FALSE)</f>
        <v>PaymentAccountName</v>
      </c>
      <c r="F15" s="101" t="s">
        <v>4410</v>
      </c>
      <c r="G15" s="99" t="str">
        <f t="shared" si="5"/>
        <v>corG-2</v>
      </c>
      <c r="H15" s="97" t="str">
        <f t="shared" si="6"/>
        <v>cenG-16</v>
      </c>
      <c r="I15" s="97" t="str">
        <f t="shared" si="2"/>
        <v>cenG-17</v>
      </c>
      <c r="J15" s="99" t="str">
        <f t="shared" si="4"/>
        <v>cen-85</v>
      </c>
      <c r="K15" s="97" t="str">
        <f t="shared" si="3"/>
        <v/>
      </c>
      <c r="L15" s="29" t="str">
        <f t="shared" si="7"/>
        <v>BT-85</v>
      </c>
      <c r="M15" s="12" t="s">
        <v>2136</v>
      </c>
      <c r="N15" s="9" t="s">
        <v>2000</v>
      </c>
      <c r="O15" s="9" t="s">
        <v>1929</v>
      </c>
      <c r="P15" s="9" t="s">
        <v>2137</v>
      </c>
      <c r="Q15" s="5" t="str">
        <f>VLOOKUP(A15,label!A:G,6,FALSE)</f>
        <v>textItemType</v>
      </c>
      <c r="R15" s="9" t="s">
        <v>1938</v>
      </c>
      <c r="S15" s="5" t="str">
        <f>VLOOKUP(A15,label!A:G,5,FALSE)</f>
        <v>PaymentAccountName</v>
      </c>
      <c r="AC15" s="29"/>
    </row>
    <row r="16" spans="1:33" ht="19" customHeight="1">
      <c r="A16" s="5" t="s">
        <v>3672</v>
      </c>
      <c r="B16" s="5">
        <f>VLOOKUP(A16,label!A:E,2,FALSE)</f>
        <v>30</v>
      </c>
      <c r="C16" s="5">
        <f>VLOOKUP(A16,label!A:G,3,FALSE)</f>
        <v>5</v>
      </c>
      <c r="D16" s="67" t="str">
        <f>VLOOKUP(A16,label!A:E,4,FALSE)</f>
        <v>cen</v>
      </c>
      <c r="E16" s="81" t="str">
        <f>VLOOKUP(A16,label!A:E,5,FALSE)</f>
        <v>PaymentServiceProviderIdentifier</v>
      </c>
      <c r="F16" s="101" t="s">
        <v>4411</v>
      </c>
      <c r="G16" s="99" t="str">
        <f t="shared" si="5"/>
        <v>corG-2</v>
      </c>
      <c r="H16" s="97" t="str">
        <f t="shared" si="6"/>
        <v>cenG-16</v>
      </c>
      <c r="I16" s="97" t="str">
        <f t="shared" si="2"/>
        <v>cenG-17</v>
      </c>
      <c r="J16" s="99" t="str">
        <f t="shared" si="4"/>
        <v>cen-86</v>
      </c>
      <c r="K16" s="97" t="str">
        <f t="shared" si="3"/>
        <v/>
      </c>
      <c r="L16" s="29" t="str">
        <f t="shared" si="7"/>
        <v>BT-86</v>
      </c>
      <c r="M16" s="12" t="s">
        <v>2138</v>
      </c>
      <c r="N16" s="9" t="s">
        <v>2000</v>
      </c>
      <c r="O16" s="9" t="s">
        <v>1929</v>
      </c>
      <c r="P16" s="9" t="s">
        <v>2139</v>
      </c>
      <c r="Q16" s="5" t="str">
        <f>VLOOKUP(A16,label!A:G,6,FALSE)</f>
        <v>identifierItemType</v>
      </c>
      <c r="R16" s="9" t="s">
        <v>1918</v>
      </c>
      <c r="S16" s="5" t="str">
        <f>VLOOKUP(A16,label!A:G,5,FALSE)</f>
        <v>PaymentServiceProviderIdentifier</v>
      </c>
      <c r="AC16" s="29"/>
    </row>
    <row r="17" spans="1:29" ht="19" customHeight="1">
      <c r="A17" s="5" t="s">
        <v>3650</v>
      </c>
      <c r="B17" s="5">
        <f>VLOOKUP(A17,label!A:E,2,FALSE)</f>
        <v>31</v>
      </c>
      <c r="C17" s="5">
        <f>VLOOKUP(A17,label!A:G,3,FALSE)</f>
        <v>4</v>
      </c>
      <c r="D17" s="67" t="str">
        <f>VLOOKUP(A17,label!A:E,4,FALSE)</f>
        <v>cen</v>
      </c>
      <c r="E17" s="80" t="str">
        <f>VLOOKUP(A17,label!A:E,5,FALSE)</f>
        <v>PAYMENT_CARD_INFORMATION</v>
      </c>
      <c r="F17" s="101" t="s">
        <v>4412</v>
      </c>
      <c r="G17" s="99" t="str">
        <f t="shared" si="5"/>
        <v>corG-2</v>
      </c>
      <c r="H17" s="97" t="str">
        <f t="shared" si="6"/>
        <v>cenG-16</v>
      </c>
      <c r="I17" s="97" t="str">
        <f t="shared" si="2"/>
        <v>cenG-18</v>
      </c>
      <c r="J17" s="99" t="str">
        <f t="shared" si="4"/>
        <v/>
      </c>
      <c r="K17" s="97" t="str">
        <f t="shared" si="3"/>
        <v/>
      </c>
      <c r="L17" s="29" t="str">
        <f t="shared" si="7"/>
        <v>BG-18</v>
      </c>
      <c r="M17" s="14" t="s">
        <v>2140</v>
      </c>
      <c r="N17" s="9" t="s">
        <v>1961</v>
      </c>
      <c r="O17" s="9" t="s">
        <v>1929</v>
      </c>
      <c r="P17" s="17" t="s">
        <v>2141</v>
      </c>
      <c r="Q17" s="5" t="str">
        <f>VLOOKUP(A17,label!A:G,6,FALSE)</f>
        <v>_</v>
      </c>
      <c r="R17" s="17"/>
      <c r="S17" s="5" t="str">
        <f>VLOOKUP(A17,label!A:G,5,FALSE)</f>
        <v>PAYMENT_CARD_INFORMATION</v>
      </c>
      <c r="AC17" s="29"/>
    </row>
    <row r="18" spans="1:29" ht="19" customHeight="1">
      <c r="A18" s="5" t="s">
        <v>3673</v>
      </c>
      <c r="B18" s="5">
        <f>VLOOKUP(A18,label!A:E,2,FALSE)</f>
        <v>32</v>
      </c>
      <c r="C18" s="5">
        <f>VLOOKUP(A18,label!A:G,3,FALSE)</f>
        <v>5</v>
      </c>
      <c r="D18" s="67" t="str">
        <f>VLOOKUP(A18,label!A:E,4,FALSE)</f>
        <v>cen</v>
      </c>
      <c r="E18" s="81" t="str">
        <f>VLOOKUP(A18,label!A:E,5,FALSE)</f>
        <v>PaymentCardPrimaryAccountNumber</v>
      </c>
      <c r="F18" s="101" t="s">
        <v>4413</v>
      </c>
      <c r="G18" s="99" t="str">
        <f t="shared" si="5"/>
        <v>corG-2</v>
      </c>
      <c r="H18" s="97" t="str">
        <f t="shared" si="6"/>
        <v>cenG-16</v>
      </c>
      <c r="I18" s="97" t="str">
        <f t="shared" si="2"/>
        <v>cenG-18</v>
      </c>
      <c r="J18" s="99" t="str">
        <f t="shared" si="4"/>
        <v>cen-87</v>
      </c>
      <c r="K18" s="97" t="str">
        <f t="shared" si="3"/>
        <v/>
      </c>
      <c r="L18" s="29" t="str">
        <f t="shared" si="7"/>
        <v>BT-87</v>
      </c>
      <c r="M18" s="12" t="s">
        <v>2142</v>
      </c>
      <c r="N18" s="9" t="s">
        <v>2000</v>
      </c>
      <c r="O18" s="9" t="s">
        <v>1917</v>
      </c>
      <c r="P18" s="9" t="s">
        <v>2143</v>
      </c>
      <c r="Q18" s="5" t="str">
        <f>VLOOKUP(A18,label!A:G,6,FALSE)</f>
        <v>textItemType</v>
      </c>
      <c r="R18" s="9" t="s">
        <v>1938</v>
      </c>
      <c r="S18" s="5" t="str">
        <f>VLOOKUP(A18,label!A:G,5,FALSE)</f>
        <v>PaymentCardPrimaryAccountNumber</v>
      </c>
      <c r="AC18" s="29"/>
    </row>
    <row r="19" spans="1:29" ht="19" customHeight="1">
      <c r="A19" s="5" t="s">
        <v>3674</v>
      </c>
      <c r="B19" s="5">
        <f>VLOOKUP(A19,label!A:E,2,FALSE)</f>
        <v>33</v>
      </c>
      <c r="C19" s="5">
        <f>VLOOKUP(A19,label!A:G,3,FALSE)</f>
        <v>5</v>
      </c>
      <c r="D19" s="67" t="str">
        <f>VLOOKUP(A19,label!A:E,4,FALSE)</f>
        <v>cen</v>
      </c>
      <c r="E19" s="81" t="str">
        <f>VLOOKUP(A19,label!A:E,5,FALSE)</f>
        <v>PaymentCardHolderName</v>
      </c>
      <c r="F19" s="101" t="s">
        <v>4414</v>
      </c>
      <c r="G19" s="99" t="str">
        <f t="shared" si="5"/>
        <v>corG-2</v>
      </c>
      <c r="H19" s="97" t="str">
        <f t="shared" si="6"/>
        <v>cenG-16</v>
      </c>
      <c r="I19" s="97" t="str">
        <f t="shared" si="2"/>
        <v>cenG-18</v>
      </c>
      <c r="J19" s="99" t="str">
        <f t="shared" si="4"/>
        <v>cen-88</v>
      </c>
      <c r="K19" s="97" t="str">
        <f t="shared" si="3"/>
        <v/>
      </c>
      <c r="L19" s="29" t="str">
        <f t="shared" si="7"/>
        <v>BT-88</v>
      </c>
      <c r="M19" s="12" t="s">
        <v>2144</v>
      </c>
      <c r="N19" s="9" t="s">
        <v>2000</v>
      </c>
      <c r="O19" s="9" t="s">
        <v>1929</v>
      </c>
      <c r="P19" s="9" t="s">
        <v>2145</v>
      </c>
      <c r="Q19" s="5" t="str">
        <f>VLOOKUP(A19,label!A:G,6,FALSE)</f>
        <v>textItemType</v>
      </c>
      <c r="R19" s="9" t="s">
        <v>1938</v>
      </c>
      <c r="S19" s="5" t="str">
        <f>VLOOKUP(A19,label!A:G,5,FALSE)</f>
        <v>PaymentCardHolderName</v>
      </c>
      <c r="AC19" s="29"/>
    </row>
    <row r="20" spans="1:29" ht="19" customHeight="1">
      <c r="A20" s="5" t="s">
        <v>3651</v>
      </c>
      <c r="B20" s="5">
        <f>VLOOKUP(A20,label!A:E,2,FALSE)</f>
        <v>34</v>
      </c>
      <c r="C20" s="5">
        <f>VLOOKUP(A20,label!A:G,3,FALSE)</f>
        <v>4</v>
      </c>
      <c r="D20" s="67" t="str">
        <f>VLOOKUP(A20,label!A:E,4,FALSE)</f>
        <v>cen</v>
      </c>
      <c r="E20" s="80" t="str">
        <f>VLOOKUP(A20,label!A:E,5,FALSE)</f>
        <v>DIRECT_DEBIT</v>
      </c>
      <c r="F20" s="101" t="s">
        <v>4415</v>
      </c>
      <c r="G20" s="99" t="str">
        <f t="shared" si="5"/>
        <v>corG-2</v>
      </c>
      <c r="H20" s="97" t="str">
        <f t="shared" si="6"/>
        <v>cenG-16</v>
      </c>
      <c r="I20" s="97" t="str">
        <f t="shared" si="2"/>
        <v>cenG-19</v>
      </c>
      <c r="J20" s="99" t="str">
        <f t="shared" si="4"/>
        <v/>
      </c>
      <c r="K20" s="97" t="str">
        <f t="shared" si="3"/>
        <v/>
      </c>
      <c r="L20" s="29" t="str">
        <f t="shared" si="7"/>
        <v>BG-19</v>
      </c>
      <c r="M20" s="14" t="s">
        <v>2146</v>
      </c>
      <c r="N20" s="9" t="s">
        <v>1961</v>
      </c>
      <c r="O20" s="9" t="s">
        <v>1929</v>
      </c>
      <c r="P20" s="17" t="s">
        <v>2147</v>
      </c>
      <c r="Q20" s="5" t="str">
        <f>VLOOKUP(A20,label!A:G,6,FALSE)</f>
        <v>_</v>
      </c>
      <c r="R20" s="17"/>
      <c r="S20" s="5" t="str">
        <f>VLOOKUP(A20,label!A:G,5,FALSE)</f>
        <v>DIRECT_DEBIT</v>
      </c>
      <c r="AC20" s="29"/>
    </row>
    <row r="21" spans="1:29" ht="19" customHeight="1">
      <c r="A21" s="5" t="s">
        <v>3675</v>
      </c>
      <c r="B21" s="5">
        <f>VLOOKUP(A21,label!A:E,2,FALSE)</f>
        <v>35</v>
      </c>
      <c r="C21" s="5">
        <f>VLOOKUP(A21,label!A:G,3,FALSE)</f>
        <v>5</v>
      </c>
      <c r="D21" s="67" t="str">
        <f>VLOOKUP(A21,label!A:E,4,FALSE)</f>
        <v>cen</v>
      </c>
      <c r="E21" s="81" t="str">
        <f>VLOOKUP(A21,label!A:E,5,FALSE)</f>
        <v>MandateReferenceIdentifier</v>
      </c>
      <c r="F21" s="101" t="s">
        <v>4416</v>
      </c>
      <c r="G21" s="99" t="str">
        <f t="shared" si="5"/>
        <v>corG-2</v>
      </c>
      <c r="H21" s="97" t="str">
        <f t="shared" si="6"/>
        <v>cenG-16</v>
      </c>
      <c r="I21" s="97" t="str">
        <f t="shared" si="2"/>
        <v>cenG-19</v>
      </c>
      <c r="J21" s="99" t="str">
        <f t="shared" si="4"/>
        <v>cen-89</v>
      </c>
      <c r="K21" s="97" t="str">
        <f t="shared" si="3"/>
        <v/>
      </c>
      <c r="L21" s="29" t="str">
        <f t="shared" si="7"/>
        <v>BT-89</v>
      </c>
      <c r="M21" s="12" t="s">
        <v>2148</v>
      </c>
      <c r="N21" s="9" t="s">
        <v>2000</v>
      </c>
      <c r="O21" s="9" t="s">
        <v>1929</v>
      </c>
      <c r="P21" s="9" t="s">
        <v>2149</v>
      </c>
      <c r="Q21" s="5" t="str">
        <f>VLOOKUP(A21,label!A:G,6,FALSE)</f>
        <v>identifierItemType</v>
      </c>
      <c r="R21" s="9" t="s">
        <v>1918</v>
      </c>
      <c r="S21" s="5" t="str">
        <f>VLOOKUP(A21,label!A:G,5,FALSE)</f>
        <v>MandateReferenceIdentifier</v>
      </c>
      <c r="AC21" s="29"/>
    </row>
    <row r="22" spans="1:29" ht="19" customHeight="1">
      <c r="A22" s="5" t="s">
        <v>3676</v>
      </c>
      <c r="B22" s="5">
        <f>VLOOKUP(A22,label!A:E,2,FALSE)</f>
        <v>36</v>
      </c>
      <c r="C22" s="5">
        <f>VLOOKUP(A22,label!A:G,3,FALSE)</f>
        <v>5</v>
      </c>
      <c r="D22" s="67" t="str">
        <f>VLOOKUP(A22,label!A:E,4,FALSE)</f>
        <v>cen</v>
      </c>
      <c r="E22" s="81" t="str">
        <f>VLOOKUP(A22,label!A:E,5,FALSE)</f>
        <v>BankAssignedCreditorIdentifier</v>
      </c>
      <c r="F22" s="101" t="s">
        <v>4417</v>
      </c>
      <c r="G22" s="99" t="str">
        <f t="shared" si="5"/>
        <v>corG-2</v>
      </c>
      <c r="H22" s="97" t="str">
        <f t="shared" si="6"/>
        <v>cenG-16</v>
      </c>
      <c r="I22" s="97" t="str">
        <f t="shared" si="2"/>
        <v>cenG-19</v>
      </c>
      <c r="J22" s="99" t="str">
        <f t="shared" si="4"/>
        <v>cen-90</v>
      </c>
      <c r="K22" s="97" t="str">
        <f t="shared" si="3"/>
        <v/>
      </c>
      <c r="L22" s="29" t="str">
        <f t="shared" si="7"/>
        <v>BT-90</v>
      </c>
      <c r="M22" s="12" t="s">
        <v>2150</v>
      </c>
      <c r="N22" s="9" t="s">
        <v>2000</v>
      </c>
      <c r="O22" s="9" t="s">
        <v>1929</v>
      </c>
      <c r="P22" s="9" t="s">
        <v>2151</v>
      </c>
      <c r="Q22" s="5" t="str">
        <f>VLOOKUP(A22,label!A:G,6,FALSE)</f>
        <v>identifierItemType</v>
      </c>
      <c r="R22" s="9" t="s">
        <v>1918</v>
      </c>
      <c r="S22" s="5" t="str">
        <f>VLOOKUP(A22,label!A:G,5,FALSE)</f>
        <v>BankAssignedCreditorIdentifier</v>
      </c>
      <c r="AC22" s="29"/>
    </row>
    <row r="23" spans="1:29" ht="19" customHeight="1">
      <c r="A23" s="5" t="s">
        <v>3677</v>
      </c>
      <c r="B23" s="5">
        <f>VLOOKUP(A23,label!A:E,2,FALSE)</f>
        <v>37</v>
      </c>
      <c r="C23" s="5">
        <f>VLOOKUP(A23,label!A:G,3,FALSE)</f>
        <v>5</v>
      </c>
      <c r="D23" s="67" t="str">
        <f>VLOOKUP(A23,label!A:E,4,FALSE)</f>
        <v>cen</v>
      </c>
      <c r="E23" s="81" t="str">
        <f>VLOOKUP(A23,label!A:E,5,FALSE)</f>
        <v>DebitedAccountIdentifier</v>
      </c>
      <c r="F23" s="101" t="s">
        <v>4418</v>
      </c>
      <c r="G23" s="99" t="str">
        <f t="shared" si="5"/>
        <v>corG-2</v>
      </c>
      <c r="H23" s="97" t="str">
        <f t="shared" si="6"/>
        <v>cenG-16</v>
      </c>
      <c r="I23" s="97" t="str">
        <f t="shared" si="2"/>
        <v>cenG-19</v>
      </c>
      <c r="J23" s="99" t="str">
        <f t="shared" si="4"/>
        <v>cen-91</v>
      </c>
      <c r="K23" s="97" t="str">
        <f t="shared" si="3"/>
        <v/>
      </c>
      <c r="L23" s="29" t="str">
        <f t="shared" si="7"/>
        <v>BT-91</v>
      </c>
      <c r="M23" s="12" t="s">
        <v>2152</v>
      </c>
      <c r="N23" s="9" t="s">
        <v>2000</v>
      </c>
      <c r="O23" s="9" t="s">
        <v>1929</v>
      </c>
      <c r="P23" s="9" t="s">
        <v>2153</v>
      </c>
      <c r="Q23" s="5" t="str">
        <f>VLOOKUP(A23,label!A:G,6,FALSE)</f>
        <v>identifierItemType</v>
      </c>
      <c r="R23" s="9" t="s">
        <v>1918</v>
      </c>
      <c r="S23" s="5" t="str">
        <f>VLOOKUP(A23,label!A:G,5,FALSE)</f>
        <v>DebitedAccountIdentifier</v>
      </c>
      <c r="AC23" s="29"/>
    </row>
    <row r="24" spans="1:29" ht="19" customHeight="1">
      <c r="A24" s="5" t="s">
        <v>3647</v>
      </c>
      <c r="B24" s="5">
        <f>VLOOKUP(A24,label!A:E,2,FALSE)</f>
        <v>38</v>
      </c>
      <c r="C24" s="72">
        <v>3</v>
      </c>
      <c r="D24" s="73" t="str">
        <f>VLOOKUP(A24,label!A:E,4,FALSE)</f>
        <v>cen</v>
      </c>
      <c r="E24" s="79" t="str">
        <f>VLOOKUP(A24,label!A:E,5,FALSE)</f>
        <v>PRECEDING_INVOICE_REFERENCE</v>
      </c>
      <c r="F24" s="101" t="s">
        <v>4419</v>
      </c>
      <c r="G24" s="99" t="str">
        <f t="shared" ref="G24:G87" si="8">IF(2=C24,A24,IF(1&lt;C24,G23,""))</f>
        <v>corG-2</v>
      </c>
      <c r="H24" s="97" t="str">
        <f t="shared" ref="H24:H87" si="9">IF(3=C24,A24,IF(2&lt;C24,H23,""))</f>
        <v>cenG-3</v>
      </c>
      <c r="I24" s="97" t="str">
        <f t="shared" ref="I24:I87" si="10">IF(4=C24,A24,IF(3&lt;C24,I23,""))</f>
        <v/>
      </c>
      <c r="J24" s="99" t="str">
        <f t="shared" ref="J24:J55" si="11">IF(5=C24,A24,IF(4&lt;C24,J23,""))</f>
        <v/>
      </c>
      <c r="K24" s="97" t="str">
        <f t="shared" si="3"/>
        <v/>
      </c>
      <c r="L24" s="29" t="str">
        <f t="shared" si="7"/>
        <v>BG-3</v>
      </c>
      <c r="M24" s="14" t="s">
        <v>1971</v>
      </c>
      <c r="N24" s="9" t="s">
        <v>1916</v>
      </c>
      <c r="O24" s="15" t="s">
        <v>1958</v>
      </c>
      <c r="P24" s="17" t="s">
        <v>3885</v>
      </c>
      <c r="Q24" s="5" t="str">
        <f>VLOOKUP(A24,label!A:G,6,FALSE)</f>
        <v>_</v>
      </c>
      <c r="R24" s="17"/>
      <c r="S24" s="5"/>
      <c r="AC24" s="29"/>
    </row>
    <row r="25" spans="1:29" ht="19" customHeight="1">
      <c r="A25" s="10" t="s">
        <v>3510</v>
      </c>
      <c r="B25" s="5">
        <f>VLOOKUP(A25,label!A:E,2,FALSE)</f>
        <v>528</v>
      </c>
      <c r="C25" s="5">
        <f>VLOOKUP(A25,label!A:G,3,FALSE)</f>
        <v>4</v>
      </c>
      <c r="D25" s="67" t="str">
        <f>VLOOKUP(A25,label!A:E,4,FALSE)</f>
        <v>taf</v>
      </c>
      <c r="E25" s="80" t="str">
        <f>VLOOKUP(A25,label!A:E,5,FALSE)</f>
        <v>originatingDocumentStructure</v>
      </c>
      <c r="F25" s="101" t="s">
        <v>4516</v>
      </c>
      <c r="G25" s="99" t="str">
        <f t="shared" si="8"/>
        <v>corG-2</v>
      </c>
      <c r="H25" s="97" t="str">
        <f t="shared" si="9"/>
        <v>cenG-3</v>
      </c>
      <c r="I25" s="97" t="str">
        <f t="shared" si="10"/>
        <v>tafG-1</v>
      </c>
      <c r="J25" s="99" t="str">
        <f t="shared" si="11"/>
        <v/>
      </c>
      <c r="K25" s="97" t="str">
        <f t="shared" si="3"/>
        <v/>
      </c>
      <c r="L25" s="29" t="str">
        <f t="shared" si="7"/>
        <v/>
      </c>
      <c r="M25" s="13"/>
      <c r="N25" s="9"/>
      <c r="O25" s="9"/>
      <c r="P25" s="9" t="str">
        <f>VLOOKUP(A25,label!A:G,7,FALSE)</f>
        <v>Originating Document  - Heading</v>
      </c>
      <c r="Q25" s="5" t="str">
        <f>VLOOKUP(A25,label!A:G,6,FALSE)</f>
        <v>_</v>
      </c>
      <c r="R25" s="9"/>
      <c r="S25" s="5" t="str">
        <f>VLOOKUP(A25,label!A:G,5,FALSE)</f>
        <v>originatingDocumentStructure</v>
      </c>
      <c r="AC25" s="29"/>
    </row>
    <row r="26" spans="1:29" ht="19" customHeight="1">
      <c r="A26" s="11" t="s">
        <v>1495</v>
      </c>
      <c r="B26" s="5">
        <f>VLOOKUP(A26,label!A:E,2,FALSE)</f>
        <v>529</v>
      </c>
      <c r="C26" s="5">
        <f>VLOOKUP(A26,label!A:G,3,FALSE)</f>
        <v>5</v>
      </c>
      <c r="D26" s="67" t="str">
        <f>VLOOKUP(A26,label!A:E,4,FALSE)</f>
        <v>taf</v>
      </c>
      <c r="E26" s="81" t="str">
        <f>VLOOKUP(A26,label!A:E,5,FALSE)</f>
        <v>originatingDocumentType</v>
      </c>
      <c r="F26" s="101" t="s">
        <v>4517</v>
      </c>
      <c r="G26" s="99" t="str">
        <f t="shared" si="8"/>
        <v>corG-2</v>
      </c>
      <c r="H26" s="97" t="str">
        <f t="shared" si="9"/>
        <v>cenG-3</v>
      </c>
      <c r="I26" s="97" t="str">
        <f t="shared" si="10"/>
        <v>tafG-1</v>
      </c>
      <c r="J26" s="99" t="str">
        <f t="shared" si="11"/>
        <v>taf-4</v>
      </c>
      <c r="K26" s="97" t="str">
        <f t="shared" si="3"/>
        <v/>
      </c>
      <c r="L26" s="29" t="str">
        <f t="shared" si="7"/>
        <v xml:space="preserve"> Project Purchase order  Receiving advice Tender or lot</v>
      </c>
      <c r="M26" s="13"/>
      <c r="N26" s="9"/>
      <c r="O26" s="9"/>
      <c r="P26" s="9" t="str">
        <f>VLOOKUP(A26,label!A:E,5,FALSE)</f>
        <v>originatingDocumentType</v>
      </c>
      <c r="Q26" s="5" t="str">
        <f>VLOOKUP(A26,label!A:G,6,FALSE)</f>
        <v>gl-gen:documentTypeItemType</v>
      </c>
      <c r="R26" s="9"/>
      <c r="S26" s="5" t="str">
        <f>VLOOKUP(A26,label!A:G,5,FALSE)</f>
        <v>originatingDocumentType</v>
      </c>
      <c r="Y26" s="9" t="s">
        <v>3623</v>
      </c>
      <c r="Z26" s="9" t="s">
        <v>3624</v>
      </c>
      <c r="AA26" s="9" t="s">
        <v>3625</v>
      </c>
      <c r="AB26" s="9" t="s">
        <v>3626</v>
      </c>
      <c r="AC26" s="29"/>
    </row>
    <row r="27" spans="1:29" ht="19" customHeight="1">
      <c r="A27" s="5" t="s">
        <v>2343</v>
      </c>
      <c r="B27" s="5">
        <f>VLOOKUP(A27,label!A:E,2,FALSE)</f>
        <v>530</v>
      </c>
      <c r="C27" s="5">
        <f>VLOOKUP(A27,label!A:G,3,FALSE)</f>
        <v>5</v>
      </c>
      <c r="D27" s="67" t="str">
        <f>VLOOKUP(A27,label!A:E,4,FALSE)</f>
        <v>taf</v>
      </c>
      <c r="E27" s="81" t="str">
        <f>VLOOKUP(A27,label!A:E,5,FALSE)</f>
        <v>originatingDocumentNumber</v>
      </c>
      <c r="F27" s="101" t="s">
        <v>4518</v>
      </c>
      <c r="G27" s="99" t="str">
        <f t="shared" si="8"/>
        <v>corG-2</v>
      </c>
      <c r="H27" s="97" t="str">
        <f t="shared" si="9"/>
        <v>cenG-3</v>
      </c>
      <c r="I27" s="97" t="str">
        <f t="shared" si="10"/>
        <v>tafG-1</v>
      </c>
      <c r="J27" s="99" t="str">
        <f t="shared" si="11"/>
        <v>taf-5</v>
      </c>
      <c r="K27" s="97" t="str">
        <f t="shared" si="3"/>
        <v/>
      </c>
      <c r="L27" s="29" t="str">
        <f t="shared" si="7"/>
        <v>BT-25 BT-11 BT-13 BT-15 BT-17</v>
      </c>
      <c r="M27" s="12" t="s">
        <v>1973</v>
      </c>
      <c r="N27" s="9" t="s">
        <v>1916</v>
      </c>
      <c r="O27" s="9" t="s">
        <v>1929</v>
      </c>
      <c r="P27" s="9" t="s">
        <v>3627</v>
      </c>
      <c r="Q27" s="5" t="str">
        <f>VLOOKUP(A27,label!A:G,6,FALSE)</f>
        <v>originatingDocumentNumberItemType</v>
      </c>
      <c r="R27" s="9" t="s">
        <v>1941</v>
      </c>
      <c r="S27" s="5" t="str">
        <f>VLOOKUP(A27,label!A:G,5,FALSE)</f>
        <v>originatingDocumentNumber</v>
      </c>
      <c r="Y27" s="12" t="s">
        <v>1940</v>
      </c>
      <c r="Z27" s="12" t="s">
        <v>1943</v>
      </c>
      <c r="AA27" s="12" t="s">
        <v>1945</v>
      </c>
      <c r="AB27" s="12" t="s">
        <v>1947</v>
      </c>
      <c r="AC27" s="29"/>
    </row>
    <row r="28" spans="1:29" ht="19" customHeight="1">
      <c r="A28" s="10" t="s">
        <v>1497</v>
      </c>
      <c r="B28" s="5">
        <f>VLOOKUP(A28,label!A:E,2,FALSE)</f>
        <v>531</v>
      </c>
      <c r="C28" s="5">
        <f>VLOOKUP(A28,label!A:G,3,FALSE)</f>
        <v>5</v>
      </c>
      <c r="D28" s="67" t="str">
        <f>VLOOKUP(A28,label!A:E,4,FALSE)</f>
        <v>taf</v>
      </c>
      <c r="E28" s="81" t="str">
        <f>VLOOKUP(A28,label!A:E,5,FALSE)</f>
        <v>originatingDocumentDate</v>
      </c>
      <c r="F28" s="101" t="s">
        <v>4519</v>
      </c>
      <c r="G28" s="99" t="str">
        <f t="shared" si="8"/>
        <v>corG-2</v>
      </c>
      <c r="H28" s="97" t="str">
        <f t="shared" si="9"/>
        <v>cenG-3</v>
      </c>
      <c r="I28" s="97" t="str">
        <f t="shared" si="10"/>
        <v>tafG-1</v>
      </c>
      <c r="J28" s="99" t="str">
        <f t="shared" si="11"/>
        <v>taf-6</v>
      </c>
      <c r="K28" s="97" t="str">
        <f t="shared" si="3"/>
        <v/>
      </c>
      <c r="L28" s="29" t="str">
        <f t="shared" si="7"/>
        <v>BT-26</v>
      </c>
      <c r="M28" s="12" t="s">
        <v>1975</v>
      </c>
      <c r="N28" s="9" t="s">
        <v>1961</v>
      </c>
      <c r="O28" s="9" t="s">
        <v>1929</v>
      </c>
      <c r="P28" s="9" t="s">
        <v>1976</v>
      </c>
      <c r="Q28" s="5" t="str">
        <f>VLOOKUP(A28,label!A:G,6,FALSE)</f>
        <v>originatingDocumentDateItemType</v>
      </c>
      <c r="R28" s="9" t="s">
        <v>1921</v>
      </c>
      <c r="S28" s="5" t="str">
        <f>VLOOKUP(A28,label!A:G,5,FALSE)</f>
        <v>originatingDocumentDate</v>
      </c>
      <c r="AC28" s="29"/>
    </row>
    <row r="29" spans="1:29" ht="19" customHeight="1">
      <c r="A29" s="10" t="s">
        <v>1496</v>
      </c>
      <c r="B29" s="5">
        <f>VLOOKUP(A29,label!A:E,2,FALSE)</f>
        <v>530</v>
      </c>
      <c r="C29" s="5">
        <f>VLOOKUP(A29,label!A:G,3,FALSE)</f>
        <v>5</v>
      </c>
      <c r="D29" s="67" t="str">
        <f>VLOOKUP(A29,label!A:E,4,FALSE)</f>
        <v>taf</v>
      </c>
      <c r="E29" s="81" t="str">
        <f>VLOOKUP(A29,label!A:E,5,FALSE)</f>
        <v>originatingDocumentNumber</v>
      </c>
      <c r="F29" s="101" t="s">
        <v>4518</v>
      </c>
      <c r="G29" s="99" t="str">
        <f t="shared" si="8"/>
        <v>corG-2</v>
      </c>
      <c r="H29" s="97" t="str">
        <f t="shared" si="9"/>
        <v>cenG-3</v>
      </c>
      <c r="I29" s="97" t="str">
        <f t="shared" si="10"/>
        <v>tafG-1</v>
      </c>
      <c r="J29" s="99" t="str">
        <f t="shared" si="11"/>
        <v>taf-5</v>
      </c>
      <c r="K29" s="97" t="str">
        <f t="shared" si="3"/>
        <v/>
      </c>
      <c r="L29" s="29" t="str">
        <f t="shared" si="7"/>
        <v>BT-132</v>
      </c>
      <c r="M29" s="12" t="s">
        <v>2253</v>
      </c>
      <c r="N29" s="9" t="s">
        <v>1961</v>
      </c>
      <c r="O29" s="9" t="s">
        <v>1929</v>
      </c>
      <c r="P29" s="9" t="s">
        <v>2254</v>
      </c>
      <c r="Q29" s="5" t="str">
        <f>VLOOKUP(A29,label!A:G,6,FALSE)</f>
        <v>originatingDocumentNumberItemType</v>
      </c>
      <c r="R29" s="9" t="s">
        <v>1941</v>
      </c>
      <c r="S29" s="5" t="str">
        <f>VLOOKUP(A29,label!A:G,5,FALSE)</f>
        <v>originatingDocumentNumber</v>
      </c>
      <c r="AC29" s="29"/>
    </row>
    <row r="30" spans="1:29" ht="19" customHeight="1">
      <c r="A30" s="5" t="s">
        <v>3703</v>
      </c>
      <c r="B30" s="5">
        <f>VLOOKUP(A30,label!A:E,2,FALSE)</f>
        <v>288</v>
      </c>
      <c r="C30" s="74">
        <f>VLOOKUP(A30,label!A:G,3,FALSE)</f>
        <v>3</v>
      </c>
      <c r="D30" s="75" t="str">
        <f>VLOOKUP(A30,label!A:E,4,FALSE)</f>
        <v>cen</v>
      </c>
      <c r="E30" s="93" t="str">
        <f>VLOOKUP(A30,label!A:E,5,FALSE)</f>
        <v>InvoicedObjectIdentifier</v>
      </c>
      <c r="F30" s="101" t="s">
        <v>4520</v>
      </c>
      <c r="G30" s="99" t="str">
        <f t="shared" si="8"/>
        <v>corG-2</v>
      </c>
      <c r="H30" s="97" t="str">
        <f t="shared" si="9"/>
        <v>cen-18</v>
      </c>
      <c r="I30" s="97" t="str">
        <f t="shared" si="10"/>
        <v/>
      </c>
      <c r="J30" s="99" t="str">
        <f t="shared" si="11"/>
        <v/>
      </c>
      <c r="K30" s="97" t="str">
        <f t="shared" si="3"/>
        <v/>
      </c>
      <c r="L30" s="29" t="str">
        <f t="shared" si="7"/>
        <v>BT-18</v>
      </c>
      <c r="M30" s="12" t="s">
        <v>1949</v>
      </c>
      <c r="N30" s="9" t="s">
        <v>1916</v>
      </c>
      <c r="O30" s="9" t="s">
        <v>1929</v>
      </c>
      <c r="P30" s="9" t="s">
        <v>1950</v>
      </c>
      <c r="Q30" s="5" t="str">
        <f>VLOOKUP(A30,label!A:G,6,FALSE)</f>
        <v>identifierItemType</v>
      </c>
      <c r="R30" s="9" t="s">
        <v>1918</v>
      </c>
      <c r="S30" s="5" t="str">
        <f>VLOOKUP(A30,label!A:G,5,FALSE)</f>
        <v>InvoicedObjectIdentifier</v>
      </c>
      <c r="AC30" s="29"/>
    </row>
    <row r="31" spans="1:29" ht="19" customHeight="1">
      <c r="A31" s="5" t="s">
        <v>3645</v>
      </c>
      <c r="B31" s="5">
        <f>VLOOKUP(A31,label!A:E,2,FALSE)</f>
        <v>39</v>
      </c>
      <c r="C31" s="72">
        <f>VLOOKUP(A31,label!A:G,3,FALSE)</f>
        <v>3</v>
      </c>
      <c r="D31" s="73" t="str">
        <f>VLOOKUP(A31,label!A:E,4,FALSE)</f>
        <v>cen</v>
      </c>
      <c r="E31" s="79" t="str">
        <f>VLOOKUP(A31,label!A:E,5,FALSE)</f>
        <v>INVOICE_NOTE</v>
      </c>
      <c r="F31" s="101" t="s">
        <v>4420</v>
      </c>
      <c r="G31" s="99" t="str">
        <f t="shared" si="8"/>
        <v>corG-2</v>
      </c>
      <c r="H31" s="97" t="str">
        <f t="shared" si="9"/>
        <v>cenG-1</v>
      </c>
      <c r="I31" s="97" t="str">
        <f t="shared" si="10"/>
        <v/>
      </c>
      <c r="J31" s="99" t="str">
        <f t="shared" si="11"/>
        <v/>
      </c>
      <c r="K31" s="97" t="str">
        <f t="shared" si="3"/>
        <v/>
      </c>
      <c r="L31" s="29" t="str">
        <f t="shared" si="7"/>
        <v>BG-1</v>
      </c>
      <c r="M31" s="14" t="s">
        <v>1957</v>
      </c>
      <c r="N31" s="9" t="s">
        <v>1916</v>
      </c>
      <c r="O31" s="15" t="s">
        <v>1958</v>
      </c>
      <c r="P31" s="17" t="s">
        <v>1959</v>
      </c>
      <c r="Q31" s="5" t="str">
        <f>VLOOKUP(A31,label!A:G,6,FALSE)</f>
        <v>_</v>
      </c>
      <c r="R31" s="17"/>
      <c r="S31" s="5" t="str">
        <f>VLOOKUP(A31,label!A:G,5,FALSE)</f>
        <v>INVOICE_NOTE</v>
      </c>
      <c r="AC31" s="29"/>
    </row>
    <row r="32" spans="1:29" ht="19" customHeight="1">
      <c r="A32" s="5" t="s">
        <v>3662</v>
      </c>
      <c r="B32" s="5">
        <f>VLOOKUP(A32,label!A:E,2,FALSE)</f>
        <v>40</v>
      </c>
      <c r="C32" s="5">
        <f>VLOOKUP(A32,label!A:G,3,FALSE)</f>
        <v>4</v>
      </c>
      <c r="D32" s="67" t="str">
        <f>VLOOKUP(A32,label!A:E,4,FALSE)</f>
        <v>cen</v>
      </c>
      <c r="E32" s="80" t="str">
        <f>VLOOKUP(A32,label!A:E,5,FALSE)</f>
        <v>InvoiceNoteSubjectCode</v>
      </c>
      <c r="F32" s="101" t="s">
        <v>4421</v>
      </c>
      <c r="G32" s="99" t="str">
        <f t="shared" si="8"/>
        <v>corG-2</v>
      </c>
      <c r="H32" s="97" t="str">
        <f t="shared" si="9"/>
        <v>cenG-1</v>
      </c>
      <c r="I32" s="97" t="str">
        <f t="shared" si="10"/>
        <v>cen-21</v>
      </c>
      <c r="J32" s="99" t="str">
        <f t="shared" si="11"/>
        <v/>
      </c>
      <c r="K32" s="97" t="str">
        <f t="shared" si="3"/>
        <v/>
      </c>
      <c r="L32" s="29" t="str">
        <f t="shared" si="7"/>
        <v>BT-21</v>
      </c>
      <c r="M32" s="12" t="s">
        <v>1960</v>
      </c>
      <c r="N32" s="9" t="s">
        <v>1961</v>
      </c>
      <c r="O32" s="9" t="s">
        <v>1929</v>
      </c>
      <c r="P32" s="9" t="s">
        <v>1962</v>
      </c>
      <c r="Q32" s="5" t="str">
        <f>VLOOKUP(A32,label!A:G,6,FALSE)</f>
        <v>codeItemType</v>
      </c>
      <c r="R32" s="9" t="s">
        <v>1924</v>
      </c>
      <c r="S32" s="5" t="str">
        <f>VLOOKUP(A32,label!A:G,5,FALSE)</f>
        <v>InvoiceNoteSubjectCode</v>
      </c>
      <c r="AC32" s="29"/>
    </row>
    <row r="33" spans="1:29" ht="19" customHeight="1">
      <c r="A33" s="33" t="s">
        <v>1144</v>
      </c>
      <c r="B33" s="5">
        <f>VLOOKUP(A33,label!A:E,2,FALSE)</f>
        <v>10</v>
      </c>
      <c r="C33" s="5">
        <f>VLOOKUP(A33,label!A:G,3,FALSE)</f>
        <v>3</v>
      </c>
      <c r="D33" s="67" t="str">
        <f>VLOOKUP(A33,label!A:E,4,FALSE)</f>
        <v>cor</v>
      </c>
      <c r="E33" s="78" t="str">
        <f>VLOOKUP(A33,label!A:E,5,FALSE)</f>
        <v>entriesComment</v>
      </c>
      <c r="F33" s="101" t="s">
        <v>4404</v>
      </c>
      <c r="G33" s="99" t="str">
        <f t="shared" si="8"/>
        <v>corG-2</v>
      </c>
      <c r="H33" s="97" t="str">
        <f t="shared" si="9"/>
        <v>cor-7</v>
      </c>
      <c r="I33" s="97" t="str">
        <f t="shared" si="10"/>
        <v/>
      </c>
      <c r="J33" s="99" t="str">
        <f t="shared" si="11"/>
        <v/>
      </c>
      <c r="K33" s="97" t="str">
        <f t="shared" si="3"/>
        <v/>
      </c>
      <c r="L33" s="29" t="str">
        <f t="shared" si="7"/>
        <v>BT-22</v>
      </c>
      <c r="M33" s="12" t="s">
        <v>1963</v>
      </c>
      <c r="N33" s="9" t="s">
        <v>1961</v>
      </c>
      <c r="O33" s="9" t="s">
        <v>1917</v>
      </c>
      <c r="P33" s="9" t="s">
        <v>1964</v>
      </c>
      <c r="Q33" s="5" t="str">
        <f>VLOOKUP(A33,label!A:G,6,FALSE)</f>
        <v>entriesCommentItemType</v>
      </c>
      <c r="R33" s="9" t="s">
        <v>1938</v>
      </c>
      <c r="S33" s="5" t="str">
        <f>VLOOKUP(A33,label!A:G,5,FALSE)</f>
        <v>entriesComment</v>
      </c>
      <c r="AC33" s="29"/>
    </row>
    <row r="34" spans="1:29" ht="19" customHeight="1">
      <c r="A34" s="5" t="s">
        <v>3646</v>
      </c>
      <c r="B34" s="5">
        <f>VLOOKUP(A34,label!A:E,2,FALSE)</f>
        <v>42</v>
      </c>
      <c r="C34" s="86">
        <f>VLOOKUP(A34,label!A:G,3,FALSE)</f>
        <v>3</v>
      </c>
      <c r="D34" s="87" t="str">
        <f>VLOOKUP(A34,label!A:E,4,FALSE)</f>
        <v>cen</v>
      </c>
      <c r="E34" s="88" t="str">
        <f>VLOOKUP(A34,label!A:E,5,FALSE)</f>
        <v>PROCESS_CONTROL</v>
      </c>
      <c r="F34" s="101" t="s">
        <v>4422</v>
      </c>
      <c r="G34" s="99" t="str">
        <f t="shared" si="8"/>
        <v>corG-2</v>
      </c>
      <c r="H34" s="97" t="str">
        <f t="shared" si="9"/>
        <v>cenG-2</v>
      </c>
      <c r="I34" s="97" t="str">
        <f t="shared" si="10"/>
        <v/>
      </c>
      <c r="J34" s="99" t="str">
        <f t="shared" si="11"/>
        <v/>
      </c>
      <c r="K34" s="97" t="str">
        <f t="shared" si="3"/>
        <v/>
      </c>
      <c r="L34" s="29" t="str">
        <f t="shared" si="7"/>
        <v>BG-2</v>
      </c>
      <c r="M34" s="14" t="s">
        <v>1965</v>
      </c>
      <c r="N34" s="9" t="s">
        <v>1916</v>
      </c>
      <c r="O34" s="9" t="s">
        <v>1917</v>
      </c>
      <c r="P34" s="17" t="s">
        <v>1966</v>
      </c>
      <c r="Q34" s="5" t="str">
        <f>VLOOKUP(A34,label!A:G,6,FALSE)</f>
        <v>_</v>
      </c>
      <c r="R34" s="17"/>
      <c r="S34" s="5" t="str">
        <f>VLOOKUP(A34,label!A:G,5,FALSE)</f>
        <v>PROCESS_CONTROL</v>
      </c>
      <c r="AC34" s="29"/>
    </row>
    <row r="35" spans="1:29" ht="19" customHeight="1">
      <c r="A35" s="5" t="s">
        <v>3664</v>
      </c>
      <c r="B35" s="5">
        <f>VLOOKUP(A35,label!A:E,2,FALSE)</f>
        <v>43</v>
      </c>
      <c r="C35" s="5">
        <f>VLOOKUP(A35,label!A:G,3,FALSE)</f>
        <v>4</v>
      </c>
      <c r="D35" s="67" t="str">
        <f>VLOOKUP(A35,label!A:E,4,FALSE)</f>
        <v>cen</v>
      </c>
      <c r="E35" s="80" t="str">
        <f>VLOOKUP(A35,label!A:E,5,FALSE)</f>
        <v>BusinessProcessType</v>
      </c>
      <c r="F35" s="101" t="s">
        <v>4423</v>
      </c>
      <c r="G35" s="99" t="str">
        <f t="shared" si="8"/>
        <v>corG-2</v>
      </c>
      <c r="H35" s="97" t="str">
        <f t="shared" si="9"/>
        <v>cenG-2</v>
      </c>
      <c r="I35" s="97" t="str">
        <f t="shared" si="10"/>
        <v>cen-23</v>
      </c>
      <c r="J35" s="99" t="str">
        <f t="shared" si="11"/>
        <v/>
      </c>
      <c r="K35" s="97" t="str">
        <f t="shared" si="3"/>
        <v/>
      </c>
      <c r="L35" s="29" t="str">
        <f t="shared" si="7"/>
        <v>BT-23</v>
      </c>
      <c r="M35" s="12" t="s">
        <v>1967</v>
      </c>
      <c r="N35" s="9" t="s">
        <v>1961</v>
      </c>
      <c r="O35" s="9" t="s">
        <v>1929</v>
      </c>
      <c r="P35" s="9" t="s">
        <v>1968</v>
      </c>
      <c r="Q35" s="5" t="str">
        <f>VLOOKUP(A35,label!A:G,6,FALSE)</f>
        <v>textItemType</v>
      </c>
      <c r="R35" s="9" t="s">
        <v>1938</v>
      </c>
      <c r="S35" s="5" t="str">
        <f>VLOOKUP(A35,label!A:G,5,FALSE)</f>
        <v>BusinessProcessType</v>
      </c>
      <c r="AC35" s="29"/>
    </row>
    <row r="36" spans="1:29" ht="19" customHeight="1">
      <c r="A36" s="5" t="s">
        <v>3665</v>
      </c>
      <c r="B36" s="5">
        <f>VLOOKUP(A36,label!A:E,2,FALSE)</f>
        <v>44</v>
      </c>
      <c r="C36" s="5">
        <f>VLOOKUP(A36,label!A:G,3,FALSE)</f>
        <v>4</v>
      </c>
      <c r="D36" s="67" t="str">
        <f>VLOOKUP(A36,label!A:E,4,FALSE)</f>
        <v>cen</v>
      </c>
      <c r="E36" s="80" t="str">
        <f>VLOOKUP(A36,label!A:E,5,FALSE)</f>
        <v>SpecificationIdentifier</v>
      </c>
      <c r="F36" s="101" t="s">
        <v>4424</v>
      </c>
      <c r="G36" s="99" t="str">
        <f t="shared" si="8"/>
        <v>corG-2</v>
      </c>
      <c r="H36" s="97" t="str">
        <f t="shared" si="9"/>
        <v>cenG-2</v>
      </c>
      <c r="I36" s="97" t="str">
        <f t="shared" si="10"/>
        <v>cen-24</v>
      </c>
      <c r="J36" s="99" t="str">
        <f t="shared" si="11"/>
        <v/>
      </c>
      <c r="K36" s="97" t="str">
        <f t="shared" si="3"/>
        <v/>
      </c>
      <c r="L36" s="29" t="str">
        <f t="shared" ref="L36:L67" si="12">M36&amp;IF(ISTEXT(T36)," "&amp;T36,"")&amp;IF(ISTEXT(U36)," "&amp;U36,"")&amp;IF(ISTEXT(V36)," "&amp;V36,"")&amp;IF(ISTEXT(W36)," "&amp;W36,"")&amp;IF(ISTEXT(X36)," "&amp;X36,"")&amp;IF(ISTEXT(Y36)," "&amp;Y36,"")&amp;IF(ISTEXT(Z36)," "&amp;Z36,"")&amp;IF(ISTEXT(AA36)," "&amp;AA36,"")&amp;IF(ISTEXT(AB36)," "&amp;AB36,"")</f>
        <v>BT-24</v>
      </c>
      <c r="M36" s="12" t="s">
        <v>1969</v>
      </c>
      <c r="N36" s="9" t="s">
        <v>1961</v>
      </c>
      <c r="O36" s="9" t="s">
        <v>1917</v>
      </c>
      <c r="P36" s="9" t="s">
        <v>1970</v>
      </c>
      <c r="Q36" s="5" t="str">
        <f>VLOOKUP(A36,label!A:G,6,FALSE)</f>
        <v>identifierItemType</v>
      </c>
      <c r="R36" s="9" t="s">
        <v>1918</v>
      </c>
      <c r="S36" s="5" t="str">
        <f>VLOOKUP(A36,label!A:G,5,FALSE)</f>
        <v>SpecificationIdentifier</v>
      </c>
      <c r="AC36" s="29"/>
    </row>
    <row r="37" spans="1:29" ht="19" customHeight="1">
      <c r="A37" s="10" t="s">
        <v>1495</v>
      </c>
      <c r="B37" s="5">
        <f>VLOOKUP(A37,label!A:E,2,FALSE)</f>
        <v>529</v>
      </c>
      <c r="C37" s="5">
        <f>VLOOKUP(A37,label!A:G,3,FALSE)</f>
        <v>5</v>
      </c>
      <c r="D37" s="67" t="str">
        <f>VLOOKUP(A37,label!A:E,4,FALSE)</f>
        <v>taf</v>
      </c>
      <c r="E37" s="81" t="str">
        <f>VLOOKUP(A37,label!A:E,5,FALSE)</f>
        <v>originatingDocumentType</v>
      </c>
      <c r="F37" s="101" t="s">
        <v>4521</v>
      </c>
      <c r="G37" s="99" t="str">
        <f t="shared" si="8"/>
        <v>corG-2</v>
      </c>
      <c r="H37" s="97" t="str">
        <f t="shared" si="9"/>
        <v>cenG-2</v>
      </c>
      <c r="I37" s="97" t="str">
        <f t="shared" si="10"/>
        <v>cen-24</v>
      </c>
      <c r="J37" s="99" t="str">
        <f t="shared" si="11"/>
        <v>taf-4</v>
      </c>
      <c r="K37" s="97" t="str">
        <f t="shared" si="3"/>
        <v/>
      </c>
      <c r="L37" s="29" t="str">
        <f t="shared" si="12"/>
        <v>BT-133</v>
      </c>
      <c r="M37" s="12" t="s">
        <v>2255</v>
      </c>
      <c r="N37" s="9" t="s">
        <v>1961</v>
      </c>
      <c r="O37" s="9" t="s">
        <v>1929</v>
      </c>
      <c r="P37" s="9" t="s">
        <v>2256</v>
      </c>
      <c r="Q37" s="5" t="str">
        <f>VLOOKUP(A37,label!A:G,6,FALSE)</f>
        <v>gl-gen:documentTypeItemType</v>
      </c>
      <c r="R37" s="9" t="s">
        <v>1938</v>
      </c>
      <c r="S37" s="5" t="str">
        <f>VLOOKUP(A37,label!A:G,5,FALSE)</f>
        <v>originatingDocumentType</v>
      </c>
      <c r="AC37" s="29"/>
    </row>
    <row r="38" spans="1:29" ht="19" customHeight="1">
      <c r="A38" s="5" t="s">
        <v>3656</v>
      </c>
      <c r="B38" s="5">
        <f>VLOOKUP(A38,label!A:E,2,FALSE)</f>
        <v>280</v>
      </c>
      <c r="C38" s="86">
        <f>VLOOKUP(A38,label!A:G,3,FALSE)</f>
        <v>3</v>
      </c>
      <c r="D38" s="87" t="str">
        <f>VLOOKUP(A38,label!A:E,4,FALSE)</f>
        <v>cen</v>
      </c>
      <c r="E38" s="88" t="str">
        <f>VLOOKUP(A38,label!A:E,5,FALSE)</f>
        <v>ADDITIONAL_SUPPORTING_DOCUMENTS</v>
      </c>
      <c r="F38" s="101" t="s">
        <v>4522</v>
      </c>
      <c r="G38" s="99" t="str">
        <f t="shared" si="8"/>
        <v>corG-2</v>
      </c>
      <c r="H38" s="97" t="str">
        <f t="shared" si="9"/>
        <v>cenG-24</v>
      </c>
      <c r="I38" s="97" t="str">
        <f t="shared" si="10"/>
        <v/>
      </c>
      <c r="J38" s="99" t="str">
        <f t="shared" si="11"/>
        <v/>
      </c>
      <c r="K38" s="97" t="str">
        <f t="shared" si="3"/>
        <v/>
      </c>
      <c r="L38" s="29" t="str">
        <f t="shared" si="12"/>
        <v>BG-24</v>
      </c>
      <c r="M38" s="14" t="s">
        <v>2222</v>
      </c>
      <c r="N38" s="9" t="s">
        <v>1916</v>
      </c>
      <c r="O38" s="15" t="s">
        <v>1958</v>
      </c>
      <c r="P38" s="17" t="s">
        <v>2223</v>
      </c>
      <c r="Q38" s="5" t="str">
        <f>VLOOKUP(A38,label!A:G,6,FALSE)</f>
        <v>_</v>
      </c>
      <c r="R38" s="17"/>
      <c r="S38" s="5" t="str">
        <f>VLOOKUP(A38,label!A:G,5,FALSE)</f>
        <v>ADDITIONAL_SUPPORTING_DOCUMENTS</v>
      </c>
      <c r="AC38" s="29"/>
    </row>
    <row r="39" spans="1:29" ht="19" customHeight="1">
      <c r="A39" s="5" t="s">
        <v>3696</v>
      </c>
      <c r="B39" s="5">
        <f>VLOOKUP(A39,label!A:E,2,FALSE)</f>
        <v>281</v>
      </c>
      <c r="C39" s="5">
        <f>VLOOKUP(A39,label!A:G,3,FALSE)</f>
        <v>4</v>
      </c>
      <c r="D39" s="67" t="str">
        <f>VLOOKUP(A39,label!A:E,4,FALSE)</f>
        <v>cen</v>
      </c>
      <c r="E39" s="80" t="str">
        <f>VLOOKUP(A39,label!A:E,5,FALSE)</f>
        <v>SupportingDocumentReference</v>
      </c>
      <c r="F39" s="101" t="s">
        <v>4523</v>
      </c>
      <c r="G39" s="99" t="str">
        <f t="shared" si="8"/>
        <v>corG-2</v>
      </c>
      <c r="H39" s="97" t="str">
        <f t="shared" si="9"/>
        <v>cenG-24</v>
      </c>
      <c r="I39" s="97" t="str">
        <f t="shared" si="10"/>
        <v>cen-122</v>
      </c>
      <c r="J39" s="99" t="str">
        <f t="shared" si="11"/>
        <v/>
      </c>
      <c r="K39" s="97" t="str">
        <f t="shared" si="3"/>
        <v/>
      </c>
      <c r="L39" s="29" t="str">
        <f t="shared" si="12"/>
        <v>BT-122</v>
      </c>
      <c r="M39" s="12" t="s">
        <v>2224</v>
      </c>
      <c r="N39" s="9" t="s">
        <v>1961</v>
      </c>
      <c r="O39" s="9" t="s">
        <v>1917</v>
      </c>
      <c r="P39" s="9" t="s">
        <v>2225</v>
      </c>
      <c r="Q39" s="5" t="str">
        <f>VLOOKUP(A39,label!A:G,6,FALSE)</f>
        <v>documentReferenceItemType</v>
      </c>
      <c r="R39" s="9" t="s">
        <v>1941</v>
      </c>
      <c r="S39" s="5" t="str">
        <f>VLOOKUP(A39,label!A:G,5,FALSE)</f>
        <v>SupportingDocumentReference</v>
      </c>
      <c r="AC39" s="29"/>
    </row>
    <row r="40" spans="1:29" ht="19" customHeight="1">
      <c r="A40" s="5" t="s">
        <v>3697</v>
      </c>
      <c r="B40" s="5">
        <f>VLOOKUP(A40,label!A:E,2,FALSE)</f>
        <v>282</v>
      </c>
      <c r="C40" s="5">
        <f>VLOOKUP(A40,label!A:G,3,FALSE)</f>
        <v>4</v>
      </c>
      <c r="D40" s="67" t="str">
        <f>VLOOKUP(A40,label!A:E,4,FALSE)</f>
        <v>cen</v>
      </c>
      <c r="E40" s="80" t="str">
        <f>VLOOKUP(A40,label!A:E,5,FALSE)</f>
        <v>SupportingDocumentDescription</v>
      </c>
      <c r="F40" s="101" t="s">
        <v>4524</v>
      </c>
      <c r="G40" s="99" t="str">
        <f t="shared" si="8"/>
        <v>corG-2</v>
      </c>
      <c r="H40" s="97" t="str">
        <f t="shared" si="9"/>
        <v>cenG-24</v>
      </c>
      <c r="I40" s="97" t="str">
        <f t="shared" si="10"/>
        <v>cen-123</v>
      </c>
      <c r="J40" s="99" t="str">
        <f t="shared" si="11"/>
        <v/>
      </c>
      <c r="K40" s="97" t="str">
        <f t="shared" si="3"/>
        <v/>
      </c>
      <c r="L40" s="29" t="str">
        <f t="shared" si="12"/>
        <v>BT-123</v>
      </c>
      <c r="M40" s="12" t="s">
        <v>2226</v>
      </c>
      <c r="N40" s="9" t="s">
        <v>1961</v>
      </c>
      <c r="O40" s="9" t="s">
        <v>1929</v>
      </c>
      <c r="P40" s="9" t="s">
        <v>2227</v>
      </c>
      <c r="Q40" s="5" t="str">
        <f>VLOOKUP(A40,label!A:G,6,FALSE)</f>
        <v>textItemType</v>
      </c>
      <c r="R40" s="9" t="s">
        <v>1938</v>
      </c>
      <c r="S40" s="5" t="str">
        <f>VLOOKUP(A40,label!A:G,5,FALSE)</f>
        <v>SupportingDocumentDescription</v>
      </c>
      <c r="AC40" s="29"/>
    </row>
    <row r="41" spans="1:29" ht="19" customHeight="1">
      <c r="A41" s="5" t="s">
        <v>3698</v>
      </c>
      <c r="B41" s="5">
        <f>VLOOKUP(A41,label!A:E,2,FALSE)</f>
        <v>283</v>
      </c>
      <c r="C41" s="5">
        <f>VLOOKUP(A41,label!A:G,3,FALSE)</f>
        <v>4</v>
      </c>
      <c r="D41" s="67" t="str">
        <f>VLOOKUP(A41,label!A:E,4,FALSE)</f>
        <v>cen</v>
      </c>
      <c r="E41" s="80" t="str">
        <f>VLOOKUP(A41,label!A:E,5,FALSE)</f>
        <v>ExternalDocumentLocation</v>
      </c>
      <c r="F41" s="101" t="s">
        <v>4525</v>
      </c>
      <c r="G41" s="99" t="str">
        <f t="shared" si="8"/>
        <v>corG-2</v>
      </c>
      <c r="H41" s="97" t="str">
        <f t="shared" si="9"/>
        <v>cenG-24</v>
      </c>
      <c r="I41" s="97" t="str">
        <f t="shared" si="10"/>
        <v>cen-124</v>
      </c>
      <c r="J41" s="99" t="str">
        <f t="shared" si="11"/>
        <v/>
      </c>
      <c r="K41" s="97" t="str">
        <f t="shared" si="3"/>
        <v/>
      </c>
      <c r="L41" s="29" t="str">
        <f t="shared" si="12"/>
        <v>BT-124</v>
      </c>
      <c r="M41" s="12" t="s">
        <v>2228</v>
      </c>
      <c r="N41" s="9" t="s">
        <v>1961</v>
      </c>
      <c r="O41" s="9" t="s">
        <v>1929</v>
      </c>
      <c r="P41" s="9" t="s">
        <v>2229</v>
      </c>
      <c r="Q41" s="5" t="str">
        <f>VLOOKUP(A41,label!A:G,6,FALSE)</f>
        <v>textItemType</v>
      </c>
      <c r="R41" s="9" t="s">
        <v>1938</v>
      </c>
      <c r="S41" s="5" t="str">
        <f>VLOOKUP(A41,label!A:G,5,FALSE)</f>
        <v>ExternalDocumentLocation</v>
      </c>
      <c r="AC41" s="29"/>
    </row>
    <row r="42" spans="1:29" ht="19" customHeight="1">
      <c r="A42" s="5" t="s">
        <v>3699</v>
      </c>
      <c r="B42" s="5">
        <f>VLOOKUP(A42,label!A:E,2,FALSE)</f>
        <v>284</v>
      </c>
      <c r="C42" s="5">
        <f>VLOOKUP(A42,label!A:G,3,FALSE)</f>
        <v>4</v>
      </c>
      <c r="D42" s="67" t="str">
        <f>VLOOKUP(A42,label!A:E,4,FALSE)</f>
        <v>cen</v>
      </c>
      <c r="E42" s="80" t="str">
        <f>VLOOKUP(A42,label!A:E,5,FALSE)</f>
        <v>AttachedDocument</v>
      </c>
      <c r="F42" s="101" t="s">
        <v>4526</v>
      </c>
      <c r="G42" s="99" t="str">
        <f t="shared" si="8"/>
        <v>corG-2</v>
      </c>
      <c r="H42" s="97" t="str">
        <f t="shared" si="9"/>
        <v>cenG-24</v>
      </c>
      <c r="I42" s="97" t="str">
        <f t="shared" si="10"/>
        <v>cen-125</v>
      </c>
      <c r="J42" s="99" t="str">
        <f t="shared" si="11"/>
        <v/>
      </c>
      <c r="K42" s="97" t="str">
        <f t="shared" si="3"/>
        <v/>
      </c>
      <c r="L42" s="29" t="str">
        <f t="shared" si="12"/>
        <v>BT-125</v>
      </c>
      <c r="M42" s="12" t="s">
        <v>2230</v>
      </c>
      <c r="N42" s="9" t="s">
        <v>1961</v>
      </c>
      <c r="O42" s="9" t="s">
        <v>1929</v>
      </c>
      <c r="P42" s="9" t="s">
        <v>2232</v>
      </c>
      <c r="Q42" s="5" t="str">
        <f>VLOOKUP(A42,label!A:G,6,FALSE)</f>
        <v>binaryobjectItemType</v>
      </c>
      <c r="R42" s="9" t="s">
        <v>2231</v>
      </c>
      <c r="S42" s="5" t="str">
        <f>VLOOKUP(A42,label!A:G,5,FALSE)</f>
        <v>AttachedDocument</v>
      </c>
      <c r="AC42" s="29"/>
    </row>
    <row r="43" spans="1:29" ht="19" customHeight="1">
      <c r="A43" s="5" t="s">
        <v>3718</v>
      </c>
      <c r="B43" s="5">
        <f>VLOOKUP(A43,label!A:E,2,FALSE)</f>
        <v>285</v>
      </c>
      <c r="C43" s="5">
        <f>VLOOKUP(A43,label!A:G,3,FALSE)</f>
        <v>4</v>
      </c>
      <c r="D43" s="67" t="str">
        <f>VLOOKUP(A43,label!A:E,4,FALSE)</f>
        <v>cen</v>
      </c>
      <c r="E43" s="80" t="str">
        <f>VLOOKUP(A43,label!A:E,5,FALSE)</f>
        <v>AttachedDocumentMimeCode</v>
      </c>
      <c r="F43" s="101" t="s">
        <v>4527</v>
      </c>
      <c r="G43" s="99" t="str">
        <f t="shared" si="8"/>
        <v>corG-2</v>
      </c>
      <c r="H43" s="97" t="str">
        <f t="shared" si="9"/>
        <v>cenG-24</v>
      </c>
      <c r="I43" s="97" t="str">
        <f t="shared" si="10"/>
        <v>cen-125A</v>
      </c>
      <c r="J43" s="99" t="str">
        <f t="shared" si="11"/>
        <v/>
      </c>
      <c r="K43" s="97" t="str">
        <f t="shared" si="3"/>
        <v/>
      </c>
      <c r="L43" s="29" t="str">
        <f t="shared" si="12"/>
        <v>BT-125A</v>
      </c>
      <c r="M43" s="12" t="s">
        <v>2233</v>
      </c>
      <c r="N43" s="9" t="s">
        <v>1961</v>
      </c>
      <c r="O43" s="9" t="s">
        <v>1917</v>
      </c>
      <c r="P43" s="9" t="s">
        <v>2234</v>
      </c>
      <c r="Q43" s="5" t="str">
        <f>VLOOKUP(A43,label!A:G,6,FALSE)</f>
        <v>textItemType</v>
      </c>
      <c r="R43" s="9"/>
      <c r="S43" s="5" t="str">
        <f>VLOOKUP(A43,label!A:G,5,FALSE)</f>
        <v>AttachedDocumentMimeCode</v>
      </c>
      <c r="AC43" s="29"/>
    </row>
    <row r="44" spans="1:29" ht="19" customHeight="1">
      <c r="A44" s="5" t="s">
        <v>3719</v>
      </c>
      <c r="B44" s="5">
        <f>VLOOKUP(A44,label!A:E,2,FALSE)</f>
        <v>286</v>
      </c>
      <c r="C44" s="5">
        <f>VLOOKUP(A44,label!A:G,3,FALSE)</f>
        <v>4</v>
      </c>
      <c r="D44" s="67" t="str">
        <f>VLOOKUP(A44,label!A:E,4,FALSE)</f>
        <v>cen</v>
      </c>
      <c r="E44" s="80" t="str">
        <f>VLOOKUP(A44,label!A:E,5,FALSE)</f>
        <v>AttachedDocumentFilename</v>
      </c>
      <c r="F44" s="101" t="s">
        <v>4528</v>
      </c>
      <c r="G44" s="99" t="str">
        <f t="shared" si="8"/>
        <v>corG-2</v>
      </c>
      <c r="H44" s="97" t="str">
        <f t="shared" si="9"/>
        <v>cenG-24</v>
      </c>
      <c r="I44" s="97" t="str">
        <f t="shared" si="10"/>
        <v>cen-125B</v>
      </c>
      <c r="J44" s="99" t="str">
        <f t="shared" si="11"/>
        <v/>
      </c>
      <c r="K44" s="97" t="str">
        <f t="shared" si="3"/>
        <v/>
      </c>
      <c r="L44" s="29" t="str">
        <f t="shared" si="12"/>
        <v>BT-125B</v>
      </c>
      <c r="M44" s="12" t="s">
        <v>2235</v>
      </c>
      <c r="N44" s="9" t="s">
        <v>1961</v>
      </c>
      <c r="O44" s="9" t="s">
        <v>1917</v>
      </c>
      <c r="P44" s="9" t="s">
        <v>2236</v>
      </c>
      <c r="Q44" s="5" t="str">
        <f>VLOOKUP(A44,label!A:G,6,FALSE)</f>
        <v>textItemType</v>
      </c>
      <c r="R44" s="9"/>
      <c r="S44" s="5" t="str">
        <f>VLOOKUP(A44,label!A:G,5,FALSE)</f>
        <v>AttachedDocumentFilename</v>
      </c>
      <c r="AC44" s="29"/>
    </row>
    <row r="45" spans="1:29" ht="19" customHeight="1">
      <c r="A45" s="33" t="s">
        <v>797</v>
      </c>
      <c r="B45" s="5">
        <f>VLOOKUP(A45,label!A:E,2,FALSE)</f>
        <v>45</v>
      </c>
      <c r="C45" s="86">
        <f>VLOOKUP(A45,label!A:G,3,FALSE)</f>
        <v>2</v>
      </c>
      <c r="D45" s="87" t="str">
        <f>VLOOKUP(A45,label!A:E,4,FALSE)</f>
        <v>cor</v>
      </c>
      <c r="E45" s="90" t="str">
        <f>VLOOKUP(A45,label!A:E,5,FALSE)</f>
        <v>entityInformation</v>
      </c>
      <c r="F45" s="101" t="s">
        <v>4401</v>
      </c>
      <c r="G45" s="99" t="str">
        <f t="shared" si="8"/>
        <v>corG-3</v>
      </c>
      <c r="H45" s="97" t="str">
        <f t="shared" si="9"/>
        <v/>
      </c>
      <c r="I45" s="97" t="str">
        <f t="shared" si="10"/>
        <v/>
      </c>
      <c r="J45" s="99" t="str">
        <f t="shared" si="11"/>
        <v/>
      </c>
      <c r="K45" s="97" t="str">
        <f t="shared" si="3"/>
        <v/>
      </c>
      <c r="L45" s="29" t="str">
        <f t="shared" si="12"/>
        <v/>
      </c>
      <c r="M45" s="6"/>
      <c r="N45" s="6"/>
      <c r="O45" s="6"/>
      <c r="P45" s="7"/>
      <c r="Q45" s="64" t="str">
        <f>VLOOKUP(A45,label!A:G,6,FALSE)</f>
        <v>_</v>
      </c>
      <c r="R45" s="7"/>
      <c r="S45" s="5" t="str">
        <f>VLOOKUP(A45,label!A:G,5,FALSE)</f>
        <v>entityInformation</v>
      </c>
      <c r="AC45" s="29"/>
    </row>
    <row r="46" spans="1:29" ht="19" customHeight="1">
      <c r="A46" s="10" t="s">
        <v>823</v>
      </c>
      <c r="B46" s="5">
        <f>VLOOKUP(A46,label!A:E,2,FALSE)</f>
        <v>142</v>
      </c>
      <c r="C46" s="70">
        <v>3</v>
      </c>
      <c r="D46" s="71" t="str">
        <f>VLOOKUP(A46,label!A:E,4,FALSE)</f>
        <v>cor</v>
      </c>
      <c r="E46" s="85" t="str">
        <f>VLOOKUP(A46,label!A:E,5,FALSE)</f>
        <v>identifierReference</v>
      </c>
      <c r="F46" s="101" t="s">
        <v>4425</v>
      </c>
      <c r="G46" s="99" t="str">
        <f t="shared" si="8"/>
        <v>corG-3</v>
      </c>
      <c r="H46" s="97" t="str">
        <f t="shared" si="9"/>
        <v>corG-9</v>
      </c>
      <c r="I46" s="97" t="str">
        <f t="shared" si="10"/>
        <v/>
      </c>
      <c r="J46" s="99" t="str">
        <f t="shared" si="11"/>
        <v/>
      </c>
      <c r="K46" s="97" t="str">
        <f t="shared" si="3"/>
        <v/>
      </c>
      <c r="L46" s="29" t="str">
        <f t="shared" si="12"/>
        <v xml:space="preserve"> BG-4 BG-11 BG-7 BG-10 BG-13</v>
      </c>
      <c r="N46" s="9"/>
      <c r="O46" s="9"/>
      <c r="P46" s="17"/>
      <c r="Q46" s="5" t="str">
        <f>VLOOKUP(A46,label!A:G,6,FALSE)</f>
        <v>_</v>
      </c>
      <c r="R46" s="17"/>
      <c r="S46" s="5" t="str">
        <f>VLOOKUP(A46,label!A:G,5,FALSE)</f>
        <v>identifierReference</v>
      </c>
      <c r="T46" s="14" t="s">
        <v>1977</v>
      </c>
      <c r="U46" s="14" t="s">
        <v>2071</v>
      </c>
      <c r="V46" s="14" t="s">
        <v>2021</v>
      </c>
      <c r="W46" s="14" t="s">
        <v>2061</v>
      </c>
      <c r="X46" s="14" t="s">
        <v>2093</v>
      </c>
      <c r="AC46" s="29"/>
    </row>
    <row r="47" spans="1:29" ht="19" customHeight="1">
      <c r="A47" s="10" t="s">
        <v>1347</v>
      </c>
      <c r="B47" s="5">
        <f>VLOOKUP(A47,label!A:E,2,FALSE)</f>
        <v>153</v>
      </c>
      <c r="C47" s="5">
        <v>4</v>
      </c>
      <c r="D47" s="67" t="str">
        <f>VLOOKUP(A47,label!A:E,4,FALSE)</f>
        <v>cor</v>
      </c>
      <c r="E47" s="80" t="str">
        <f>VLOOKUP(A47,label!A:E,5,FALSE)</f>
        <v>identifierType</v>
      </c>
      <c r="F47" s="101" t="s">
        <v>4430</v>
      </c>
      <c r="G47" s="99" t="str">
        <f t="shared" si="8"/>
        <v>corG-3</v>
      </c>
      <c r="H47" s="97" t="str">
        <f t="shared" si="9"/>
        <v>corG-9</v>
      </c>
      <c r="I47" s="97" t="str">
        <f t="shared" si="10"/>
        <v>cor-51</v>
      </c>
      <c r="J47" s="99" t="str">
        <f t="shared" si="11"/>
        <v/>
      </c>
      <c r="K47" s="97" t="str">
        <f t="shared" si="3"/>
        <v/>
      </c>
      <c r="L47" s="29" t="str">
        <f t="shared" si="12"/>
        <v xml:space="preserve"> SELLER SELLER TAX REPRESENTATIVE PARTY BUYER PAYEE DELIVERY INFORMATION</v>
      </c>
      <c r="M47" s="13"/>
      <c r="N47" s="18"/>
      <c r="O47" s="18"/>
      <c r="P47" s="18"/>
      <c r="Q47" s="5" t="str">
        <f>VLOOKUP(A47,label!A:G,6,FALSE)</f>
        <v>gl-gen:identifierTypeItemType</v>
      </c>
      <c r="R47" s="18"/>
      <c r="S47" s="5" t="str">
        <f>VLOOKUP(A47,label!A:G,5,FALSE)</f>
        <v>identifierType</v>
      </c>
      <c r="T47" s="17" t="s">
        <v>1978</v>
      </c>
      <c r="U47" s="17" t="s">
        <v>3607</v>
      </c>
      <c r="V47" s="17" t="s">
        <v>2022</v>
      </c>
      <c r="W47" s="17" t="s">
        <v>2062</v>
      </c>
      <c r="X47" s="17" t="s">
        <v>2094</v>
      </c>
      <c r="AC47" s="29"/>
    </row>
    <row r="48" spans="1:29" ht="19" customHeight="1">
      <c r="A48" s="10" t="s">
        <v>3521</v>
      </c>
      <c r="B48" s="5">
        <f>VLOOKUP(A48,label!A:E,2,FALSE)</f>
        <v>143</v>
      </c>
      <c r="C48" s="5">
        <v>4</v>
      </c>
      <c r="D48" s="67" t="str">
        <f>VLOOKUP(A48,label!A:E,4,FALSE)</f>
        <v>cor</v>
      </c>
      <c r="E48" s="80" t="str">
        <f>VLOOKUP(A48,label!A:E,5,FALSE)</f>
        <v>identifierCode</v>
      </c>
      <c r="F48" s="101" t="s">
        <v>4426</v>
      </c>
      <c r="G48" s="99" t="str">
        <f t="shared" si="8"/>
        <v>corG-3</v>
      </c>
      <c r="H48" s="97" t="str">
        <f t="shared" si="9"/>
        <v>corG-9</v>
      </c>
      <c r="I48" s="97" t="str">
        <f t="shared" si="10"/>
        <v>cor-44</v>
      </c>
      <c r="J48" s="99" t="str">
        <f t="shared" si="11"/>
        <v/>
      </c>
      <c r="K48" s="97" t="str">
        <f t="shared" si="3"/>
        <v/>
      </c>
      <c r="L48" s="29" t="str">
        <f t="shared" si="12"/>
        <v xml:space="preserve"> BT-29 BT-46 BT-60</v>
      </c>
      <c r="N48" s="9" t="s">
        <v>1961</v>
      </c>
      <c r="O48" s="15" t="s">
        <v>1958</v>
      </c>
      <c r="P48" s="9" t="s">
        <v>3609</v>
      </c>
      <c r="Q48" s="5" t="str">
        <f>VLOOKUP(A48,label!A:G,6,FALSE)</f>
        <v>identifierCodeItemType</v>
      </c>
      <c r="R48" s="9" t="s">
        <v>1918</v>
      </c>
      <c r="S48" s="5" t="str">
        <f>VLOOKUP(A48,label!A:G,5,FALSE)</f>
        <v>identifierCode</v>
      </c>
      <c r="T48" s="12" t="s">
        <v>1983</v>
      </c>
      <c r="V48" s="12" t="s">
        <v>2026</v>
      </c>
      <c r="W48" s="12" t="s">
        <v>2065</v>
      </c>
      <c r="AC48" s="29"/>
    </row>
    <row r="49" spans="1:29" ht="19" customHeight="1">
      <c r="A49" s="10" t="s">
        <v>1341</v>
      </c>
      <c r="B49" s="5">
        <f>VLOOKUP(A49,label!A:E,2,FALSE)</f>
        <v>145</v>
      </c>
      <c r="C49" s="5">
        <v>4</v>
      </c>
      <c r="D49" s="67" t="str">
        <f>VLOOKUP(A49,label!A:E,4,FALSE)</f>
        <v>cor</v>
      </c>
      <c r="E49" s="80" t="str">
        <f>VLOOKUP(A49,label!A:E,5,FALSE)</f>
        <v>identifierAuthorityCode</v>
      </c>
      <c r="F49" s="101" t="s">
        <v>4529</v>
      </c>
      <c r="G49" s="99" t="str">
        <f t="shared" si="8"/>
        <v>corG-3</v>
      </c>
      <c r="H49" s="97" t="str">
        <f t="shared" si="9"/>
        <v>corG-9</v>
      </c>
      <c r="I49" s="97" t="str">
        <f t="shared" si="10"/>
        <v>cor-45</v>
      </c>
      <c r="J49" s="99" t="str">
        <f t="shared" si="11"/>
        <v/>
      </c>
      <c r="K49" s="97" t="str">
        <f t="shared" si="3"/>
        <v/>
      </c>
      <c r="L49" s="29" t="str">
        <f t="shared" si="12"/>
        <v xml:space="preserve"> BT-30 BT-47 BT-61</v>
      </c>
      <c r="N49" s="9" t="s">
        <v>1961</v>
      </c>
      <c r="O49" s="9" t="s">
        <v>1929</v>
      </c>
      <c r="P49" s="9" t="s">
        <v>3610</v>
      </c>
      <c r="Q49" s="5" t="str">
        <f>VLOOKUP(A49,label!A:G,6,FALSE)</f>
        <v>identifierAuthorityCodeItemType</v>
      </c>
      <c r="R49" s="9" t="s">
        <v>1918</v>
      </c>
      <c r="S49" s="5" t="str">
        <f>VLOOKUP(A49,label!A:G,5,FALSE)</f>
        <v>identifierAuthorityCode</v>
      </c>
      <c r="T49" s="12" t="s">
        <v>1986</v>
      </c>
      <c r="V49" s="12" t="s">
        <v>2029</v>
      </c>
      <c r="W49" s="12" t="s">
        <v>2068</v>
      </c>
      <c r="AC49" s="29"/>
    </row>
    <row r="50" spans="1:29" ht="19" customHeight="1">
      <c r="A50" s="10" t="s">
        <v>1341</v>
      </c>
      <c r="B50" s="5">
        <f>VLOOKUP(A50,label!A:E,2,FALSE)</f>
        <v>145</v>
      </c>
      <c r="C50" s="5">
        <v>4</v>
      </c>
      <c r="D50" s="67" t="str">
        <f>VLOOKUP(A50,label!A:E,4,FALSE)</f>
        <v>cor</v>
      </c>
      <c r="E50" s="80" t="str">
        <f>VLOOKUP(A50,label!A:E,5,FALSE)</f>
        <v>identifierAuthorityCode</v>
      </c>
      <c r="F50" s="101" t="s">
        <v>4529</v>
      </c>
      <c r="G50" s="99" t="str">
        <f t="shared" si="8"/>
        <v>corG-3</v>
      </c>
      <c r="H50" s="97" t="str">
        <f t="shared" si="9"/>
        <v>corG-9</v>
      </c>
      <c r="I50" s="97" t="str">
        <f t="shared" si="10"/>
        <v>cor-45</v>
      </c>
      <c r="J50" s="99" t="str">
        <f t="shared" si="11"/>
        <v/>
      </c>
      <c r="K50" s="97" t="str">
        <f t="shared" si="3"/>
        <v/>
      </c>
      <c r="L50" s="29" t="str">
        <f t="shared" si="12"/>
        <v xml:space="preserve"> BT-31 BT-63 BT-48</v>
      </c>
      <c r="N50" s="9" t="s">
        <v>1961</v>
      </c>
      <c r="O50" s="9" t="s">
        <v>1917</v>
      </c>
      <c r="P50" s="9" t="s">
        <v>3629</v>
      </c>
      <c r="Q50" s="5" t="str">
        <f>VLOOKUP(A50,label!A:G,6,FALSE)</f>
        <v>identifierAuthorityCodeItemType</v>
      </c>
      <c r="R50" s="9" t="s">
        <v>1918</v>
      </c>
      <c r="S50" s="5" t="str">
        <f>VLOOKUP(A50,label!A:G,5,FALSE)</f>
        <v>identifierAuthorityCode</v>
      </c>
      <c r="T50" s="12" t="s">
        <v>1989</v>
      </c>
      <c r="U50" s="12" t="s">
        <v>2075</v>
      </c>
      <c r="V50" s="12" t="s">
        <v>2032</v>
      </c>
      <c r="AC50" s="29"/>
    </row>
    <row r="51" spans="1:29" ht="19" customHeight="1">
      <c r="A51" s="10" t="s">
        <v>3628</v>
      </c>
      <c r="B51" s="5">
        <f>VLOOKUP(A51,label!A:E,2,FALSE)</f>
        <v>145</v>
      </c>
      <c r="C51" s="5">
        <v>4</v>
      </c>
      <c r="D51" s="67" t="str">
        <f>VLOOKUP(A51,label!A:E,4,FALSE)</f>
        <v>cor</v>
      </c>
      <c r="E51" s="80" t="str">
        <f>VLOOKUP(A51,label!A:E,5,FALSE)</f>
        <v>identifierAuthorityCode</v>
      </c>
      <c r="F51" s="101" t="s">
        <v>4529</v>
      </c>
      <c r="G51" s="99" t="str">
        <f t="shared" si="8"/>
        <v>corG-3</v>
      </c>
      <c r="H51" s="97" t="str">
        <f t="shared" si="9"/>
        <v>corG-9</v>
      </c>
      <c r="I51" s="97" t="str">
        <f t="shared" si="10"/>
        <v>cor-45</v>
      </c>
      <c r="J51" s="99" t="str">
        <f t="shared" si="11"/>
        <v/>
      </c>
      <c r="K51" s="97" t="str">
        <f t="shared" si="3"/>
        <v/>
      </c>
      <c r="L51" s="29" t="str">
        <f t="shared" si="12"/>
        <v xml:space="preserve"> BT-32</v>
      </c>
      <c r="N51" s="9" t="s">
        <v>1961</v>
      </c>
      <c r="O51" s="9" t="s">
        <v>1929</v>
      </c>
      <c r="P51" s="9" t="s">
        <v>1992</v>
      </c>
      <c r="Q51" s="5" t="str">
        <f>VLOOKUP(A51,label!A:G,6,FALSE)</f>
        <v>identifierAuthorityCodeItemType</v>
      </c>
      <c r="R51" s="9" t="s">
        <v>1918</v>
      </c>
      <c r="S51" s="5" t="str">
        <f>VLOOKUP(A51,label!A:G,5,FALSE)</f>
        <v>identifierAuthorityCode</v>
      </c>
      <c r="T51" s="12" t="s">
        <v>1991</v>
      </c>
      <c r="AC51" s="29"/>
    </row>
    <row r="52" spans="1:29" ht="19" customHeight="1">
      <c r="A52" s="10" t="s">
        <v>1342</v>
      </c>
      <c r="B52" s="5">
        <f>VLOOKUP(A52,label!A:E,2,FALSE)</f>
        <v>146</v>
      </c>
      <c r="C52" s="5">
        <v>4</v>
      </c>
      <c r="D52" s="67" t="str">
        <f>VLOOKUP(A52,label!A:E,4,FALSE)</f>
        <v>cor</v>
      </c>
      <c r="E52" s="80" t="str">
        <f>VLOOKUP(A52,label!A:E,5,FALSE)</f>
        <v>identifierAuthority</v>
      </c>
      <c r="F52" s="101" t="s">
        <v>4530</v>
      </c>
      <c r="G52" s="99" t="str">
        <f t="shared" si="8"/>
        <v>corG-3</v>
      </c>
      <c r="H52" s="97" t="str">
        <f t="shared" si="9"/>
        <v>corG-9</v>
      </c>
      <c r="I52" s="97" t="str">
        <f t="shared" si="10"/>
        <v>cor-46</v>
      </c>
      <c r="J52" s="99" t="str">
        <f t="shared" si="11"/>
        <v/>
      </c>
      <c r="K52" s="97" t="str">
        <f t="shared" si="3"/>
        <v/>
      </c>
      <c r="L52" s="29" t="str">
        <f t="shared" si="12"/>
        <v xml:space="preserve"> BT-30A BT-47A BT-61A</v>
      </c>
      <c r="N52" s="9" t="s">
        <v>1961</v>
      </c>
      <c r="O52" s="9" t="s">
        <v>1929</v>
      </c>
      <c r="P52" s="9" t="s">
        <v>3609</v>
      </c>
      <c r="Q52" s="5" t="str">
        <f>VLOOKUP(A52,label!A:G,6,FALSE)</f>
        <v>identifierAuthorityItemType</v>
      </c>
      <c r="R52" s="9"/>
      <c r="S52" s="5" t="str">
        <f>VLOOKUP(A52,label!A:G,5,FALSE)</f>
        <v>identifierAuthority</v>
      </c>
      <c r="T52" s="12" t="s">
        <v>1988</v>
      </c>
      <c r="V52" s="12" t="s">
        <v>2031</v>
      </c>
      <c r="W52" s="12" t="s">
        <v>2070</v>
      </c>
      <c r="AC52" s="29"/>
    </row>
    <row r="53" spans="1:29" ht="19" customHeight="1">
      <c r="A53" s="10" t="s">
        <v>1346</v>
      </c>
      <c r="B53" s="5">
        <f>VLOOKUP(A53,label!A:E,2,FALSE)</f>
        <v>152</v>
      </c>
      <c r="C53" s="5">
        <v>4</v>
      </c>
      <c r="D53" s="67" t="str">
        <f>VLOOKUP(A53,label!A:E,4,FALSE)</f>
        <v>cor</v>
      </c>
      <c r="E53" s="80" t="str">
        <f>VLOOKUP(A53,label!A:E,5,FALSE)</f>
        <v>identifierDescription</v>
      </c>
      <c r="F53" s="101" t="s">
        <v>4429</v>
      </c>
      <c r="G53" s="99" t="str">
        <f t="shared" si="8"/>
        <v>corG-3</v>
      </c>
      <c r="H53" s="97" t="str">
        <f t="shared" si="9"/>
        <v>corG-9</v>
      </c>
      <c r="I53" s="97" t="str">
        <f t="shared" si="10"/>
        <v>cor-50</v>
      </c>
      <c r="J53" s="99" t="str">
        <f t="shared" si="11"/>
        <v/>
      </c>
      <c r="K53" s="97" t="str">
        <f t="shared" si="3"/>
        <v/>
      </c>
      <c r="L53" s="29" t="str">
        <f t="shared" si="12"/>
        <v xml:space="preserve"> BT-27 BT-62 BT-44 BT-59 BT-70</v>
      </c>
      <c r="N53" s="9" t="s">
        <v>1961</v>
      </c>
      <c r="O53" s="9" t="s">
        <v>1917</v>
      </c>
      <c r="P53" s="9" t="s">
        <v>3509</v>
      </c>
      <c r="Q53" s="5" t="str">
        <f>VLOOKUP(A53,label!A:G,6,FALSE)</f>
        <v>identifierDescriptionItemType</v>
      </c>
      <c r="R53" s="9" t="s">
        <v>1938</v>
      </c>
      <c r="S53" s="5" t="str">
        <f>VLOOKUP(A53,label!A:G,5,FALSE)</f>
        <v>identifierDescription</v>
      </c>
      <c r="T53" s="12" t="s">
        <v>1979</v>
      </c>
      <c r="U53" s="12" t="s">
        <v>2073</v>
      </c>
      <c r="V53" s="12" t="s">
        <v>2023</v>
      </c>
      <c r="W53" s="12" t="s">
        <v>2063</v>
      </c>
      <c r="X53" s="12" t="s">
        <v>2095</v>
      </c>
      <c r="AC53" s="29"/>
    </row>
    <row r="54" spans="1:29" ht="19" customHeight="1">
      <c r="A54" s="5" t="s">
        <v>3792</v>
      </c>
      <c r="B54" s="5">
        <f>VLOOKUP(A54,label!A:E,2,FALSE)</f>
        <v>150</v>
      </c>
      <c r="C54" s="5">
        <f>VLOOKUP(A54,label!A:G,3,FALSE)</f>
        <v>4</v>
      </c>
      <c r="D54" s="67" t="str">
        <f>VLOOKUP(A54,label!A:E,4,FALSE)</f>
        <v>cen</v>
      </c>
      <c r="E54" s="80" t="str">
        <f>VLOOKUP(A54,label!A:E,5,FALSE)</f>
        <v>tradingName</v>
      </c>
      <c r="F54" s="101" t="s">
        <v>4427</v>
      </c>
      <c r="G54" s="99" t="str">
        <f t="shared" si="8"/>
        <v>corG-3</v>
      </c>
      <c r="H54" s="97" t="str">
        <f t="shared" si="9"/>
        <v>corG-9</v>
      </c>
      <c r="I54" s="97" t="str">
        <f t="shared" si="10"/>
        <v>cen-28</v>
      </c>
      <c r="J54" s="99" t="str">
        <f t="shared" si="11"/>
        <v/>
      </c>
      <c r="K54" s="97" t="str">
        <f t="shared" si="3"/>
        <v/>
      </c>
      <c r="L54" s="29" t="str">
        <f t="shared" si="12"/>
        <v xml:space="preserve"> BT-28 BT-45</v>
      </c>
      <c r="N54" s="9" t="s">
        <v>1961</v>
      </c>
      <c r="O54" s="9" t="s">
        <v>1929</v>
      </c>
      <c r="P54" s="9" t="s">
        <v>3622</v>
      </c>
      <c r="Q54" s="5" t="str">
        <f>VLOOKUP(A54,label!A:G,6,FALSE)</f>
        <v>textItemType</v>
      </c>
      <c r="R54" s="9" t="s">
        <v>1938</v>
      </c>
      <c r="S54" s="5" t="str">
        <f>VLOOKUP(A54,label!A:G,5,FALSE)</f>
        <v>tradingName</v>
      </c>
      <c r="T54" s="12" t="s">
        <v>1981</v>
      </c>
      <c r="V54" s="12" t="s">
        <v>3525</v>
      </c>
      <c r="AC54" s="29"/>
    </row>
    <row r="55" spans="1:29" ht="19" customHeight="1">
      <c r="A55" s="5" t="s">
        <v>3667</v>
      </c>
      <c r="B55" s="5">
        <f>VLOOKUP(A55,label!A:E,2,FALSE)</f>
        <v>151</v>
      </c>
      <c r="C55" s="5">
        <f>VLOOKUP(A55,label!A:G,3,FALSE)</f>
        <v>4</v>
      </c>
      <c r="D55" s="67" t="str">
        <f>VLOOKUP(A55,label!A:E,4,FALSE)</f>
        <v>cen</v>
      </c>
      <c r="E55" s="80" t="str">
        <f>VLOOKUP(A55,label!A:E,5,FALSE)</f>
        <v>additionalLegalInformation</v>
      </c>
      <c r="F55" s="101" t="s">
        <v>4428</v>
      </c>
      <c r="G55" s="99" t="str">
        <f t="shared" si="8"/>
        <v>corG-3</v>
      </c>
      <c r="H55" s="97" t="str">
        <f t="shared" si="9"/>
        <v>corG-9</v>
      </c>
      <c r="I55" s="97" t="str">
        <f t="shared" si="10"/>
        <v>cen-33</v>
      </c>
      <c r="J55" s="99" t="str">
        <f t="shared" si="11"/>
        <v/>
      </c>
      <c r="K55" s="97" t="str">
        <f t="shared" si="3"/>
        <v/>
      </c>
      <c r="L55" s="29" t="str">
        <f t="shared" si="12"/>
        <v xml:space="preserve"> BT-33</v>
      </c>
      <c r="N55" s="9" t="s">
        <v>1961</v>
      </c>
      <c r="O55" s="9" t="s">
        <v>1929</v>
      </c>
      <c r="P55" s="9" t="s">
        <v>1994</v>
      </c>
      <c r="Q55" s="5" t="str">
        <f>VLOOKUP(A55,label!A:G,6,FALSE)</f>
        <v>textItemType</v>
      </c>
      <c r="R55" s="9" t="s">
        <v>1938</v>
      </c>
      <c r="S55" s="5" t="str">
        <f>VLOOKUP(A55,label!A:G,5,FALSE)</f>
        <v>additionalLegalInformation</v>
      </c>
      <c r="T55" s="12" t="s">
        <v>1993</v>
      </c>
      <c r="AC55" s="29"/>
    </row>
    <row r="56" spans="1:29" ht="19" customHeight="1">
      <c r="A56" s="10" t="s">
        <v>828</v>
      </c>
      <c r="B56" s="5">
        <f>VLOOKUP(A56,label!A:E,2,FALSE)</f>
        <v>165</v>
      </c>
      <c r="C56" s="5">
        <v>4</v>
      </c>
      <c r="D56" s="67" t="str">
        <f>VLOOKUP(A56,label!A:E,4,FALSE)</f>
        <v>bus</v>
      </c>
      <c r="E56" s="80" t="str">
        <f>VLOOKUP(A56,label!A:E,5,FALSE)</f>
        <v>identifierAddress</v>
      </c>
      <c r="F56" s="101" t="s">
        <v>4431</v>
      </c>
      <c r="G56" s="99" t="str">
        <f t="shared" si="8"/>
        <v>corG-3</v>
      </c>
      <c r="H56" s="97" t="str">
        <f t="shared" si="9"/>
        <v>corG-9</v>
      </c>
      <c r="I56" s="97" t="str">
        <f t="shared" si="10"/>
        <v>busG-20</v>
      </c>
      <c r="J56" s="99" t="str">
        <f t="shared" ref="J56:J87" si="13">IF(5=C56,A56,IF(4&lt;C56,J55,""))</f>
        <v/>
      </c>
      <c r="K56" s="97" t="str">
        <f t="shared" si="3"/>
        <v/>
      </c>
      <c r="L56" s="29" t="str">
        <f t="shared" si="12"/>
        <v xml:space="preserve"> BG-5 BG-12 BG-8 BG-15</v>
      </c>
      <c r="N56" s="9" t="s">
        <v>1961</v>
      </c>
      <c r="O56" s="9" t="s">
        <v>1917</v>
      </c>
      <c r="P56" s="17" t="s">
        <v>3608</v>
      </c>
      <c r="Q56" s="5" t="str">
        <f>VLOOKUP(A56,label!A:G,6,FALSE)</f>
        <v>_</v>
      </c>
      <c r="R56" s="17"/>
      <c r="S56" s="5" t="str">
        <f>VLOOKUP(A56,label!A:G,5,FALSE)</f>
        <v>identifierAddress</v>
      </c>
      <c r="T56" s="14" t="s">
        <v>1997</v>
      </c>
      <c r="U56" s="14" t="s">
        <v>2077</v>
      </c>
      <c r="V56" s="14" t="s">
        <v>2037</v>
      </c>
      <c r="X56" s="14" t="s">
        <v>2108</v>
      </c>
      <c r="AC56" s="29"/>
    </row>
    <row r="57" spans="1:29" ht="19" customHeight="1">
      <c r="A57" s="10" t="s">
        <v>1359</v>
      </c>
      <c r="B57" s="5">
        <f>VLOOKUP(A57,label!A:E,2,FALSE)</f>
        <v>169</v>
      </c>
      <c r="C57" s="5">
        <v>5</v>
      </c>
      <c r="D57" s="67" t="str">
        <f>VLOOKUP(A57,label!A:E,4,FALSE)</f>
        <v>bus</v>
      </c>
      <c r="E57" s="81" t="str">
        <f>VLOOKUP(A57,label!A:E,5,FALSE)</f>
        <v>identifierStreet</v>
      </c>
      <c r="F57" s="101" t="s">
        <v>4432</v>
      </c>
      <c r="G57" s="99" t="str">
        <f t="shared" si="8"/>
        <v>corG-3</v>
      </c>
      <c r="H57" s="97" t="str">
        <f t="shared" si="9"/>
        <v>corG-9</v>
      </c>
      <c r="I57" s="97" t="str">
        <f t="shared" si="10"/>
        <v>busG-20</v>
      </c>
      <c r="J57" s="99" t="str">
        <f t="shared" si="13"/>
        <v>bus-124</v>
      </c>
      <c r="K57" s="97" t="str">
        <f t="shared" si="3"/>
        <v/>
      </c>
      <c r="L57" s="29" t="str">
        <f t="shared" si="12"/>
        <v xml:space="preserve"> BT-35 BT-64 BT-50 BT-75</v>
      </c>
      <c r="N57" s="9" t="s">
        <v>2000</v>
      </c>
      <c r="O57" s="9" t="s">
        <v>1929</v>
      </c>
      <c r="P57" s="9" t="s">
        <v>3611</v>
      </c>
      <c r="Q57" s="5" t="str">
        <f>VLOOKUP(A57,label!A:G,6,FALSE)</f>
        <v>identifierStreetItemType</v>
      </c>
      <c r="R57" s="9" t="s">
        <v>1938</v>
      </c>
      <c r="S57" s="5" t="str">
        <f>VLOOKUP(A57,label!A:G,5,FALSE)</f>
        <v>identifierStreet</v>
      </c>
      <c r="T57" s="8" t="s">
        <v>1999</v>
      </c>
      <c r="U57" s="12" t="s">
        <v>2079</v>
      </c>
      <c r="V57" s="8" t="s">
        <v>2039</v>
      </c>
      <c r="X57" s="12" t="s">
        <v>2110</v>
      </c>
      <c r="AC57" s="29"/>
    </row>
    <row r="58" spans="1:29" ht="19" customHeight="1">
      <c r="A58" s="10" t="s">
        <v>1360</v>
      </c>
      <c r="B58" s="5">
        <f>VLOOKUP(A58,label!A:E,2,FALSE)</f>
        <v>170</v>
      </c>
      <c r="C58" s="5">
        <v>5</v>
      </c>
      <c r="D58" s="67" t="str">
        <f>VLOOKUP(A58,label!A:E,4,FALSE)</f>
        <v>bus</v>
      </c>
      <c r="E58" s="81" t="str">
        <f>VLOOKUP(A58,label!A:E,5,FALSE)</f>
        <v>identifierAddressStreet2</v>
      </c>
      <c r="F58" s="101" t="s">
        <v>4433</v>
      </c>
      <c r="G58" s="99" t="str">
        <f t="shared" si="8"/>
        <v>corG-3</v>
      </c>
      <c r="H58" s="97" t="str">
        <f t="shared" si="9"/>
        <v>corG-9</v>
      </c>
      <c r="I58" s="97" t="str">
        <f t="shared" si="10"/>
        <v>busG-20</v>
      </c>
      <c r="J58" s="99" t="str">
        <f t="shared" si="13"/>
        <v>bus-125</v>
      </c>
      <c r="K58" s="97" t="str">
        <f t="shared" si="3"/>
        <v/>
      </c>
      <c r="L58" s="29" t="str">
        <f t="shared" si="12"/>
        <v xml:space="preserve"> BT-36 BT-65 BT-51 BT-76</v>
      </c>
      <c r="N58" s="9" t="s">
        <v>2000</v>
      </c>
      <c r="O58" s="9" t="s">
        <v>1929</v>
      </c>
      <c r="P58" s="9" t="s">
        <v>3612</v>
      </c>
      <c r="Q58" s="5" t="str">
        <f>VLOOKUP(A58,label!A:G,6,FALSE)</f>
        <v>identifierAddressStreet2ItemType</v>
      </c>
      <c r="R58" s="9" t="s">
        <v>1938</v>
      </c>
      <c r="S58" s="5" t="str">
        <f>VLOOKUP(A58,label!A:G,5,FALSE)</f>
        <v>identifierAddressStreet2</v>
      </c>
      <c r="T58" s="12" t="s">
        <v>2002</v>
      </c>
      <c r="U58" s="12" t="s">
        <v>2081</v>
      </c>
      <c r="V58" s="12" t="s">
        <v>2041</v>
      </c>
      <c r="X58" s="12" t="s">
        <v>2112</v>
      </c>
      <c r="AC58" s="29"/>
    </row>
    <row r="59" spans="1:29" ht="19" customHeight="1">
      <c r="A59" s="5" t="s">
        <v>4362</v>
      </c>
      <c r="B59" s="5">
        <f>VLOOKUP(A59,label!A:E,2,FALSE)</f>
        <v>171</v>
      </c>
      <c r="C59" s="5">
        <f>VLOOKUP(A59,label!A:G,3,FALSE)</f>
        <v>5</v>
      </c>
      <c r="D59" s="67" t="str">
        <f>VLOOKUP(A59,label!A:E,4,FALSE)</f>
        <v>cen</v>
      </c>
      <c r="E59" s="81" t="str">
        <f>VLOOKUP(A59,label!A:E,5,FALSE)</f>
        <v>AddressLine3</v>
      </c>
      <c r="F59" s="101" t="s">
        <v>4434</v>
      </c>
      <c r="G59" s="99" t="str">
        <f t="shared" si="8"/>
        <v>corG-3</v>
      </c>
      <c r="H59" s="97" t="str">
        <f t="shared" si="9"/>
        <v>corG-9</v>
      </c>
      <c r="I59" s="97" t="str">
        <f t="shared" si="10"/>
        <v>busG-20</v>
      </c>
      <c r="J59" s="99" t="str">
        <f t="shared" si="13"/>
        <v>cen-162</v>
      </c>
      <c r="K59" s="97" t="str">
        <f t="shared" si="3"/>
        <v/>
      </c>
      <c r="L59" s="29" t="str">
        <f t="shared" si="12"/>
        <v xml:space="preserve"> BT-162 BT-164 BT-163 BT-165</v>
      </c>
      <c r="N59" s="9" t="s">
        <v>2000</v>
      </c>
      <c r="O59" s="9" t="s">
        <v>1929</v>
      </c>
      <c r="P59" s="9" t="s">
        <v>3621</v>
      </c>
      <c r="Q59" s="5" t="str">
        <f>VLOOKUP(A59,label!A:G,6,FALSE)</f>
        <v>textItemType</v>
      </c>
      <c r="R59" s="9" t="s">
        <v>1938</v>
      </c>
      <c r="S59" s="5" t="str">
        <f>VLOOKUP(A59,label!A:G,5,FALSE)</f>
        <v>AddressLine3</v>
      </c>
      <c r="T59" s="12" t="s">
        <v>3524</v>
      </c>
      <c r="U59" s="12" t="s">
        <v>2083</v>
      </c>
      <c r="V59" s="12" t="s">
        <v>2043</v>
      </c>
      <c r="X59" s="12" t="s">
        <v>2114</v>
      </c>
      <c r="AC59" s="29"/>
    </row>
    <row r="60" spans="1:29" ht="19" customHeight="1">
      <c r="A60" s="10" t="s">
        <v>1361</v>
      </c>
      <c r="B60" s="5">
        <f>VLOOKUP(A60,label!A:E,2,FALSE)</f>
        <v>172</v>
      </c>
      <c r="C60" s="5">
        <v>5</v>
      </c>
      <c r="D60" s="67" t="str">
        <f>VLOOKUP(A60,label!A:E,4,FALSE)</f>
        <v>bus</v>
      </c>
      <c r="E60" s="81" t="str">
        <f>VLOOKUP(A60,label!A:E,5,FALSE)</f>
        <v>identifierCity</v>
      </c>
      <c r="F60" s="101" t="s">
        <v>4435</v>
      </c>
      <c r="G60" s="99" t="str">
        <f t="shared" si="8"/>
        <v>corG-3</v>
      </c>
      <c r="H60" s="97" t="str">
        <f t="shared" si="9"/>
        <v>corG-9</v>
      </c>
      <c r="I60" s="97" t="str">
        <f t="shared" si="10"/>
        <v>busG-20</v>
      </c>
      <c r="J60" s="99" t="str">
        <f t="shared" si="13"/>
        <v>bus-126</v>
      </c>
      <c r="K60" s="97" t="str">
        <f t="shared" si="3"/>
        <v/>
      </c>
      <c r="L60" s="29" t="str">
        <f t="shared" si="12"/>
        <v xml:space="preserve"> BT-37 BT-66 BT-52 BT-77</v>
      </c>
      <c r="N60" s="9" t="s">
        <v>2000</v>
      </c>
      <c r="O60" s="9" t="s">
        <v>1929</v>
      </c>
      <c r="P60" s="9" t="s">
        <v>3613</v>
      </c>
      <c r="Q60" s="5" t="str">
        <f>VLOOKUP(A60,label!A:G,6,FALSE)</f>
        <v>identifierCityItemType</v>
      </c>
      <c r="R60" s="9" t="s">
        <v>1938</v>
      </c>
      <c r="S60" s="5" t="str">
        <f>VLOOKUP(A60,label!A:G,5,FALSE)</f>
        <v>identifierCity</v>
      </c>
      <c r="T60" s="8" t="s">
        <v>2005</v>
      </c>
      <c r="U60" s="12" t="s">
        <v>2085</v>
      </c>
      <c r="V60" s="8" t="s">
        <v>2045</v>
      </c>
      <c r="X60" s="12" t="s">
        <v>2116</v>
      </c>
      <c r="AC60" s="29"/>
    </row>
    <row r="61" spans="1:29" ht="19" customHeight="1">
      <c r="A61" s="10" t="s">
        <v>1362</v>
      </c>
      <c r="B61" s="5">
        <f>VLOOKUP(A61,label!A:E,2,FALSE)</f>
        <v>173</v>
      </c>
      <c r="C61" s="5">
        <v>5</v>
      </c>
      <c r="D61" s="67" t="str">
        <f>VLOOKUP(A61,label!A:E,4,FALSE)</f>
        <v>bus</v>
      </c>
      <c r="E61" s="81" t="str">
        <f>VLOOKUP(A61,label!A:E,5,FALSE)</f>
        <v>identifierStateOrProvince</v>
      </c>
      <c r="F61" s="101" t="s">
        <v>4436</v>
      </c>
      <c r="G61" s="99" t="str">
        <f t="shared" si="8"/>
        <v>corG-3</v>
      </c>
      <c r="H61" s="97" t="str">
        <f t="shared" si="9"/>
        <v>corG-9</v>
      </c>
      <c r="I61" s="97" t="str">
        <f t="shared" si="10"/>
        <v>busG-20</v>
      </c>
      <c r="J61" s="99" t="str">
        <f t="shared" si="13"/>
        <v>bus-127</v>
      </c>
      <c r="K61" s="97" t="str">
        <f t="shared" si="3"/>
        <v/>
      </c>
      <c r="L61" s="29" t="str">
        <f t="shared" si="12"/>
        <v xml:space="preserve"> BT-39 BT-68 BT-54 BT-79</v>
      </c>
      <c r="N61" s="9" t="s">
        <v>2000</v>
      </c>
      <c r="O61" s="9" t="s">
        <v>1929</v>
      </c>
      <c r="P61" s="9" t="s">
        <v>3614</v>
      </c>
      <c r="Q61" s="5" t="str">
        <f>VLOOKUP(A61,label!A:G,6,FALSE)</f>
        <v>identifierStateOrProvinceItemType</v>
      </c>
      <c r="R61" s="9" t="s">
        <v>1938</v>
      </c>
      <c r="S61" s="5" t="str">
        <f>VLOOKUP(A61,label!A:G,5,FALSE)</f>
        <v>identifierStateOrProvince</v>
      </c>
      <c r="T61" s="12" t="s">
        <v>2009</v>
      </c>
      <c r="U61" s="12" t="s">
        <v>2089</v>
      </c>
      <c r="V61" s="12" t="s">
        <v>2049</v>
      </c>
      <c r="X61" s="12" t="s">
        <v>2120</v>
      </c>
      <c r="AC61" s="29"/>
    </row>
    <row r="62" spans="1:29" ht="19" customHeight="1">
      <c r="A62" s="10" t="s">
        <v>1363</v>
      </c>
      <c r="B62" s="5">
        <f>VLOOKUP(A62,label!A:E,2,FALSE)</f>
        <v>174</v>
      </c>
      <c r="C62" s="5">
        <v>5</v>
      </c>
      <c r="D62" s="67" t="str">
        <f>VLOOKUP(A62,label!A:E,4,FALSE)</f>
        <v>bus</v>
      </c>
      <c r="E62" s="81" t="str">
        <f>VLOOKUP(A62,label!A:E,5,FALSE)</f>
        <v>identifierCountry</v>
      </c>
      <c r="F62" s="101" t="s">
        <v>4437</v>
      </c>
      <c r="G62" s="99" t="str">
        <f t="shared" si="8"/>
        <v>corG-3</v>
      </c>
      <c r="H62" s="97" t="str">
        <f t="shared" si="9"/>
        <v>corG-9</v>
      </c>
      <c r="I62" s="97" t="str">
        <f t="shared" si="10"/>
        <v>busG-20</v>
      </c>
      <c r="J62" s="99" t="str">
        <f t="shared" si="13"/>
        <v>bus-128</v>
      </c>
      <c r="K62" s="97" t="str">
        <f t="shared" si="3"/>
        <v/>
      </c>
      <c r="L62" s="29" t="str">
        <f t="shared" si="12"/>
        <v xml:space="preserve"> BT-40 BT-69 BT-55 BT-80</v>
      </c>
      <c r="N62" s="9" t="s">
        <v>2000</v>
      </c>
      <c r="O62" s="9" t="s">
        <v>1917</v>
      </c>
      <c r="P62" s="9" t="s">
        <v>3615</v>
      </c>
      <c r="Q62" s="5" t="str">
        <f>VLOOKUP(A62,label!A:G,6,FALSE)</f>
        <v>identifierCountryItemType</v>
      </c>
      <c r="R62" s="9" t="s">
        <v>1924</v>
      </c>
      <c r="S62" s="5" t="str">
        <f>VLOOKUP(A62,label!A:G,5,FALSE)</f>
        <v>identifierCountry</v>
      </c>
      <c r="T62" s="8" t="s">
        <v>2011</v>
      </c>
      <c r="U62" s="12" t="s">
        <v>2091</v>
      </c>
      <c r="V62" s="8" t="s">
        <v>2051</v>
      </c>
      <c r="X62" s="12" t="s">
        <v>2122</v>
      </c>
      <c r="AC62" s="29"/>
    </row>
    <row r="63" spans="1:29" ht="19" customHeight="1">
      <c r="A63" s="3" t="s">
        <v>1364</v>
      </c>
      <c r="B63" s="5">
        <f>VLOOKUP(A63,label!A:E,2,FALSE)</f>
        <v>175</v>
      </c>
      <c r="C63" s="5">
        <v>5</v>
      </c>
      <c r="D63" s="67" t="str">
        <f>VLOOKUP(A63,label!A:E,4,FALSE)</f>
        <v>bus</v>
      </c>
      <c r="E63" s="81" t="str">
        <f>VLOOKUP(A63,label!A:E,5,FALSE)</f>
        <v>identifierZipOrPostalCode</v>
      </c>
      <c r="F63" s="101" t="s">
        <v>4438</v>
      </c>
      <c r="G63" s="99" t="str">
        <f t="shared" si="8"/>
        <v>corG-3</v>
      </c>
      <c r="H63" s="97" t="str">
        <f t="shared" si="9"/>
        <v>corG-9</v>
      </c>
      <c r="I63" s="97" t="str">
        <f t="shared" si="10"/>
        <v>busG-20</v>
      </c>
      <c r="J63" s="99" t="str">
        <f t="shared" si="13"/>
        <v>bus-129</v>
      </c>
      <c r="K63" s="97" t="str">
        <f t="shared" si="3"/>
        <v/>
      </c>
      <c r="L63" s="29" t="str">
        <f t="shared" si="12"/>
        <v xml:space="preserve"> BT-38 BT-67 BT-53 BT-78</v>
      </c>
      <c r="N63" s="9" t="s">
        <v>2000</v>
      </c>
      <c r="O63" s="30" t="s">
        <v>1929</v>
      </c>
      <c r="P63" s="9" t="s">
        <v>3637</v>
      </c>
      <c r="Q63" s="5" t="str">
        <f>VLOOKUP(A63,label!A:G,6,FALSE)</f>
        <v>identifierZipOrPostalCodeItemType</v>
      </c>
      <c r="R63" s="31" t="s">
        <v>1938</v>
      </c>
      <c r="S63" s="5" t="str">
        <f>VLOOKUP(A63,label!A:G,5,FALSE)</f>
        <v>identifierZipOrPostalCode</v>
      </c>
      <c r="T63" s="8" t="s">
        <v>2007</v>
      </c>
      <c r="U63" s="12" t="s">
        <v>2087</v>
      </c>
      <c r="V63" s="8" t="s">
        <v>2047</v>
      </c>
      <c r="X63" s="12" t="s">
        <v>2118</v>
      </c>
      <c r="AC63" s="29"/>
    </row>
    <row r="64" spans="1:29" ht="19" customHeight="1">
      <c r="A64" s="10" t="s">
        <v>1364</v>
      </c>
      <c r="B64" s="5">
        <f>VLOOKUP(A64,label!A:E,2,FALSE)</f>
        <v>175</v>
      </c>
      <c r="C64" s="5">
        <v>5</v>
      </c>
      <c r="D64" s="67" t="str">
        <f>VLOOKUP(A64,label!A:E,4,FALSE)</f>
        <v>bus</v>
      </c>
      <c r="E64" s="81" t="str">
        <f>VLOOKUP(A64,label!A:E,5,FALSE)</f>
        <v>identifierZipOrPostalCode</v>
      </c>
      <c r="F64" s="101" t="s">
        <v>4438</v>
      </c>
      <c r="G64" s="99" t="str">
        <f t="shared" si="8"/>
        <v>corG-3</v>
      </c>
      <c r="H64" s="97" t="str">
        <f t="shared" si="9"/>
        <v>corG-9</v>
      </c>
      <c r="I64" s="97" t="str">
        <f t="shared" si="10"/>
        <v>busG-20</v>
      </c>
      <c r="J64" s="99" t="str">
        <f t="shared" si="13"/>
        <v>bus-129</v>
      </c>
      <c r="K64" s="97" t="str">
        <f t="shared" si="3"/>
        <v/>
      </c>
      <c r="L64" s="29" t="str">
        <f t="shared" si="12"/>
        <v/>
      </c>
      <c r="N64" s="9" t="s">
        <v>2000</v>
      </c>
      <c r="O64" s="9" t="s">
        <v>1929</v>
      </c>
      <c r="P64" s="9" t="s">
        <v>3616</v>
      </c>
      <c r="Q64" s="5" t="str">
        <f>VLOOKUP(A64,label!A:G,6,FALSE)</f>
        <v>identifierZipOrPostalCodeItemType</v>
      </c>
      <c r="R64" s="9" t="s">
        <v>1938</v>
      </c>
      <c r="S64" s="5" t="str">
        <f>VLOOKUP(A64,label!A:G,5,FALSE)</f>
        <v>identifierZipOrPostalCode</v>
      </c>
      <c r="AC64" s="29"/>
    </row>
    <row r="65" spans="1:29" ht="19" customHeight="1">
      <c r="A65" s="10" t="s">
        <v>1365</v>
      </c>
      <c r="B65" s="5">
        <f>VLOOKUP(A65,label!A:E,2,FALSE)</f>
        <v>176</v>
      </c>
      <c r="C65" s="5">
        <v>5</v>
      </c>
      <c r="D65" s="67" t="str">
        <f>VLOOKUP(A65,label!A:E,4,FALSE)</f>
        <v>bus</v>
      </c>
      <c r="E65" s="81" t="str">
        <f>VLOOKUP(A65,label!A:E,5,FALSE)</f>
        <v>identifierAddressLocationIdentifier</v>
      </c>
      <c r="F65" s="101" t="s">
        <v>4439</v>
      </c>
      <c r="G65" s="99" t="str">
        <f t="shared" si="8"/>
        <v>corG-3</v>
      </c>
      <c r="H65" s="97" t="str">
        <f t="shared" si="9"/>
        <v>corG-9</v>
      </c>
      <c r="I65" s="97" t="str">
        <f t="shared" si="10"/>
        <v>busG-20</v>
      </c>
      <c r="J65" s="99" t="str">
        <f t="shared" si="13"/>
        <v>bus-130</v>
      </c>
      <c r="K65" s="97" t="str">
        <f t="shared" si="3"/>
        <v/>
      </c>
      <c r="L65" s="29" t="str">
        <f t="shared" si="12"/>
        <v xml:space="preserve"> BT-71</v>
      </c>
      <c r="N65" s="9" t="s">
        <v>1961</v>
      </c>
      <c r="O65" s="9" t="s">
        <v>1929</v>
      </c>
      <c r="P65" s="9" t="s">
        <v>2098</v>
      </c>
      <c r="Q65" s="5" t="str">
        <f>VLOOKUP(A65,label!A:G,6,FALSE)</f>
        <v>locationIdentifierItemType</v>
      </c>
      <c r="R65" s="9" t="s">
        <v>1918</v>
      </c>
      <c r="S65" s="5" t="str">
        <f>VLOOKUP(A65,label!A:G,5,FALSE)</f>
        <v>identifierAddressLocationIdentifier</v>
      </c>
      <c r="X65" s="12" t="s">
        <v>2097</v>
      </c>
      <c r="AC65" s="29"/>
    </row>
    <row r="66" spans="1:29" ht="19" customHeight="1">
      <c r="A66" s="5" t="s">
        <v>829</v>
      </c>
      <c r="B66" s="5">
        <f>VLOOKUP(A66,label!A:E,2,FALSE)</f>
        <v>177</v>
      </c>
      <c r="C66" s="5">
        <f>VLOOKUP(A66,label!A:G,3,FALSE)</f>
        <v>4</v>
      </c>
      <c r="D66" s="67" t="str">
        <f>VLOOKUP(A66,label!A:E,4,FALSE)</f>
        <v>cor</v>
      </c>
      <c r="E66" s="81" t="str">
        <f>VLOOKUP(A66,label!A:E,5,FALSE)</f>
        <v>identifierContactInformationStructure</v>
      </c>
      <c r="F66" s="101" t="s">
        <v>4440</v>
      </c>
      <c r="G66" s="99" t="str">
        <f t="shared" si="8"/>
        <v>corG-3</v>
      </c>
      <c r="H66" s="97" t="str">
        <f t="shared" si="9"/>
        <v>corG-9</v>
      </c>
      <c r="I66" s="97" t="str">
        <f t="shared" si="10"/>
        <v>corG-14</v>
      </c>
      <c r="J66" s="99" t="str">
        <f t="shared" si="13"/>
        <v/>
      </c>
      <c r="K66" s="97" t="str">
        <f t="shared" ref="K66:K70" si="14">IF(6=C66,A66,IF(5&lt;C66,K65,""))</f>
        <v/>
      </c>
      <c r="L66" s="29" t="str">
        <f t="shared" si="12"/>
        <v xml:space="preserve"> BG-6 BG-9</v>
      </c>
      <c r="N66" s="9" t="s">
        <v>1961</v>
      </c>
      <c r="O66" s="9" t="s">
        <v>1929</v>
      </c>
      <c r="P66" s="17" t="s">
        <v>3617</v>
      </c>
      <c r="Q66" s="5" t="str">
        <f>VLOOKUP(A66,label!A:G,6,FALSE)</f>
        <v>_</v>
      </c>
      <c r="R66" s="17"/>
      <c r="S66" s="5" t="str">
        <f>VLOOKUP(A66,label!A:G,5,FALSE)</f>
        <v>identifierContactInformationStructure</v>
      </c>
      <c r="T66" s="14" t="s">
        <v>2013</v>
      </c>
      <c r="V66" s="14" t="s">
        <v>2053</v>
      </c>
      <c r="AC66" s="29"/>
    </row>
    <row r="67" spans="1:29" ht="19" customHeight="1">
      <c r="A67" s="10" t="s">
        <v>1370</v>
      </c>
      <c r="B67" s="5">
        <f t="shared" ref="B67" si="15">ROW()-1</f>
        <v>66</v>
      </c>
      <c r="C67" s="5">
        <f>VLOOKUP(A67,label!A:G,3,FALSE)</f>
        <v>5</v>
      </c>
      <c r="D67" s="67" t="str">
        <f>VLOOKUP(A67,label!A:E,4,FALSE)</f>
        <v>cor</v>
      </c>
      <c r="E67" s="82" t="str">
        <f>VLOOKUP(A67,label!A:E,5,FALSE)</f>
        <v>identifierContactAttentionLine</v>
      </c>
      <c r="F67" s="101" t="s">
        <v>4441</v>
      </c>
      <c r="G67" s="99" t="str">
        <f t="shared" si="8"/>
        <v>corG-3</v>
      </c>
      <c r="H67" s="97" t="str">
        <f t="shared" si="9"/>
        <v>corG-9</v>
      </c>
      <c r="I67" s="97" t="str">
        <f t="shared" si="10"/>
        <v>corG-14</v>
      </c>
      <c r="J67" s="99" t="str">
        <f t="shared" si="13"/>
        <v>cor-63</v>
      </c>
      <c r="K67" s="97" t="str">
        <f t="shared" si="14"/>
        <v/>
      </c>
      <c r="L67" s="29" t="str">
        <f t="shared" si="12"/>
        <v xml:space="preserve"> BT-41 BT-56</v>
      </c>
      <c r="N67" s="9" t="s">
        <v>2000</v>
      </c>
      <c r="O67" s="9" t="s">
        <v>1929</v>
      </c>
      <c r="P67" s="9" t="s">
        <v>3618</v>
      </c>
      <c r="Q67" s="5" t="str">
        <f>VLOOKUP(A67,label!A:G,6,FALSE)</f>
        <v>identifierContactAttentionLineItemType</v>
      </c>
      <c r="R67" s="9" t="s">
        <v>1938</v>
      </c>
      <c r="S67" s="5" t="str">
        <f>VLOOKUP(A67,label!A:G,5,FALSE)</f>
        <v>identifierContactAttentionLine</v>
      </c>
      <c r="T67" s="12" t="s">
        <v>2015</v>
      </c>
      <c r="V67" s="8" t="s">
        <v>2055</v>
      </c>
      <c r="AC67" s="29"/>
    </row>
    <row r="68" spans="1:29" ht="19" customHeight="1">
      <c r="A68" s="10" t="s">
        <v>1373</v>
      </c>
      <c r="B68" s="5">
        <f t="shared" ref="B68:B71" si="16">ROW()-1</f>
        <v>67</v>
      </c>
      <c r="C68" s="5">
        <v>6</v>
      </c>
      <c r="D68" s="67" t="str">
        <f>VLOOKUP(A68,label!A:E,4,FALSE)</f>
        <v>cor</v>
      </c>
      <c r="E68" s="82" t="str">
        <f>VLOOKUP(A68,label!A:E,5,FALSE)</f>
        <v>identifierContactPhoneNumber</v>
      </c>
      <c r="F68" s="101" t="s">
        <v>4531</v>
      </c>
      <c r="G68" s="99" t="str">
        <f t="shared" si="8"/>
        <v>corG-3</v>
      </c>
      <c r="H68" s="97" t="str">
        <f t="shared" si="9"/>
        <v>corG-9</v>
      </c>
      <c r="I68" s="97" t="str">
        <f t="shared" si="10"/>
        <v>corG-14</v>
      </c>
      <c r="J68" s="99" t="str">
        <f t="shared" si="13"/>
        <v>cor-63</v>
      </c>
      <c r="K68" s="97" t="str">
        <f t="shared" si="14"/>
        <v>cor-66</v>
      </c>
      <c r="L68" s="29" t="str">
        <f t="shared" ref="L68:L99" si="17">M68&amp;IF(ISTEXT(T68)," "&amp;T68,"")&amp;IF(ISTEXT(U68)," "&amp;U68,"")&amp;IF(ISTEXT(V68)," "&amp;V68,"")&amp;IF(ISTEXT(W68)," "&amp;W68,"")&amp;IF(ISTEXT(X68)," "&amp;X68,"")&amp;IF(ISTEXT(Y68)," "&amp;Y68,"")&amp;IF(ISTEXT(Z68)," "&amp;Z68,"")&amp;IF(ISTEXT(AA68)," "&amp;AA68,"")&amp;IF(ISTEXT(AB68)," "&amp;AB68,"")</f>
        <v xml:space="preserve"> BT-42 BT-57</v>
      </c>
      <c r="N68" s="9" t="s">
        <v>2000</v>
      </c>
      <c r="O68" s="9" t="s">
        <v>1929</v>
      </c>
      <c r="P68" s="9" t="s">
        <v>3620</v>
      </c>
      <c r="Q68" s="5" t="str">
        <f>VLOOKUP(A68,label!A:G,6,FALSE)</f>
        <v>gl-gen:phoneNumberItemType</v>
      </c>
      <c r="R68" s="9" t="s">
        <v>1938</v>
      </c>
      <c r="S68" s="5" t="str">
        <f>VLOOKUP(A68,label!A:G,5,FALSE)</f>
        <v>identifierContactPhoneNumber</v>
      </c>
      <c r="T68" s="12" t="s">
        <v>2017</v>
      </c>
      <c r="V68" s="12" t="s">
        <v>2057</v>
      </c>
      <c r="AC68" s="29"/>
    </row>
    <row r="69" spans="1:29" ht="19" customHeight="1">
      <c r="A69" s="12" t="s">
        <v>3793</v>
      </c>
      <c r="B69" s="5">
        <f t="shared" si="16"/>
        <v>68</v>
      </c>
      <c r="C69" s="5">
        <v>6</v>
      </c>
      <c r="D69" s="67" t="str">
        <f>VLOOKUP(A69,label!A:E,4,FALSE)</f>
        <v>cen</v>
      </c>
      <c r="E69" s="82" t="str">
        <f>VLOOKUP(A69,label!A:E,5,FALSE)</f>
        <v>organizationAddressStreet3</v>
      </c>
      <c r="F69" s="101" t="s">
        <v>4532</v>
      </c>
      <c r="G69" s="99" t="str">
        <f t="shared" si="8"/>
        <v>corG-3</v>
      </c>
      <c r="H69" s="97" t="str">
        <f t="shared" si="9"/>
        <v>corG-9</v>
      </c>
      <c r="I69" s="97" t="str">
        <f t="shared" si="10"/>
        <v>corG-14</v>
      </c>
      <c r="J69" s="99" t="str">
        <f t="shared" si="13"/>
        <v>cor-63</v>
      </c>
      <c r="K69" s="97" t="str">
        <f t="shared" si="14"/>
        <v>cen-34</v>
      </c>
      <c r="L69" s="29" t="str">
        <f t="shared" si="17"/>
        <v xml:space="preserve"> BT-34 BT-49</v>
      </c>
      <c r="N69" s="9" t="s">
        <v>1961</v>
      </c>
      <c r="O69" s="9" t="s">
        <v>1929</v>
      </c>
      <c r="P69" s="76" t="s">
        <v>3638</v>
      </c>
      <c r="Q69" s="5" t="str">
        <f>VLOOKUP(A69,label!A:G,6,FALSE)</f>
        <v>textItemType</v>
      </c>
      <c r="R69" s="9" t="s">
        <v>2335</v>
      </c>
      <c r="S69" s="5" t="str">
        <f>VLOOKUP(A69,label!A:G,5,FALSE)</f>
        <v>organizationAddressStreet3</v>
      </c>
      <c r="T69" s="12" t="s">
        <v>1995</v>
      </c>
      <c r="V69" s="12" t="s">
        <v>2034</v>
      </c>
      <c r="AC69" s="29"/>
    </row>
    <row r="70" spans="1:29" ht="19" customHeight="1">
      <c r="A70" s="10" t="s">
        <v>1377</v>
      </c>
      <c r="B70" s="5">
        <f t="shared" si="16"/>
        <v>69</v>
      </c>
      <c r="C70" s="5">
        <v>6</v>
      </c>
      <c r="D70" s="67" t="str">
        <f>VLOOKUP(A70,label!A:E,4,FALSE)</f>
        <v>cor</v>
      </c>
      <c r="E70" s="82" t="str">
        <f>VLOOKUP(A70,label!A:E,5,FALSE)</f>
        <v>identifierContactEmailAddress</v>
      </c>
      <c r="F70" s="101" t="s">
        <v>4533</v>
      </c>
      <c r="G70" s="99" t="str">
        <f t="shared" si="8"/>
        <v>corG-3</v>
      </c>
      <c r="H70" s="97" t="str">
        <f t="shared" si="9"/>
        <v>corG-9</v>
      </c>
      <c r="I70" s="97" t="str">
        <f t="shared" si="10"/>
        <v>corG-14</v>
      </c>
      <c r="J70" s="99" t="str">
        <f t="shared" si="13"/>
        <v>cor-63</v>
      </c>
      <c r="K70" s="97" t="str">
        <f t="shared" si="14"/>
        <v>cor-70</v>
      </c>
      <c r="L70" s="29" t="str">
        <f t="shared" si="17"/>
        <v xml:space="preserve"> BT-43 BT-58</v>
      </c>
      <c r="N70" s="9" t="s">
        <v>2000</v>
      </c>
      <c r="O70" s="9" t="s">
        <v>1929</v>
      </c>
      <c r="P70" s="9" t="s">
        <v>3619</v>
      </c>
      <c r="Q70" s="5" t="str">
        <f>VLOOKUP(A70,label!A:G,6,FALSE)</f>
        <v>gl-gen:emailAddressItemType</v>
      </c>
      <c r="R70" s="9" t="s">
        <v>1938</v>
      </c>
      <c r="S70" s="5" t="str">
        <f>VLOOKUP(A70,label!A:G,5,FALSE)</f>
        <v>identifierContactEmailAddress</v>
      </c>
      <c r="T70" s="12" t="s">
        <v>2019</v>
      </c>
      <c r="V70" s="12" t="s">
        <v>2059</v>
      </c>
      <c r="AC70" s="29"/>
    </row>
    <row r="71" spans="1:29" ht="19" customHeight="1">
      <c r="A71" s="10" t="s">
        <v>1182</v>
      </c>
      <c r="B71" s="5">
        <f t="shared" si="16"/>
        <v>70</v>
      </c>
      <c r="C71" s="5">
        <v>6</v>
      </c>
      <c r="D71" s="67" t="str">
        <f>VLOOKUP(A71,label!A:E,4,FALSE)</f>
        <v>bus</v>
      </c>
      <c r="E71" s="82" t="str">
        <f>VLOOKUP(A71,label!A:E,5,FALSE)</f>
        <v>contactAttentionLine</v>
      </c>
      <c r="F71" s="101" t="s">
        <v>4534</v>
      </c>
      <c r="G71" s="99" t="str">
        <f t="shared" si="8"/>
        <v>corG-3</v>
      </c>
      <c r="H71" s="97" t="str">
        <f t="shared" si="9"/>
        <v>corG-9</v>
      </c>
      <c r="I71" s="97" t="str">
        <f t="shared" si="10"/>
        <v>corG-14</v>
      </c>
      <c r="J71" s="99" t="str">
        <f t="shared" si="13"/>
        <v>cor-63</v>
      </c>
      <c r="K71" s="97" t="str">
        <f t="shared" ref="K71:K87" si="18">IF(6=C71,A71,IF(5&lt;C71,K70,""))</f>
        <v>bus-35</v>
      </c>
      <c r="L71" s="29" t="str">
        <f t="shared" si="17"/>
        <v xml:space="preserve"> BT-10</v>
      </c>
      <c r="N71" s="9" t="s">
        <v>1916</v>
      </c>
      <c r="O71" s="9" t="s">
        <v>1929</v>
      </c>
      <c r="P71" s="9" t="s">
        <v>1939</v>
      </c>
      <c r="Q71" s="5" t="str">
        <f>VLOOKUP(A71,label!A:G,6,FALSE)</f>
        <v>contactAttentionLineItemType</v>
      </c>
      <c r="R71" s="9" t="s">
        <v>1938</v>
      </c>
      <c r="S71" s="5" t="str">
        <f>VLOOKUP(A71,label!A:G,5,FALSE)</f>
        <v>contactAttentionLine</v>
      </c>
      <c r="V71" s="12" t="s">
        <v>1937</v>
      </c>
      <c r="AC71" s="29"/>
    </row>
    <row r="72" spans="1:29" ht="19" customHeight="1">
      <c r="A72" s="33" t="s">
        <v>815</v>
      </c>
      <c r="B72" s="5">
        <f>VLOOKUP(A72,label!A:E,2,FALSE)</f>
        <v>197</v>
      </c>
      <c r="C72" s="70">
        <f>VLOOKUP(A72,label!A:G,3,FALSE)</f>
        <v>3</v>
      </c>
      <c r="D72" s="71" t="str">
        <f>VLOOKUP(A72,label!A:E,4,FALSE)</f>
        <v>bus</v>
      </c>
      <c r="E72" s="85" t="str">
        <f>VLOOKUP(A72,label!A:E,5,FALSE)</f>
        <v>reportingCalendar</v>
      </c>
      <c r="F72" s="101" t="s">
        <v>4442</v>
      </c>
      <c r="G72" s="99" t="str">
        <f t="shared" si="8"/>
        <v>corG-3</v>
      </c>
      <c r="H72" s="97" t="str">
        <f t="shared" si="9"/>
        <v>busG-18</v>
      </c>
      <c r="I72" s="97" t="str">
        <f t="shared" si="10"/>
        <v/>
      </c>
      <c r="J72" s="99" t="str">
        <f t="shared" si="13"/>
        <v/>
      </c>
      <c r="K72" s="97" t="str">
        <f t="shared" si="18"/>
        <v/>
      </c>
      <c r="L72" s="29" t="str">
        <f t="shared" si="17"/>
        <v/>
      </c>
      <c r="M72" s="6"/>
      <c r="N72" s="6"/>
      <c r="O72" s="6"/>
      <c r="P72" s="7"/>
      <c r="Q72" s="5" t="str">
        <f>VLOOKUP(A72,label!A:G,6,FALSE)</f>
        <v>_</v>
      </c>
      <c r="R72" s="7"/>
      <c r="S72" s="5" t="str">
        <f>VLOOKUP(A72,label!A:G,5,FALSE)</f>
        <v>reportingCalendar</v>
      </c>
      <c r="AC72" s="29"/>
    </row>
    <row r="73" spans="1:29" ht="19" customHeight="1">
      <c r="A73" s="5" t="s">
        <v>3644</v>
      </c>
      <c r="B73" s="5">
        <f>VLOOKUP(A73,label!A:E,2,FALSE)</f>
        <v>206</v>
      </c>
      <c r="C73" s="5">
        <f>VLOOKUP(A73,label!A:G,3,FALSE)</f>
        <v>4</v>
      </c>
      <c r="D73" s="67" t="str">
        <f>VLOOKUP(A73,label!A:E,4,FALSE)</f>
        <v>cen</v>
      </c>
      <c r="E73" s="80" t="str">
        <f>VLOOKUP(A73,label!A:E,5,FALSE)</f>
        <v>INVOICING_PERIOD</v>
      </c>
      <c r="F73" s="101" t="s">
        <v>4443</v>
      </c>
      <c r="G73" s="99" t="str">
        <f t="shared" si="8"/>
        <v>corG-3</v>
      </c>
      <c r="H73" s="97" t="str">
        <f t="shared" si="9"/>
        <v>busG-18</v>
      </c>
      <c r="I73" s="97" t="str">
        <f t="shared" si="10"/>
        <v>cenG-14</v>
      </c>
      <c r="J73" s="99" t="str">
        <f t="shared" si="13"/>
        <v/>
      </c>
      <c r="K73" s="97" t="str">
        <f t="shared" si="18"/>
        <v/>
      </c>
      <c r="L73" s="29" t="str">
        <f t="shared" si="17"/>
        <v>BG-14</v>
      </c>
      <c r="M73" s="14" t="s">
        <v>2102</v>
      </c>
      <c r="N73" s="9" t="s">
        <v>1961</v>
      </c>
      <c r="O73" s="9" t="s">
        <v>1929</v>
      </c>
      <c r="P73" s="17" t="s">
        <v>2103</v>
      </c>
      <c r="Q73" s="5" t="str">
        <f>VLOOKUP(A73,label!A:G,6,FALSE)</f>
        <v>textItemType</v>
      </c>
      <c r="R73" s="17"/>
      <c r="S73" s="5" t="str">
        <f>VLOOKUP(A73,label!A:G,5,FALSE)</f>
        <v>INVOICING_PERIOD</v>
      </c>
      <c r="AC73" s="29"/>
    </row>
    <row r="74" spans="1:29" ht="19" customHeight="1">
      <c r="A74" s="10" t="s">
        <v>1145</v>
      </c>
      <c r="B74" s="5">
        <f>VLOOKUP(A74,label!A:E,2,FALSE)</f>
        <v>11</v>
      </c>
      <c r="C74" s="5">
        <v>5</v>
      </c>
      <c r="D74" s="67" t="str">
        <f>VLOOKUP(A74,label!A:E,4,FALSE)</f>
        <v>cor</v>
      </c>
      <c r="E74" s="81" t="str">
        <f>VLOOKUP(A74,label!A:E,5,FALSE)</f>
        <v>periodCoveredStart</v>
      </c>
      <c r="F74" s="101" t="s">
        <v>4535</v>
      </c>
      <c r="G74" s="99" t="str">
        <f t="shared" si="8"/>
        <v>corG-3</v>
      </c>
      <c r="H74" s="97" t="str">
        <f t="shared" si="9"/>
        <v>busG-18</v>
      </c>
      <c r="I74" s="97" t="str">
        <f t="shared" si="10"/>
        <v>cenG-14</v>
      </c>
      <c r="J74" s="99" t="str">
        <f t="shared" si="13"/>
        <v>cor-8</v>
      </c>
      <c r="K74" s="97" t="str">
        <f t="shared" si="18"/>
        <v/>
      </c>
      <c r="L74" s="29" t="str">
        <f t="shared" si="17"/>
        <v>BT-73</v>
      </c>
      <c r="M74" s="12" t="s">
        <v>2104</v>
      </c>
      <c r="N74" s="9" t="s">
        <v>2000</v>
      </c>
      <c r="O74" s="9" t="s">
        <v>1929</v>
      </c>
      <c r="P74" s="9" t="s">
        <v>2105</v>
      </c>
      <c r="Q74" s="5" t="str">
        <f>VLOOKUP(A74,label!A:G,6,FALSE)</f>
        <v>periodCoveredStartItemType</v>
      </c>
      <c r="R74" s="9" t="s">
        <v>1921</v>
      </c>
      <c r="S74" s="5" t="str">
        <f>VLOOKUP(A74,label!A:G,5,FALSE)</f>
        <v>periodCoveredStart</v>
      </c>
      <c r="AC74" s="29"/>
    </row>
    <row r="75" spans="1:29" ht="19" customHeight="1">
      <c r="A75" s="10" t="s">
        <v>1146</v>
      </c>
      <c r="B75" s="5">
        <f>VLOOKUP(A75,label!A:E,2,FALSE)</f>
        <v>12</v>
      </c>
      <c r="C75" s="5">
        <v>5</v>
      </c>
      <c r="D75" s="67" t="str">
        <f>VLOOKUP(A75,label!A:E,4,FALSE)</f>
        <v>cor</v>
      </c>
      <c r="E75" s="81" t="str">
        <f>VLOOKUP(A75,label!A:E,5,FALSE)</f>
        <v>periodCoveredEnd</v>
      </c>
      <c r="F75" s="101" t="s">
        <v>4536</v>
      </c>
      <c r="G75" s="99" t="str">
        <f t="shared" si="8"/>
        <v>corG-3</v>
      </c>
      <c r="H75" s="97" t="str">
        <f t="shared" si="9"/>
        <v>busG-18</v>
      </c>
      <c r="I75" s="97" t="str">
        <f t="shared" si="10"/>
        <v>cenG-14</v>
      </c>
      <c r="J75" s="99" t="str">
        <f t="shared" si="13"/>
        <v>cor-9</v>
      </c>
      <c r="K75" s="97" t="str">
        <f t="shared" si="18"/>
        <v/>
      </c>
      <c r="L75" s="29" t="str">
        <f t="shared" si="17"/>
        <v>BT-74</v>
      </c>
      <c r="M75" s="12" t="s">
        <v>2106</v>
      </c>
      <c r="N75" s="9" t="s">
        <v>2000</v>
      </c>
      <c r="O75" s="9" t="s">
        <v>1929</v>
      </c>
      <c r="P75" s="9" t="s">
        <v>2107</v>
      </c>
      <c r="Q75" s="5" t="str">
        <f>VLOOKUP(A75,label!A:G,6,FALSE)</f>
        <v>periodCoveredEndItemType</v>
      </c>
      <c r="R75" s="9" t="s">
        <v>1921</v>
      </c>
      <c r="S75" s="5" t="str">
        <f>VLOOKUP(A75,label!A:G,5,FALSE)</f>
        <v>periodCoveredEnd</v>
      </c>
      <c r="AC75" s="29"/>
    </row>
    <row r="76" spans="1:29" ht="19" customHeight="1">
      <c r="A76" s="10" t="s">
        <v>4376</v>
      </c>
      <c r="B76" s="5">
        <f>VLOOKUP(A76,label!A:E,2,FALSE)</f>
        <v>215</v>
      </c>
      <c r="C76" s="86">
        <f>VLOOKUP(A76,label!A:G,3,FALSE)</f>
        <v>2</v>
      </c>
      <c r="D76" s="87" t="str">
        <f>VLOOKUP(A76,label!A:E,4,FALSE)</f>
        <v>cor</v>
      </c>
      <c r="E76" s="90" t="str">
        <f>VLOOKUP(A76,label!A:E,5,FALSE)</f>
        <v>entryHeader</v>
      </c>
      <c r="F76" s="101" t="s">
        <v>4402</v>
      </c>
      <c r="G76" s="99" t="str">
        <f t="shared" si="8"/>
        <v>corG-4</v>
      </c>
      <c r="H76" s="97" t="str">
        <f t="shared" si="9"/>
        <v/>
      </c>
      <c r="I76" s="97" t="str">
        <f t="shared" si="10"/>
        <v/>
      </c>
      <c r="J76" s="99" t="str">
        <f t="shared" si="13"/>
        <v/>
      </c>
      <c r="K76" s="97" t="str">
        <f t="shared" si="18"/>
        <v/>
      </c>
      <c r="L76" s="29" t="str">
        <f t="shared" si="17"/>
        <v/>
      </c>
      <c r="N76" s="9"/>
      <c r="O76" s="9"/>
      <c r="P76" s="9"/>
      <c r="Q76" s="64" t="str">
        <f>VLOOKUP(A76,label!A:G,6,FALSE)</f>
        <v>_</v>
      </c>
      <c r="R76" s="9"/>
      <c r="S76" s="5" t="str">
        <f>VLOOKUP(A76,label!A:G,5,FALSE)</f>
        <v>entryHeader</v>
      </c>
      <c r="V76" s="62"/>
      <c r="AC76" s="29"/>
    </row>
    <row r="77" spans="1:29" ht="19" customHeight="1">
      <c r="A77" s="5" t="s">
        <v>3652</v>
      </c>
      <c r="B77" s="5">
        <f>VLOOKUP(A77,label!A:E,2,FALSE)</f>
        <v>253</v>
      </c>
      <c r="C77" s="86">
        <f>VLOOKUP(A77,label!A:G,3,FALSE)</f>
        <v>3</v>
      </c>
      <c r="D77" s="87" t="str">
        <f>VLOOKUP(A77,label!A:E,4,FALSE)</f>
        <v>cen</v>
      </c>
      <c r="E77" s="88" t="str">
        <f>VLOOKUP(A77,label!A:E,5,FALSE)</f>
        <v>DOCUMENT_LEVEL_ALLOWANCES</v>
      </c>
      <c r="F77" s="101" t="s">
        <v>4444</v>
      </c>
      <c r="G77" s="99" t="str">
        <f t="shared" si="8"/>
        <v>corG-4</v>
      </c>
      <c r="H77" s="97" t="str">
        <f t="shared" si="9"/>
        <v>cenG-20</v>
      </c>
      <c r="I77" s="97" t="str">
        <f t="shared" si="10"/>
        <v/>
      </c>
      <c r="J77" s="99" t="str">
        <f t="shared" si="13"/>
        <v/>
      </c>
      <c r="K77" s="97" t="str">
        <f t="shared" si="18"/>
        <v/>
      </c>
      <c r="L77" s="29" t="str">
        <f t="shared" si="17"/>
        <v/>
      </c>
      <c r="M77" s="14"/>
      <c r="N77" s="9" t="s">
        <v>1916</v>
      </c>
      <c r="O77" s="15" t="s">
        <v>1958</v>
      </c>
      <c r="P77" s="17" t="s">
        <v>2155</v>
      </c>
      <c r="Q77" s="5" t="str">
        <f>VLOOKUP(A77,label!A:G,6,FALSE)</f>
        <v>_</v>
      </c>
      <c r="R77" s="17"/>
      <c r="S77" s="5" t="str">
        <f>VLOOKUP(A77,label!A:G,5,FALSE)</f>
        <v>DOCUMENT_LEVEL_ALLOWANCES</v>
      </c>
      <c r="AC77" s="29"/>
    </row>
    <row r="78" spans="1:29" ht="19" customHeight="1">
      <c r="A78" s="5" t="s">
        <v>3513</v>
      </c>
      <c r="B78" s="5">
        <f>VLOOKUP(A78,label!A:E,2,FALSE)</f>
        <v>320</v>
      </c>
      <c r="C78" s="5">
        <f>VLOOKUP(A78,label!A:G,3,FALSE)</f>
        <v>4</v>
      </c>
      <c r="D78" s="67" t="str">
        <f>VLOOKUP(A78,label!A:E,4,FALSE)</f>
        <v>cor</v>
      </c>
      <c r="E78" s="80" t="str">
        <f>VLOOKUP(A78,label!A:E,5,FALSE)</f>
        <v>amount</v>
      </c>
      <c r="F78" s="101" t="s">
        <v>4537</v>
      </c>
      <c r="G78" s="99" t="str">
        <f t="shared" si="8"/>
        <v>corG-4</v>
      </c>
      <c r="H78" s="97" t="str">
        <f t="shared" si="9"/>
        <v>cenG-20</v>
      </c>
      <c r="I78" s="97" t="str">
        <f t="shared" si="10"/>
        <v>cor-40</v>
      </c>
      <c r="J78" s="99" t="str">
        <f t="shared" si="13"/>
        <v/>
      </c>
      <c r="K78" s="97" t="str">
        <f t="shared" si="18"/>
        <v/>
      </c>
      <c r="L78" s="29" t="str">
        <f t="shared" si="17"/>
        <v>BT-92</v>
      </c>
      <c r="M78" s="12" t="s">
        <v>2156</v>
      </c>
      <c r="N78" s="9" t="s">
        <v>1961</v>
      </c>
      <c r="O78" s="9" t="s">
        <v>1917</v>
      </c>
      <c r="P78" s="9" t="s">
        <v>3630</v>
      </c>
      <c r="Q78" s="5" t="str">
        <f>VLOOKUP(A78,label!A:G,6,FALSE)</f>
        <v>gl-gen:amountItemType</v>
      </c>
      <c r="R78" s="9" t="s">
        <v>1699</v>
      </c>
      <c r="S78" s="5" t="str">
        <f>VLOOKUP(A78,label!A:G,5,FALSE)</f>
        <v>amount</v>
      </c>
      <c r="AC78" s="29"/>
    </row>
    <row r="79" spans="1:29" ht="19" customHeight="1">
      <c r="A79" s="5" t="s">
        <v>3517</v>
      </c>
      <c r="B79" s="5">
        <f>VLOOKUP(A79,label!A:E,2,FALSE)</f>
        <v>508</v>
      </c>
      <c r="C79" s="5">
        <v>4</v>
      </c>
      <c r="D79" s="67" t="str">
        <f>VLOOKUP(A79,label!A:E,4,FALSE)</f>
        <v>cor</v>
      </c>
      <c r="E79" s="80" t="str">
        <f>VLOOKUP(A79,label!A:E,5,FALSE)</f>
        <v>taxCode</v>
      </c>
      <c r="F79" s="101" t="s">
        <v>4538</v>
      </c>
      <c r="G79" s="99" t="str">
        <f t="shared" si="8"/>
        <v>corG-4</v>
      </c>
      <c r="H79" s="97" t="str">
        <f t="shared" si="9"/>
        <v>cenG-20</v>
      </c>
      <c r="I79" s="97" t="str">
        <f t="shared" si="10"/>
        <v>cor-99</v>
      </c>
      <c r="J79" s="99" t="str">
        <f t="shared" si="13"/>
        <v/>
      </c>
      <c r="K79" s="97" t="str">
        <f t="shared" si="18"/>
        <v/>
      </c>
      <c r="L79" s="29" t="str">
        <f t="shared" si="17"/>
        <v>BT-95</v>
      </c>
      <c r="M79" s="12" t="s">
        <v>2162</v>
      </c>
      <c r="N79" s="9" t="s">
        <v>1961</v>
      </c>
      <c r="O79" s="9" t="s">
        <v>1917</v>
      </c>
      <c r="P79" s="9" t="s">
        <v>2163</v>
      </c>
      <c r="Q79" s="5" t="str">
        <f>VLOOKUP(A79,label!A:G,6,FALSE)</f>
        <v>taxCodeItemType</v>
      </c>
      <c r="R79" s="9" t="s">
        <v>1924</v>
      </c>
      <c r="S79" s="5" t="str">
        <f>VLOOKUP(A79,label!A:G,5,FALSE)</f>
        <v>taxCode</v>
      </c>
      <c r="AC79" s="29"/>
    </row>
    <row r="80" spans="1:29" ht="19" customHeight="1">
      <c r="A80" s="5" t="s">
        <v>3516</v>
      </c>
      <c r="B80" s="5">
        <f>VLOOKUP(A80,label!A:E,2,FALSE)</f>
        <v>507</v>
      </c>
      <c r="C80" s="5">
        <v>4</v>
      </c>
      <c r="D80" s="67" t="str">
        <f>VLOOKUP(A80,label!A:E,4,FALSE)</f>
        <v>cor</v>
      </c>
      <c r="E80" s="80" t="str">
        <f>VLOOKUP(A80,label!A:E,5,FALSE)</f>
        <v>taxPercentageRate</v>
      </c>
      <c r="F80" s="101" t="s">
        <v>4539</v>
      </c>
      <c r="G80" s="99" t="str">
        <f t="shared" si="8"/>
        <v>corG-4</v>
      </c>
      <c r="H80" s="97" t="str">
        <f t="shared" si="9"/>
        <v>cenG-20</v>
      </c>
      <c r="I80" s="97" t="str">
        <f t="shared" si="10"/>
        <v>cor-98</v>
      </c>
      <c r="J80" s="99" t="str">
        <f t="shared" si="13"/>
        <v/>
      </c>
      <c r="K80" s="97" t="str">
        <f t="shared" si="18"/>
        <v/>
      </c>
      <c r="L80" s="29" t="str">
        <f t="shared" si="17"/>
        <v>BT-96</v>
      </c>
      <c r="M80" s="12" t="s">
        <v>2164</v>
      </c>
      <c r="N80" s="9" t="s">
        <v>1961</v>
      </c>
      <c r="O80" s="9" t="s">
        <v>1929</v>
      </c>
      <c r="P80" s="9" t="s">
        <v>2165</v>
      </c>
      <c r="Q80" s="5" t="str">
        <f>VLOOKUP(A80,label!A:G,6,FALSE)</f>
        <v>taxPercentageRateItemType</v>
      </c>
      <c r="R80" s="9" t="s">
        <v>2160</v>
      </c>
      <c r="S80" s="5" t="str">
        <f>VLOOKUP(A80,label!A:G,5,FALSE)</f>
        <v>taxPercentageRate</v>
      </c>
      <c r="AC80" s="29"/>
    </row>
    <row r="81" spans="1:29" ht="19" customHeight="1">
      <c r="A81" s="5" t="s">
        <v>3678</v>
      </c>
      <c r="B81" s="5">
        <f>VLOOKUP(A81,label!A:E,2,FALSE)</f>
        <v>254</v>
      </c>
      <c r="C81" s="5">
        <f>VLOOKUP(A81,label!A:G,3,FALSE)</f>
        <v>4</v>
      </c>
      <c r="D81" s="67" t="str">
        <f>VLOOKUP(A81,label!A:E,4,FALSE)</f>
        <v>cen</v>
      </c>
      <c r="E81" s="80" t="str">
        <f>VLOOKUP(A81,label!A:E,5,FALSE)</f>
        <v>DocumentLevelAllowanceBaseAmount</v>
      </c>
      <c r="F81" s="101" t="s">
        <v>4445</v>
      </c>
      <c r="G81" s="99" t="str">
        <f t="shared" si="8"/>
        <v>corG-4</v>
      </c>
      <c r="H81" s="97" t="str">
        <f t="shared" si="9"/>
        <v>cenG-20</v>
      </c>
      <c r="I81" s="97" t="str">
        <f t="shared" si="10"/>
        <v>cen-93</v>
      </c>
      <c r="J81" s="99" t="str">
        <f t="shared" si="13"/>
        <v/>
      </c>
      <c r="K81" s="97" t="str">
        <f t="shared" si="18"/>
        <v/>
      </c>
      <c r="L81" s="29" t="str">
        <f t="shared" si="17"/>
        <v>BT-93</v>
      </c>
      <c r="M81" s="12" t="s">
        <v>3526</v>
      </c>
      <c r="N81" s="9" t="s">
        <v>1961</v>
      </c>
      <c r="O81" s="9" t="s">
        <v>1929</v>
      </c>
      <c r="P81" s="9" t="s">
        <v>3632</v>
      </c>
      <c r="Q81" s="5" t="str">
        <f>VLOOKUP(A81,label!A:G,6,FALSE)</f>
        <v>amountItemType</v>
      </c>
      <c r="R81" s="9" t="s">
        <v>1699</v>
      </c>
      <c r="S81" s="5" t="str">
        <f>VLOOKUP(A81,label!A:G,5,FALSE)</f>
        <v>DocumentLevelAllowanceBaseAmount</v>
      </c>
      <c r="AC81" s="29"/>
    </row>
    <row r="82" spans="1:29" ht="19" customHeight="1">
      <c r="A82" s="5" t="s">
        <v>3679</v>
      </c>
      <c r="B82" s="5">
        <f>VLOOKUP(A82,label!A:E,2,FALSE)</f>
        <v>255</v>
      </c>
      <c r="C82" s="5">
        <f>VLOOKUP(A82,label!A:G,3,FALSE)</f>
        <v>4</v>
      </c>
      <c r="D82" s="67" t="str">
        <f>VLOOKUP(A82,label!A:E,4,FALSE)</f>
        <v>cen</v>
      </c>
      <c r="E82" s="80" t="str">
        <f>VLOOKUP(A82,label!A:E,5,FALSE)</f>
        <v>DocumentLevelAllowancePercentage</v>
      </c>
      <c r="F82" s="101" t="s">
        <v>4446</v>
      </c>
      <c r="G82" s="99" t="str">
        <f t="shared" si="8"/>
        <v>corG-4</v>
      </c>
      <c r="H82" s="97" t="str">
        <f t="shared" si="9"/>
        <v>cenG-20</v>
      </c>
      <c r="I82" s="97" t="str">
        <f t="shared" si="10"/>
        <v>cen-94</v>
      </c>
      <c r="J82" s="99" t="str">
        <f t="shared" si="13"/>
        <v/>
      </c>
      <c r="K82" s="97" t="str">
        <f t="shared" si="18"/>
        <v/>
      </c>
      <c r="L82" s="29" t="str">
        <f t="shared" si="17"/>
        <v>BT-94</v>
      </c>
      <c r="M82" s="12" t="s">
        <v>2159</v>
      </c>
      <c r="N82" s="9" t="s">
        <v>1961</v>
      </c>
      <c r="O82" s="9" t="s">
        <v>1929</v>
      </c>
      <c r="P82" s="9" t="s">
        <v>3633</v>
      </c>
      <c r="Q82" s="5" t="str">
        <f>VLOOKUP(A82,label!A:G,6,FALSE)</f>
        <v>percentageItemType</v>
      </c>
      <c r="R82" s="9" t="s">
        <v>2160</v>
      </c>
      <c r="S82" s="5" t="str">
        <f>VLOOKUP(A82,label!A:G,5,FALSE)</f>
        <v>DocumentLevelAllowancePercentage</v>
      </c>
      <c r="AC82" s="29"/>
    </row>
    <row r="83" spans="1:29" ht="19" customHeight="1">
      <c r="A83" s="5" t="s">
        <v>3680</v>
      </c>
      <c r="B83" s="5">
        <f>VLOOKUP(A83,label!A:E,2,FALSE)</f>
        <v>256</v>
      </c>
      <c r="C83" s="5">
        <f>VLOOKUP(A83,label!A:G,3,FALSE)</f>
        <v>4</v>
      </c>
      <c r="D83" s="67" t="str">
        <f>VLOOKUP(A83,label!A:E,4,FALSE)</f>
        <v>cen</v>
      </c>
      <c r="E83" s="80" t="str">
        <f>VLOOKUP(A83,label!A:E,5,FALSE)</f>
        <v>DocumentLevelAllowanceReason</v>
      </c>
      <c r="F83" s="101" t="s">
        <v>4447</v>
      </c>
      <c r="G83" s="99" t="str">
        <f t="shared" si="8"/>
        <v>corG-4</v>
      </c>
      <c r="H83" s="97" t="str">
        <f t="shared" si="9"/>
        <v>cenG-20</v>
      </c>
      <c r="I83" s="97" t="str">
        <f t="shared" si="10"/>
        <v>cen-97</v>
      </c>
      <c r="J83" s="99" t="str">
        <f t="shared" si="13"/>
        <v/>
      </c>
      <c r="K83" s="97" t="str">
        <f t="shared" si="18"/>
        <v/>
      </c>
      <c r="L83" s="29" t="str">
        <f t="shared" si="17"/>
        <v>BT-97</v>
      </c>
      <c r="M83" s="12" t="s">
        <v>2166</v>
      </c>
      <c r="N83" s="9" t="s">
        <v>1961</v>
      </c>
      <c r="O83" s="9" t="s">
        <v>1929</v>
      </c>
      <c r="P83" s="9" t="s">
        <v>3634</v>
      </c>
      <c r="Q83" s="5" t="str">
        <f>VLOOKUP(A83,label!A:G,6,FALSE)</f>
        <v>textItemType</v>
      </c>
      <c r="R83" s="9" t="s">
        <v>1938</v>
      </c>
      <c r="S83" s="5" t="str">
        <f>VLOOKUP(A83,label!A:G,5,FALSE)</f>
        <v>DocumentLevelAllowanceReason</v>
      </c>
      <c r="AC83" s="29"/>
    </row>
    <row r="84" spans="1:29" ht="19" customHeight="1">
      <c r="A84" s="5" t="s">
        <v>3681</v>
      </c>
      <c r="B84" s="5">
        <f>VLOOKUP(A84,label!A:E,2,FALSE)</f>
        <v>257</v>
      </c>
      <c r="C84" s="5">
        <f>VLOOKUP(A84,label!A:G,3,FALSE)</f>
        <v>4</v>
      </c>
      <c r="D84" s="67" t="str">
        <f>VLOOKUP(A84,label!A:E,4,FALSE)</f>
        <v>cen</v>
      </c>
      <c r="E84" s="80" t="str">
        <f>VLOOKUP(A84,label!A:E,5,FALSE)</f>
        <v>DocumentLevelAllowanceReasonCode</v>
      </c>
      <c r="F84" s="101" t="s">
        <v>4448</v>
      </c>
      <c r="G84" s="99" t="str">
        <f t="shared" si="8"/>
        <v>corG-4</v>
      </c>
      <c r="H84" s="97" t="str">
        <f t="shared" si="9"/>
        <v>cenG-20</v>
      </c>
      <c r="I84" s="97" t="str">
        <f t="shared" si="10"/>
        <v>cen-98</v>
      </c>
      <c r="J84" s="99" t="str">
        <f t="shared" si="13"/>
        <v/>
      </c>
      <c r="K84" s="97" t="str">
        <f t="shared" si="18"/>
        <v/>
      </c>
      <c r="L84" s="29" t="str">
        <f t="shared" si="17"/>
        <v>BT-98</v>
      </c>
      <c r="M84" s="12" t="s">
        <v>2168</v>
      </c>
      <c r="N84" s="9" t="s">
        <v>1961</v>
      </c>
      <c r="O84" s="9" t="s">
        <v>1929</v>
      </c>
      <c r="P84" s="9" t="s">
        <v>3635</v>
      </c>
      <c r="Q84" s="5" t="str">
        <f>VLOOKUP(A84,label!A:G,6,FALSE)</f>
        <v>codeItemType</v>
      </c>
      <c r="R84" s="9" t="s">
        <v>1924</v>
      </c>
      <c r="S84" s="5" t="str">
        <f>VLOOKUP(A84,label!A:G,5,FALSE)</f>
        <v>DocumentLevelAllowanceReasonCode</v>
      </c>
      <c r="AC84" s="29"/>
    </row>
    <row r="85" spans="1:29" ht="19" customHeight="1">
      <c r="A85" s="5" t="s">
        <v>3653</v>
      </c>
      <c r="B85" s="5">
        <f>VLOOKUP(A85,label!A:E,2,FALSE)</f>
        <v>258</v>
      </c>
      <c r="C85" s="86">
        <f>VLOOKUP(A85,label!A:G,3,FALSE)</f>
        <v>3</v>
      </c>
      <c r="D85" s="87" t="str">
        <f>VLOOKUP(A85,label!A:E,4,FALSE)</f>
        <v>cen</v>
      </c>
      <c r="E85" s="88" t="str">
        <f>VLOOKUP(A85,label!A:E,5,FALSE)</f>
        <v>DOCUMENT_LEVEL_CHARGES</v>
      </c>
      <c r="F85" s="101" t="s">
        <v>4449</v>
      </c>
      <c r="G85" s="99" t="str">
        <f t="shared" si="8"/>
        <v>corG-4</v>
      </c>
      <c r="H85" s="97" t="str">
        <f t="shared" si="9"/>
        <v>cenG-21</v>
      </c>
      <c r="I85" s="97" t="str">
        <f t="shared" si="10"/>
        <v/>
      </c>
      <c r="J85" s="99" t="str">
        <f t="shared" si="13"/>
        <v/>
      </c>
      <c r="K85" s="97" t="str">
        <f t="shared" si="18"/>
        <v/>
      </c>
      <c r="L85" s="29" t="str">
        <f t="shared" si="17"/>
        <v/>
      </c>
      <c r="N85" s="9" t="s">
        <v>1916</v>
      </c>
      <c r="O85" s="15" t="s">
        <v>1958</v>
      </c>
      <c r="P85" s="17" t="s">
        <v>2171</v>
      </c>
      <c r="Q85" s="5" t="str">
        <f>VLOOKUP(A85,label!A:G,6,FALSE)</f>
        <v>_</v>
      </c>
      <c r="R85" s="17"/>
      <c r="S85" s="5" t="str">
        <f>VLOOKUP(A85,label!A:G,5,FALSE)</f>
        <v>DOCUMENT_LEVEL_CHARGES</v>
      </c>
      <c r="AC85" s="29"/>
    </row>
    <row r="86" spans="1:29" ht="19" customHeight="1">
      <c r="A86" s="5" t="s">
        <v>3513</v>
      </c>
      <c r="B86" s="5">
        <f>VLOOKUP(A86,label!A:E,2,FALSE)</f>
        <v>320</v>
      </c>
      <c r="C86" s="5">
        <f>VLOOKUP(A86,label!A:G,3,FALSE)</f>
        <v>4</v>
      </c>
      <c r="D86" s="67" t="str">
        <f>VLOOKUP(A86,label!A:E,4,FALSE)</f>
        <v>cor</v>
      </c>
      <c r="E86" s="80" t="str">
        <f>VLOOKUP(A86,label!A:E,5,FALSE)</f>
        <v>amount</v>
      </c>
      <c r="F86" s="101" t="s">
        <v>4540</v>
      </c>
      <c r="G86" s="99" t="str">
        <f t="shared" si="8"/>
        <v>corG-4</v>
      </c>
      <c r="H86" s="97" t="str">
        <f t="shared" si="9"/>
        <v>cenG-21</v>
      </c>
      <c r="I86" s="97" t="str">
        <f t="shared" si="10"/>
        <v>cor-40</v>
      </c>
      <c r="J86" s="99" t="str">
        <f t="shared" si="13"/>
        <v/>
      </c>
      <c r="K86" s="97" t="str">
        <f t="shared" si="18"/>
        <v/>
      </c>
      <c r="L86" s="29" t="str">
        <f t="shared" si="17"/>
        <v>BT-99</v>
      </c>
      <c r="M86" s="12" t="s">
        <v>2172</v>
      </c>
      <c r="N86" s="9" t="s">
        <v>1961</v>
      </c>
      <c r="O86" s="9" t="s">
        <v>1917</v>
      </c>
      <c r="P86" s="9" t="s">
        <v>3630</v>
      </c>
      <c r="Q86" s="5" t="str">
        <f>VLOOKUP(A86,label!A:G,6,FALSE)</f>
        <v>gl-gen:amountItemType</v>
      </c>
      <c r="R86" s="9" t="s">
        <v>1699</v>
      </c>
      <c r="S86" s="5" t="str">
        <f>VLOOKUP(A86,label!A:G,5,FALSE)</f>
        <v>amount</v>
      </c>
      <c r="AC86" s="29"/>
    </row>
    <row r="87" spans="1:29" ht="19" customHeight="1">
      <c r="A87" s="11" t="s">
        <v>1475</v>
      </c>
      <c r="B87" s="5">
        <f>VLOOKUP(A87,label!A:E,2,FALSE)</f>
        <v>508</v>
      </c>
      <c r="C87" s="5">
        <v>4</v>
      </c>
      <c r="D87" s="67" t="str">
        <f>VLOOKUP(A87,label!A:E,4,FALSE)</f>
        <v>cor</v>
      </c>
      <c r="E87" s="80" t="str">
        <f>VLOOKUP(A87,label!A:E,5,FALSE)</f>
        <v>taxCode</v>
      </c>
      <c r="F87" s="101" t="s">
        <v>4541</v>
      </c>
      <c r="G87" s="99" t="str">
        <f t="shared" si="8"/>
        <v>corG-4</v>
      </c>
      <c r="H87" s="97" t="str">
        <f t="shared" si="9"/>
        <v>cenG-21</v>
      </c>
      <c r="I87" s="97" t="str">
        <f t="shared" si="10"/>
        <v>cor-99</v>
      </c>
      <c r="J87" s="99" t="str">
        <f t="shared" si="13"/>
        <v/>
      </c>
      <c r="K87" s="97" t="str">
        <f t="shared" si="18"/>
        <v/>
      </c>
      <c r="L87" s="29" t="str">
        <f t="shared" si="17"/>
        <v>BT-102</v>
      </c>
      <c r="M87" s="12" t="s">
        <v>2178</v>
      </c>
      <c r="N87" s="9" t="s">
        <v>1961</v>
      </c>
      <c r="O87" s="9" t="s">
        <v>1917</v>
      </c>
      <c r="P87" s="9" t="s">
        <v>2179</v>
      </c>
      <c r="Q87" s="5" t="str">
        <f>VLOOKUP(A87,label!A:G,6,FALSE)</f>
        <v>taxCodeItemType</v>
      </c>
      <c r="R87" s="9" t="s">
        <v>1924</v>
      </c>
      <c r="S87" s="5" t="str">
        <f>VLOOKUP(A87,label!A:G,5,FALSE)</f>
        <v>taxCode</v>
      </c>
      <c r="AC87" s="29"/>
    </row>
    <row r="88" spans="1:29" ht="19" customHeight="1">
      <c r="A88" s="11" t="s">
        <v>3516</v>
      </c>
      <c r="B88" s="5">
        <f>VLOOKUP(A88,label!A:E,2,FALSE)</f>
        <v>507</v>
      </c>
      <c r="C88" s="5">
        <v>4</v>
      </c>
      <c r="D88" s="67" t="str">
        <f>VLOOKUP(A88,label!A:E,4,FALSE)</f>
        <v>cor</v>
      </c>
      <c r="E88" s="80" t="str">
        <f>VLOOKUP(A88,label!A:E,5,FALSE)</f>
        <v>taxPercentageRate</v>
      </c>
      <c r="F88" s="101" t="s">
        <v>4542</v>
      </c>
      <c r="G88" s="99" t="str">
        <f t="shared" ref="G88:G151" si="19">IF(2=C88,A88,IF(1&lt;C88,G87,""))</f>
        <v>corG-4</v>
      </c>
      <c r="H88" s="97" t="str">
        <f t="shared" ref="H88:H151" si="20">IF(3=C88,A88,IF(2&lt;C88,H87,""))</f>
        <v>cenG-21</v>
      </c>
      <c r="I88" s="97" t="str">
        <f t="shared" ref="I88:I151" si="21">IF(4=C88,A88,IF(3&lt;C88,I87,""))</f>
        <v>cor-98</v>
      </c>
      <c r="J88" s="99" t="str">
        <f t="shared" ref="J88:J151" si="22">IF(5=C88,A88,IF(4&lt;C88,J87,""))</f>
        <v/>
      </c>
      <c r="K88" s="97" t="str">
        <f t="shared" ref="K88:K151" si="23">IF(6=C88,A88,IF(5&lt;C88,K87,""))</f>
        <v/>
      </c>
      <c r="L88" s="29" t="str">
        <f t="shared" si="17"/>
        <v>BT-103</v>
      </c>
      <c r="M88" s="12" t="s">
        <v>2180</v>
      </c>
      <c r="N88" s="9" t="s">
        <v>1961</v>
      </c>
      <c r="O88" s="9" t="s">
        <v>1929</v>
      </c>
      <c r="P88" s="9" t="s">
        <v>2181</v>
      </c>
      <c r="Q88" s="5" t="str">
        <f>VLOOKUP(A88,label!A:G,6,FALSE)</f>
        <v>taxPercentageRateItemType</v>
      </c>
      <c r="R88" s="9" t="s">
        <v>2160</v>
      </c>
      <c r="S88" s="5" t="str">
        <f>VLOOKUP(A88,label!A:G,5,FALSE)</f>
        <v>taxPercentageRate</v>
      </c>
      <c r="AC88" s="29"/>
    </row>
    <row r="89" spans="1:29" ht="19" customHeight="1">
      <c r="A89" s="5" t="s">
        <v>3682</v>
      </c>
      <c r="B89" s="5">
        <f>VLOOKUP(A89,label!A:E,2,FALSE)</f>
        <v>259</v>
      </c>
      <c r="C89" s="5">
        <f>VLOOKUP(A89,label!A:G,3,FALSE)</f>
        <v>4</v>
      </c>
      <c r="D89" s="67" t="str">
        <f>VLOOKUP(A89,label!A:E,4,FALSE)</f>
        <v>cen</v>
      </c>
      <c r="E89" s="80" t="str">
        <f>VLOOKUP(A89,label!A:E,5,FALSE)</f>
        <v>DocumentLevelChargeBaseAmount</v>
      </c>
      <c r="F89" s="101" t="s">
        <v>4450</v>
      </c>
      <c r="G89" s="99" t="str">
        <f t="shared" si="19"/>
        <v>corG-4</v>
      </c>
      <c r="H89" s="97" t="str">
        <f t="shared" si="20"/>
        <v>cenG-21</v>
      </c>
      <c r="I89" s="97" t="str">
        <f t="shared" si="21"/>
        <v>cen-100</v>
      </c>
      <c r="J89" s="99" t="str">
        <f t="shared" si="22"/>
        <v/>
      </c>
      <c r="K89" s="97" t="str">
        <f t="shared" si="23"/>
        <v/>
      </c>
      <c r="L89" s="29" t="str">
        <f t="shared" si="17"/>
        <v>BT-100</v>
      </c>
      <c r="M89" s="12" t="s">
        <v>2174</v>
      </c>
      <c r="N89" s="9" t="s">
        <v>1961</v>
      </c>
      <c r="O89" s="9" t="s">
        <v>1929</v>
      </c>
      <c r="P89" s="9" t="s">
        <v>2175</v>
      </c>
      <c r="Q89" s="5" t="str">
        <f>VLOOKUP(A89,label!A:G,6,FALSE)</f>
        <v>amountItemType</v>
      </c>
      <c r="R89" s="9" t="s">
        <v>1699</v>
      </c>
      <c r="S89" s="5" t="str">
        <f>VLOOKUP(A89,label!A:G,5,FALSE)</f>
        <v>DocumentLevelChargeBaseAmount</v>
      </c>
      <c r="AC89" s="29"/>
    </row>
    <row r="90" spans="1:29" ht="19" customHeight="1">
      <c r="A90" s="5" t="s">
        <v>3683</v>
      </c>
      <c r="B90" s="5">
        <f>VLOOKUP(A90,label!A:E,2,FALSE)</f>
        <v>260</v>
      </c>
      <c r="C90" s="5">
        <f>VLOOKUP(A90,label!A:G,3,FALSE)</f>
        <v>4</v>
      </c>
      <c r="D90" s="67" t="str">
        <f>VLOOKUP(A90,label!A:E,4,FALSE)</f>
        <v>cen</v>
      </c>
      <c r="E90" s="80" t="str">
        <f>VLOOKUP(A90,label!A:E,5,FALSE)</f>
        <v>DocumentLevelChargePercentage</v>
      </c>
      <c r="F90" s="101" t="s">
        <v>4451</v>
      </c>
      <c r="G90" s="99" t="str">
        <f t="shared" si="19"/>
        <v>corG-4</v>
      </c>
      <c r="H90" s="97" t="str">
        <f t="shared" si="20"/>
        <v>cenG-21</v>
      </c>
      <c r="I90" s="97" t="str">
        <f t="shared" si="21"/>
        <v>cen-101</v>
      </c>
      <c r="J90" s="99" t="str">
        <f t="shared" si="22"/>
        <v/>
      </c>
      <c r="K90" s="97" t="str">
        <f t="shared" si="23"/>
        <v/>
      </c>
      <c r="L90" s="29" t="str">
        <f t="shared" si="17"/>
        <v>BT-101</v>
      </c>
      <c r="M90" s="12" t="s">
        <v>2176</v>
      </c>
      <c r="N90" s="9" t="s">
        <v>1961</v>
      </c>
      <c r="O90" s="9" t="s">
        <v>1929</v>
      </c>
      <c r="P90" s="9" t="s">
        <v>2177</v>
      </c>
      <c r="Q90" s="5" t="str">
        <f>VLOOKUP(A90,label!A:G,6,FALSE)</f>
        <v>percentageItemType</v>
      </c>
      <c r="R90" s="9" t="s">
        <v>2160</v>
      </c>
      <c r="S90" s="5" t="str">
        <f>VLOOKUP(A90,label!A:G,5,FALSE)</f>
        <v>DocumentLevelChargePercentage</v>
      </c>
      <c r="AC90" s="29"/>
    </row>
    <row r="91" spans="1:29" ht="19" customHeight="1">
      <c r="A91" s="5" t="s">
        <v>3684</v>
      </c>
      <c r="B91" s="5">
        <f>VLOOKUP(A91,label!A:E,2,FALSE)</f>
        <v>261</v>
      </c>
      <c r="C91" s="5">
        <f>VLOOKUP(A91,label!A:G,3,FALSE)</f>
        <v>4</v>
      </c>
      <c r="D91" s="67" t="str">
        <f>VLOOKUP(A91,label!A:E,4,FALSE)</f>
        <v>cen</v>
      </c>
      <c r="E91" s="80" t="str">
        <f>VLOOKUP(A91,label!A:E,5,FALSE)</f>
        <v>DocumentLevelChargeReason</v>
      </c>
      <c r="F91" s="101" t="s">
        <v>4452</v>
      </c>
      <c r="G91" s="99" t="str">
        <f t="shared" si="19"/>
        <v>corG-4</v>
      </c>
      <c r="H91" s="97" t="str">
        <f t="shared" si="20"/>
        <v>cenG-21</v>
      </c>
      <c r="I91" s="97" t="str">
        <f t="shared" si="21"/>
        <v>cen-104</v>
      </c>
      <c r="J91" s="99" t="str">
        <f t="shared" si="22"/>
        <v/>
      </c>
      <c r="K91" s="97" t="str">
        <f t="shared" si="23"/>
        <v/>
      </c>
      <c r="L91" s="29" t="str">
        <f t="shared" si="17"/>
        <v>BT-104</v>
      </c>
      <c r="M91" s="12" t="s">
        <v>2182</v>
      </c>
      <c r="N91" s="9" t="s">
        <v>1961</v>
      </c>
      <c r="O91" s="9" t="s">
        <v>1929</v>
      </c>
      <c r="P91" s="9" t="s">
        <v>2183</v>
      </c>
      <c r="Q91" s="5" t="str">
        <f>VLOOKUP(A91,label!A:G,6,FALSE)</f>
        <v>textItemType</v>
      </c>
      <c r="R91" s="9" t="s">
        <v>1938</v>
      </c>
      <c r="S91" s="5" t="str">
        <f>VLOOKUP(A91,label!A:G,5,FALSE)</f>
        <v>DocumentLevelChargeReason</v>
      </c>
      <c r="AC91" s="29"/>
    </row>
    <row r="92" spans="1:29" ht="19" customHeight="1">
      <c r="A92" s="5" t="s">
        <v>3685</v>
      </c>
      <c r="B92" s="5">
        <f>VLOOKUP(A92,label!A:E,2,FALSE)</f>
        <v>262</v>
      </c>
      <c r="C92" s="5">
        <f>VLOOKUP(A92,label!A:G,3,FALSE)</f>
        <v>4</v>
      </c>
      <c r="D92" s="67" t="str">
        <f>VLOOKUP(A92,label!A:E,4,FALSE)</f>
        <v>cen</v>
      </c>
      <c r="E92" s="80" t="str">
        <f>VLOOKUP(A92,label!A:E,5,FALSE)</f>
        <v>DocumentLevelChargeReasonCode</v>
      </c>
      <c r="F92" s="101" t="s">
        <v>4453</v>
      </c>
      <c r="G92" s="99" t="str">
        <f t="shared" si="19"/>
        <v>corG-4</v>
      </c>
      <c r="H92" s="97" t="str">
        <f t="shared" si="20"/>
        <v>cenG-21</v>
      </c>
      <c r="I92" s="97" t="str">
        <f t="shared" si="21"/>
        <v>cen-105</v>
      </c>
      <c r="J92" s="99" t="str">
        <f t="shared" si="22"/>
        <v/>
      </c>
      <c r="K92" s="97" t="str">
        <f t="shared" si="23"/>
        <v/>
      </c>
      <c r="L92" s="29" t="str">
        <f t="shared" si="17"/>
        <v>BT-105</v>
      </c>
      <c r="M92" s="12" t="s">
        <v>2184</v>
      </c>
      <c r="N92" s="9" t="s">
        <v>1961</v>
      </c>
      <c r="O92" s="9" t="s">
        <v>1929</v>
      </c>
      <c r="P92" s="9" t="s">
        <v>2185</v>
      </c>
      <c r="Q92" s="5" t="str">
        <f>VLOOKUP(A92,label!A:G,6,FALSE)</f>
        <v>codeItemType</v>
      </c>
      <c r="R92" s="9" t="s">
        <v>1924</v>
      </c>
      <c r="S92" s="5" t="str">
        <f>VLOOKUP(A92,label!A:G,5,FALSE)</f>
        <v>DocumentLevelChargeReasonCode</v>
      </c>
      <c r="AC92" s="29"/>
    </row>
    <row r="93" spans="1:29" ht="19" customHeight="1">
      <c r="A93" s="5" t="s">
        <v>3655</v>
      </c>
      <c r="B93" s="5">
        <f>VLOOKUP(A93,label!A:E,2,FALSE)</f>
        <v>273</v>
      </c>
      <c r="C93" s="86">
        <f>VLOOKUP(A93,label!A:G,3,FALSE)</f>
        <v>3</v>
      </c>
      <c r="D93" s="87" t="str">
        <f>VLOOKUP(A93,label!A:E,4,FALSE)</f>
        <v>cen</v>
      </c>
      <c r="E93" s="88" t="str">
        <f>VLOOKUP(A93,label!A:E,5,FALSE)</f>
        <v>VAT_BREAKDOWN</v>
      </c>
      <c r="F93" s="101" t="s">
        <v>4464</v>
      </c>
      <c r="G93" s="99" t="str">
        <f t="shared" si="19"/>
        <v>corG-4</v>
      </c>
      <c r="H93" s="97" t="str">
        <f t="shared" si="20"/>
        <v>cenG-23</v>
      </c>
      <c r="I93" s="97" t="str">
        <f t="shared" si="21"/>
        <v/>
      </c>
      <c r="J93" s="99" t="str">
        <f t="shared" si="22"/>
        <v/>
      </c>
      <c r="K93" s="97" t="str">
        <f t="shared" si="23"/>
        <v/>
      </c>
      <c r="L93" s="29" t="str">
        <f t="shared" si="17"/>
        <v>BG-23</v>
      </c>
      <c r="M93" s="14" t="s">
        <v>2207</v>
      </c>
      <c r="N93" s="9" t="s">
        <v>1916</v>
      </c>
      <c r="O93" s="15" t="s">
        <v>2208</v>
      </c>
      <c r="P93" s="17" t="s">
        <v>2209</v>
      </c>
      <c r="Q93" s="5" t="str">
        <f>VLOOKUP(A93,label!A:G,6,FALSE)</f>
        <v>_</v>
      </c>
      <c r="R93" s="17"/>
      <c r="S93" s="5" t="str">
        <f>VLOOKUP(A93,label!A:G,5,FALSE)</f>
        <v>VAT_BREAKDOWN</v>
      </c>
      <c r="AC93" s="29"/>
    </row>
    <row r="94" spans="1:29" ht="19" customHeight="1">
      <c r="A94" s="5" t="s">
        <v>4364</v>
      </c>
      <c r="B94" s="5">
        <f>VLOOKUP(A94,label!A:E,2,FALSE)</f>
        <v>274</v>
      </c>
      <c r="C94" s="5">
        <f>VLOOKUP(A94,label!A:G,3,FALSE)</f>
        <v>4</v>
      </c>
      <c r="D94" s="67" t="str">
        <f>VLOOKUP(A94,label!A:E,4,FALSE)</f>
        <v>cen</v>
      </c>
      <c r="E94" s="80" t="str">
        <f>VLOOKUP(A94,label!A:E,5,FALSE)</f>
        <v>VATCategoryTaxableAmount</v>
      </c>
      <c r="F94" s="101" t="s">
        <v>4465</v>
      </c>
      <c r="G94" s="99" t="str">
        <f t="shared" si="19"/>
        <v>corG-4</v>
      </c>
      <c r="H94" s="97" t="str">
        <f t="shared" si="20"/>
        <v>cenG-23</v>
      </c>
      <c r="I94" s="97" t="str">
        <f t="shared" si="21"/>
        <v>cen-116</v>
      </c>
      <c r="J94" s="99" t="str">
        <f t="shared" si="22"/>
        <v/>
      </c>
      <c r="K94" s="97" t="str">
        <f t="shared" si="23"/>
        <v/>
      </c>
      <c r="L94" s="29" t="str">
        <f t="shared" si="17"/>
        <v>BT-116</v>
      </c>
      <c r="M94" s="8" t="s">
        <v>2210</v>
      </c>
      <c r="N94" s="65" t="s">
        <v>1961</v>
      </c>
      <c r="O94" s="65" t="s">
        <v>1917</v>
      </c>
      <c r="P94" s="65" t="s">
        <v>4178</v>
      </c>
      <c r="Q94" s="5" t="str">
        <f>VLOOKUP(A94,label!A:G,6,FALSE)</f>
        <v>amountItemType</v>
      </c>
      <c r="R94" s="17" t="s">
        <v>4374</v>
      </c>
      <c r="S94" s="5" t="str">
        <f>VLOOKUP(A94,label!A:G,5,FALSE)</f>
        <v>VATCategoryTaxableAmount</v>
      </c>
      <c r="AC94" s="29"/>
    </row>
    <row r="95" spans="1:29" ht="19" customHeight="1">
      <c r="A95" s="5" t="s">
        <v>4365</v>
      </c>
      <c r="B95" s="5">
        <f>VLOOKUP(A95,label!A:E,2,FALSE)</f>
        <v>275</v>
      </c>
      <c r="C95" s="5">
        <f>VLOOKUP(A95,label!A:G,3,FALSE)</f>
        <v>4</v>
      </c>
      <c r="D95" s="67" t="str">
        <f>VLOOKUP(A95,label!A:E,4,FALSE)</f>
        <v>cen</v>
      </c>
      <c r="E95" s="80" t="str">
        <f>VLOOKUP(A95,label!A:E,5,FALSE)</f>
        <v>VATCategoryTaxAmount</v>
      </c>
      <c r="F95" s="101" t="s">
        <v>4466</v>
      </c>
      <c r="G95" s="99" t="str">
        <f t="shared" si="19"/>
        <v>corG-4</v>
      </c>
      <c r="H95" s="97" t="str">
        <f t="shared" si="20"/>
        <v>cenG-23</v>
      </c>
      <c r="I95" s="97" t="str">
        <f t="shared" si="21"/>
        <v>cen-117</v>
      </c>
      <c r="J95" s="99" t="str">
        <f t="shared" si="22"/>
        <v/>
      </c>
      <c r="K95" s="97" t="str">
        <f t="shared" si="23"/>
        <v/>
      </c>
      <c r="L95" s="29" t="str">
        <f t="shared" si="17"/>
        <v>BT-117</v>
      </c>
      <c r="M95" s="66" t="s">
        <v>2212</v>
      </c>
      <c r="N95" s="65" t="s">
        <v>1961</v>
      </c>
      <c r="O95" s="65" t="s">
        <v>1917</v>
      </c>
      <c r="P95" s="65" t="s">
        <v>4182</v>
      </c>
      <c r="Q95" s="5" t="str">
        <f>VLOOKUP(A95,label!A:G,6,FALSE)</f>
        <v>amountItemType</v>
      </c>
      <c r="R95" s="17" t="s">
        <v>4374</v>
      </c>
      <c r="S95" s="5" t="str">
        <f>VLOOKUP(A95,label!A:G,5,FALSE)</f>
        <v>VATCategoryTaxAmount</v>
      </c>
      <c r="AC95" s="29"/>
    </row>
    <row r="96" spans="1:29" ht="19" customHeight="1">
      <c r="A96" s="5" t="s">
        <v>4366</v>
      </c>
      <c r="B96" s="5">
        <f>VLOOKUP(A96,label!A:E,2,FALSE)</f>
        <v>276</v>
      </c>
      <c r="C96" s="5">
        <f>VLOOKUP(A96,label!A:G,3,FALSE)</f>
        <v>4</v>
      </c>
      <c r="D96" s="67" t="str">
        <f>VLOOKUP(A96,label!A:E,4,FALSE)</f>
        <v>cen</v>
      </c>
      <c r="E96" s="80" t="str">
        <f>VLOOKUP(A96,label!A:E,5,FALSE)</f>
        <v>VATCategoryCode</v>
      </c>
      <c r="F96" s="101" t="s">
        <v>4467</v>
      </c>
      <c r="G96" s="99" t="str">
        <f t="shared" si="19"/>
        <v>corG-4</v>
      </c>
      <c r="H96" s="97" t="str">
        <f t="shared" si="20"/>
        <v>cenG-23</v>
      </c>
      <c r="I96" s="97" t="str">
        <f t="shared" si="21"/>
        <v>cen-118</v>
      </c>
      <c r="J96" s="99" t="str">
        <f t="shared" si="22"/>
        <v/>
      </c>
      <c r="K96" s="97" t="str">
        <f t="shared" si="23"/>
        <v/>
      </c>
      <c r="L96" s="29" t="str">
        <f t="shared" si="17"/>
        <v>BT-118</v>
      </c>
      <c r="M96" s="66" t="s">
        <v>4186</v>
      </c>
      <c r="N96" s="65" t="s">
        <v>1961</v>
      </c>
      <c r="O96" s="65" t="s">
        <v>1917</v>
      </c>
      <c r="P96" s="65" t="s">
        <v>4187</v>
      </c>
      <c r="Q96" s="5" t="str">
        <f>VLOOKUP(A96,label!A:G,6,FALSE)</f>
        <v>codeItemType</v>
      </c>
      <c r="R96" s="17" t="s">
        <v>2335</v>
      </c>
      <c r="S96" s="5" t="str">
        <f>VLOOKUP(A96,label!A:G,5,FALSE)</f>
        <v>VATCategoryCode</v>
      </c>
      <c r="AC96" s="29"/>
    </row>
    <row r="97" spans="1:29" ht="19" customHeight="1">
      <c r="A97" s="5" t="s">
        <v>4367</v>
      </c>
      <c r="B97" s="5">
        <f>VLOOKUP(A97,label!A:E,2,FALSE)</f>
        <v>277</v>
      </c>
      <c r="C97" s="5">
        <f>VLOOKUP(A97,label!A:G,3,FALSE)</f>
        <v>4</v>
      </c>
      <c r="D97" s="67" t="str">
        <f>VLOOKUP(A97,label!A:E,4,FALSE)</f>
        <v>cen</v>
      </c>
      <c r="E97" s="80" t="str">
        <f>VLOOKUP(A97,label!A:E,5,FALSE)</f>
        <v>VATCategoryRate</v>
      </c>
      <c r="F97" s="101" t="s">
        <v>4468</v>
      </c>
      <c r="G97" s="99" t="str">
        <f t="shared" si="19"/>
        <v>corG-4</v>
      </c>
      <c r="H97" s="97" t="str">
        <f t="shared" si="20"/>
        <v>cenG-23</v>
      </c>
      <c r="I97" s="97" t="str">
        <f t="shared" si="21"/>
        <v>cen-119</v>
      </c>
      <c r="J97" s="99" t="str">
        <f t="shared" si="22"/>
        <v/>
      </c>
      <c r="K97" s="97" t="str">
        <f t="shared" si="23"/>
        <v/>
      </c>
      <c r="L97" s="29" t="str">
        <f t="shared" si="17"/>
        <v>BT-119</v>
      </c>
      <c r="M97" s="66" t="s">
        <v>4191</v>
      </c>
      <c r="N97" s="65" t="s">
        <v>1961</v>
      </c>
      <c r="O97" s="65" t="s">
        <v>1929</v>
      </c>
      <c r="P97" s="65" t="s">
        <v>4192</v>
      </c>
      <c r="Q97" s="5" t="str">
        <f>VLOOKUP(A97,label!A:G,6,FALSE)</f>
        <v>percentageItemType</v>
      </c>
      <c r="R97" s="17" t="s">
        <v>4375</v>
      </c>
      <c r="S97" s="5" t="str">
        <f>VLOOKUP(A97,label!A:G,5,FALSE)</f>
        <v>VATCategoryRate</v>
      </c>
      <c r="AC97" s="29"/>
    </row>
    <row r="98" spans="1:29" ht="19" customHeight="1">
      <c r="A98" s="5" t="s">
        <v>3694</v>
      </c>
      <c r="B98" s="5">
        <f>VLOOKUP(A98,label!A:E,2,FALSE)</f>
        <v>278</v>
      </c>
      <c r="C98" s="5">
        <f>VLOOKUP(A98,label!A:G,3,FALSE)</f>
        <v>4</v>
      </c>
      <c r="D98" s="67" t="str">
        <f>VLOOKUP(A98,label!A:E,4,FALSE)</f>
        <v>cen</v>
      </c>
      <c r="E98" s="80" t="str">
        <f>VLOOKUP(A98,label!A:E,5,FALSE)</f>
        <v>VATExemptionReasonText</v>
      </c>
      <c r="F98" s="101" t="s">
        <v>4469</v>
      </c>
      <c r="G98" s="99" t="str">
        <f t="shared" si="19"/>
        <v>corG-4</v>
      </c>
      <c r="H98" s="97" t="str">
        <f t="shared" si="20"/>
        <v>cenG-23</v>
      </c>
      <c r="I98" s="97" t="str">
        <f t="shared" si="21"/>
        <v>cen-120</v>
      </c>
      <c r="J98" s="99" t="str">
        <f t="shared" si="22"/>
        <v/>
      </c>
      <c r="K98" s="97" t="str">
        <f t="shared" si="23"/>
        <v/>
      </c>
      <c r="L98" s="29" t="str">
        <f t="shared" si="17"/>
        <v>BT-120</v>
      </c>
      <c r="M98" s="12" t="s">
        <v>2218</v>
      </c>
      <c r="N98" s="9" t="s">
        <v>1961</v>
      </c>
      <c r="O98" s="9" t="s">
        <v>1929</v>
      </c>
      <c r="P98" s="9" t="s">
        <v>2219</v>
      </c>
      <c r="Q98" s="5" t="str">
        <f>VLOOKUP(A98,label!A:G,6,FALSE)</f>
        <v>textItemType</v>
      </c>
      <c r="R98" s="9" t="s">
        <v>1938</v>
      </c>
      <c r="S98" s="5" t="str">
        <f>VLOOKUP(A98,label!A:G,5,FALSE)</f>
        <v>VATExemptionReasonText</v>
      </c>
      <c r="AC98" s="29"/>
    </row>
    <row r="99" spans="1:29" ht="19" customHeight="1">
      <c r="A99" s="5" t="s">
        <v>3695</v>
      </c>
      <c r="B99" s="5">
        <f>VLOOKUP(A99,label!A:E,2,FALSE)</f>
        <v>279</v>
      </c>
      <c r="C99" s="5">
        <f>VLOOKUP(A99,label!A:G,3,FALSE)</f>
        <v>4</v>
      </c>
      <c r="D99" s="67" t="str">
        <f>VLOOKUP(A99,label!A:E,4,FALSE)</f>
        <v>cen</v>
      </c>
      <c r="E99" s="80" t="str">
        <f>VLOOKUP(A99,label!A:E,5,FALSE)</f>
        <v>VATExemptionReasonCode</v>
      </c>
      <c r="F99" s="101" t="s">
        <v>4470</v>
      </c>
      <c r="G99" s="99" t="str">
        <f t="shared" si="19"/>
        <v>corG-4</v>
      </c>
      <c r="H99" s="97" t="str">
        <f t="shared" si="20"/>
        <v>cenG-23</v>
      </c>
      <c r="I99" s="97" t="str">
        <f t="shared" si="21"/>
        <v>cen-121</v>
      </c>
      <c r="J99" s="99" t="str">
        <f t="shared" si="22"/>
        <v/>
      </c>
      <c r="K99" s="97" t="str">
        <f t="shared" si="23"/>
        <v/>
      </c>
      <c r="L99" s="29" t="str">
        <f t="shared" si="17"/>
        <v>BT-121</v>
      </c>
      <c r="M99" s="12" t="s">
        <v>2220</v>
      </c>
      <c r="N99" s="9" t="s">
        <v>1961</v>
      </c>
      <c r="O99" s="9" t="s">
        <v>1929</v>
      </c>
      <c r="P99" s="9" t="s">
        <v>2221</v>
      </c>
      <c r="Q99" s="5" t="str">
        <f>VLOOKUP(A99,label!A:G,6,FALSE)</f>
        <v>codeItemType</v>
      </c>
      <c r="R99" s="9" t="s">
        <v>1924</v>
      </c>
      <c r="S99" s="5" t="str">
        <f>VLOOKUP(A99,label!A:G,5,FALSE)</f>
        <v>VATExemptionReasonCode</v>
      </c>
      <c r="AC99" s="29"/>
    </row>
    <row r="100" spans="1:29" ht="19" customHeight="1">
      <c r="A100" s="5" t="s">
        <v>3654</v>
      </c>
      <c r="B100" s="5">
        <f>VLOOKUP(A100,label!A:E,2,FALSE)</f>
        <v>263</v>
      </c>
      <c r="C100" s="86">
        <f>VLOOKUP(A100,label!A:G,3,FALSE)</f>
        <v>3</v>
      </c>
      <c r="D100" s="87" t="str">
        <f>VLOOKUP(A100,label!A:E,4,FALSE)</f>
        <v>cen</v>
      </c>
      <c r="E100" s="88" t="str">
        <f>VLOOKUP(A100,label!A:E,5,FALSE)</f>
        <v>DOCUMENT_TOTALS</v>
      </c>
      <c r="F100" s="101" t="s">
        <v>4454</v>
      </c>
      <c r="G100" s="99" t="str">
        <f t="shared" si="19"/>
        <v>corG-4</v>
      </c>
      <c r="H100" s="97" t="str">
        <f t="shared" si="20"/>
        <v>cenG-22</v>
      </c>
      <c r="I100" s="97" t="str">
        <f t="shared" si="21"/>
        <v/>
      </c>
      <c r="J100" s="99" t="str">
        <f t="shared" si="22"/>
        <v/>
      </c>
      <c r="K100" s="97" t="str">
        <f t="shared" si="23"/>
        <v/>
      </c>
      <c r="L100" s="29" t="str">
        <f t="shared" ref="L100:L131" si="24">M100&amp;IF(ISTEXT(T100)," "&amp;T100,"")&amp;IF(ISTEXT(U100)," "&amp;U100,"")&amp;IF(ISTEXT(V100)," "&amp;V100,"")&amp;IF(ISTEXT(W100)," "&amp;W100,"")&amp;IF(ISTEXT(X100)," "&amp;X100,"")&amp;IF(ISTEXT(Y100)," "&amp;Y100,"")&amp;IF(ISTEXT(Z100)," "&amp;Z100,"")&amp;IF(ISTEXT(AA100)," "&amp;AA100,"")&amp;IF(ISTEXT(AB100)," "&amp;AB100,"")</f>
        <v>BG-22</v>
      </c>
      <c r="M100" s="14" t="s">
        <v>2186</v>
      </c>
      <c r="N100" s="9" t="s">
        <v>1916</v>
      </c>
      <c r="O100" s="9" t="s">
        <v>1917</v>
      </c>
      <c r="P100" s="17" t="s">
        <v>2187</v>
      </c>
      <c r="Q100" s="5" t="str">
        <f>VLOOKUP(A100,label!A:G,6,FALSE)</f>
        <v>_</v>
      </c>
      <c r="R100" s="17"/>
      <c r="S100" s="5" t="str">
        <f>VLOOKUP(A100,label!A:G,5,FALSE)</f>
        <v>DOCUMENT_TOTALS</v>
      </c>
      <c r="AC100" s="29"/>
    </row>
    <row r="101" spans="1:29" ht="19" customHeight="1">
      <c r="A101" s="5" t="s">
        <v>4382</v>
      </c>
      <c r="B101" s="5">
        <f>VLOOKUP(A101,label!A:E,2,FALSE)</f>
        <v>264</v>
      </c>
      <c r="C101" s="5">
        <f>VLOOKUP(A101,label!A:G,3,FALSE)</f>
        <v>4</v>
      </c>
      <c r="D101" s="67" t="str">
        <f>VLOOKUP(A101,label!A:E,4,FALSE)</f>
        <v>cen</v>
      </c>
      <c r="E101" s="80" t="str">
        <f>VLOOKUP(A101,label!A:E,5,FALSE)</f>
        <v>SumOfInvoiceLineNetAmount</v>
      </c>
      <c r="F101" s="101" t="s">
        <v>4455</v>
      </c>
      <c r="G101" s="99" t="str">
        <f t="shared" si="19"/>
        <v>corG-4</v>
      </c>
      <c r="H101" s="97" t="str">
        <f t="shared" si="20"/>
        <v>cenG-22</v>
      </c>
      <c r="I101" s="97" t="str">
        <f t="shared" si="21"/>
        <v>cen-106</v>
      </c>
      <c r="J101" s="99" t="str">
        <f t="shared" si="22"/>
        <v/>
      </c>
      <c r="K101" s="97" t="str">
        <f t="shared" si="23"/>
        <v/>
      </c>
      <c r="L101" s="29" t="str">
        <f t="shared" si="24"/>
        <v>BT-106</v>
      </c>
      <c r="M101" s="12" t="s">
        <v>2188</v>
      </c>
      <c r="N101" s="9" t="s">
        <v>1961</v>
      </c>
      <c r="O101" s="9" t="s">
        <v>1917</v>
      </c>
      <c r="P101" s="9" t="s">
        <v>3630</v>
      </c>
      <c r="Q101" s="5" t="str">
        <f>VLOOKUP(A101,label!A:G,6,FALSE)</f>
        <v>amountItemType</v>
      </c>
      <c r="R101" s="9" t="s">
        <v>1699</v>
      </c>
      <c r="S101" s="5" t="str">
        <f>VLOOKUP(A101,label!A:G,5,FALSE)</f>
        <v>SumOfInvoiceLineNetAmount</v>
      </c>
      <c r="AC101" s="29"/>
    </row>
    <row r="102" spans="1:29" ht="19" customHeight="1">
      <c r="A102" s="5" t="s">
        <v>3686</v>
      </c>
      <c r="B102" s="5">
        <f>VLOOKUP(A102,label!A:E,2,FALSE)</f>
        <v>265</v>
      </c>
      <c r="C102" s="5">
        <f>VLOOKUP(A102,label!A:G,3,FALSE)</f>
        <v>4</v>
      </c>
      <c r="D102" s="67" t="str">
        <f>VLOOKUP(A102,label!A:E,4,FALSE)</f>
        <v>cen</v>
      </c>
      <c r="E102" s="80" t="str">
        <f>VLOOKUP(A102,label!A:E,5,FALSE)</f>
        <v>SumOfAllowancesOnDocumentLevel</v>
      </c>
      <c r="F102" s="101" t="s">
        <v>4456</v>
      </c>
      <c r="G102" s="99" t="str">
        <f t="shared" si="19"/>
        <v>corG-4</v>
      </c>
      <c r="H102" s="97" t="str">
        <f t="shared" si="20"/>
        <v>cenG-22</v>
      </c>
      <c r="I102" s="97" t="str">
        <f t="shared" si="21"/>
        <v>cen-107</v>
      </c>
      <c r="J102" s="99" t="str">
        <f t="shared" si="22"/>
        <v/>
      </c>
      <c r="K102" s="97" t="str">
        <f t="shared" si="23"/>
        <v/>
      </c>
      <c r="L102" s="29" t="str">
        <f t="shared" si="24"/>
        <v>BT-107</v>
      </c>
      <c r="M102" s="12" t="s">
        <v>2190</v>
      </c>
      <c r="N102" s="9" t="s">
        <v>1961</v>
      </c>
      <c r="O102" s="9" t="s">
        <v>1929</v>
      </c>
      <c r="P102" s="9" t="s">
        <v>2191</v>
      </c>
      <c r="Q102" s="5" t="str">
        <f>VLOOKUP(A102,label!A:G,6,FALSE)</f>
        <v>amountItemType</v>
      </c>
      <c r="R102" s="9" t="s">
        <v>1699</v>
      </c>
      <c r="S102" s="5" t="str">
        <f>VLOOKUP(A102,label!A:G,5,FALSE)</f>
        <v>SumOfAllowancesOnDocumentLevel</v>
      </c>
      <c r="AC102" s="29"/>
    </row>
    <row r="103" spans="1:29" ht="19" customHeight="1">
      <c r="A103" s="5" t="s">
        <v>3687</v>
      </c>
      <c r="B103" s="5">
        <f>VLOOKUP(A103,label!A:E,2,FALSE)</f>
        <v>266</v>
      </c>
      <c r="C103" s="5">
        <f>VLOOKUP(A103,label!A:G,3,FALSE)</f>
        <v>4</v>
      </c>
      <c r="D103" s="67" t="str">
        <f>VLOOKUP(A103,label!A:E,4,FALSE)</f>
        <v>cen</v>
      </c>
      <c r="E103" s="80" t="str">
        <f>VLOOKUP(A103,label!A:E,5,FALSE)</f>
        <v>SumOfChargesOnDocumentLevel</v>
      </c>
      <c r="F103" s="101" t="s">
        <v>4457</v>
      </c>
      <c r="G103" s="99" t="str">
        <f t="shared" si="19"/>
        <v>corG-4</v>
      </c>
      <c r="H103" s="97" t="str">
        <f t="shared" si="20"/>
        <v>cenG-22</v>
      </c>
      <c r="I103" s="97" t="str">
        <f t="shared" si="21"/>
        <v>cen-108</v>
      </c>
      <c r="J103" s="99" t="str">
        <f t="shared" si="22"/>
        <v/>
      </c>
      <c r="K103" s="97" t="str">
        <f t="shared" si="23"/>
        <v/>
      </c>
      <c r="L103" s="29" t="str">
        <f t="shared" si="24"/>
        <v>BT-108</v>
      </c>
      <c r="M103" s="12" t="s">
        <v>2192</v>
      </c>
      <c r="N103" s="9" t="s">
        <v>1961</v>
      </c>
      <c r="O103" s="9" t="s">
        <v>1929</v>
      </c>
      <c r="P103" s="9" t="s">
        <v>2193</v>
      </c>
      <c r="Q103" s="5" t="str">
        <f>VLOOKUP(A103,label!A:G,6,FALSE)</f>
        <v>amountItemType</v>
      </c>
      <c r="R103" s="9" t="s">
        <v>1699</v>
      </c>
      <c r="S103" s="5" t="str">
        <f>VLOOKUP(A103,label!A:G,5,FALSE)</f>
        <v>SumOfChargesOnDocumentLevel</v>
      </c>
      <c r="AC103" s="29"/>
    </row>
    <row r="104" spans="1:29" ht="19" customHeight="1">
      <c r="A104" s="5" t="s">
        <v>3688</v>
      </c>
      <c r="B104" s="5">
        <f>VLOOKUP(A104,label!A:E,2,FALSE)</f>
        <v>267</v>
      </c>
      <c r="C104" s="5">
        <f>VLOOKUP(A104,label!A:G,3,FALSE)</f>
        <v>4</v>
      </c>
      <c r="D104" s="67" t="str">
        <f>VLOOKUP(A104,label!A:E,4,FALSE)</f>
        <v>cen</v>
      </c>
      <c r="E104" s="80" t="str">
        <f>VLOOKUP(A104,label!A:E,5,FALSE)</f>
        <v>InvoiceTotalAmountWithoutVAT</v>
      </c>
      <c r="F104" s="101" t="s">
        <v>4458</v>
      </c>
      <c r="G104" s="99" t="str">
        <f t="shared" si="19"/>
        <v>corG-4</v>
      </c>
      <c r="H104" s="97" t="str">
        <f t="shared" si="20"/>
        <v>cenG-22</v>
      </c>
      <c r="I104" s="97" t="str">
        <f t="shared" si="21"/>
        <v>cen-109</v>
      </c>
      <c r="J104" s="99" t="str">
        <f t="shared" si="22"/>
        <v/>
      </c>
      <c r="K104" s="97" t="str">
        <f t="shared" si="23"/>
        <v/>
      </c>
      <c r="L104" s="29" t="str">
        <f t="shared" si="24"/>
        <v>BT-109</v>
      </c>
      <c r="M104" s="12" t="s">
        <v>2194</v>
      </c>
      <c r="N104" s="9" t="s">
        <v>1961</v>
      </c>
      <c r="O104" s="9" t="s">
        <v>1917</v>
      </c>
      <c r="P104" s="9" t="s">
        <v>2195</v>
      </c>
      <c r="Q104" s="5" t="str">
        <f>VLOOKUP(A104,label!A:G,6,FALSE)</f>
        <v>amountItemType</v>
      </c>
      <c r="R104" s="9" t="s">
        <v>1699</v>
      </c>
      <c r="S104" s="5" t="str">
        <f>VLOOKUP(A104,label!A:G,5,FALSE)</f>
        <v>InvoiceTotalAmountWithoutVAT</v>
      </c>
      <c r="AC104" s="29"/>
    </row>
    <row r="105" spans="1:29" ht="19" customHeight="1">
      <c r="A105" s="5" t="s">
        <v>3689</v>
      </c>
      <c r="B105" s="5">
        <f>VLOOKUP(A105,label!A:E,2,FALSE)</f>
        <v>268</v>
      </c>
      <c r="C105" s="5">
        <f>VLOOKUP(A105,label!A:G,3,FALSE)</f>
        <v>4</v>
      </c>
      <c r="D105" s="67" t="str">
        <f>VLOOKUP(A105,label!A:E,4,FALSE)</f>
        <v>cen</v>
      </c>
      <c r="E105" s="80" t="str">
        <f>VLOOKUP(A105,label!A:E,5,FALSE)</f>
        <v>InvoiceTotalVATAmountInAccountingCurrency</v>
      </c>
      <c r="F105" s="101" t="s">
        <v>4459</v>
      </c>
      <c r="G105" s="99" t="str">
        <f t="shared" si="19"/>
        <v>corG-4</v>
      </c>
      <c r="H105" s="97" t="str">
        <f t="shared" si="20"/>
        <v>cenG-22</v>
      </c>
      <c r="I105" s="97" t="str">
        <f t="shared" si="21"/>
        <v>cen-111</v>
      </c>
      <c r="J105" s="99" t="str">
        <f t="shared" si="22"/>
        <v/>
      </c>
      <c r="K105" s="97" t="str">
        <f t="shared" si="23"/>
        <v/>
      </c>
      <c r="L105" s="29" t="str">
        <f t="shared" si="24"/>
        <v>BT-111</v>
      </c>
      <c r="M105" s="12" t="s">
        <v>3527</v>
      </c>
      <c r="N105" s="9" t="s">
        <v>1961</v>
      </c>
      <c r="O105" s="9" t="s">
        <v>1929</v>
      </c>
      <c r="P105" s="9" t="s">
        <v>2198</v>
      </c>
      <c r="Q105" s="5" t="str">
        <f>VLOOKUP(A105,label!A:G,6,FALSE)</f>
        <v>amountItemType</v>
      </c>
      <c r="R105" s="9" t="s">
        <v>1699</v>
      </c>
      <c r="S105" s="5" t="str">
        <f>VLOOKUP(A105,label!A:G,5,FALSE)</f>
        <v>InvoiceTotalVATAmountInAccountingCurrency</v>
      </c>
      <c r="AC105" s="29"/>
    </row>
    <row r="106" spans="1:29" ht="19" customHeight="1">
      <c r="A106" s="5" t="s">
        <v>3690</v>
      </c>
      <c r="B106" s="5">
        <f>VLOOKUP(A106,label!A:E,2,FALSE)</f>
        <v>269</v>
      </c>
      <c r="C106" s="5">
        <f>VLOOKUP(A106,label!A:G,3,FALSE)</f>
        <v>4</v>
      </c>
      <c r="D106" s="67" t="str">
        <f>VLOOKUP(A106,label!A:E,4,FALSE)</f>
        <v>cen</v>
      </c>
      <c r="E106" s="80" t="str">
        <f>VLOOKUP(A106,label!A:E,5,FALSE)</f>
        <v>InvoiceTotalAmountWithVAT</v>
      </c>
      <c r="F106" s="101" t="s">
        <v>4460</v>
      </c>
      <c r="G106" s="99" t="str">
        <f t="shared" si="19"/>
        <v>corG-4</v>
      </c>
      <c r="H106" s="97" t="str">
        <f t="shared" si="20"/>
        <v>cenG-22</v>
      </c>
      <c r="I106" s="97" t="str">
        <f t="shared" si="21"/>
        <v>cen-112</v>
      </c>
      <c r="J106" s="99" t="str">
        <f t="shared" si="22"/>
        <v/>
      </c>
      <c r="K106" s="97" t="str">
        <f t="shared" si="23"/>
        <v/>
      </c>
      <c r="L106" s="29" t="str">
        <f t="shared" si="24"/>
        <v>BT-112</v>
      </c>
      <c r="M106" s="12" t="s">
        <v>2199</v>
      </c>
      <c r="N106" s="9" t="s">
        <v>1961</v>
      </c>
      <c r="O106" s="9" t="s">
        <v>1917</v>
      </c>
      <c r="P106" s="9" t="s">
        <v>2200</v>
      </c>
      <c r="Q106" s="5" t="str">
        <f>VLOOKUP(A106,label!A:G,6,FALSE)</f>
        <v>amountItemType</v>
      </c>
      <c r="R106" s="9" t="s">
        <v>1699</v>
      </c>
      <c r="S106" s="5" t="str">
        <f>VLOOKUP(A106,label!A:G,5,FALSE)</f>
        <v>InvoiceTotalAmountWithVAT</v>
      </c>
      <c r="AC106" s="29"/>
    </row>
    <row r="107" spans="1:29" ht="19" customHeight="1">
      <c r="A107" s="5" t="s">
        <v>3691</v>
      </c>
      <c r="B107" s="5">
        <f>VLOOKUP(A107,label!A:E,2,FALSE)</f>
        <v>270</v>
      </c>
      <c r="C107" s="5">
        <f>VLOOKUP(A107,label!A:G,3,FALSE)</f>
        <v>4</v>
      </c>
      <c r="D107" s="67" t="str">
        <f>VLOOKUP(A107,label!A:E,4,FALSE)</f>
        <v>cen</v>
      </c>
      <c r="E107" s="80" t="str">
        <f>VLOOKUP(A107,label!A:E,5,FALSE)</f>
        <v>PaidAmount</v>
      </c>
      <c r="F107" s="101" t="s">
        <v>4461</v>
      </c>
      <c r="G107" s="99" t="str">
        <f t="shared" si="19"/>
        <v>corG-4</v>
      </c>
      <c r="H107" s="97" t="str">
        <f t="shared" si="20"/>
        <v>cenG-22</v>
      </c>
      <c r="I107" s="97" t="str">
        <f t="shared" si="21"/>
        <v>cen-113</v>
      </c>
      <c r="J107" s="99" t="str">
        <f t="shared" si="22"/>
        <v/>
      </c>
      <c r="K107" s="97" t="str">
        <f t="shared" si="23"/>
        <v/>
      </c>
      <c r="L107" s="29" t="str">
        <f t="shared" si="24"/>
        <v>BT-113</v>
      </c>
      <c r="M107" s="12" t="s">
        <v>2201</v>
      </c>
      <c r="N107" s="9" t="s">
        <v>1961</v>
      </c>
      <c r="O107" s="9" t="s">
        <v>1929</v>
      </c>
      <c r="P107" s="9" t="s">
        <v>2202</v>
      </c>
      <c r="Q107" s="5" t="str">
        <f>VLOOKUP(A107,label!A:G,6,FALSE)</f>
        <v>amountItemType</v>
      </c>
      <c r="R107" s="9" t="s">
        <v>1699</v>
      </c>
      <c r="S107" s="5" t="str">
        <f>VLOOKUP(A107,label!A:G,5,FALSE)</f>
        <v>PaidAmount</v>
      </c>
      <c r="AC107" s="29"/>
    </row>
    <row r="108" spans="1:29" ht="19" customHeight="1">
      <c r="A108" s="5" t="s">
        <v>3692</v>
      </c>
      <c r="B108" s="5">
        <f>VLOOKUP(A108,label!A:E,2,FALSE)</f>
        <v>271</v>
      </c>
      <c r="C108" s="5">
        <f>VLOOKUP(A108,label!A:G,3,FALSE)</f>
        <v>4</v>
      </c>
      <c r="D108" s="67" t="str">
        <f>VLOOKUP(A108,label!A:E,4,FALSE)</f>
        <v>cen</v>
      </c>
      <c r="E108" s="80" t="str">
        <f>VLOOKUP(A108,label!A:E,5,FALSE)</f>
        <v>RoundingAmount</v>
      </c>
      <c r="F108" s="101" t="s">
        <v>4462</v>
      </c>
      <c r="G108" s="99" t="str">
        <f t="shared" si="19"/>
        <v>corG-4</v>
      </c>
      <c r="H108" s="97" t="str">
        <f t="shared" si="20"/>
        <v>cenG-22</v>
      </c>
      <c r="I108" s="97" t="str">
        <f t="shared" si="21"/>
        <v>cen-114</v>
      </c>
      <c r="J108" s="99" t="str">
        <f t="shared" si="22"/>
        <v/>
      </c>
      <c r="K108" s="97" t="str">
        <f t="shared" si="23"/>
        <v/>
      </c>
      <c r="L108" s="29" t="str">
        <f t="shared" si="24"/>
        <v>BT-114</v>
      </c>
      <c r="M108" s="12" t="s">
        <v>2203</v>
      </c>
      <c r="N108" s="9" t="s">
        <v>1961</v>
      </c>
      <c r="O108" s="9" t="s">
        <v>1929</v>
      </c>
      <c r="P108" s="9" t="s">
        <v>2204</v>
      </c>
      <c r="Q108" s="5" t="str">
        <f>VLOOKUP(A108,label!A:G,6,FALSE)</f>
        <v>amountItemType</v>
      </c>
      <c r="R108" s="9" t="s">
        <v>1699</v>
      </c>
      <c r="S108" s="5" t="str">
        <f>VLOOKUP(A108,label!A:G,5,FALSE)</f>
        <v>RoundingAmount</v>
      </c>
      <c r="AC108" s="29"/>
    </row>
    <row r="109" spans="1:29" ht="19" customHeight="1">
      <c r="A109" s="5" t="s">
        <v>3693</v>
      </c>
      <c r="B109" s="5">
        <f>VLOOKUP(A109,label!A:E,2,FALSE)</f>
        <v>272</v>
      </c>
      <c r="C109" s="5">
        <f>VLOOKUP(A109,label!A:G,3,FALSE)</f>
        <v>4</v>
      </c>
      <c r="D109" s="67" t="str">
        <f>VLOOKUP(A109,label!A:E,4,FALSE)</f>
        <v>cen</v>
      </c>
      <c r="E109" s="80" t="str">
        <f>VLOOKUP(A109,label!A:E,5,FALSE)</f>
        <v>AmountDueForPayment</v>
      </c>
      <c r="F109" s="101" t="s">
        <v>4463</v>
      </c>
      <c r="G109" s="99" t="str">
        <f t="shared" si="19"/>
        <v>corG-4</v>
      </c>
      <c r="H109" s="97" t="str">
        <f t="shared" si="20"/>
        <v>cenG-22</v>
      </c>
      <c r="I109" s="97" t="str">
        <f t="shared" si="21"/>
        <v>cen-115</v>
      </c>
      <c r="J109" s="99" t="str">
        <f t="shared" si="22"/>
        <v/>
      </c>
      <c r="K109" s="97" t="str">
        <f t="shared" si="23"/>
        <v/>
      </c>
      <c r="L109" s="29" t="str">
        <f t="shared" si="24"/>
        <v>BT-115</v>
      </c>
      <c r="M109" s="12" t="s">
        <v>2205</v>
      </c>
      <c r="N109" s="9" t="s">
        <v>1961</v>
      </c>
      <c r="O109" s="9" t="s">
        <v>1917</v>
      </c>
      <c r="P109" s="9" t="s">
        <v>2206</v>
      </c>
      <c r="Q109" s="5" t="str">
        <f>VLOOKUP(A109,label!A:G,6,FALSE)</f>
        <v>amountItemType</v>
      </c>
      <c r="R109" s="9" t="s">
        <v>1699</v>
      </c>
      <c r="S109" s="5" t="str">
        <f>VLOOKUP(A109,label!A:G,5,FALSE)</f>
        <v>AmountDueForPayment</v>
      </c>
      <c r="AC109" s="29"/>
    </row>
    <row r="110" spans="1:29" ht="19" customHeight="1">
      <c r="A110" s="11" t="s">
        <v>818</v>
      </c>
      <c r="B110" s="5">
        <f>VLOOKUP(A110,label!A:E,2,FALSE)</f>
        <v>289</v>
      </c>
      <c r="C110" s="86">
        <f>VLOOKUP(A110,label!A:G,3,FALSE)</f>
        <v>3</v>
      </c>
      <c r="D110" s="87" t="str">
        <f>VLOOKUP(A110,label!A:E,4,FALSE)</f>
        <v>cor</v>
      </c>
      <c r="E110" s="88" t="str">
        <f>VLOOKUP(A110,label!A:E,5,FALSE)</f>
        <v>entryDetail</v>
      </c>
      <c r="F110" s="101" t="s">
        <v>4471</v>
      </c>
      <c r="G110" s="99" t="str">
        <f t="shared" si="19"/>
        <v>corG-4</v>
      </c>
      <c r="H110" s="97" t="str">
        <f t="shared" si="20"/>
        <v>corG-5</v>
      </c>
      <c r="I110" s="97" t="str">
        <f t="shared" si="21"/>
        <v/>
      </c>
      <c r="J110" s="99" t="str">
        <f t="shared" si="22"/>
        <v/>
      </c>
      <c r="K110" s="97" t="str">
        <f t="shared" si="23"/>
        <v/>
      </c>
      <c r="L110" s="29" t="str">
        <f t="shared" si="24"/>
        <v>BG-25</v>
      </c>
      <c r="M110" s="14" t="s">
        <v>2237</v>
      </c>
      <c r="N110" s="9" t="s">
        <v>1916</v>
      </c>
      <c r="O110" s="15" t="s">
        <v>2208</v>
      </c>
      <c r="P110" s="17" t="s">
        <v>2238</v>
      </c>
      <c r="Q110" s="64" t="str">
        <f>VLOOKUP(A110,label!A:G,6,FALSE)</f>
        <v>_</v>
      </c>
      <c r="R110" s="17"/>
      <c r="S110" s="5" t="str">
        <f>VLOOKUP(A110,label!A:G,5,FALSE)</f>
        <v>entryDetail</v>
      </c>
      <c r="AC110" s="29"/>
    </row>
    <row r="111" spans="1:29" ht="19" customHeight="1">
      <c r="A111" s="11" t="s">
        <v>3523</v>
      </c>
      <c r="B111" s="5">
        <f>VLOOKUP(A111,label!A:E,2,FALSE)</f>
        <v>290</v>
      </c>
      <c r="C111" s="5">
        <f>VLOOKUP(A111,label!A:G,3,FALSE)</f>
        <v>4</v>
      </c>
      <c r="D111" s="67" t="str">
        <f>VLOOKUP(A111,label!A:E,4,FALSE)</f>
        <v>cor</v>
      </c>
      <c r="E111" s="80" t="str">
        <f>VLOOKUP(A111,label!A:E,5,FALSE)</f>
        <v>lineNumber</v>
      </c>
      <c r="F111" s="101" t="s">
        <v>4472</v>
      </c>
      <c r="G111" s="99" t="str">
        <f t="shared" si="19"/>
        <v>corG-4</v>
      </c>
      <c r="H111" s="97" t="str">
        <f t="shared" si="20"/>
        <v>corG-5</v>
      </c>
      <c r="I111" s="97" t="str">
        <f t="shared" si="21"/>
        <v>cor-21</v>
      </c>
      <c r="J111" s="99" t="str">
        <f t="shared" si="22"/>
        <v/>
      </c>
      <c r="K111" s="97" t="str">
        <f t="shared" si="23"/>
        <v/>
      </c>
      <c r="L111" s="29" t="str">
        <f t="shared" si="24"/>
        <v>BT-128</v>
      </c>
      <c r="M111" s="12" t="s">
        <v>2243</v>
      </c>
      <c r="N111" s="9" t="s">
        <v>1961</v>
      </c>
      <c r="O111" s="9" t="s">
        <v>1929</v>
      </c>
      <c r="P111" s="9" t="s">
        <v>2244</v>
      </c>
      <c r="Q111" s="5" t="str">
        <f>VLOOKUP(A111,label!A:G,6,FALSE)</f>
        <v>lineNumberItemType</v>
      </c>
      <c r="R111" s="9" t="s">
        <v>1918</v>
      </c>
      <c r="S111" s="5" t="str">
        <f>VLOOKUP(A111,label!A:G,5,FALSE)</f>
        <v>lineNumber</v>
      </c>
      <c r="AC111" s="29"/>
    </row>
    <row r="112" spans="1:29" ht="19" customHeight="1">
      <c r="A112" s="11" t="s">
        <v>3522</v>
      </c>
      <c r="B112" s="5">
        <f>VLOOKUP(A112,label!A:E,2,FALSE)</f>
        <v>291</v>
      </c>
      <c r="C112" s="5">
        <f>VLOOKUP(A112,label!A:G,3,FALSE)</f>
        <v>4</v>
      </c>
      <c r="D112" s="67" t="str">
        <f>VLOOKUP(A112,label!A:E,4,FALSE)</f>
        <v>cor</v>
      </c>
      <c r="E112" s="80" t="str">
        <f>VLOOKUP(A112,label!A:E,5,FALSE)</f>
        <v>lineNumberCounter</v>
      </c>
      <c r="F112" s="101" t="s">
        <v>4473</v>
      </c>
      <c r="G112" s="99" t="str">
        <f t="shared" si="19"/>
        <v>corG-4</v>
      </c>
      <c r="H112" s="97" t="str">
        <f t="shared" si="20"/>
        <v>corG-5</v>
      </c>
      <c r="I112" s="97" t="str">
        <f t="shared" si="21"/>
        <v>cor-22</v>
      </c>
      <c r="J112" s="99" t="str">
        <f t="shared" si="22"/>
        <v/>
      </c>
      <c r="K112" s="97" t="str">
        <f t="shared" si="23"/>
        <v/>
      </c>
      <c r="L112" s="29" t="str">
        <f t="shared" si="24"/>
        <v>BT-126</v>
      </c>
      <c r="M112" s="8" t="s">
        <v>2239</v>
      </c>
      <c r="N112" s="9" t="s">
        <v>1961</v>
      </c>
      <c r="O112" s="9" t="s">
        <v>1917</v>
      </c>
      <c r="P112" s="9" t="s">
        <v>2240</v>
      </c>
      <c r="Q112" s="5" t="str">
        <f>VLOOKUP(A112,label!A:G,6,FALSE)</f>
        <v>counterItemType</v>
      </c>
      <c r="R112" s="9" t="s">
        <v>1918</v>
      </c>
      <c r="S112" s="5" t="str">
        <f>VLOOKUP(A112,label!A:G,5,FALSE)</f>
        <v>lineNumberCounter</v>
      </c>
      <c r="AC112" s="29"/>
    </row>
    <row r="113" spans="1:31" ht="19" customHeight="1">
      <c r="A113" s="10" t="s">
        <v>1283</v>
      </c>
      <c r="B113" s="5">
        <f>VLOOKUP(A113,label!A:E,2,FALSE)</f>
        <v>297</v>
      </c>
      <c r="C113" s="5">
        <v>4</v>
      </c>
      <c r="D113" s="67" t="str">
        <f>VLOOKUP(A113,label!A:E,4,FALSE)</f>
        <v>cor</v>
      </c>
      <c r="E113" s="80" t="str">
        <f>VLOOKUP(A113,label!A:E,5,FALSE)</f>
        <v>accountMainID</v>
      </c>
      <c r="F113" s="101" t="s">
        <v>4543</v>
      </c>
      <c r="G113" s="99" t="str">
        <f t="shared" si="19"/>
        <v>corG-4</v>
      </c>
      <c r="H113" s="97" t="str">
        <f t="shared" si="20"/>
        <v>corG-5</v>
      </c>
      <c r="I113" s="97" t="str">
        <f t="shared" si="21"/>
        <v>cor-23</v>
      </c>
      <c r="J113" s="99" t="str">
        <f t="shared" si="22"/>
        <v/>
      </c>
      <c r="K113" s="97" t="str">
        <f t="shared" si="23"/>
        <v/>
      </c>
      <c r="L113" s="29" t="str">
        <f t="shared" si="24"/>
        <v>BT-19</v>
      </c>
      <c r="M113" s="12" t="s">
        <v>1953</v>
      </c>
      <c r="N113" s="9" t="s">
        <v>1916</v>
      </c>
      <c r="O113" s="9" t="s">
        <v>1929</v>
      </c>
      <c r="P113" s="9" t="s">
        <v>1954</v>
      </c>
      <c r="Q113" s="5" t="str">
        <f>VLOOKUP(A113,label!A:G,6,FALSE)</f>
        <v>accountMainIDItemType</v>
      </c>
      <c r="R113" s="9" t="s">
        <v>1938</v>
      </c>
      <c r="S113" s="5" t="str">
        <f>VLOOKUP(A113,label!A:G,5,FALSE)</f>
        <v>accountMainID</v>
      </c>
      <c r="AC113" s="29"/>
    </row>
    <row r="114" spans="1:31" ht="19" customHeight="1">
      <c r="A114" s="32" t="s">
        <v>4377</v>
      </c>
      <c r="B114" s="5">
        <f>VLOOKUP(A114,label!A:E,2,FALSE)</f>
        <v>292</v>
      </c>
      <c r="C114" s="5">
        <v>4</v>
      </c>
      <c r="D114" s="67" t="str">
        <f>VLOOKUP(A114,label!A:E,4,FALSE)</f>
        <v>cen</v>
      </c>
      <c r="E114" s="80" t="str">
        <f>VLOOKUP(A114,label!A:E,5,FALSE)</f>
        <v>InvoiceLineNetAmount</v>
      </c>
      <c r="F114" s="101" t="s">
        <v>4474</v>
      </c>
      <c r="G114" s="99" t="str">
        <f t="shared" si="19"/>
        <v>corG-4</v>
      </c>
      <c r="H114" s="97" t="str">
        <f t="shared" si="20"/>
        <v>corG-5</v>
      </c>
      <c r="I114" s="97" t="str">
        <f t="shared" si="21"/>
        <v>cen-131</v>
      </c>
      <c r="J114" s="99" t="str">
        <f t="shared" si="22"/>
        <v/>
      </c>
      <c r="K114" s="97" t="str">
        <f t="shared" si="23"/>
        <v/>
      </c>
      <c r="L114" s="29" t="str">
        <f t="shared" si="24"/>
        <v>BT-131</v>
      </c>
      <c r="M114" s="12" t="s">
        <v>2251</v>
      </c>
      <c r="N114" s="9"/>
      <c r="O114" s="9"/>
      <c r="P114" s="9" t="s">
        <v>2252</v>
      </c>
      <c r="Q114" s="5" t="str">
        <f>VLOOKUP(A114,label!A:G,6,FALSE)</f>
        <v>amountItemType</v>
      </c>
      <c r="R114" s="9"/>
      <c r="S114" s="5" t="str">
        <f>VLOOKUP(A114,label!A:G,5,FALSE)</f>
        <v>InvoiceLineNetAmount</v>
      </c>
      <c r="AC114" s="29"/>
    </row>
    <row r="115" spans="1:31" ht="19" customHeight="1">
      <c r="A115" s="32" t="s">
        <v>4378</v>
      </c>
      <c r="B115" s="5">
        <f>VLOOKUP(A115,label!A:E,2,FALSE)</f>
        <v>341</v>
      </c>
      <c r="C115" s="5">
        <v>4</v>
      </c>
      <c r="D115" s="67" t="str">
        <f>VLOOKUP(A115,label!A:E,4,FALSE)</f>
        <v>cen</v>
      </c>
      <c r="E115" s="80" t="str">
        <f>VLOOKUP(A115,label!A:E,5,FALSE)</f>
        <v>InvoiceLineAllowanceAmount</v>
      </c>
      <c r="F115" s="101" t="s">
        <v>4544</v>
      </c>
      <c r="G115" s="99" t="str">
        <f t="shared" si="19"/>
        <v>corG-4</v>
      </c>
      <c r="H115" s="97" t="str">
        <f t="shared" si="20"/>
        <v>corG-5</v>
      </c>
      <c r="I115" s="97" t="str">
        <f t="shared" si="21"/>
        <v>cen-136</v>
      </c>
      <c r="J115" s="99" t="str">
        <f t="shared" si="22"/>
        <v/>
      </c>
      <c r="K115" s="97" t="str">
        <f t="shared" si="23"/>
        <v/>
      </c>
      <c r="L115" s="29" t="str">
        <f t="shared" si="24"/>
        <v>BT-136</v>
      </c>
      <c r="M115" s="12" t="s">
        <v>2265</v>
      </c>
      <c r="N115" s="9"/>
      <c r="O115" s="9"/>
      <c r="P115" s="9" t="s">
        <v>2266</v>
      </c>
      <c r="Q115" s="5"/>
      <c r="R115" s="9"/>
      <c r="S115" s="5"/>
      <c r="AC115" s="29"/>
      <c r="AE115" s="9"/>
    </row>
    <row r="116" spans="1:31" ht="19" customHeight="1">
      <c r="A116" s="5" t="s">
        <v>4379</v>
      </c>
      <c r="B116" s="5">
        <f>VLOOKUP(A116,label!A:E,2,FALSE)</f>
        <v>347</v>
      </c>
      <c r="C116" s="5">
        <v>4</v>
      </c>
      <c r="D116" s="67" t="str">
        <f>VLOOKUP(A116,label!A:E,4,FALSE)</f>
        <v>cen</v>
      </c>
      <c r="E116" s="80" t="str">
        <f>VLOOKUP(A116,label!A:E,5,FALSE)</f>
        <v>InvoiceLineChargeAmount</v>
      </c>
      <c r="F116" s="101" t="s">
        <v>4545</v>
      </c>
      <c r="G116" s="99" t="str">
        <f t="shared" si="19"/>
        <v>corG-4</v>
      </c>
      <c r="H116" s="97" t="str">
        <f t="shared" si="20"/>
        <v>corG-5</v>
      </c>
      <c r="I116" s="97" t="str">
        <f t="shared" si="21"/>
        <v>cen-141</v>
      </c>
      <c r="J116" s="99" t="str">
        <f t="shared" si="22"/>
        <v/>
      </c>
      <c r="K116" s="97" t="str">
        <f t="shared" si="23"/>
        <v/>
      </c>
      <c r="L116" s="29" t="str">
        <f t="shared" si="24"/>
        <v>BT-141</v>
      </c>
      <c r="M116" s="12" t="s">
        <v>2277</v>
      </c>
      <c r="N116" s="9" t="s">
        <v>1961</v>
      </c>
      <c r="O116" s="9" t="s">
        <v>1917</v>
      </c>
      <c r="P116" s="9" t="s">
        <v>2278</v>
      </c>
      <c r="Q116" s="5" t="str">
        <f>VLOOKUP(A116,label!A:G,6,FALSE)</f>
        <v>amountItemType</v>
      </c>
      <c r="R116" s="9" t="s">
        <v>1699</v>
      </c>
      <c r="S116" s="5" t="str">
        <f>VLOOKUP(A116,label!A:G,5,FALSE)</f>
        <v>InvoiceLineChargeAmount</v>
      </c>
      <c r="AC116" s="29"/>
    </row>
    <row r="117" spans="1:31" ht="19" customHeight="1">
      <c r="A117" s="10" t="s">
        <v>1391</v>
      </c>
      <c r="B117" s="5">
        <f>VLOOKUP(A117,label!A:E,2,FALSE)</f>
        <v>380</v>
      </c>
      <c r="C117" s="5">
        <f>VLOOKUP(A117,label!A:G,3,FALSE)</f>
        <v>4</v>
      </c>
      <c r="D117" s="67" t="str">
        <f>VLOOKUP(A117,label!A:E,4,FALSE)</f>
        <v>bus</v>
      </c>
      <c r="E117" s="103" t="str">
        <f>VLOOKUP(A117,label!A:E,5,FALSE)</f>
        <v>paymentMethod</v>
      </c>
      <c r="F117" s="101" t="s">
        <v>4487</v>
      </c>
      <c r="G117" s="99" t="str">
        <f t="shared" si="19"/>
        <v>corG-4</v>
      </c>
      <c r="H117" s="97" t="str">
        <f t="shared" si="20"/>
        <v>corG-5</v>
      </c>
      <c r="I117" s="97" t="str">
        <f t="shared" si="21"/>
        <v>bus-135</v>
      </c>
      <c r="J117" s="99" t="str">
        <f t="shared" si="22"/>
        <v/>
      </c>
      <c r="K117" s="97" t="str">
        <f t="shared" si="23"/>
        <v/>
      </c>
      <c r="L117" s="29" t="str">
        <f t="shared" si="24"/>
        <v>BT-81</v>
      </c>
      <c r="M117" s="12" t="s">
        <v>2126</v>
      </c>
      <c r="N117" s="9" t="s">
        <v>1961</v>
      </c>
      <c r="O117" s="9" t="s">
        <v>1917</v>
      </c>
      <c r="P117" s="9" t="s">
        <v>2127</v>
      </c>
      <c r="Q117" s="5" t="str">
        <f>VLOOKUP(A117,label!A:G,6,FALSE)</f>
        <v>paymentMethodItemType</v>
      </c>
      <c r="R117" s="9" t="s">
        <v>1924</v>
      </c>
      <c r="S117" s="5" t="str">
        <f>VLOOKUP(A117,label!A:G,5,FALSE)</f>
        <v>paymentMethod</v>
      </c>
      <c r="AC117" s="29"/>
    </row>
    <row r="118" spans="1:31" ht="19" customHeight="1">
      <c r="A118" s="10" t="s">
        <v>1411</v>
      </c>
      <c r="B118" s="5">
        <f>VLOOKUP(A118,label!A:E,2,FALSE)</f>
        <v>430</v>
      </c>
      <c r="C118" s="5">
        <f>VLOOKUP(A118,label!A:G,3,FALSE)</f>
        <v>4</v>
      </c>
      <c r="D118" s="67" t="str">
        <f>VLOOKUP(A118,label!A:E,4,FALSE)</f>
        <v>cor</v>
      </c>
      <c r="E118" s="80" t="str">
        <f>VLOOKUP(A118,label!A:E,5,FALSE)</f>
        <v>detailComment</v>
      </c>
      <c r="F118" s="101" t="s">
        <v>4488</v>
      </c>
      <c r="G118" s="99" t="str">
        <f t="shared" si="19"/>
        <v>corG-4</v>
      </c>
      <c r="H118" s="97" t="str">
        <f t="shared" si="20"/>
        <v>corG-5</v>
      </c>
      <c r="I118" s="97" t="str">
        <f t="shared" si="21"/>
        <v>cor-85</v>
      </c>
      <c r="J118" s="99" t="str">
        <f t="shared" si="22"/>
        <v/>
      </c>
      <c r="K118" s="97" t="str">
        <f t="shared" si="23"/>
        <v/>
      </c>
      <c r="L118" s="29" t="str">
        <f t="shared" si="24"/>
        <v>BT-127</v>
      </c>
      <c r="M118" s="12" t="s">
        <v>2241</v>
      </c>
      <c r="N118" s="9" t="s">
        <v>1961</v>
      </c>
      <c r="O118" s="9" t="s">
        <v>1929</v>
      </c>
      <c r="P118" s="9" t="s">
        <v>2242</v>
      </c>
      <c r="Q118" s="5" t="str">
        <f>VLOOKUP(A118,label!A:G,6,FALSE)</f>
        <v>detailCommentItemType</v>
      </c>
      <c r="R118" s="9" t="s">
        <v>1938</v>
      </c>
      <c r="S118" s="5" t="str">
        <f>VLOOKUP(A118,label!A:G,5,FALSE)</f>
        <v>detailComment</v>
      </c>
      <c r="AC118" s="29"/>
    </row>
    <row r="119" spans="1:31" ht="19" customHeight="1">
      <c r="A119" s="10" t="s">
        <v>1415</v>
      </c>
      <c r="B119" s="5">
        <f>VLOOKUP(A119,label!A:E,2,FALSE)</f>
        <v>434</v>
      </c>
      <c r="C119" s="5">
        <f>VLOOKUP(A119,label!A:G,3,FALSE)</f>
        <v>4</v>
      </c>
      <c r="D119" s="67" t="str">
        <f>VLOOKUP(A119,label!A:E,4,FALSE)</f>
        <v>cor</v>
      </c>
      <c r="E119" s="103" t="str">
        <f>VLOOKUP(A119,label!A:E,5,FALSE)</f>
        <v>shipReceivedDate</v>
      </c>
      <c r="F119" s="101" t="s">
        <v>4489</v>
      </c>
      <c r="G119" s="99" t="str">
        <f t="shared" si="19"/>
        <v>corG-4</v>
      </c>
      <c r="H119" s="97" t="str">
        <f t="shared" si="20"/>
        <v>corG-5</v>
      </c>
      <c r="I119" s="97" t="str">
        <f t="shared" si="21"/>
        <v>cor-89</v>
      </c>
      <c r="J119" s="99" t="str">
        <f t="shared" si="22"/>
        <v/>
      </c>
      <c r="K119" s="97" t="str">
        <f t="shared" si="23"/>
        <v/>
      </c>
      <c r="L119" s="29" t="str">
        <f t="shared" si="24"/>
        <v>BT-72</v>
      </c>
      <c r="M119" s="12" t="s">
        <v>2100</v>
      </c>
      <c r="N119" s="9" t="s">
        <v>1961</v>
      </c>
      <c r="O119" s="9" t="s">
        <v>1929</v>
      </c>
      <c r="P119" s="9" t="s">
        <v>2101</v>
      </c>
      <c r="Q119" s="5" t="str">
        <f>VLOOKUP(A119,label!A:G,6,FALSE)</f>
        <v>shipReceivedDateItemType</v>
      </c>
      <c r="R119" s="9" t="s">
        <v>1921</v>
      </c>
      <c r="S119" s="5" t="str">
        <f>VLOOKUP(A119,label!A:G,5,FALSE)</f>
        <v>shipReceivedDate</v>
      </c>
      <c r="AC119" s="29"/>
    </row>
    <row r="120" spans="1:31" ht="19" customHeight="1">
      <c r="A120" s="10" t="s">
        <v>1416</v>
      </c>
      <c r="B120" s="5">
        <f>VLOOKUP(A120,label!A:E,2,FALSE)</f>
        <v>435</v>
      </c>
      <c r="C120" s="5">
        <f>VLOOKUP(A120,label!A:G,3,FALSE)</f>
        <v>4</v>
      </c>
      <c r="D120" s="67" t="str">
        <f>VLOOKUP(A120,label!A:E,4,FALSE)</f>
        <v>cor</v>
      </c>
      <c r="E120" s="80" t="str">
        <f>VLOOKUP(A120,label!A:E,5,FALSE)</f>
        <v>maturityDate</v>
      </c>
      <c r="F120" s="101" t="s">
        <v>4490</v>
      </c>
      <c r="G120" s="99" t="str">
        <f t="shared" si="19"/>
        <v>corG-4</v>
      </c>
      <c r="H120" s="97" t="str">
        <f t="shared" si="20"/>
        <v>corG-5</v>
      </c>
      <c r="I120" s="97" t="str">
        <f t="shared" si="21"/>
        <v>cor-90</v>
      </c>
      <c r="J120" s="99" t="str">
        <f t="shared" si="22"/>
        <v/>
      </c>
      <c r="K120" s="97" t="str">
        <f t="shared" si="23"/>
        <v/>
      </c>
      <c r="L120" s="29" t="str">
        <f t="shared" si="24"/>
        <v>BT-9</v>
      </c>
      <c r="M120" s="8" t="s">
        <v>1935</v>
      </c>
      <c r="N120" s="9" t="s">
        <v>1916</v>
      </c>
      <c r="O120" s="9" t="s">
        <v>1929</v>
      </c>
      <c r="P120" s="9" t="s">
        <v>1936</v>
      </c>
      <c r="Q120" s="5" t="str">
        <f>VLOOKUP(A120,label!A:G,6,FALSE)</f>
        <v>maturityDateItemType</v>
      </c>
      <c r="R120" s="9" t="s">
        <v>1921</v>
      </c>
      <c r="S120" s="5" t="str">
        <f>VLOOKUP(A120,label!A:G,5,FALSE)</f>
        <v>maturityDate</v>
      </c>
      <c r="AC120" s="29"/>
    </row>
    <row r="121" spans="1:31" ht="19" customHeight="1">
      <c r="A121" s="10" t="s">
        <v>1417</v>
      </c>
      <c r="B121" s="5">
        <f>VLOOKUP(A121,label!A:E,2,FALSE)</f>
        <v>436</v>
      </c>
      <c r="C121" s="5">
        <f>VLOOKUP(A121,label!A:G,3,FALSE)</f>
        <v>4</v>
      </c>
      <c r="D121" s="67" t="str">
        <f>VLOOKUP(A121,label!A:E,4,FALSE)</f>
        <v>cor</v>
      </c>
      <c r="E121" s="80" t="str">
        <f>VLOOKUP(A121,label!A:E,5,FALSE)</f>
        <v>terms</v>
      </c>
      <c r="F121" s="101" t="s">
        <v>4491</v>
      </c>
      <c r="G121" s="99" t="str">
        <f t="shared" si="19"/>
        <v>corG-4</v>
      </c>
      <c r="H121" s="97" t="str">
        <f t="shared" si="20"/>
        <v>corG-5</v>
      </c>
      <c r="I121" s="97" t="str">
        <f t="shared" si="21"/>
        <v>cor-91</v>
      </c>
      <c r="J121" s="99" t="str">
        <f t="shared" si="22"/>
        <v/>
      </c>
      <c r="K121" s="97" t="str">
        <f t="shared" si="23"/>
        <v/>
      </c>
      <c r="L121" s="29" t="str">
        <f t="shared" si="24"/>
        <v>BT-20</v>
      </c>
      <c r="M121" s="12" t="s">
        <v>1955</v>
      </c>
      <c r="N121" s="9" t="s">
        <v>1916</v>
      </c>
      <c r="O121" s="9" t="s">
        <v>1929</v>
      </c>
      <c r="P121" s="9" t="s">
        <v>1956</v>
      </c>
      <c r="Q121" s="5" t="str">
        <f>VLOOKUP(A121,label!A:G,6,FALSE)</f>
        <v>termsItemType</v>
      </c>
      <c r="R121" s="9" t="s">
        <v>1938</v>
      </c>
      <c r="S121" s="5" t="str">
        <f>VLOOKUP(A121,label!A:G,5,FALSE)</f>
        <v>terms</v>
      </c>
      <c r="AC121" s="29"/>
    </row>
    <row r="122" spans="1:31" ht="19" customHeight="1">
      <c r="A122" s="33" t="s">
        <v>834</v>
      </c>
      <c r="B122" s="5">
        <f>VLOOKUP(A122,label!A:E,2,FALSE)</f>
        <v>437</v>
      </c>
      <c r="C122" s="70">
        <f>VLOOKUP(A122,label!A:G,3,FALSE)</f>
        <v>4</v>
      </c>
      <c r="D122" s="71" t="str">
        <f>VLOOKUP(A122,label!A:E,4,FALSE)</f>
        <v>bus</v>
      </c>
      <c r="E122" s="91" t="str">
        <f>VLOOKUP(A122,label!A:E,5,FALSE)</f>
        <v>measurable</v>
      </c>
      <c r="F122" s="101" t="s">
        <v>4492</v>
      </c>
      <c r="G122" s="99" t="str">
        <f t="shared" si="19"/>
        <v>corG-4</v>
      </c>
      <c r="H122" s="97" t="str">
        <f t="shared" si="20"/>
        <v>corG-5</v>
      </c>
      <c r="I122" s="97" t="str">
        <f t="shared" si="21"/>
        <v>busG-21</v>
      </c>
      <c r="J122" s="99" t="str">
        <f t="shared" si="22"/>
        <v/>
      </c>
      <c r="K122" s="97" t="str">
        <f t="shared" si="23"/>
        <v/>
      </c>
      <c r="L122" s="29" t="str">
        <f t="shared" si="24"/>
        <v>BG-29</v>
      </c>
      <c r="M122" s="14" t="s">
        <v>2287</v>
      </c>
      <c r="N122" s="9" t="s">
        <v>1961</v>
      </c>
      <c r="O122" s="9" t="s">
        <v>1917</v>
      </c>
      <c r="P122" s="17" t="s">
        <v>2288</v>
      </c>
      <c r="Q122" s="5" t="str">
        <f>VLOOKUP(A122,label!A:G,6,FALSE)</f>
        <v>_</v>
      </c>
      <c r="R122" s="17"/>
      <c r="S122" s="5" t="str">
        <f>VLOOKUP(A122,label!A:G,5,FALSE)</f>
        <v>measurable</v>
      </c>
      <c r="AC122" s="29"/>
    </row>
    <row r="123" spans="1:31" ht="19" customHeight="1">
      <c r="A123" s="5" t="s">
        <v>3715</v>
      </c>
      <c r="B123" s="5">
        <f>VLOOKUP(A123,label!A:E,2,FALSE)</f>
        <v>483</v>
      </c>
      <c r="C123" s="5">
        <f>VLOOKUP(A123,label!A:G,3,FALSE)</f>
        <v>5</v>
      </c>
      <c r="D123" s="67" t="str">
        <f>VLOOKUP(A123,label!A:E,4,FALSE)</f>
        <v>cen</v>
      </c>
      <c r="E123" s="81" t="str">
        <f>VLOOKUP(A123,label!A:E,5,FALSE)</f>
        <v>ItemNetPrice</v>
      </c>
      <c r="F123" s="101" t="s">
        <v>4502</v>
      </c>
      <c r="G123" s="99" t="str">
        <f t="shared" si="19"/>
        <v>corG-4</v>
      </c>
      <c r="H123" s="97" t="str">
        <f t="shared" si="20"/>
        <v>corG-5</v>
      </c>
      <c r="I123" s="97" t="str">
        <f t="shared" si="21"/>
        <v>busG-21</v>
      </c>
      <c r="J123" s="99" t="str">
        <f t="shared" si="22"/>
        <v>cen-146</v>
      </c>
      <c r="K123" s="97" t="str">
        <f t="shared" si="23"/>
        <v/>
      </c>
      <c r="L123" s="29" t="str">
        <f t="shared" si="24"/>
        <v>BT-146</v>
      </c>
      <c r="M123" s="12" t="s">
        <v>2289</v>
      </c>
      <c r="N123" s="9" t="s">
        <v>2000</v>
      </c>
      <c r="O123" s="9" t="s">
        <v>1917</v>
      </c>
      <c r="P123" s="9" t="s">
        <v>2291</v>
      </c>
      <c r="Q123" s="5" t="str">
        <f>VLOOKUP(A123,label!A:G,6,FALSE)</f>
        <v>unitPriceAmountItemType</v>
      </c>
      <c r="R123" s="9" t="s">
        <v>2290</v>
      </c>
      <c r="S123" s="5" t="str">
        <f>VLOOKUP(A123,label!A:G,5,FALSE)</f>
        <v>ItemNetPrice</v>
      </c>
      <c r="AC123" s="29"/>
    </row>
    <row r="124" spans="1:31" ht="19" customHeight="1">
      <c r="A124" s="5" t="s">
        <v>3716</v>
      </c>
      <c r="B124" s="5">
        <f>VLOOKUP(A124,label!A:E,2,FALSE)</f>
        <v>484</v>
      </c>
      <c r="C124" s="5">
        <f>VLOOKUP(A124,label!A:G,3,FALSE)</f>
        <v>5</v>
      </c>
      <c r="D124" s="67" t="str">
        <f>VLOOKUP(A124,label!A:E,4,FALSE)</f>
        <v>cen</v>
      </c>
      <c r="E124" s="81" t="str">
        <f>VLOOKUP(A124,label!A:E,5,FALSE)</f>
        <v>ItemPriceDiscount</v>
      </c>
      <c r="F124" s="101" t="s">
        <v>4503</v>
      </c>
      <c r="G124" s="99" t="str">
        <f t="shared" si="19"/>
        <v>corG-4</v>
      </c>
      <c r="H124" s="97" t="str">
        <f t="shared" si="20"/>
        <v>corG-5</v>
      </c>
      <c r="I124" s="97" t="str">
        <f t="shared" si="21"/>
        <v>busG-21</v>
      </c>
      <c r="J124" s="99" t="str">
        <f t="shared" si="22"/>
        <v>cen-147</v>
      </c>
      <c r="K124" s="97" t="str">
        <f t="shared" si="23"/>
        <v/>
      </c>
      <c r="L124" s="29" t="str">
        <f t="shared" si="24"/>
        <v>BT-147</v>
      </c>
      <c r="M124" s="12" t="s">
        <v>2292</v>
      </c>
      <c r="N124" s="9" t="s">
        <v>2000</v>
      </c>
      <c r="O124" s="9" t="s">
        <v>1929</v>
      </c>
      <c r="P124" s="9" t="s">
        <v>2293</v>
      </c>
      <c r="Q124" s="5" t="str">
        <f>VLOOKUP(A124,label!A:G,6,FALSE)</f>
        <v>unitPriceAmountItemType</v>
      </c>
      <c r="R124" s="9" t="s">
        <v>2290</v>
      </c>
      <c r="S124" s="5" t="str">
        <f>VLOOKUP(A124,label!A:G,5,FALSE)</f>
        <v>ItemPriceDiscount</v>
      </c>
      <c r="AC124" s="29"/>
    </row>
    <row r="125" spans="1:31" ht="19" customHeight="1">
      <c r="A125" s="5" t="s">
        <v>3717</v>
      </c>
      <c r="B125" s="5">
        <f>VLOOKUP(A125,label!A:E,2,FALSE)</f>
        <v>485</v>
      </c>
      <c r="C125" s="5">
        <f>VLOOKUP(A125,label!A:G,3,FALSE)</f>
        <v>5</v>
      </c>
      <c r="D125" s="67" t="str">
        <f>VLOOKUP(A125,label!A:E,4,FALSE)</f>
        <v>cen</v>
      </c>
      <c r="E125" s="81" t="str">
        <f>VLOOKUP(A125,label!A:E,5,FALSE)</f>
        <v>ItemGrossPrice</v>
      </c>
      <c r="F125" s="101" t="s">
        <v>4504</v>
      </c>
      <c r="G125" s="99" t="str">
        <f t="shared" si="19"/>
        <v>corG-4</v>
      </c>
      <c r="H125" s="97" t="str">
        <f t="shared" si="20"/>
        <v>corG-5</v>
      </c>
      <c r="I125" s="97" t="str">
        <f t="shared" si="21"/>
        <v>busG-21</v>
      </c>
      <c r="J125" s="99" t="str">
        <f t="shared" si="22"/>
        <v>cen-148</v>
      </c>
      <c r="K125" s="97" t="str">
        <f t="shared" si="23"/>
        <v/>
      </c>
      <c r="L125" s="29" t="str">
        <f t="shared" si="24"/>
        <v>BT-148</v>
      </c>
      <c r="M125" s="12" t="s">
        <v>2294</v>
      </c>
      <c r="N125" s="9" t="s">
        <v>2000</v>
      </c>
      <c r="O125" s="9" t="s">
        <v>1929</v>
      </c>
      <c r="P125" s="9" t="s">
        <v>2295</v>
      </c>
      <c r="Q125" s="5" t="str">
        <f>VLOOKUP(A125,label!A:G,6,FALSE)</f>
        <v>unitPriceAmountItemType</v>
      </c>
      <c r="R125" s="9" t="s">
        <v>2290</v>
      </c>
      <c r="S125" s="5" t="str">
        <f>VLOOKUP(A125,label!A:G,5,FALSE)</f>
        <v>ItemGrossPrice</v>
      </c>
      <c r="AC125" s="29"/>
    </row>
    <row r="126" spans="1:31" ht="19" customHeight="1">
      <c r="A126" s="11" t="s">
        <v>1426</v>
      </c>
      <c r="B126" s="5">
        <f>VLOOKUP(A126,label!A:E,2,FALSE)</f>
        <v>446</v>
      </c>
      <c r="C126" s="5">
        <f>VLOOKUP(A126,label!A:G,3,FALSE)</f>
        <v>5</v>
      </c>
      <c r="D126" s="67" t="str">
        <f>VLOOKUP(A126,label!A:E,4,FALSE)</f>
        <v>bus</v>
      </c>
      <c r="E126" s="81" t="str">
        <f>VLOOKUP(A126,label!A:E,5,FALSE)</f>
        <v>measurableQuantity</v>
      </c>
      <c r="F126" s="101" t="s">
        <v>4496</v>
      </c>
      <c r="G126" s="99" t="str">
        <f t="shared" si="19"/>
        <v>corG-4</v>
      </c>
      <c r="H126" s="97" t="str">
        <f t="shared" si="20"/>
        <v>corG-5</v>
      </c>
      <c r="I126" s="97" t="str">
        <f t="shared" si="21"/>
        <v>busG-21</v>
      </c>
      <c r="J126" s="99" t="str">
        <f t="shared" si="22"/>
        <v>bus-144</v>
      </c>
      <c r="K126" s="97" t="str">
        <f t="shared" si="23"/>
        <v/>
      </c>
      <c r="L126" s="29" t="str">
        <f t="shared" si="24"/>
        <v>BT-149</v>
      </c>
      <c r="M126" s="12" t="s">
        <v>2296</v>
      </c>
      <c r="N126" s="9" t="s">
        <v>2000</v>
      </c>
      <c r="O126" s="9" t="s">
        <v>1929</v>
      </c>
      <c r="P126" s="9" t="s">
        <v>2297</v>
      </c>
      <c r="Q126" s="5" t="str">
        <f>VLOOKUP(A126,label!A:G,6,FALSE)</f>
        <v>measurableQuantityItemType</v>
      </c>
      <c r="R126" s="9" t="s">
        <v>2247</v>
      </c>
      <c r="S126" s="5" t="str">
        <f>VLOOKUP(A126,label!A:G,5,FALSE)</f>
        <v>measurableQuantity</v>
      </c>
      <c r="AC126" s="29"/>
    </row>
    <row r="127" spans="1:31" ht="19" customHeight="1">
      <c r="A127" s="5" t="s">
        <v>3515</v>
      </c>
      <c r="B127" s="5">
        <f>VLOOKUP(A127,label!A:E,2,FALSE)</f>
        <v>451</v>
      </c>
      <c r="C127" s="5">
        <f>VLOOKUP(A127,label!A:G,3,FALSE)</f>
        <v>5</v>
      </c>
      <c r="D127" s="67" t="str">
        <f>VLOOKUP(A127,label!A:E,4,FALSE)</f>
        <v>bus</v>
      </c>
      <c r="E127" s="81" t="str">
        <f>VLOOKUP(A127,label!A:E,5,FALSE)</f>
        <v>measurableUnitOfMeasure</v>
      </c>
      <c r="F127" s="101" t="s">
        <v>4501</v>
      </c>
      <c r="G127" s="99" t="str">
        <f t="shared" si="19"/>
        <v>corG-4</v>
      </c>
      <c r="H127" s="97" t="str">
        <f t="shared" si="20"/>
        <v>corG-5</v>
      </c>
      <c r="I127" s="97" t="str">
        <f t="shared" si="21"/>
        <v>busG-21</v>
      </c>
      <c r="J127" s="99" t="str">
        <f t="shared" si="22"/>
        <v>bus-146</v>
      </c>
      <c r="K127" s="97" t="str">
        <f t="shared" si="23"/>
        <v/>
      </c>
      <c r="L127" s="29" t="str">
        <f t="shared" si="24"/>
        <v>BT-150</v>
      </c>
      <c r="M127" s="12" t="s">
        <v>2298</v>
      </c>
      <c r="N127" s="9" t="s">
        <v>2000</v>
      </c>
      <c r="O127" s="9" t="s">
        <v>1929</v>
      </c>
      <c r="P127" s="9" t="s">
        <v>2299</v>
      </c>
      <c r="Q127" s="5" t="str">
        <f>VLOOKUP(A127,label!A:G,6,FALSE)</f>
        <v>measurableUnitOfMeasureItemType</v>
      </c>
      <c r="R127" s="9" t="s">
        <v>1924</v>
      </c>
      <c r="S127" s="5" t="str">
        <f>VLOOKUP(A127,label!A:G,5,FALSE)</f>
        <v>measurableUnitOfMeasure</v>
      </c>
      <c r="AC127" s="29"/>
    </row>
    <row r="128" spans="1:31" ht="19" customHeight="1">
      <c r="A128" s="33" t="s">
        <v>834</v>
      </c>
      <c r="B128" s="5">
        <f>VLOOKUP(A128,label!A:E,2,FALSE)</f>
        <v>437</v>
      </c>
      <c r="C128" s="86">
        <f>VLOOKUP(A128,label!A:G,3,FALSE)</f>
        <v>4</v>
      </c>
      <c r="D128" s="87" t="str">
        <f>VLOOKUP(A128,label!A:E,4,FALSE)</f>
        <v>bus</v>
      </c>
      <c r="E128" s="92" t="str">
        <f>VLOOKUP(A128,label!A:E,5,FALSE)</f>
        <v>measurable</v>
      </c>
      <c r="F128" s="101" t="s">
        <v>4492</v>
      </c>
      <c r="G128" s="99" t="str">
        <f t="shared" si="19"/>
        <v>corG-4</v>
      </c>
      <c r="H128" s="97" t="str">
        <f t="shared" si="20"/>
        <v>corG-5</v>
      </c>
      <c r="I128" s="97" t="str">
        <f t="shared" si="21"/>
        <v>busG-21</v>
      </c>
      <c r="J128" s="99" t="str">
        <f t="shared" si="22"/>
        <v/>
      </c>
      <c r="K128" s="97" t="str">
        <f t="shared" si="23"/>
        <v/>
      </c>
      <c r="L128" s="29" t="str">
        <f t="shared" si="24"/>
        <v>BG-31</v>
      </c>
      <c r="M128" s="14" t="s">
        <v>2307</v>
      </c>
      <c r="N128" s="9" t="s">
        <v>1961</v>
      </c>
      <c r="O128" s="9" t="s">
        <v>1917</v>
      </c>
      <c r="P128" s="17" t="s">
        <v>2308</v>
      </c>
      <c r="Q128" s="5" t="str">
        <f>VLOOKUP(A128,label!A:G,6,FALSE)</f>
        <v>_</v>
      </c>
      <c r="R128" s="17"/>
      <c r="S128" s="5" t="str">
        <f>VLOOKUP(A128,label!A:G,5,FALSE)</f>
        <v>measurable</v>
      </c>
      <c r="AC128" s="29"/>
    </row>
    <row r="129" spans="1:29" ht="19" customHeight="1">
      <c r="A129" s="10" t="s">
        <v>1425</v>
      </c>
      <c r="B129" s="5">
        <f>VLOOKUP(A129,label!A:E,2,FALSE)</f>
        <v>445</v>
      </c>
      <c r="C129" s="5">
        <f>VLOOKUP(A129,label!A:G,3,FALSE)</f>
        <v>5</v>
      </c>
      <c r="D129" s="67" t="str">
        <f>VLOOKUP(A129,label!A:E,4,FALSE)</f>
        <v>bus</v>
      </c>
      <c r="E129" s="81" t="str">
        <f>VLOOKUP(A129,label!A:E,5,FALSE)</f>
        <v>measurableDescription</v>
      </c>
      <c r="F129" s="101" t="s">
        <v>4495</v>
      </c>
      <c r="G129" s="99" t="str">
        <f t="shared" si="19"/>
        <v>corG-4</v>
      </c>
      <c r="H129" s="97" t="str">
        <f t="shared" si="20"/>
        <v>corG-5</v>
      </c>
      <c r="I129" s="97" t="str">
        <f t="shared" si="21"/>
        <v>busG-21</v>
      </c>
      <c r="J129" s="99" t="str">
        <f t="shared" si="22"/>
        <v>bus-143</v>
      </c>
      <c r="K129" s="97" t="str">
        <f t="shared" si="23"/>
        <v/>
      </c>
      <c r="L129" s="29" t="str">
        <f t="shared" si="24"/>
        <v>BT-153</v>
      </c>
      <c r="M129" s="12" t="s">
        <v>2309</v>
      </c>
      <c r="N129" s="9" t="s">
        <v>2000</v>
      </c>
      <c r="O129" s="9" t="s">
        <v>1917</v>
      </c>
      <c r="P129" s="9" t="s">
        <v>2310</v>
      </c>
      <c r="Q129" s="5" t="str">
        <f>VLOOKUP(A129,label!A:G,6,FALSE)</f>
        <v>measurableDescriptionItemType</v>
      </c>
      <c r="R129" s="9" t="s">
        <v>1938</v>
      </c>
      <c r="S129" s="5" t="str">
        <f>VLOOKUP(A129,label!A:G,5,FALSE)</f>
        <v>measurableDescription</v>
      </c>
      <c r="AC129" s="29"/>
    </row>
    <row r="130" spans="1:29" ht="19" customHeight="1">
      <c r="A130" s="10" t="s">
        <v>4386</v>
      </c>
      <c r="B130" s="5">
        <f>VLOOKUP(A130,label!A:E,2,FALSE)</f>
        <v>448</v>
      </c>
      <c r="C130" s="5">
        <f>VLOOKUP(A130,label!A:G,3,FALSE)</f>
        <v>5</v>
      </c>
      <c r="D130" s="67" t="str">
        <f>VLOOKUP(A130,label!A:E,4,FALSE)</f>
        <v>cen</v>
      </c>
      <c r="E130" s="81" t="str">
        <f>VLOOKUP(A130,label!A:E,5,FALSE)</f>
        <v>ItemSellersIdentifier</v>
      </c>
      <c r="F130" s="101" t="s">
        <v>4498</v>
      </c>
      <c r="G130" s="99" t="str">
        <f t="shared" si="19"/>
        <v>corG-4</v>
      </c>
      <c r="H130" s="97" t="str">
        <f t="shared" si="20"/>
        <v>corG-5</v>
      </c>
      <c r="I130" s="97" t="str">
        <f t="shared" si="21"/>
        <v>busG-21</v>
      </c>
      <c r="J130" s="99" t="str">
        <f t="shared" si="22"/>
        <v>cen-155</v>
      </c>
      <c r="K130" s="97" t="str">
        <f t="shared" si="23"/>
        <v/>
      </c>
      <c r="L130" s="29" t="str">
        <f t="shared" si="24"/>
        <v>BT-155</v>
      </c>
      <c r="M130" s="12" t="s">
        <v>2313</v>
      </c>
      <c r="N130" s="9" t="s">
        <v>2000</v>
      </c>
      <c r="O130" s="9" t="s">
        <v>1929</v>
      </c>
      <c r="P130" s="9" t="s">
        <v>2314</v>
      </c>
      <c r="Q130" s="5" t="str">
        <f>VLOOKUP(A130,label!A:G,6,FALSE)</f>
        <v>codeItemType</v>
      </c>
      <c r="R130" s="9" t="s">
        <v>1918</v>
      </c>
      <c r="S130" s="5" t="str">
        <f>VLOOKUP(A130,label!A:G,5,FALSE)</f>
        <v>ItemSellersIdentifier</v>
      </c>
      <c r="AC130" s="5"/>
    </row>
    <row r="131" spans="1:29" ht="19" customHeight="1">
      <c r="A131" s="10" t="s">
        <v>4385</v>
      </c>
      <c r="B131" s="5">
        <f>VLOOKUP(A131,label!A:E,2,FALSE)</f>
        <v>449</v>
      </c>
      <c r="C131" s="5">
        <f>VLOOKUP(A131,label!A:G,3,FALSE)</f>
        <v>5</v>
      </c>
      <c r="D131" s="67" t="str">
        <f>VLOOKUP(A131,label!A:E,4,FALSE)</f>
        <v>cen</v>
      </c>
      <c r="E131" s="81" t="str">
        <f>VLOOKUP(A131,label!A:E,5,FALSE)</f>
        <v>ItemBuyersIdentifier</v>
      </c>
      <c r="F131" s="101" t="s">
        <v>4499</v>
      </c>
      <c r="G131" s="99" t="str">
        <f t="shared" si="19"/>
        <v>corG-4</v>
      </c>
      <c r="H131" s="97" t="str">
        <f t="shared" si="20"/>
        <v>corG-5</v>
      </c>
      <c r="I131" s="97" t="str">
        <f t="shared" si="21"/>
        <v>busG-21</v>
      </c>
      <c r="J131" s="99" t="str">
        <f t="shared" si="22"/>
        <v>cen-156</v>
      </c>
      <c r="K131" s="97" t="str">
        <f t="shared" si="23"/>
        <v/>
      </c>
      <c r="L131" s="29" t="str">
        <f t="shared" si="24"/>
        <v>BT-156</v>
      </c>
      <c r="M131" s="12" t="s">
        <v>2315</v>
      </c>
      <c r="N131" s="9" t="s">
        <v>2000</v>
      </c>
      <c r="O131" s="9" t="s">
        <v>1929</v>
      </c>
      <c r="P131" s="9" t="s">
        <v>2316</v>
      </c>
      <c r="Q131" s="5" t="str">
        <f>VLOOKUP(A131,label!A:G,6,FALSE)</f>
        <v>codeItemType</v>
      </c>
      <c r="R131" s="9" t="s">
        <v>1918</v>
      </c>
      <c r="S131" s="5" t="str">
        <f>VLOOKUP(A131,label!A:G,5,FALSE)</f>
        <v>ItemBuyersIdentifier</v>
      </c>
      <c r="AC131" s="29"/>
    </row>
    <row r="132" spans="1:29" ht="19" customHeight="1">
      <c r="A132" s="10" t="s">
        <v>1421</v>
      </c>
      <c r="B132" s="5">
        <f>VLOOKUP(A132,label!A:E,2,FALSE)</f>
        <v>441</v>
      </c>
      <c r="C132" s="5">
        <f>VLOOKUP(A132,label!A:G,3,FALSE)</f>
        <v>5</v>
      </c>
      <c r="D132" s="67" t="str">
        <f>VLOOKUP(A132,label!A:E,4,FALSE)</f>
        <v>bus</v>
      </c>
      <c r="E132" s="81" t="str">
        <f>VLOOKUP(A132,label!A:E,5,FALSE)</f>
        <v>measurableID</v>
      </c>
      <c r="F132" s="101" t="s">
        <v>4493</v>
      </c>
      <c r="G132" s="99" t="str">
        <f t="shared" si="19"/>
        <v>corG-4</v>
      </c>
      <c r="H132" s="97" t="str">
        <f t="shared" si="20"/>
        <v>corG-5</v>
      </c>
      <c r="I132" s="97" t="str">
        <f t="shared" si="21"/>
        <v>busG-21</v>
      </c>
      <c r="J132" s="99" t="str">
        <f t="shared" si="22"/>
        <v>bus-139</v>
      </c>
      <c r="K132" s="97" t="str">
        <f t="shared" si="23"/>
        <v/>
      </c>
      <c r="L132" s="29" t="str">
        <f t="shared" ref="L132:L163" si="25">M132&amp;IF(ISTEXT(T132)," "&amp;T132,"")&amp;IF(ISTEXT(U132)," "&amp;U132,"")&amp;IF(ISTEXT(V132)," "&amp;V132,"")&amp;IF(ISTEXT(W132)," "&amp;W132,"")&amp;IF(ISTEXT(X132)," "&amp;X132,"")&amp;IF(ISTEXT(Y132)," "&amp;Y132,"")&amp;IF(ISTEXT(Z132)," "&amp;Z132,"")&amp;IF(ISTEXT(AA132)," "&amp;AA132,"")&amp;IF(ISTEXT(AB132)," "&amp;AB132,"")</f>
        <v>BT-157</v>
      </c>
      <c r="M132" s="12" t="s">
        <v>2317</v>
      </c>
      <c r="N132" s="9" t="s">
        <v>2000</v>
      </c>
      <c r="O132" s="9" t="s">
        <v>1929</v>
      </c>
      <c r="P132" s="9" t="s">
        <v>2318</v>
      </c>
      <c r="Q132" s="5" t="str">
        <f>VLOOKUP(A132,label!A:G,6,FALSE)</f>
        <v>measurableIDItemType</v>
      </c>
      <c r="R132" s="9" t="s">
        <v>1918</v>
      </c>
      <c r="S132" s="5" t="str">
        <f>VLOOKUP(A132,label!A:G,5,FALSE)</f>
        <v>measurableID</v>
      </c>
      <c r="AC132" s="29"/>
    </row>
    <row r="133" spans="1:29" ht="19" customHeight="1">
      <c r="A133" s="10" t="s">
        <v>1422</v>
      </c>
      <c r="B133" s="5">
        <f>VLOOKUP(A133,label!A:E,2,FALSE)</f>
        <v>442</v>
      </c>
      <c r="C133" s="5">
        <f>VLOOKUP(A133,label!A:G,3,FALSE)</f>
        <v>5</v>
      </c>
      <c r="D133" s="67" t="str">
        <f>VLOOKUP(A133,label!A:E,4,FALSE)</f>
        <v>bus</v>
      </c>
      <c r="E133" s="81" t="str">
        <f>VLOOKUP(A133,label!A:E,5,FALSE)</f>
        <v>measurableIDSchema</v>
      </c>
      <c r="F133" s="101" t="s">
        <v>4494</v>
      </c>
      <c r="G133" s="99" t="str">
        <f t="shared" si="19"/>
        <v>corG-4</v>
      </c>
      <c r="H133" s="97" t="str">
        <f t="shared" si="20"/>
        <v>corG-5</v>
      </c>
      <c r="I133" s="97" t="str">
        <f t="shared" si="21"/>
        <v>busG-21</v>
      </c>
      <c r="J133" s="99" t="str">
        <f t="shared" si="22"/>
        <v>bus-140</v>
      </c>
      <c r="K133" s="97" t="str">
        <f t="shared" si="23"/>
        <v/>
      </c>
      <c r="L133" s="29" t="str">
        <f t="shared" si="25"/>
        <v>BT-157A</v>
      </c>
      <c r="M133" s="12" t="s">
        <v>2319</v>
      </c>
      <c r="N133" s="9" t="s">
        <v>2000</v>
      </c>
      <c r="O133" s="9" t="s">
        <v>1917</v>
      </c>
      <c r="P133" s="9" t="s">
        <v>1952</v>
      </c>
      <c r="Q133" s="5" t="str">
        <f>VLOOKUP(A133,label!A:G,6,FALSE)</f>
        <v>measurableIDSchemaItemType</v>
      </c>
      <c r="R133" s="9"/>
      <c r="S133" s="5" t="str">
        <f>VLOOKUP(A133,label!A:G,5,FALSE)</f>
        <v>measurableIDSchema</v>
      </c>
      <c r="AC133" s="29"/>
    </row>
    <row r="134" spans="1:29" ht="19" customHeight="1">
      <c r="A134" s="10" t="s">
        <v>1426</v>
      </c>
      <c r="B134" s="5">
        <f>VLOOKUP(A134,label!A:E,2,FALSE)</f>
        <v>446</v>
      </c>
      <c r="C134" s="5">
        <f>VLOOKUP(A134,label!A:G,3,FALSE)</f>
        <v>5</v>
      </c>
      <c r="D134" s="67" t="str">
        <f>VLOOKUP(A134,label!A:E,4,FALSE)</f>
        <v>bus</v>
      </c>
      <c r="E134" s="81" t="str">
        <f>VLOOKUP(A134,label!A:E,5,FALSE)</f>
        <v>measurableQuantity</v>
      </c>
      <c r="F134" s="101" t="s">
        <v>4496</v>
      </c>
      <c r="G134" s="99" t="str">
        <f t="shared" si="19"/>
        <v>corG-4</v>
      </c>
      <c r="H134" s="97" t="str">
        <f t="shared" si="20"/>
        <v>corG-5</v>
      </c>
      <c r="I134" s="97" t="str">
        <f t="shared" si="21"/>
        <v>busG-21</v>
      </c>
      <c r="J134" s="99" t="str">
        <f t="shared" si="22"/>
        <v>bus-144</v>
      </c>
      <c r="K134" s="97" t="str">
        <f t="shared" si="23"/>
        <v/>
      </c>
      <c r="L134" s="29" t="str">
        <f t="shared" si="25"/>
        <v>BT-129</v>
      </c>
      <c r="M134" s="12" t="s">
        <v>2246</v>
      </c>
      <c r="N134" s="9" t="s">
        <v>1961</v>
      </c>
      <c r="O134" s="9" t="s">
        <v>1917</v>
      </c>
      <c r="P134" s="9" t="s">
        <v>2248</v>
      </c>
      <c r="Q134" s="5" t="str">
        <f>VLOOKUP(A134,label!A:G,6,FALSE)</f>
        <v>measurableQuantityItemType</v>
      </c>
      <c r="R134" s="9" t="s">
        <v>2247</v>
      </c>
      <c r="S134" s="5" t="str">
        <f>VLOOKUP(A134,label!A:G,5,FALSE)</f>
        <v>measurableQuantity</v>
      </c>
      <c r="AC134" s="29"/>
    </row>
    <row r="135" spans="1:29" ht="19" customHeight="1">
      <c r="A135" s="10" t="s">
        <v>1427</v>
      </c>
      <c r="B135" s="5">
        <f>VLOOKUP(A135,label!A:E,2,FALSE)</f>
        <v>447</v>
      </c>
      <c r="C135" s="5">
        <f>VLOOKUP(A135,label!A:G,3,FALSE)</f>
        <v>5</v>
      </c>
      <c r="D135" s="67" t="str">
        <f>VLOOKUP(A135,label!A:E,4,FALSE)</f>
        <v>bus</v>
      </c>
      <c r="E135" s="81" t="str">
        <f>VLOOKUP(A135,label!A:E,5,FALSE)</f>
        <v>measurableQualifier</v>
      </c>
      <c r="F135" s="101" t="s">
        <v>4497</v>
      </c>
      <c r="G135" s="99" t="str">
        <f t="shared" si="19"/>
        <v>corG-4</v>
      </c>
      <c r="H135" s="97" t="str">
        <f t="shared" si="20"/>
        <v>corG-5</v>
      </c>
      <c r="I135" s="97" t="str">
        <f t="shared" si="21"/>
        <v>busG-21</v>
      </c>
      <c r="J135" s="99" t="str">
        <f t="shared" si="22"/>
        <v>bus-145</v>
      </c>
      <c r="K135" s="97" t="str">
        <f t="shared" si="23"/>
        <v/>
      </c>
      <c r="L135" s="29" t="str">
        <f t="shared" si="25"/>
        <v>BT-158</v>
      </c>
      <c r="M135" s="12" t="s">
        <v>2320</v>
      </c>
      <c r="N135" s="9" t="s">
        <v>2000</v>
      </c>
      <c r="O135" s="15" t="s">
        <v>1958</v>
      </c>
      <c r="P135" s="9" t="s">
        <v>2321</v>
      </c>
      <c r="Q135" s="5" t="str">
        <f>VLOOKUP(A135,label!A:G,6,FALSE)</f>
        <v>measurableQualifierItemType</v>
      </c>
      <c r="R135" s="9" t="s">
        <v>1918</v>
      </c>
      <c r="S135" s="5" t="str">
        <f>VLOOKUP(A135,label!A:G,5,FALSE)</f>
        <v>measurableQualifier</v>
      </c>
      <c r="AC135" s="29"/>
    </row>
    <row r="136" spans="1:29" ht="19" customHeight="1">
      <c r="A136" s="33" t="s">
        <v>4363</v>
      </c>
      <c r="B136" s="5">
        <f>VLOOKUP(A136,label!A:E,2,FALSE)</f>
        <v>450</v>
      </c>
      <c r="C136" s="5">
        <f>VLOOKUP(A136,label!A:G,3,FALSE)</f>
        <v>5</v>
      </c>
      <c r="D136" s="67" t="str">
        <f>VLOOKUP(A136,label!A:E,4,FALSE)</f>
        <v>cen</v>
      </c>
      <c r="E136" s="81" t="str">
        <f>VLOOKUP(A136,label!A:E,5,FALSE)</f>
        <v>itemCountryOfOrigin</v>
      </c>
      <c r="F136" s="101" t="s">
        <v>4500</v>
      </c>
      <c r="G136" s="99" t="str">
        <f t="shared" si="19"/>
        <v>corG-4</v>
      </c>
      <c r="H136" s="97" t="str">
        <f t="shared" si="20"/>
        <v>corG-5</v>
      </c>
      <c r="I136" s="97" t="str">
        <f t="shared" si="21"/>
        <v>busG-21</v>
      </c>
      <c r="J136" s="99" t="str">
        <f t="shared" si="22"/>
        <v>cen-159</v>
      </c>
      <c r="K136" s="97" t="str">
        <f t="shared" si="23"/>
        <v/>
      </c>
      <c r="L136" s="29" t="str">
        <f t="shared" si="25"/>
        <v>BT-159</v>
      </c>
      <c r="M136" s="12" t="s">
        <v>2325</v>
      </c>
      <c r="N136" s="9" t="s">
        <v>2000</v>
      </c>
      <c r="O136" s="9" t="s">
        <v>1929</v>
      </c>
      <c r="P136" s="9" t="s">
        <v>2326</v>
      </c>
      <c r="Q136" s="5" t="str">
        <f>VLOOKUP(A136,label!A:G,6,FALSE)</f>
        <v>textItemType</v>
      </c>
      <c r="R136" s="9" t="s">
        <v>1924</v>
      </c>
      <c r="S136" s="5" t="str">
        <f>VLOOKUP(A136,label!A:G,5,FALSE)</f>
        <v>itemCountryOfOrigin</v>
      </c>
      <c r="AC136" s="29"/>
    </row>
    <row r="137" spans="1:29" ht="19" customHeight="1">
      <c r="A137" s="10" t="s">
        <v>1428</v>
      </c>
      <c r="B137" s="5">
        <f>VLOOKUP(A137,label!A:E,2,FALSE)</f>
        <v>451</v>
      </c>
      <c r="C137" s="5">
        <f>VLOOKUP(A137,label!A:G,3,FALSE)</f>
        <v>5</v>
      </c>
      <c r="D137" s="67" t="str">
        <f>VLOOKUP(A137,label!A:E,4,FALSE)</f>
        <v>bus</v>
      </c>
      <c r="E137" s="81" t="str">
        <f>VLOOKUP(A137,label!A:E,5,FALSE)</f>
        <v>measurableUnitOfMeasure</v>
      </c>
      <c r="F137" s="101" t="s">
        <v>4501</v>
      </c>
      <c r="G137" s="99" t="str">
        <f t="shared" si="19"/>
        <v>corG-4</v>
      </c>
      <c r="H137" s="97" t="str">
        <f t="shared" si="20"/>
        <v>corG-5</v>
      </c>
      <c r="I137" s="97" t="str">
        <f t="shared" si="21"/>
        <v>busG-21</v>
      </c>
      <c r="J137" s="99" t="str">
        <f t="shared" si="22"/>
        <v>bus-146</v>
      </c>
      <c r="K137" s="97" t="str">
        <f t="shared" si="23"/>
        <v/>
      </c>
      <c r="L137" s="29" t="str">
        <f t="shared" si="25"/>
        <v>BT-130</v>
      </c>
      <c r="M137" s="12" t="s">
        <v>2249</v>
      </c>
      <c r="N137" s="9" t="s">
        <v>1961</v>
      </c>
      <c r="O137" s="9" t="s">
        <v>1917</v>
      </c>
      <c r="P137" s="9" t="s">
        <v>2250</v>
      </c>
      <c r="Q137" s="5" t="str">
        <f>VLOOKUP(A137,label!A:G,6,FALSE)</f>
        <v>measurableUnitOfMeasureItemType</v>
      </c>
      <c r="R137" s="9" t="s">
        <v>1924</v>
      </c>
      <c r="S137" s="5" t="str">
        <f>VLOOKUP(A137,label!A:G,5,FALSE)</f>
        <v>measurableUnitOfMeasure</v>
      </c>
      <c r="AC137" s="29"/>
    </row>
    <row r="138" spans="1:29" ht="19" customHeight="1">
      <c r="A138" s="5" t="s">
        <v>3657</v>
      </c>
      <c r="B138" s="5">
        <f>VLOOKUP(A138,label!A:E,2,FALSE)</f>
        <v>293</v>
      </c>
      <c r="C138" s="86">
        <f>VLOOKUP(A138,label!A:G,3,FALSE)</f>
        <v>4</v>
      </c>
      <c r="D138" s="87" t="str">
        <f>VLOOKUP(A138,label!A:E,4,FALSE)</f>
        <v>cen</v>
      </c>
      <c r="E138" s="92" t="str">
        <f>VLOOKUP(A138,label!A:E,5,FALSE)</f>
        <v>INVOICE_LINE_PERIOD</v>
      </c>
      <c r="F138" s="101" t="s">
        <v>4475</v>
      </c>
      <c r="G138" s="99" t="str">
        <f t="shared" si="19"/>
        <v>corG-4</v>
      </c>
      <c r="H138" s="97" t="str">
        <f t="shared" si="20"/>
        <v>corG-5</v>
      </c>
      <c r="I138" s="97" t="str">
        <f t="shared" si="21"/>
        <v>cenG-26</v>
      </c>
      <c r="J138" s="99" t="str">
        <f t="shared" si="22"/>
        <v/>
      </c>
      <c r="K138" s="97" t="str">
        <f t="shared" si="23"/>
        <v/>
      </c>
      <c r="L138" s="29" t="str">
        <f t="shared" si="25"/>
        <v>BG-26</v>
      </c>
      <c r="M138" s="14" t="s">
        <v>2257</v>
      </c>
      <c r="N138" s="9" t="s">
        <v>1961</v>
      </c>
      <c r="O138" s="9" t="s">
        <v>1929</v>
      </c>
      <c r="P138" s="17" t="s">
        <v>2258</v>
      </c>
      <c r="Q138" s="5" t="str">
        <f>VLOOKUP(A138,label!A:G,6,FALSE)</f>
        <v>_</v>
      </c>
      <c r="R138" s="17"/>
      <c r="S138" s="5" t="str">
        <f>VLOOKUP(A138,label!A:G,5,FALSE)</f>
        <v>INVOICE_LINE_PERIOD</v>
      </c>
      <c r="AC138" s="29"/>
    </row>
    <row r="139" spans="1:29" ht="19" customHeight="1">
      <c r="A139" s="5" t="s">
        <v>3511</v>
      </c>
      <c r="B139" s="5">
        <f>VLOOKUP(A139,label!A:E,2,FALSE)</f>
        <v>453</v>
      </c>
      <c r="C139" s="5">
        <f>VLOOKUP(A139,label!A:G,3,FALSE)</f>
        <v>5</v>
      </c>
      <c r="D139" s="67" t="str">
        <f>VLOOKUP(A139,label!A:E,4,FALSE)</f>
        <v>bus</v>
      </c>
      <c r="E139" s="81" t="str">
        <f>VLOOKUP(A139,label!A:E,5,FALSE)</f>
        <v>measurableStartDateTime</v>
      </c>
      <c r="F139" s="101" t="s">
        <v>4546</v>
      </c>
      <c r="G139" s="99" t="str">
        <f t="shared" si="19"/>
        <v>corG-4</v>
      </c>
      <c r="H139" s="97" t="str">
        <f t="shared" si="20"/>
        <v>corG-5</v>
      </c>
      <c r="I139" s="97" t="str">
        <f t="shared" si="21"/>
        <v>cenG-26</v>
      </c>
      <c r="J139" s="99" t="str">
        <f t="shared" si="22"/>
        <v>bus-148</v>
      </c>
      <c r="K139" s="97" t="str">
        <f t="shared" si="23"/>
        <v/>
      </c>
      <c r="L139" s="29" t="str">
        <f t="shared" si="25"/>
        <v>BT-134</v>
      </c>
      <c r="M139" s="12" t="s">
        <v>2259</v>
      </c>
      <c r="N139" s="9" t="s">
        <v>2000</v>
      </c>
      <c r="O139" s="9" t="s">
        <v>1929</v>
      </c>
      <c r="P139" s="9" t="s">
        <v>2260</v>
      </c>
      <c r="Q139" s="5" t="str">
        <f>VLOOKUP(A139,label!A:G,6,FALSE)</f>
        <v>measurableStartDateTimeItemType</v>
      </c>
      <c r="R139" s="9" t="s">
        <v>1921</v>
      </c>
      <c r="S139" s="5" t="str">
        <f>VLOOKUP(A139,label!A:G,5,FALSE)</f>
        <v>measurableStartDateTime</v>
      </c>
      <c r="AC139" s="29"/>
    </row>
    <row r="140" spans="1:29" ht="19" customHeight="1">
      <c r="A140" s="10" t="s">
        <v>3512</v>
      </c>
      <c r="B140" s="5">
        <f>VLOOKUP(A140,label!A:E,2,FALSE)</f>
        <v>454</v>
      </c>
      <c r="C140" s="5">
        <f>VLOOKUP(A140,label!A:G,3,FALSE)</f>
        <v>5</v>
      </c>
      <c r="D140" s="67" t="str">
        <f>VLOOKUP(A140,label!A:E,4,FALSE)</f>
        <v>bus</v>
      </c>
      <c r="E140" s="81" t="str">
        <f>VLOOKUP(A140,label!A:E,5,FALSE)</f>
        <v>measurableEndDateTime</v>
      </c>
      <c r="F140" s="101" t="s">
        <v>4547</v>
      </c>
      <c r="G140" s="99" t="str">
        <f t="shared" si="19"/>
        <v>corG-4</v>
      </c>
      <c r="H140" s="97" t="str">
        <f t="shared" si="20"/>
        <v>corG-5</v>
      </c>
      <c r="I140" s="97" t="str">
        <f t="shared" si="21"/>
        <v>cenG-26</v>
      </c>
      <c r="J140" s="99" t="str">
        <f t="shared" si="22"/>
        <v>bus-149</v>
      </c>
      <c r="K140" s="97" t="str">
        <f t="shared" si="23"/>
        <v/>
      </c>
      <c r="L140" s="29" t="str">
        <f t="shared" si="25"/>
        <v>BT-135</v>
      </c>
      <c r="M140" s="12" t="s">
        <v>2261</v>
      </c>
      <c r="N140" s="9" t="s">
        <v>2000</v>
      </c>
      <c r="O140" s="9" t="s">
        <v>1929</v>
      </c>
      <c r="P140" s="9" t="s">
        <v>2262</v>
      </c>
      <c r="Q140" s="5" t="str">
        <f>VLOOKUP(A140,label!A:G,6,FALSE)</f>
        <v>measurableEndDateTimeItemType</v>
      </c>
      <c r="R140" s="9" t="s">
        <v>1921</v>
      </c>
      <c r="S140" s="5" t="str">
        <f>VLOOKUP(A140,label!A:G,5,FALSE)</f>
        <v>measurableEndDateTime</v>
      </c>
      <c r="AC140" s="29"/>
    </row>
    <row r="141" spans="1:29" ht="19" customHeight="1">
      <c r="A141" s="11" t="s">
        <v>838</v>
      </c>
      <c r="B141" s="5">
        <f>VLOOKUP(A141,label!A:E,2,FALSE)</f>
        <v>500</v>
      </c>
      <c r="C141" s="86">
        <f>VLOOKUP(A141,label!A:G,3,FALSE)</f>
        <v>4</v>
      </c>
      <c r="D141" s="87" t="str">
        <f>VLOOKUP(A141,label!A:E,4,FALSE)</f>
        <v>cor</v>
      </c>
      <c r="E141" s="92" t="str">
        <f>VLOOKUP(A141,label!A:E,5,FALSE)</f>
        <v>taxes</v>
      </c>
      <c r="F141" s="101" t="s">
        <v>4505</v>
      </c>
      <c r="G141" s="99" t="str">
        <f t="shared" si="19"/>
        <v>corG-4</v>
      </c>
      <c r="H141" s="97" t="str">
        <f t="shared" si="20"/>
        <v>corG-5</v>
      </c>
      <c r="I141" s="97" t="str">
        <f t="shared" si="21"/>
        <v>corG-19</v>
      </c>
      <c r="J141" s="99" t="str">
        <f t="shared" si="22"/>
        <v/>
      </c>
      <c r="K141" s="97" t="str">
        <f t="shared" si="23"/>
        <v/>
      </c>
      <c r="L141" s="29" t="str">
        <f t="shared" si="25"/>
        <v>BG-30</v>
      </c>
      <c r="M141" s="14" t="s">
        <v>2300</v>
      </c>
      <c r="N141" s="9" t="s">
        <v>1961</v>
      </c>
      <c r="O141" s="9" t="s">
        <v>1917</v>
      </c>
      <c r="P141" s="17" t="s">
        <v>2301</v>
      </c>
      <c r="Q141" s="5" t="str">
        <f>VLOOKUP(A141,label!A:G,6,FALSE)</f>
        <v>_</v>
      </c>
      <c r="R141" s="17"/>
      <c r="S141" s="5" t="str">
        <f>VLOOKUP(A141,label!A:G,5,FALSE)</f>
        <v>taxes</v>
      </c>
      <c r="AC141" s="29"/>
    </row>
    <row r="142" spans="1:29" ht="19" customHeight="1">
      <c r="A142" s="11" t="s">
        <v>1471</v>
      </c>
      <c r="B142" s="5">
        <f>VLOOKUP(A142,label!A:E,2,FALSE)</f>
        <v>504</v>
      </c>
      <c r="C142" s="5">
        <f>VLOOKUP(A142,label!A:G,3,FALSE)</f>
        <v>5</v>
      </c>
      <c r="D142" s="67" t="str">
        <f>VLOOKUP(A142,label!A:E,4,FALSE)</f>
        <v>cor</v>
      </c>
      <c r="E142" s="81" t="str">
        <f>VLOOKUP(A142,label!A:E,5,FALSE)</f>
        <v>taxAmount</v>
      </c>
      <c r="F142" s="101" t="s">
        <v>4506</v>
      </c>
      <c r="G142" s="99" t="str">
        <f t="shared" si="19"/>
        <v>corG-4</v>
      </c>
      <c r="H142" s="97" t="str">
        <f t="shared" si="20"/>
        <v>corG-5</v>
      </c>
      <c r="I142" s="97" t="str">
        <f t="shared" si="21"/>
        <v>corG-19</v>
      </c>
      <c r="J142" s="99" t="str">
        <f t="shared" si="22"/>
        <v>cor-95</v>
      </c>
      <c r="K142" s="97" t="str">
        <f t="shared" si="23"/>
        <v/>
      </c>
      <c r="L142" s="29" t="str">
        <f t="shared" si="25"/>
        <v>BT-110</v>
      </c>
      <c r="M142" s="12" t="s">
        <v>2196</v>
      </c>
      <c r="N142" s="9" t="s">
        <v>1961</v>
      </c>
      <c r="O142" s="9" t="s">
        <v>1929</v>
      </c>
      <c r="P142" s="9" t="s">
        <v>2197</v>
      </c>
      <c r="Q142" s="5" t="str">
        <f>VLOOKUP(A142,label!A:G,6,FALSE)</f>
        <v>taxAmountItemType</v>
      </c>
      <c r="R142" s="9" t="s">
        <v>1699</v>
      </c>
      <c r="S142" s="5" t="str">
        <f>VLOOKUP(A142,label!A:G,5,FALSE)</f>
        <v>taxAmount</v>
      </c>
      <c r="AC142" s="29"/>
    </row>
    <row r="143" spans="1:29" ht="19" customHeight="1">
      <c r="A143" s="5" t="s">
        <v>3514</v>
      </c>
      <c r="B143" s="5">
        <f>VLOOKUP(A143,label!A:E,2,FALSE)</f>
        <v>504</v>
      </c>
      <c r="C143" s="5">
        <f>VLOOKUP(A143,label!A:G,3,FALSE)</f>
        <v>5</v>
      </c>
      <c r="D143" s="67" t="str">
        <f>VLOOKUP(A143,label!A:E,4,FALSE)</f>
        <v>cor</v>
      </c>
      <c r="E143" s="81" t="str">
        <f>VLOOKUP(A143,label!A:E,5,FALSE)</f>
        <v>taxAmount</v>
      </c>
      <c r="F143" s="101" t="s">
        <v>4506</v>
      </c>
      <c r="G143" s="99" t="str">
        <f t="shared" si="19"/>
        <v>corG-4</v>
      </c>
      <c r="H143" s="97" t="str">
        <f t="shared" si="20"/>
        <v>corG-5</v>
      </c>
      <c r="I143" s="97" t="str">
        <f t="shared" si="21"/>
        <v>corG-19</v>
      </c>
      <c r="J143" s="99" t="str">
        <f t="shared" si="22"/>
        <v>cor-95</v>
      </c>
      <c r="K143" s="97" t="str">
        <f t="shared" si="23"/>
        <v/>
      </c>
      <c r="L143" s="29" t="str">
        <f t="shared" si="25"/>
        <v>BT-117</v>
      </c>
      <c r="M143" s="8" t="s">
        <v>2212</v>
      </c>
      <c r="N143" s="9" t="s">
        <v>1961</v>
      </c>
      <c r="O143" s="9" t="s">
        <v>1917</v>
      </c>
      <c r="P143" s="9" t="s">
        <v>2213</v>
      </c>
      <c r="Q143" s="5" t="str">
        <f>VLOOKUP(A143,label!A:G,6,FALSE)</f>
        <v>taxAmountItemType</v>
      </c>
      <c r="R143" s="9" t="s">
        <v>1699</v>
      </c>
      <c r="S143" s="5" t="str">
        <f>VLOOKUP(A143,label!A:G,5,FALSE)</f>
        <v>taxAmount</v>
      </c>
      <c r="AC143" s="29"/>
    </row>
    <row r="144" spans="1:29" ht="19" customHeight="1">
      <c r="A144" s="11" t="s">
        <v>1474</v>
      </c>
      <c r="B144" s="5">
        <f>VLOOKUP(A144,label!A:E,2,FALSE)</f>
        <v>507</v>
      </c>
      <c r="C144" s="5">
        <f>VLOOKUP(A144,label!A:G,3,FALSE)</f>
        <v>5</v>
      </c>
      <c r="D144" s="67" t="str">
        <f>VLOOKUP(A144,label!A:E,4,FALSE)</f>
        <v>cor</v>
      </c>
      <c r="E144" s="81" t="str">
        <f>VLOOKUP(A144,label!A:E,5,FALSE)</f>
        <v>taxPercentageRate</v>
      </c>
      <c r="F144" s="101" t="s">
        <v>4507</v>
      </c>
      <c r="G144" s="99" t="str">
        <f t="shared" si="19"/>
        <v>corG-4</v>
      </c>
      <c r="H144" s="97" t="str">
        <f t="shared" si="20"/>
        <v>corG-5</v>
      </c>
      <c r="I144" s="97" t="str">
        <f t="shared" si="21"/>
        <v>corG-19</v>
      </c>
      <c r="J144" s="99" t="str">
        <f t="shared" si="22"/>
        <v>cor-98</v>
      </c>
      <c r="K144" s="97" t="str">
        <f t="shared" si="23"/>
        <v/>
      </c>
      <c r="L144" s="29" t="str">
        <f t="shared" si="25"/>
        <v>BT-119</v>
      </c>
      <c r="M144" s="8" t="s">
        <v>2216</v>
      </c>
      <c r="N144" s="9" t="s">
        <v>1961</v>
      </c>
      <c r="O144" s="9" t="s">
        <v>1929</v>
      </c>
      <c r="P144" s="9" t="s">
        <v>2217</v>
      </c>
      <c r="Q144" s="5" t="str">
        <f>VLOOKUP(A144,label!A:G,6,FALSE)</f>
        <v>taxPercentageRateItemType</v>
      </c>
      <c r="R144" s="9" t="s">
        <v>2160</v>
      </c>
      <c r="S144" s="5" t="str">
        <f>VLOOKUP(A144,label!A:G,5,FALSE)</f>
        <v>taxPercentageRate</v>
      </c>
      <c r="AC144" s="29"/>
    </row>
    <row r="145" spans="1:29" ht="19" customHeight="1">
      <c r="A145" s="10" t="s">
        <v>1474</v>
      </c>
      <c r="B145" s="5">
        <f>VLOOKUP(A145,label!A:E,2,FALSE)</f>
        <v>507</v>
      </c>
      <c r="C145" s="5">
        <f>VLOOKUP(A145,label!A:G,3,FALSE)</f>
        <v>5</v>
      </c>
      <c r="D145" s="67" t="str">
        <f>VLOOKUP(A145,label!A:E,4,FALSE)</f>
        <v>cor</v>
      </c>
      <c r="E145" s="81" t="str">
        <f>VLOOKUP(A145,label!A:E,5,FALSE)</f>
        <v>taxPercentageRate</v>
      </c>
      <c r="F145" s="101" t="s">
        <v>4507</v>
      </c>
      <c r="G145" s="99" t="str">
        <f t="shared" si="19"/>
        <v>corG-4</v>
      </c>
      <c r="H145" s="97" t="str">
        <f t="shared" si="20"/>
        <v>corG-5</v>
      </c>
      <c r="I145" s="97" t="str">
        <f t="shared" si="21"/>
        <v>corG-19</v>
      </c>
      <c r="J145" s="99" t="str">
        <f t="shared" si="22"/>
        <v>cor-98</v>
      </c>
      <c r="K145" s="97" t="str">
        <f t="shared" si="23"/>
        <v/>
      </c>
      <c r="L145" s="29" t="str">
        <f t="shared" si="25"/>
        <v>BT-152</v>
      </c>
      <c r="M145" s="12" t="s">
        <v>2304</v>
      </c>
      <c r="N145" s="9" t="s">
        <v>2000</v>
      </c>
      <c r="O145" s="9" t="s">
        <v>1929</v>
      </c>
      <c r="P145" s="9" t="s">
        <v>2306</v>
      </c>
      <c r="Q145" s="5" t="str">
        <f>VLOOKUP(A145,label!A:G,6,FALSE)</f>
        <v>taxPercentageRateItemType</v>
      </c>
      <c r="R145" s="9" t="s">
        <v>2305</v>
      </c>
      <c r="S145" s="5" t="str">
        <f>VLOOKUP(A145,label!A:G,5,FALSE)</f>
        <v>taxPercentageRate</v>
      </c>
      <c r="AC145" s="29"/>
    </row>
    <row r="146" spans="1:29" ht="19" customHeight="1">
      <c r="A146" s="11" t="s">
        <v>1475</v>
      </c>
      <c r="B146" s="5">
        <f>VLOOKUP(A146,label!A:E,2,FALSE)</f>
        <v>508</v>
      </c>
      <c r="C146" s="5">
        <f>VLOOKUP(A146,label!A:G,3,FALSE)</f>
        <v>5</v>
      </c>
      <c r="D146" s="67" t="str">
        <f>VLOOKUP(A146,label!A:E,4,FALSE)</f>
        <v>cor</v>
      </c>
      <c r="E146" s="81" t="str">
        <f>VLOOKUP(A146,label!A:E,5,FALSE)</f>
        <v>taxCode</v>
      </c>
      <c r="F146" s="101" t="s">
        <v>4508</v>
      </c>
      <c r="G146" s="99" t="str">
        <f t="shared" si="19"/>
        <v>corG-4</v>
      </c>
      <c r="H146" s="97" t="str">
        <f t="shared" si="20"/>
        <v>corG-5</v>
      </c>
      <c r="I146" s="97" t="str">
        <f t="shared" si="21"/>
        <v>corG-19</v>
      </c>
      <c r="J146" s="99" t="str">
        <f t="shared" si="22"/>
        <v>cor-99</v>
      </c>
      <c r="K146" s="97" t="str">
        <f t="shared" si="23"/>
        <v/>
      </c>
      <c r="L146" s="29" t="str">
        <f t="shared" si="25"/>
        <v>BT-118</v>
      </c>
      <c r="M146" s="8" t="s">
        <v>2214</v>
      </c>
      <c r="N146" s="9" t="s">
        <v>1961</v>
      </c>
      <c r="O146" s="9" t="s">
        <v>1917</v>
      </c>
      <c r="P146" s="9" t="s">
        <v>2215</v>
      </c>
      <c r="Q146" s="5" t="str">
        <f>VLOOKUP(A146,label!A:G,6,FALSE)</f>
        <v>taxCodeItemType</v>
      </c>
      <c r="R146" s="9" t="s">
        <v>1924</v>
      </c>
      <c r="S146" s="5" t="str">
        <f>VLOOKUP(A146,label!A:G,5,FALSE)</f>
        <v>taxCode</v>
      </c>
      <c r="AC146" s="29"/>
    </row>
    <row r="147" spans="1:29" ht="19" customHeight="1">
      <c r="A147" s="10" t="s">
        <v>1475</v>
      </c>
      <c r="B147" s="5">
        <f>VLOOKUP(A147,label!A:E,2,FALSE)</f>
        <v>508</v>
      </c>
      <c r="C147" s="5">
        <f>VLOOKUP(A147,label!A:G,3,FALSE)</f>
        <v>5</v>
      </c>
      <c r="D147" s="67" t="str">
        <f>VLOOKUP(A147,label!A:E,4,FALSE)</f>
        <v>cor</v>
      </c>
      <c r="E147" s="81" t="str">
        <f>VLOOKUP(A147,label!A:E,5,FALSE)</f>
        <v>taxCode</v>
      </c>
      <c r="F147" s="101" t="s">
        <v>4508</v>
      </c>
      <c r="G147" s="99" t="str">
        <f t="shared" si="19"/>
        <v>corG-4</v>
      </c>
      <c r="H147" s="97" t="str">
        <f t="shared" si="20"/>
        <v>corG-5</v>
      </c>
      <c r="I147" s="97" t="str">
        <f t="shared" si="21"/>
        <v>corG-19</v>
      </c>
      <c r="J147" s="99" t="str">
        <f t="shared" si="22"/>
        <v>cor-99</v>
      </c>
      <c r="K147" s="97" t="str">
        <f t="shared" si="23"/>
        <v/>
      </c>
      <c r="L147" s="29" t="str">
        <f t="shared" si="25"/>
        <v>BT-151</v>
      </c>
      <c r="M147" s="12" t="s">
        <v>2302</v>
      </c>
      <c r="N147" s="9" t="s">
        <v>2000</v>
      </c>
      <c r="O147" s="9" t="s">
        <v>1917</v>
      </c>
      <c r="P147" s="9" t="s">
        <v>2303</v>
      </c>
      <c r="Q147" s="5" t="str">
        <f>VLOOKUP(A147,label!A:G,6,FALSE)</f>
        <v>taxCodeItemType</v>
      </c>
      <c r="R147" s="9" t="s">
        <v>1924</v>
      </c>
      <c r="S147" s="5" t="str">
        <f>VLOOKUP(A147,label!A:G,5,FALSE)</f>
        <v>taxCode</v>
      </c>
      <c r="AC147" s="29"/>
    </row>
    <row r="148" spans="1:29" ht="19" customHeight="1">
      <c r="A148" s="11" t="s">
        <v>1478</v>
      </c>
      <c r="B148" s="5">
        <f>VLOOKUP(A148,label!A:E,2,FALSE)</f>
        <v>511</v>
      </c>
      <c r="C148" s="5">
        <f>VLOOKUP(A148,label!A:G,3,FALSE)</f>
        <v>5</v>
      </c>
      <c r="D148" s="67" t="str">
        <f>VLOOKUP(A148,label!A:E,4,FALSE)</f>
        <v>muc</v>
      </c>
      <c r="E148" s="81" t="str">
        <f>VLOOKUP(A148,label!A:E,5,FALSE)</f>
        <v>taxCurrency</v>
      </c>
      <c r="F148" s="101" t="s">
        <v>4509</v>
      </c>
      <c r="G148" s="99" t="str">
        <f t="shared" si="19"/>
        <v>corG-4</v>
      </c>
      <c r="H148" s="97" t="str">
        <f t="shared" si="20"/>
        <v>corG-5</v>
      </c>
      <c r="I148" s="97" t="str">
        <f t="shared" si="21"/>
        <v>corG-19</v>
      </c>
      <c r="J148" s="99" t="str">
        <f t="shared" si="22"/>
        <v>muc-33</v>
      </c>
      <c r="K148" s="97" t="str">
        <f t="shared" si="23"/>
        <v/>
      </c>
      <c r="L148" s="29" t="str">
        <f t="shared" si="25"/>
        <v>BT-6</v>
      </c>
      <c r="M148" s="8" t="s">
        <v>1928</v>
      </c>
      <c r="N148" s="9" t="s">
        <v>1916</v>
      </c>
      <c r="O148" s="9" t="s">
        <v>1929</v>
      </c>
      <c r="P148" s="9" t="s">
        <v>1930</v>
      </c>
      <c r="Q148" s="5" t="str">
        <f>VLOOKUP(A148,label!A:G,6,FALSE)</f>
        <v>currencyItemType</v>
      </c>
      <c r="R148" s="9" t="s">
        <v>1924</v>
      </c>
      <c r="S148" s="5" t="str">
        <f>VLOOKUP(A148,label!A:G,5,FALSE)</f>
        <v>taxCurrency</v>
      </c>
      <c r="AC148" s="29"/>
    </row>
    <row r="149" spans="1:29" ht="19" customHeight="1">
      <c r="A149" s="5" t="s">
        <v>3658</v>
      </c>
      <c r="B149" s="5">
        <f>VLOOKUP(A149,label!A:E,2,FALSE)</f>
        <v>340</v>
      </c>
      <c r="C149" s="86">
        <f>VLOOKUP(A149,label!A:G,3,FALSE)</f>
        <v>4</v>
      </c>
      <c r="D149" s="87" t="str">
        <f>VLOOKUP(A149,label!A:E,4,FALSE)</f>
        <v>cen</v>
      </c>
      <c r="E149" s="92" t="str">
        <f>VLOOKUP(A149,label!A:E,5,FALSE)</f>
        <v>INVOICE_LINE_ALLOWANCES</v>
      </c>
      <c r="F149" s="101" t="s">
        <v>4476</v>
      </c>
      <c r="G149" s="99" t="str">
        <f t="shared" si="19"/>
        <v>corG-4</v>
      </c>
      <c r="H149" s="97" t="str">
        <f t="shared" si="20"/>
        <v>corG-5</v>
      </c>
      <c r="I149" s="97" t="str">
        <f t="shared" si="21"/>
        <v>cenG-27</v>
      </c>
      <c r="J149" s="99" t="str">
        <f t="shared" si="22"/>
        <v/>
      </c>
      <c r="K149" s="97" t="str">
        <f t="shared" si="23"/>
        <v/>
      </c>
      <c r="L149" s="29" t="str">
        <f t="shared" si="25"/>
        <v>BG-27</v>
      </c>
      <c r="M149" s="14" t="s">
        <v>2263</v>
      </c>
      <c r="N149" s="9" t="s">
        <v>1961</v>
      </c>
      <c r="O149" s="15" t="s">
        <v>1958</v>
      </c>
      <c r="P149" s="17" t="s">
        <v>2264</v>
      </c>
      <c r="Q149" s="5" t="str">
        <f>VLOOKUP(A149,label!A:G,6,FALSE)</f>
        <v>_</v>
      </c>
      <c r="R149" s="17"/>
      <c r="S149" s="5" t="str">
        <f>VLOOKUP(A149,label!A:G,5,FALSE)</f>
        <v>INVOICE_LINE_ALLOWANCES</v>
      </c>
      <c r="AC149" s="29"/>
    </row>
    <row r="150" spans="1:29" ht="19" customHeight="1">
      <c r="A150" s="5" t="s">
        <v>3704</v>
      </c>
      <c r="B150" s="5">
        <f>VLOOKUP(A150,label!A:E,2,FALSE)</f>
        <v>342</v>
      </c>
      <c r="C150" s="5">
        <f>VLOOKUP(A150,label!A:G,3,FALSE)</f>
        <v>5</v>
      </c>
      <c r="D150" s="67" t="str">
        <f>VLOOKUP(A150,label!A:E,4,FALSE)</f>
        <v>cen</v>
      </c>
      <c r="E150" s="81" t="str">
        <f>VLOOKUP(A150,label!A:E,5,FALSE)</f>
        <v>InvoiceLineAllowanceBaseAmount</v>
      </c>
      <c r="F150" s="101" t="s">
        <v>4477</v>
      </c>
      <c r="G150" s="99" t="str">
        <f t="shared" si="19"/>
        <v>corG-4</v>
      </c>
      <c r="H150" s="97" t="str">
        <f t="shared" si="20"/>
        <v>corG-5</v>
      </c>
      <c r="I150" s="97" t="str">
        <f t="shared" si="21"/>
        <v>cenG-27</v>
      </c>
      <c r="J150" s="99" t="str">
        <f t="shared" si="22"/>
        <v>cen-137</v>
      </c>
      <c r="K150" s="97" t="str">
        <f t="shared" si="23"/>
        <v/>
      </c>
      <c r="L150" s="29" t="str">
        <f t="shared" si="25"/>
        <v>BT-137</v>
      </c>
      <c r="M150" s="12" t="s">
        <v>2267</v>
      </c>
      <c r="N150" s="9" t="s">
        <v>2000</v>
      </c>
      <c r="O150" s="9" t="s">
        <v>1929</v>
      </c>
      <c r="P150" s="9" t="s">
        <v>2268</v>
      </c>
      <c r="Q150" s="5" t="str">
        <f>VLOOKUP(A150,label!A:G,6,FALSE)</f>
        <v>amountItemType</v>
      </c>
      <c r="R150" s="9" t="s">
        <v>1699</v>
      </c>
      <c r="S150" s="5" t="str">
        <f>VLOOKUP(A150,label!A:G,5,FALSE)</f>
        <v>InvoiceLineAllowanceBaseAmount</v>
      </c>
      <c r="AC150" s="29"/>
    </row>
    <row r="151" spans="1:29" ht="19" customHeight="1">
      <c r="A151" s="5" t="s">
        <v>3705</v>
      </c>
      <c r="B151" s="5">
        <f>VLOOKUP(A151,label!A:E,2,FALSE)</f>
        <v>343</v>
      </c>
      <c r="C151" s="5">
        <f>VLOOKUP(A151,label!A:G,3,FALSE)</f>
        <v>5</v>
      </c>
      <c r="D151" s="67" t="str">
        <f>VLOOKUP(A151,label!A:E,4,FALSE)</f>
        <v>cen</v>
      </c>
      <c r="E151" s="81" t="str">
        <f>VLOOKUP(A151,label!A:E,5,FALSE)</f>
        <v>InvoiceLineAllowancePercentage</v>
      </c>
      <c r="F151" s="101" t="s">
        <v>4478</v>
      </c>
      <c r="G151" s="99" t="str">
        <f t="shared" si="19"/>
        <v>corG-4</v>
      </c>
      <c r="H151" s="97" t="str">
        <f t="shared" si="20"/>
        <v>corG-5</v>
      </c>
      <c r="I151" s="97" t="str">
        <f t="shared" si="21"/>
        <v>cenG-27</v>
      </c>
      <c r="J151" s="99" t="str">
        <f t="shared" si="22"/>
        <v>cen-138</v>
      </c>
      <c r="K151" s="97" t="str">
        <f t="shared" si="23"/>
        <v/>
      </c>
      <c r="L151" s="29" t="str">
        <f t="shared" si="25"/>
        <v>BT-138</v>
      </c>
      <c r="M151" s="12" t="s">
        <v>2269</v>
      </c>
      <c r="N151" s="9" t="s">
        <v>2000</v>
      </c>
      <c r="O151" s="9" t="s">
        <v>1929</v>
      </c>
      <c r="P151" s="9" t="s">
        <v>2270</v>
      </c>
      <c r="Q151" s="5" t="str">
        <f>VLOOKUP(A151,label!A:G,6,FALSE)</f>
        <v>percentageItemType</v>
      </c>
      <c r="R151" s="9" t="s">
        <v>2160</v>
      </c>
      <c r="S151" s="5" t="str">
        <f>VLOOKUP(A151,label!A:G,5,FALSE)</f>
        <v>InvoiceLineAllowancePercentage</v>
      </c>
      <c r="AC151" s="29"/>
    </row>
    <row r="152" spans="1:29" ht="19" customHeight="1">
      <c r="A152" s="5" t="s">
        <v>3706</v>
      </c>
      <c r="B152" s="5">
        <f>VLOOKUP(A152,label!A:E,2,FALSE)</f>
        <v>344</v>
      </c>
      <c r="C152" s="5">
        <f>VLOOKUP(A152,label!A:G,3,FALSE)</f>
        <v>5</v>
      </c>
      <c r="D152" s="67" t="str">
        <f>VLOOKUP(A152,label!A:E,4,FALSE)</f>
        <v>cen</v>
      </c>
      <c r="E152" s="81" t="str">
        <f>VLOOKUP(A152,label!A:E,5,FALSE)</f>
        <v>InvoiceLineAllowanceReason</v>
      </c>
      <c r="F152" s="101" t="s">
        <v>4479</v>
      </c>
      <c r="G152" s="99" t="str">
        <f t="shared" ref="G152:G162" si="26">IF(2=C152,A152,IF(1&lt;C152,G151,""))</f>
        <v>corG-4</v>
      </c>
      <c r="H152" s="97" t="str">
        <f t="shared" ref="H152:H162" si="27">IF(3=C152,A152,IF(2&lt;C152,H151,""))</f>
        <v>corG-5</v>
      </c>
      <c r="I152" s="97" t="str">
        <f t="shared" ref="I152:I162" si="28">IF(4=C152,A152,IF(3&lt;C152,I151,""))</f>
        <v>cenG-27</v>
      </c>
      <c r="J152" s="99" t="str">
        <f t="shared" ref="J152:J162" si="29">IF(5=C152,A152,IF(4&lt;C152,J151,""))</f>
        <v>cen-139</v>
      </c>
      <c r="K152" s="97" t="str">
        <f t="shared" ref="K152:K162" si="30">IF(6=C152,A152,IF(5&lt;C152,K151,""))</f>
        <v/>
      </c>
      <c r="L152" s="29" t="str">
        <f t="shared" si="25"/>
        <v>BT-139</v>
      </c>
      <c r="M152" s="12" t="s">
        <v>2271</v>
      </c>
      <c r="N152" s="9" t="s">
        <v>2000</v>
      </c>
      <c r="O152" s="9" t="s">
        <v>1929</v>
      </c>
      <c r="P152" s="9" t="s">
        <v>2272</v>
      </c>
      <c r="Q152" s="5" t="str">
        <f>VLOOKUP(A152,label!A:G,6,FALSE)</f>
        <v>textItemType</v>
      </c>
      <c r="R152" s="9" t="s">
        <v>1938</v>
      </c>
      <c r="S152" s="5" t="str">
        <f>VLOOKUP(A152,label!A:G,5,FALSE)</f>
        <v>InvoiceLineAllowanceReason</v>
      </c>
      <c r="AC152" s="29"/>
    </row>
    <row r="153" spans="1:29" ht="19" customHeight="1">
      <c r="A153" s="5" t="s">
        <v>3707</v>
      </c>
      <c r="B153" s="5">
        <f>VLOOKUP(A153,label!A:E,2,FALSE)</f>
        <v>345</v>
      </c>
      <c r="C153" s="5">
        <f>VLOOKUP(A153,label!A:G,3,FALSE)</f>
        <v>5</v>
      </c>
      <c r="D153" s="67" t="str">
        <f>VLOOKUP(A153,label!A:E,4,FALSE)</f>
        <v>cen</v>
      </c>
      <c r="E153" s="81" t="str">
        <f>VLOOKUP(A153,label!A:E,5,FALSE)</f>
        <v>InvoiceLineAllowanceReasonCode</v>
      </c>
      <c r="F153" s="101" t="s">
        <v>4480</v>
      </c>
      <c r="G153" s="99" t="str">
        <f t="shared" si="26"/>
        <v>corG-4</v>
      </c>
      <c r="H153" s="97" t="str">
        <f t="shared" si="27"/>
        <v>corG-5</v>
      </c>
      <c r="I153" s="97" t="str">
        <f t="shared" si="28"/>
        <v>cenG-27</v>
      </c>
      <c r="J153" s="99" t="str">
        <f t="shared" si="29"/>
        <v>cen-140</v>
      </c>
      <c r="K153" s="97" t="str">
        <f t="shared" si="30"/>
        <v/>
      </c>
      <c r="L153" s="29" t="str">
        <f t="shared" si="25"/>
        <v>BT-140</v>
      </c>
      <c r="M153" s="12" t="s">
        <v>2273</v>
      </c>
      <c r="N153" s="9" t="s">
        <v>2000</v>
      </c>
      <c r="O153" s="9" t="s">
        <v>1929</v>
      </c>
      <c r="P153" s="9" t="s">
        <v>2274</v>
      </c>
      <c r="Q153" s="5" t="str">
        <f>VLOOKUP(A153,label!A:G,6,FALSE)</f>
        <v>codeItemType</v>
      </c>
      <c r="R153" s="9" t="s">
        <v>1924</v>
      </c>
      <c r="S153" s="5" t="str">
        <f>VLOOKUP(A153,label!A:G,5,FALSE)</f>
        <v>InvoiceLineAllowanceReasonCode</v>
      </c>
      <c r="AC153" s="29"/>
    </row>
    <row r="154" spans="1:29" ht="19" customHeight="1">
      <c r="A154" s="5" t="s">
        <v>3659</v>
      </c>
      <c r="B154" s="5">
        <f>VLOOKUP(A154,label!A:E,2,FALSE)</f>
        <v>346</v>
      </c>
      <c r="C154" s="86">
        <f>VLOOKUP(A154,label!A:G,3,FALSE)</f>
        <v>4</v>
      </c>
      <c r="D154" s="87" t="str">
        <f>VLOOKUP(A154,label!A:E,4,FALSE)</f>
        <v>cen</v>
      </c>
      <c r="E154" s="92" t="str">
        <f>VLOOKUP(A154,label!A:E,5,FALSE)</f>
        <v>INVOICE_LINE_CHARGES</v>
      </c>
      <c r="F154" s="101" t="s">
        <v>4481</v>
      </c>
      <c r="G154" s="99" t="str">
        <f t="shared" si="26"/>
        <v>corG-4</v>
      </c>
      <c r="H154" s="97" t="str">
        <f t="shared" si="27"/>
        <v>corG-5</v>
      </c>
      <c r="I154" s="97" t="str">
        <f t="shared" si="28"/>
        <v>cenG-28</v>
      </c>
      <c r="J154" s="99" t="str">
        <f t="shared" si="29"/>
        <v/>
      </c>
      <c r="K154" s="97" t="str">
        <f t="shared" si="30"/>
        <v/>
      </c>
      <c r="L154" s="29" t="str">
        <f t="shared" si="25"/>
        <v>BG-28</v>
      </c>
      <c r="M154" s="14" t="s">
        <v>2275</v>
      </c>
      <c r="N154" s="9" t="s">
        <v>1961</v>
      </c>
      <c r="O154" s="15" t="s">
        <v>1958</v>
      </c>
      <c r="P154" s="17" t="s">
        <v>2276</v>
      </c>
      <c r="Q154" s="5" t="str">
        <f>VLOOKUP(A154,label!A:G,6,FALSE)</f>
        <v>_</v>
      </c>
      <c r="R154" s="17"/>
      <c r="S154" s="5" t="str">
        <f>VLOOKUP(A154,label!A:G,5,FALSE)</f>
        <v>INVOICE_LINE_CHARGES</v>
      </c>
      <c r="AC154" s="29"/>
    </row>
    <row r="155" spans="1:29" ht="19" customHeight="1">
      <c r="A155" s="5" t="s">
        <v>3708</v>
      </c>
      <c r="B155" s="5">
        <f>VLOOKUP(A155,label!A:E,2,FALSE)</f>
        <v>348</v>
      </c>
      <c r="C155" s="5">
        <f>VLOOKUP(A155,label!A:G,3,FALSE)</f>
        <v>5</v>
      </c>
      <c r="D155" s="67" t="str">
        <f>VLOOKUP(A155,label!A:E,4,FALSE)</f>
        <v>cen</v>
      </c>
      <c r="E155" s="81" t="str">
        <f>VLOOKUP(A155,label!A:E,5,FALSE)</f>
        <v>InvoiceLineChargeBaseAmount</v>
      </c>
      <c r="F155" s="101" t="s">
        <v>4482</v>
      </c>
      <c r="G155" s="99" t="str">
        <f t="shared" si="26"/>
        <v>corG-4</v>
      </c>
      <c r="H155" s="97" t="str">
        <f t="shared" si="27"/>
        <v>corG-5</v>
      </c>
      <c r="I155" s="97" t="str">
        <f t="shared" si="28"/>
        <v>cenG-28</v>
      </c>
      <c r="J155" s="99" t="str">
        <f t="shared" si="29"/>
        <v>cen-142</v>
      </c>
      <c r="K155" s="97" t="str">
        <f t="shared" si="30"/>
        <v/>
      </c>
      <c r="L155" s="29" t="str">
        <f t="shared" si="25"/>
        <v>BT-142</v>
      </c>
      <c r="M155" s="12" t="s">
        <v>2279</v>
      </c>
      <c r="N155" s="9" t="s">
        <v>2000</v>
      </c>
      <c r="O155" s="9" t="s">
        <v>1929</v>
      </c>
      <c r="P155" s="9" t="s">
        <v>2280</v>
      </c>
      <c r="Q155" s="5" t="str">
        <f>VLOOKUP(A155,label!A:G,6,FALSE)</f>
        <v>amountItemType</v>
      </c>
      <c r="R155" s="9" t="s">
        <v>1699</v>
      </c>
      <c r="S155" s="5" t="str">
        <f>VLOOKUP(A155,label!A:G,5,FALSE)</f>
        <v>InvoiceLineChargeBaseAmount</v>
      </c>
      <c r="AC155" s="29"/>
    </row>
    <row r="156" spans="1:29" ht="19" customHeight="1">
      <c r="A156" s="5" t="s">
        <v>3709</v>
      </c>
      <c r="B156" s="5">
        <f>VLOOKUP(A156,label!A:E,2,FALSE)</f>
        <v>349</v>
      </c>
      <c r="C156" s="5">
        <f>VLOOKUP(A156,label!A:G,3,FALSE)</f>
        <v>5</v>
      </c>
      <c r="D156" s="67" t="str">
        <f>VLOOKUP(A156,label!A:E,4,FALSE)</f>
        <v>cen</v>
      </c>
      <c r="E156" s="81" t="str">
        <f>VLOOKUP(A156,label!A:E,5,FALSE)</f>
        <v>InvoiceLineChargePercentage</v>
      </c>
      <c r="F156" s="101" t="s">
        <v>4483</v>
      </c>
      <c r="G156" s="99" t="str">
        <f t="shared" si="26"/>
        <v>corG-4</v>
      </c>
      <c r="H156" s="97" t="str">
        <f t="shared" si="27"/>
        <v>corG-5</v>
      </c>
      <c r="I156" s="97" t="str">
        <f t="shared" si="28"/>
        <v>cenG-28</v>
      </c>
      <c r="J156" s="99" t="str">
        <f t="shared" si="29"/>
        <v>cen-143</v>
      </c>
      <c r="K156" s="97" t="str">
        <f t="shared" si="30"/>
        <v/>
      </c>
      <c r="L156" s="29" t="str">
        <f t="shared" si="25"/>
        <v>BT-143</v>
      </c>
      <c r="M156" s="12" t="s">
        <v>2281</v>
      </c>
      <c r="N156" s="9" t="s">
        <v>2000</v>
      </c>
      <c r="O156" s="9" t="s">
        <v>1929</v>
      </c>
      <c r="P156" s="9" t="s">
        <v>2282</v>
      </c>
      <c r="Q156" s="5" t="str">
        <f>VLOOKUP(A156,label!A:G,6,FALSE)</f>
        <v>percentageItemType</v>
      </c>
      <c r="R156" s="9" t="s">
        <v>2160</v>
      </c>
      <c r="S156" s="5" t="str">
        <f>VLOOKUP(A156,label!A:G,5,FALSE)</f>
        <v>InvoiceLineChargePercentage</v>
      </c>
      <c r="AC156" s="29"/>
    </row>
    <row r="157" spans="1:29" ht="19" customHeight="1">
      <c r="A157" s="5" t="s">
        <v>3710</v>
      </c>
      <c r="B157" s="5">
        <f>VLOOKUP(A157,label!A:E,2,FALSE)</f>
        <v>350</v>
      </c>
      <c r="C157" s="5">
        <f>VLOOKUP(A157,label!A:G,3,FALSE)</f>
        <v>5</v>
      </c>
      <c r="D157" s="67" t="str">
        <f>VLOOKUP(A157,label!A:E,4,FALSE)</f>
        <v>cen</v>
      </c>
      <c r="E157" s="81" t="str">
        <f>VLOOKUP(A157,label!A:E,5,FALSE)</f>
        <v>InvoiceLineChargeReason</v>
      </c>
      <c r="F157" s="101" t="s">
        <v>4484</v>
      </c>
      <c r="G157" s="99" t="str">
        <f t="shared" si="26"/>
        <v>corG-4</v>
      </c>
      <c r="H157" s="97" t="str">
        <f t="shared" si="27"/>
        <v>corG-5</v>
      </c>
      <c r="I157" s="97" t="str">
        <f t="shared" si="28"/>
        <v>cenG-28</v>
      </c>
      <c r="J157" s="99" t="str">
        <f t="shared" si="29"/>
        <v>cen-144</v>
      </c>
      <c r="K157" s="97" t="str">
        <f t="shared" si="30"/>
        <v/>
      </c>
      <c r="L157" s="29" t="str">
        <f t="shared" si="25"/>
        <v>BT-144</v>
      </c>
      <c r="M157" s="12" t="s">
        <v>2283</v>
      </c>
      <c r="N157" s="9" t="s">
        <v>2000</v>
      </c>
      <c r="O157" s="9" t="s">
        <v>1929</v>
      </c>
      <c r="P157" s="9" t="s">
        <v>2284</v>
      </c>
      <c r="Q157" s="5" t="str">
        <f>VLOOKUP(A157,label!A:G,6,FALSE)</f>
        <v>textItemType</v>
      </c>
      <c r="R157" s="9" t="s">
        <v>1938</v>
      </c>
      <c r="S157" s="5" t="str">
        <f>VLOOKUP(A157,label!A:G,5,FALSE)</f>
        <v>InvoiceLineChargeReason</v>
      </c>
      <c r="AC157" s="29"/>
    </row>
    <row r="158" spans="1:29" ht="19" customHeight="1">
      <c r="A158" s="5" t="s">
        <v>3711</v>
      </c>
      <c r="B158" s="5">
        <f>VLOOKUP(A158,label!A:E,2,FALSE)</f>
        <v>351</v>
      </c>
      <c r="C158" s="5">
        <f>VLOOKUP(A158,label!A:G,3,FALSE)</f>
        <v>5</v>
      </c>
      <c r="D158" s="67" t="str">
        <f>VLOOKUP(A158,label!A:E,4,FALSE)</f>
        <v>cen</v>
      </c>
      <c r="E158" s="81" t="str">
        <f>VLOOKUP(A158,label!A:E,5,FALSE)</f>
        <v>InvoiceLineChargeReasonCode</v>
      </c>
      <c r="F158" s="101" t="s">
        <v>4485</v>
      </c>
      <c r="G158" s="99" t="str">
        <f t="shared" si="26"/>
        <v>corG-4</v>
      </c>
      <c r="H158" s="97" t="str">
        <f t="shared" si="27"/>
        <v>corG-5</v>
      </c>
      <c r="I158" s="97" t="str">
        <f t="shared" si="28"/>
        <v>cenG-28</v>
      </c>
      <c r="J158" s="99" t="str">
        <f t="shared" si="29"/>
        <v>cen-145</v>
      </c>
      <c r="K158" s="97" t="str">
        <f t="shared" si="30"/>
        <v/>
      </c>
      <c r="L158" s="29" t="str">
        <f t="shared" si="25"/>
        <v>BT-145</v>
      </c>
      <c r="M158" s="12" t="s">
        <v>2285</v>
      </c>
      <c r="N158" s="9" t="s">
        <v>2000</v>
      </c>
      <c r="O158" s="9" t="s">
        <v>1929</v>
      </c>
      <c r="P158" s="9" t="s">
        <v>2286</v>
      </c>
      <c r="Q158" s="5" t="str">
        <f>VLOOKUP(A158,label!A:G,6,FALSE)</f>
        <v>codeItemType</v>
      </c>
      <c r="R158" s="9" t="s">
        <v>1924</v>
      </c>
      <c r="S158" s="5" t="str">
        <f>VLOOKUP(A158,label!A:G,5,FALSE)</f>
        <v>InvoiceLineChargeReasonCode</v>
      </c>
      <c r="AC158" s="29"/>
    </row>
    <row r="159" spans="1:29" ht="19" customHeight="1">
      <c r="A159" s="5" t="s">
        <v>3712</v>
      </c>
      <c r="B159" s="5">
        <f>VLOOKUP(A159,label!A:E,2,FALSE)</f>
        <v>352</v>
      </c>
      <c r="C159" s="5">
        <f>VLOOKUP(A159,label!A:G,3,FALSE)</f>
        <v>5</v>
      </c>
      <c r="D159" s="67" t="str">
        <f>VLOOKUP(A159,label!A:E,4,FALSE)</f>
        <v>cen</v>
      </c>
      <c r="E159" s="81" t="str">
        <f>VLOOKUP(A159,label!A:E,5,FALSE)</f>
        <v>ItemDescription</v>
      </c>
      <c r="F159" s="101" t="s">
        <v>4486</v>
      </c>
      <c r="G159" s="99" t="str">
        <f t="shared" si="26"/>
        <v>corG-4</v>
      </c>
      <c r="H159" s="97" t="str">
        <f t="shared" si="27"/>
        <v>corG-5</v>
      </c>
      <c r="I159" s="97" t="str">
        <f t="shared" si="28"/>
        <v>cenG-28</v>
      </c>
      <c r="J159" s="99" t="str">
        <f t="shared" si="29"/>
        <v>cen-154</v>
      </c>
      <c r="K159" s="97" t="str">
        <f t="shared" si="30"/>
        <v/>
      </c>
      <c r="L159" s="29" t="str">
        <f t="shared" si="25"/>
        <v>BT-154</v>
      </c>
      <c r="M159" s="12" t="s">
        <v>2311</v>
      </c>
      <c r="N159" s="9" t="s">
        <v>2000</v>
      </c>
      <c r="O159" s="9" t="s">
        <v>1929</v>
      </c>
      <c r="P159" s="9" t="s">
        <v>2312</v>
      </c>
      <c r="Q159" s="5" t="str">
        <f>VLOOKUP(A159,label!A:G,6,FALSE)</f>
        <v>textItemType</v>
      </c>
      <c r="R159" s="9" t="s">
        <v>1938</v>
      </c>
      <c r="S159" s="5" t="str">
        <f>VLOOKUP(A159,label!A:G,5,FALSE)</f>
        <v>ItemDescription</v>
      </c>
      <c r="AC159" s="29"/>
    </row>
    <row r="160" spans="1:29" ht="19" customHeight="1">
      <c r="A160" s="5" t="s">
        <v>3660</v>
      </c>
      <c r="B160" s="5">
        <f>VLOOKUP(A160,label!A:E,2,FALSE)</f>
        <v>480</v>
      </c>
      <c r="C160" s="70">
        <v>4</v>
      </c>
      <c r="D160" s="71" t="str">
        <f>VLOOKUP(A160,label!A:E,4,FALSE)</f>
        <v>cen</v>
      </c>
      <c r="E160" s="91" t="str">
        <f>VLOOKUP(A160,label!A:E,5,FALSE)</f>
        <v>ITEM_ATTRIBUTES</v>
      </c>
      <c r="F160" s="101" t="s">
        <v>4548</v>
      </c>
      <c r="G160" s="99" t="str">
        <f t="shared" si="26"/>
        <v>corG-4</v>
      </c>
      <c r="H160" s="97" t="str">
        <f t="shared" si="27"/>
        <v>corG-5</v>
      </c>
      <c r="I160" s="97" t="str">
        <f t="shared" si="28"/>
        <v>cenG-32</v>
      </c>
      <c r="J160" s="99" t="str">
        <f t="shared" si="29"/>
        <v/>
      </c>
      <c r="K160" s="97" t="str">
        <f t="shared" si="30"/>
        <v/>
      </c>
      <c r="L160" s="29" t="str">
        <f t="shared" si="25"/>
        <v>BG-32</v>
      </c>
      <c r="M160" s="14" t="s">
        <v>2327</v>
      </c>
      <c r="N160" s="9" t="s">
        <v>2000</v>
      </c>
      <c r="O160" s="15" t="s">
        <v>1958</v>
      </c>
      <c r="P160" s="14" t="s">
        <v>2328</v>
      </c>
      <c r="Q160" s="5" t="str">
        <f>VLOOKUP(A160,label!A:G,6,FALSE)</f>
        <v>_</v>
      </c>
      <c r="R160" s="60"/>
      <c r="S160" s="5" t="str">
        <f>VLOOKUP(A160,label!A:G,5,FALSE)</f>
        <v>ITEM_ATTRIBUTES</v>
      </c>
      <c r="AC160" s="29"/>
    </row>
    <row r="161" spans="1:29" ht="19" customHeight="1">
      <c r="A161" s="5" t="s">
        <v>3713</v>
      </c>
      <c r="B161" s="5">
        <f>VLOOKUP(A161,label!A:E,2,FALSE)</f>
        <v>481</v>
      </c>
      <c r="C161" s="5">
        <v>5</v>
      </c>
      <c r="D161" s="67" t="str">
        <f>VLOOKUP(A161,label!A:E,4,FALSE)</f>
        <v>cen</v>
      </c>
      <c r="E161" s="81" t="str">
        <f>VLOOKUP(A161,label!A:E,5,FALSE)</f>
        <v>ItemAttributeName</v>
      </c>
      <c r="F161" s="101" t="s">
        <v>4549</v>
      </c>
      <c r="G161" s="99" t="str">
        <f t="shared" si="26"/>
        <v>corG-4</v>
      </c>
      <c r="H161" s="97" t="str">
        <f t="shared" si="27"/>
        <v>corG-5</v>
      </c>
      <c r="I161" s="97" t="str">
        <f t="shared" si="28"/>
        <v>cenG-32</v>
      </c>
      <c r="J161" s="99" t="str">
        <f t="shared" si="29"/>
        <v>cen-160</v>
      </c>
      <c r="K161" s="97" t="str">
        <f t="shared" si="30"/>
        <v/>
      </c>
      <c r="L161" s="29" t="str">
        <f t="shared" si="25"/>
        <v>BT-160</v>
      </c>
      <c r="M161" s="12" t="s">
        <v>2329</v>
      </c>
      <c r="N161" s="9" t="s">
        <v>2330</v>
      </c>
      <c r="O161" s="9" t="s">
        <v>1917</v>
      </c>
      <c r="P161" s="9" t="s">
        <v>2331</v>
      </c>
      <c r="Q161" s="5" t="str">
        <f>VLOOKUP(A161,label!A:G,6,FALSE)</f>
        <v>textItemType</v>
      </c>
      <c r="R161" s="9" t="s">
        <v>1938</v>
      </c>
      <c r="S161" s="5" t="str">
        <f>VLOOKUP(A161,label!A:G,5,FALSE)</f>
        <v>ItemAttributeName</v>
      </c>
      <c r="AC161" s="29"/>
    </row>
    <row r="162" spans="1:29" ht="19" customHeight="1">
      <c r="A162" s="5" t="s">
        <v>3714</v>
      </c>
      <c r="B162" s="5">
        <f>VLOOKUP(A162,label!A:E,2,FALSE)</f>
        <v>482</v>
      </c>
      <c r="C162" s="5">
        <v>5</v>
      </c>
      <c r="D162" s="67" t="str">
        <f>VLOOKUP(A162,label!A:E,4,FALSE)</f>
        <v>cen</v>
      </c>
      <c r="E162" s="81" t="str">
        <f>VLOOKUP(A162,label!A:E,5,FALSE)</f>
        <v>ItemAttributeValue</v>
      </c>
      <c r="F162" s="101" t="s">
        <v>4550</v>
      </c>
      <c r="G162" s="99" t="str">
        <f t="shared" si="26"/>
        <v>corG-4</v>
      </c>
      <c r="H162" s="97" t="str">
        <f t="shared" si="27"/>
        <v>corG-5</v>
      </c>
      <c r="I162" s="97" t="str">
        <f t="shared" si="28"/>
        <v>cenG-32</v>
      </c>
      <c r="J162" s="99" t="str">
        <f t="shared" si="29"/>
        <v>cen-161</v>
      </c>
      <c r="K162" s="97" t="str">
        <f t="shared" si="30"/>
        <v/>
      </c>
      <c r="L162" s="29" t="str">
        <f t="shared" si="25"/>
        <v>BT-161</v>
      </c>
      <c r="M162" s="12" t="s">
        <v>2332</v>
      </c>
      <c r="N162" s="9" t="s">
        <v>2330</v>
      </c>
      <c r="O162" s="9" t="s">
        <v>1917</v>
      </c>
      <c r="P162" s="9" t="s">
        <v>2333</v>
      </c>
      <c r="Q162" s="5" t="str">
        <f>VLOOKUP(A162,label!A:G,6,FALSE)</f>
        <v>textItemType</v>
      </c>
      <c r="R162" s="9" t="s">
        <v>1938</v>
      </c>
      <c r="S162" s="5" t="str">
        <f>VLOOKUP(A162,label!A:G,5,FALSE)</f>
        <v>ItemAttributeValue</v>
      </c>
      <c r="AC162" s="29"/>
    </row>
  </sheetData>
  <autoFilter ref="A1:AG162" xr:uid="{A6575B6A-F0DA-A545-ACB7-744CABFD2B6F}"/>
  <phoneticPr fontId="3"/>
  <conditionalFormatting sqref="W140">
    <cfRule type="containsText" dxfId="30" priority="28" operator="containsText" text="G">
      <formula>NOT(ISERROR(SEARCH("G",W140)))</formula>
    </cfRule>
  </conditionalFormatting>
  <conditionalFormatting sqref="A1:A32 A34:A121 A137:A1048576 A123:A127 A129:A135">
    <cfRule type="containsText" dxfId="29" priority="2" operator="containsText" text="G-">
      <formula>NOT(ISERROR(SEARCH("G-",A1)))</formula>
    </cfRule>
  </conditionalFormatting>
  <conditionalFormatting sqref="D1:D1048576">
    <cfRule type="containsText" dxfId="28" priority="1" operator="containsText" text="cen">
      <formula>NOT(ISERROR(SEARCH("cen",D1)))</formula>
    </cfRule>
  </conditionalFormatting>
  <pageMargins left="0.25" right="0.25" top="0.75" bottom="0.75" header="0.3" footer="0.3"/>
  <pageSetup paperSize="9" scale="52" fitToHeight="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pageSetUpPr fitToPage="1"/>
  </sheetPr>
  <dimension ref="A1:O219"/>
  <sheetViews>
    <sheetView tabSelected="1" zoomScaleNormal="90" workbookViewId="0">
      <pane ySplit="1" topLeftCell="A26" activePane="bottomLeft" state="frozen"/>
      <selection pane="bottomLeft" activeCell="L30" sqref="L30"/>
    </sheetView>
  </sheetViews>
  <sheetFormatPr baseColWidth="10" defaultColWidth="10.7109375" defaultRowHeight="16" customHeight="1"/>
  <cols>
    <col min="1" max="1" width="4.28515625" style="4" bestFit="1" customWidth="1"/>
    <col min="2" max="2" width="7.85546875" style="4" customWidth="1"/>
    <col min="3" max="3" width="5.28515625" style="4" customWidth="1"/>
    <col min="4" max="4" width="3.7109375" style="4" customWidth="1"/>
    <col min="5" max="5" width="16" style="4" customWidth="1"/>
    <col min="6" max="6" width="28.7109375" style="4" customWidth="1"/>
    <col min="7" max="7" width="2.5703125" style="4" bestFit="1" customWidth="1"/>
    <col min="8" max="8" width="7.85546875" style="4" customWidth="1"/>
    <col min="9" max="9" width="4.42578125" style="4" customWidth="1"/>
    <col min="10" max="10" width="38.7109375" style="4" customWidth="1"/>
    <col min="11" max="12" width="25.28515625" style="4" customWidth="1"/>
    <col min="13" max="16384" width="10.7109375" style="4"/>
  </cols>
  <sheetData>
    <row r="1" spans="1:12" ht="16" customHeight="1">
      <c r="A1" s="5" t="s">
        <v>3519</v>
      </c>
      <c r="B1" s="6" t="s">
        <v>1910</v>
      </c>
      <c r="C1" s="6" t="s">
        <v>1911</v>
      </c>
      <c r="D1" s="6" t="s">
        <v>1912</v>
      </c>
      <c r="E1" s="6" t="s">
        <v>1913</v>
      </c>
      <c r="F1" s="7" t="s">
        <v>1914</v>
      </c>
      <c r="G1" s="6"/>
      <c r="H1" s="6" t="s">
        <v>2334</v>
      </c>
      <c r="I1" s="5" t="s">
        <v>4387</v>
      </c>
      <c r="J1" s="5"/>
      <c r="K1" s="5" t="s">
        <v>3509</v>
      </c>
      <c r="L1" s="5" t="s">
        <v>2353</v>
      </c>
    </row>
    <row r="2" spans="1:12" ht="16" customHeight="1">
      <c r="A2" s="5">
        <v>1</v>
      </c>
      <c r="B2" s="8" t="s">
        <v>1915</v>
      </c>
      <c r="C2" s="9" t="s">
        <v>1916</v>
      </c>
      <c r="D2" s="9" t="s">
        <v>1917</v>
      </c>
      <c r="E2" s="9" t="s">
        <v>1918</v>
      </c>
      <c r="F2" s="9" t="s">
        <v>1919</v>
      </c>
      <c r="G2" s="10">
        <f t="shared" ref="G2:G10" si="0">LEN(C2)</f>
        <v>1</v>
      </c>
      <c r="H2" s="10" t="s">
        <v>1384</v>
      </c>
      <c r="I2" s="5">
        <f>VLOOKUP(H2,label!A:G,3,FALSE)</f>
        <v>4</v>
      </c>
      <c r="J2" s="5" t="s">
        <v>4510</v>
      </c>
      <c r="K2" s="5" t="str">
        <f>VLOOKUP(H2,label!A:G,6,FALSE)</f>
        <v>documentNumberItemType</v>
      </c>
      <c r="L2" s="5" t="str">
        <f>VLOOKUP(H2,label!A:G,5,FALSE)</f>
        <v>documentNumber</v>
      </c>
    </row>
    <row r="3" spans="1:12" ht="16" customHeight="1">
      <c r="A3" s="5">
        <v>2</v>
      </c>
      <c r="B3" s="8" t="s">
        <v>1920</v>
      </c>
      <c r="C3" s="9" t="s">
        <v>1916</v>
      </c>
      <c r="D3" s="9" t="s">
        <v>1917</v>
      </c>
      <c r="E3" s="9" t="s">
        <v>1921</v>
      </c>
      <c r="F3" s="9" t="s">
        <v>1922</v>
      </c>
      <c r="G3" s="10">
        <f t="shared" si="0"/>
        <v>1</v>
      </c>
      <c r="H3" s="5" t="s">
        <v>2342</v>
      </c>
      <c r="I3" s="5">
        <f>VLOOKUP(H3,label!A:G,3,FALSE)</f>
        <v>4</v>
      </c>
      <c r="J3" s="5" t="s">
        <v>4511</v>
      </c>
      <c r="K3" s="5" t="str">
        <f>VLOOKUP(H3,label!A:G,6,FALSE)</f>
        <v>documentDateItemType</v>
      </c>
      <c r="L3" s="5" t="str">
        <f>VLOOKUP(H3,label!A:G,5,FALSE)</f>
        <v>documentDate</v>
      </c>
    </row>
    <row r="4" spans="1:12" ht="16" customHeight="1">
      <c r="A4" s="5">
        <v>3</v>
      </c>
      <c r="B4" s="8" t="s">
        <v>1923</v>
      </c>
      <c r="C4" s="9" t="s">
        <v>1916</v>
      </c>
      <c r="D4" s="9" t="s">
        <v>1917</v>
      </c>
      <c r="E4" s="9" t="s">
        <v>1924</v>
      </c>
      <c r="F4" s="9" t="s">
        <v>1925</v>
      </c>
      <c r="G4" s="10">
        <f t="shared" si="0"/>
        <v>1</v>
      </c>
      <c r="H4" s="10" t="s">
        <v>1381</v>
      </c>
      <c r="I4" s="5">
        <f>VLOOKUP(H4,label!A:G,3,FALSE)</f>
        <v>4</v>
      </c>
      <c r="J4" s="5" t="s">
        <v>4512</v>
      </c>
      <c r="K4" s="5" t="str">
        <f>VLOOKUP(H4,label!A:G,6,FALSE)</f>
        <v>gl-gen:documentTypeItemType</v>
      </c>
      <c r="L4" s="5" t="str">
        <f>VLOOKUP(H4,label!A:G,5,FALSE)</f>
        <v>documentType</v>
      </c>
    </row>
    <row r="5" spans="1:12" ht="16" customHeight="1">
      <c r="A5" s="5">
        <v>4</v>
      </c>
      <c r="B5" s="8" t="s">
        <v>1926</v>
      </c>
      <c r="C5" s="9" t="s">
        <v>1916</v>
      </c>
      <c r="D5" s="9" t="s">
        <v>1917</v>
      </c>
      <c r="E5" s="9" t="s">
        <v>1924</v>
      </c>
      <c r="F5" s="9" t="s">
        <v>1927</v>
      </c>
      <c r="G5" s="10">
        <f t="shared" si="0"/>
        <v>1</v>
      </c>
      <c r="H5" s="10" t="s">
        <v>1307</v>
      </c>
      <c r="I5" s="5">
        <f>VLOOKUP(H5,label!A:G,3,FALSE)</f>
        <v>4</v>
      </c>
      <c r="J5" s="5" t="s">
        <v>4513</v>
      </c>
      <c r="K5" s="5" t="str">
        <f>VLOOKUP(H5,label!A:G,6,FALSE)</f>
        <v>currencyItemType</v>
      </c>
      <c r="L5" s="5" t="str">
        <f>VLOOKUP(H5,label!A:G,5,FALSE)</f>
        <v>amountOriginalCurrency</v>
      </c>
    </row>
    <row r="6" spans="1:12" ht="16" customHeight="1">
      <c r="A6" s="5">
        <v>5</v>
      </c>
      <c r="B6" s="8" t="s">
        <v>1928</v>
      </c>
      <c r="C6" s="9" t="s">
        <v>1916</v>
      </c>
      <c r="D6" s="9" t="s">
        <v>1929</v>
      </c>
      <c r="E6" s="9" t="s">
        <v>1924</v>
      </c>
      <c r="F6" s="9" t="s">
        <v>1930</v>
      </c>
      <c r="G6" s="10">
        <f t="shared" si="0"/>
        <v>1</v>
      </c>
      <c r="H6" s="11" t="s">
        <v>1478</v>
      </c>
      <c r="I6" s="96">
        <f>VLOOKUP(H6,label!A:G,3,FALSE)</f>
        <v>5</v>
      </c>
      <c r="J6" s="105" t="s">
        <v>4552</v>
      </c>
      <c r="K6" s="5" t="str">
        <f>VLOOKUP(H6,label!A:G,6,FALSE)</f>
        <v>currencyItemType</v>
      </c>
      <c r="L6" s="5" t="str">
        <f>VLOOKUP(H6,label!A:G,5,FALSE)</f>
        <v>taxCurrency</v>
      </c>
    </row>
    <row r="7" spans="1:12" ht="16" customHeight="1">
      <c r="A7" s="5">
        <v>6</v>
      </c>
      <c r="B7" s="8" t="s">
        <v>1931</v>
      </c>
      <c r="C7" s="9" t="s">
        <v>1916</v>
      </c>
      <c r="D7" s="9" t="s">
        <v>1929</v>
      </c>
      <c r="E7" s="9" t="s">
        <v>1921</v>
      </c>
      <c r="F7" s="9" t="s">
        <v>1932</v>
      </c>
      <c r="G7" s="10">
        <f t="shared" si="0"/>
        <v>1</v>
      </c>
      <c r="H7" s="11" t="s">
        <v>1322</v>
      </c>
      <c r="I7" s="5">
        <f>VLOOKUP(H7,label!A:G,3,FALSE)</f>
        <v>4</v>
      </c>
      <c r="J7" s="5" t="s">
        <v>4514</v>
      </c>
      <c r="K7" s="5" t="str">
        <f>VLOOKUP(H7,label!A:G,6,FALSE)</f>
        <v>postingDateItemType</v>
      </c>
      <c r="L7" s="5" t="str">
        <f>VLOOKUP(H7,label!A:G,5,FALSE)</f>
        <v>postingDate</v>
      </c>
    </row>
    <row r="8" spans="1:12" ht="16" customHeight="1">
      <c r="A8" s="5">
        <v>7</v>
      </c>
      <c r="B8" s="8" t="s">
        <v>1933</v>
      </c>
      <c r="C8" s="9" t="s">
        <v>1916</v>
      </c>
      <c r="D8" s="9" t="s">
        <v>1929</v>
      </c>
      <c r="E8" s="9" t="s">
        <v>1924</v>
      </c>
      <c r="F8" s="9" t="s">
        <v>1934</v>
      </c>
      <c r="G8" s="10">
        <f t="shared" si="0"/>
        <v>1</v>
      </c>
      <c r="H8" s="5" t="s">
        <v>3702</v>
      </c>
      <c r="I8" s="5">
        <f>VLOOKUP(H8,label!A:G,3,FALSE)</f>
        <v>3</v>
      </c>
      <c r="J8" s="5" t="s">
        <v>4515</v>
      </c>
      <c r="K8" s="5" t="str">
        <f>VLOOKUP(H8,label!A:G,6,FALSE)</f>
        <v>codeItemType</v>
      </c>
      <c r="L8" s="5" t="str">
        <f>VLOOKUP(H8,label!A:G,5,FALSE)</f>
        <v>ValueAddedTaxPointDateCode</v>
      </c>
    </row>
    <row r="9" spans="1:12" ht="16" customHeight="1">
      <c r="A9" s="5">
        <v>8</v>
      </c>
      <c r="B9" s="8" t="s">
        <v>1935</v>
      </c>
      <c r="C9" s="9" t="s">
        <v>1916</v>
      </c>
      <c r="D9" s="9" t="s">
        <v>1929</v>
      </c>
      <c r="E9" s="9" t="s">
        <v>1921</v>
      </c>
      <c r="F9" s="9" t="s">
        <v>1936</v>
      </c>
      <c r="G9" s="10">
        <f t="shared" si="0"/>
        <v>1</v>
      </c>
      <c r="H9" s="10" t="s">
        <v>1416</v>
      </c>
      <c r="I9" s="96">
        <f>VLOOKUP(H9,label!A:G,3,FALSE)</f>
        <v>4</v>
      </c>
      <c r="J9" s="106" t="s">
        <v>4553</v>
      </c>
      <c r="K9" s="5" t="str">
        <f>VLOOKUP(H9,label!A:G,6,FALSE)</f>
        <v>maturityDateItemType</v>
      </c>
      <c r="L9" s="5" t="str">
        <f>VLOOKUP(H9,label!A:G,5,FALSE)</f>
        <v>maturityDate</v>
      </c>
    </row>
    <row r="10" spans="1:12" ht="16" customHeight="1">
      <c r="A10" s="5">
        <v>9</v>
      </c>
      <c r="B10" s="12" t="s">
        <v>1937</v>
      </c>
      <c r="C10" s="9" t="s">
        <v>1916</v>
      </c>
      <c r="D10" s="9" t="s">
        <v>1929</v>
      </c>
      <c r="E10" s="9" t="s">
        <v>1938</v>
      </c>
      <c r="F10" s="9" t="s">
        <v>1939</v>
      </c>
      <c r="G10" s="10">
        <f t="shared" si="0"/>
        <v>1</v>
      </c>
      <c r="H10" s="10" t="s">
        <v>1182</v>
      </c>
      <c r="I10" s="96">
        <f>VLOOKUP(H10,label!A:G,3,FALSE)</f>
        <v>4</v>
      </c>
      <c r="J10" s="63" t="s">
        <v>4554</v>
      </c>
      <c r="K10" s="5" t="str">
        <f>VLOOKUP(H10,label!A:G,6,FALSE)</f>
        <v>contactAttentionLineItemType</v>
      </c>
      <c r="L10" s="5" t="str">
        <f>VLOOKUP(H10,label!A:G,5,FALSE)</f>
        <v>contactAttentionLine</v>
      </c>
    </row>
    <row r="11" spans="1:12" ht="16" customHeight="1">
      <c r="A11" s="5">
        <v>10</v>
      </c>
      <c r="B11" s="13"/>
      <c r="C11" s="9"/>
      <c r="D11" s="9"/>
      <c r="E11" s="9"/>
      <c r="F11" s="9"/>
      <c r="G11" s="10"/>
      <c r="H11" s="10" t="s">
        <v>3510</v>
      </c>
      <c r="I11" s="5">
        <f>VLOOKUP(H11,label!A:G,3,FALSE)</f>
        <v>4</v>
      </c>
      <c r="J11" s="5" t="s">
        <v>4516</v>
      </c>
      <c r="K11" s="5" t="str">
        <f>VLOOKUP(H11,label!A:G,6,FALSE)</f>
        <v>_</v>
      </c>
      <c r="L11" s="5" t="str">
        <f>VLOOKUP(H11,label!A:G,5,FALSE)</f>
        <v>originatingDocumentStructure</v>
      </c>
    </row>
    <row r="12" spans="1:12" ht="16" customHeight="1">
      <c r="A12" s="5">
        <v>11</v>
      </c>
      <c r="B12" s="13"/>
      <c r="C12" s="9"/>
      <c r="D12" s="9"/>
      <c r="E12" s="9"/>
      <c r="F12" s="9"/>
      <c r="G12" s="11"/>
      <c r="H12" s="11" t="s">
        <v>1495</v>
      </c>
      <c r="I12" s="5">
        <f>VLOOKUP(H12,label!A:G,3,FALSE)</f>
        <v>5</v>
      </c>
      <c r="J12" s="5" t="s">
        <v>4517</v>
      </c>
      <c r="K12" s="5" t="str">
        <f>VLOOKUP(H12,label!A:G,6,FALSE)</f>
        <v>gl-gen:documentTypeItemType</v>
      </c>
      <c r="L12" s="5" t="str">
        <f>VLOOKUP(H12,label!A:G,5,FALSE)</f>
        <v>originatingDocumentType</v>
      </c>
    </row>
    <row r="13" spans="1:12" ht="16" customHeight="1">
      <c r="A13" s="5">
        <v>12</v>
      </c>
      <c r="B13" s="12" t="s">
        <v>1940</v>
      </c>
      <c r="C13" s="9" t="s">
        <v>1916</v>
      </c>
      <c r="D13" s="9" t="s">
        <v>1929</v>
      </c>
      <c r="E13" s="9" t="s">
        <v>1941</v>
      </c>
      <c r="F13" s="9" t="s">
        <v>1942</v>
      </c>
      <c r="G13" s="10">
        <f t="shared" ref="G13:G30" si="1">LEN(C13)</f>
        <v>1</v>
      </c>
      <c r="H13" s="5" t="s">
        <v>2343</v>
      </c>
      <c r="I13" s="5">
        <f>VLOOKUP(H13,label!A:G,3,FALSE)</f>
        <v>5</v>
      </c>
      <c r="J13" s="5" t="s">
        <v>4518</v>
      </c>
      <c r="K13" s="5" t="str">
        <f>VLOOKUP(H13,label!A:G,6,FALSE)</f>
        <v>originatingDocumentNumberItemType</v>
      </c>
      <c r="L13" s="5" t="str">
        <f>VLOOKUP(H13,label!A:G,5,FALSE)</f>
        <v>originatingDocumentNumber</v>
      </c>
    </row>
    <row r="14" spans="1:12" ht="16" customHeight="1">
      <c r="A14" s="5">
        <v>13</v>
      </c>
      <c r="B14" s="12" t="s">
        <v>1943</v>
      </c>
      <c r="C14" s="9" t="s">
        <v>1916</v>
      </c>
      <c r="D14" s="9" t="s">
        <v>1929</v>
      </c>
      <c r="E14" s="9" t="s">
        <v>1941</v>
      </c>
      <c r="F14" s="9" t="s">
        <v>1944</v>
      </c>
      <c r="G14" s="10">
        <f t="shared" si="1"/>
        <v>1</v>
      </c>
      <c r="H14" s="5" t="s">
        <v>2343</v>
      </c>
      <c r="I14" s="5">
        <f>VLOOKUP(H14,label!A:G,3,FALSE)</f>
        <v>5</v>
      </c>
      <c r="J14" s="5" t="s">
        <v>4518</v>
      </c>
      <c r="K14" s="5" t="str">
        <f>VLOOKUP(H14,label!A:G,6,FALSE)</f>
        <v>originatingDocumentNumberItemType</v>
      </c>
      <c r="L14" s="5" t="str">
        <f>VLOOKUP(H14,label!A:G,5,FALSE)</f>
        <v>originatingDocumentNumber</v>
      </c>
    </row>
    <row r="15" spans="1:12" ht="16" customHeight="1">
      <c r="A15" s="5">
        <v>14</v>
      </c>
      <c r="B15" s="12" t="s">
        <v>1945</v>
      </c>
      <c r="C15" s="9" t="s">
        <v>1916</v>
      </c>
      <c r="D15" s="9" t="s">
        <v>1929</v>
      </c>
      <c r="E15" s="9" t="s">
        <v>1941</v>
      </c>
      <c r="F15" s="9" t="s">
        <v>1946</v>
      </c>
      <c r="G15" s="10">
        <f t="shared" si="1"/>
        <v>1</v>
      </c>
      <c r="H15" s="5" t="s">
        <v>2343</v>
      </c>
      <c r="I15" s="5">
        <f>VLOOKUP(H15,label!A:G,3,FALSE)</f>
        <v>5</v>
      </c>
      <c r="J15" s="5" t="s">
        <v>4518</v>
      </c>
      <c r="K15" s="5" t="str">
        <f>VLOOKUP(H15,label!A:G,6,FALSE)</f>
        <v>originatingDocumentNumberItemType</v>
      </c>
      <c r="L15" s="5" t="str">
        <f>VLOOKUP(H15,label!A:G,5,FALSE)</f>
        <v>originatingDocumentNumber</v>
      </c>
    </row>
    <row r="16" spans="1:12" ht="16" customHeight="1">
      <c r="A16" s="5">
        <v>15</v>
      </c>
      <c r="B16" s="12" t="s">
        <v>1947</v>
      </c>
      <c r="C16" s="9" t="s">
        <v>1916</v>
      </c>
      <c r="D16" s="9" t="s">
        <v>1929</v>
      </c>
      <c r="E16" s="9" t="s">
        <v>1941</v>
      </c>
      <c r="F16" s="9" t="s">
        <v>1948</v>
      </c>
      <c r="G16" s="10">
        <f t="shared" si="1"/>
        <v>1</v>
      </c>
      <c r="H16" s="5" t="s">
        <v>2343</v>
      </c>
      <c r="I16" s="5">
        <f>VLOOKUP(H16,label!A:G,3,FALSE)</f>
        <v>5</v>
      </c>
      <c r="J16" s="5" t="s">
        <v>4518</v>
      </c>
      <c r="K16" s="5" t="str">
        <f>VLOOKUP(H16,label!A:G,6,FALSE)</f>
        <v>originatingDocumentNumberItemType</v>
      </c>
      <c r="L16" s="5" t="str">
        <f>VLOOKUP(H16,label!A:G,5,FALSE)</f>
        <v>originatingDocumentNumber</v>
      </c>
    </row>
    <row r="17" spans="1:12" ht="16" customHeight="1">
      <c r="A17" s="5">
        <v>16</v>
      </c>
      <c r="B17" s="12" t="s">
        <v>1949</v>
      </c>
      <c r="C17" s="9" t="s">
        <v>1916</v>
      </c>
      <c r="D17" s="9" t="s">
        <v>1929</v>
      </c>
      <c r="E17" s="9" t="s">
        <v>1918</v>
      </c>
      <c r="F17" s="9" t="s">
        <v>1950</v>
      </c>
      <c r="G17" s="10">
        <f t="shared" si="1"/>
        <v>1</v>
      </c>
      <c r="H17" s="5" t="s">
        <v>3703</v>
      </c>
      <c r="I17" s="5">
        <f>VLOOKUP(H17,label!A:G,3,FALSE)</f>
        <v>3</v>
      </c>
      <c r="J17" s="5" t="s">
        <v>4520</v>
      </c>
      <c r="K17" s="5" t="str">
        <f>VLOOKUP(H17,label!A:G,6,FALSE)</f>
        <v>identifierItemType</v>
      </c>
      <c r="L17" s="5" t="str">
        <f>VLOOKUP(H17,label!A:G,5,FALSE)</f>
        <v>InvoicedObjectIdentifier</v>
      </c>
    </row>
    <row r="18" spans="1:12" ht="16" customHeight="1">
      <c r="A18" s="5">
        <v>17</v>
      </c>
      <c r="B18" s="12" t="s">
        <v>1951</v>
      </c>
      <c r="C18" s="9" t="s">
        <v>1916</v>
      </c>
      <c r="D18" s="9" t="s">
        <v>1929</v>
      </c>
      <c r="E18" s="9"/>
      <c r="F18" s="9" t="s">
        <v>1952</v>
      </c>
      <c r="G18" s="10">
        <f t="shared" si="1"/>
        <v>1</v>
      </c>
      <c r="H18" s="5"/>
      <c r="I18" s="5" t="e">
        <f>VLOOKUP(H18,label!A:G,3,FALSE)</f>
        <v>#N/A</v>
      </c>
      <c r="J18" s="5" t="e">
        <v>#N/A</v>
      </c>
      <c r="K18" s="5" t="e">
        <f>VLOOKUP(H18,label!A:G,6,FALSE)</f>
        <v>#N/A</v>
      </c>
      <c r="L18" s="5" t="e">
        <f>VLOOKUP(H18,label!A:G,5,FALSE)</f>
        <v>#N/A</v>
      </c>
    </row>
    <row r="19" spans="1:12" ht="16" customHeight="1">
      <c r="A19" s="5">
        <v>18</v>
      </c>
      <c r="B19" s="12" t="s">
        <v>1953</v>
      </c>
      <c r="C19" s="9" t="s">
        <v>1916</v>
      </c>
      <c r="D19" s="9" t="s">
        <v>1929</v>
      </c>
      <c r="E19" s="9" t="s">
        <v>1938</v>
      </c>
      <c r="F19" s="9" t="s">
        <v>1954</v>
      </c>
      <c r="G19" s="10">
        <f t="shared" si="1"/>
        <v>1</v>
      </c>
      <c r="H19" s="102" t="s">
        <v>1283</v>
      </c>
      <c r="I19" s="96">
        <f>VLOOKUP(H19,label!A:G,3,FALSE)</f>
        <v>5</v>
      </c>
      <c r="J19" s="63" t="s">
        <v>4555</v>
      </c>
      <c r="K19" s="5" t="str">
        <f>VLOOKUP(H19,label!A:G,6,FALSE)</f>
        <v>accountMainIDItemType</v>
      </c>
      <c r="L19" s="5" t="str">
        <f>VLOOKUP(H19,label!A:G,5,FALSE)</f>
        <v>accountMainID</v>
      </c>
    </row>
    <row r="20" spans="1:12" ht="16" customHeight="1">
      <c r="A20" s="5">
        <v>19</v>
      </c>
      <c r="B20" s="12" t="s">
        <v>1955</v>
      </c>
      <c r="C20" s="9" t="s">
        <v>1916</v>
      </c>
      <c r="D20" s="9" t="s">
        <v>1929</v>
      </c>
      <c r="E20" s="9" t="s">
        <v>1938</v>
      </c>
      <c r="F20" s="9" t="s">
        <v>1956</v>
      </c>
      <c r="G20" s="10">
        <f t="shared" si="1"/>
        <v>1</v>
      </c>
      <c r="H20" s="102" t="s">
        <v>1417</v>
      </c>
      <c r="I20" s="96">
        <f>VLOOKUP(H20,label!A:G,3,FALSE)</f>
        <v>4</v>
      </c>
      <c r="J20" s="106" t="s">
        <v>4556</v>
      </c>
      <c r="K20" s="5" t="str">
        <f>VLOOKUP(H20,label!A:G,6,FALSE)</f>
        <v>termsItemType</v>
      </c>
      <c r="L20" s="5" t="str">
        <f>VLOOKUP(H20,label!A:G,5,FALSE)</f>
        <v>terms</v>
      </c>
    </row>
    <row r="21" spans="1:12" ht="16" customHeight="1">
      <c r="A21" s="5">
        <v>20</v>
      </c>
      <c r="B21" s="14" t="s">
        <v>1957</v>
      </c>
      <c r="C21" s="9" t="s">
        <v>1916</v>
      </c>
      <c r="D21" s="15" t="s">
        <v>1958</v>
      </c>
      <c r="E21" s="16"/>
      <c r="F21" s="17" t="s">
        <v>1959</v>
      </c>
      <c r="G21" s="10">
        <f t="shared" si="1"/>
        <v>1</v>
      </c>
      <c r="H21" s="5" t="s">
        <v>3645</v>
      </c>
      <c r="I21" s="5">
        <f>VLOOKUP(H21,label!A:G,3,FALSE)</f>
        <v>3</v>
      </c>
      <c r="J21" s="5" t="s">
        <v>4420</v>
      </c>
      <c r="K21" s="5" t="str">
        <f>VLOOKUP(H21,label!A:G,6,FALSE)</f>
        <v>_</v>
      </c>
      <c r="L21" s="5" t="str">
        <f>VLOOKUP(H21,label!A:G,5,FALSE)</f>
        <v>INVOICE_NOTE</v>
      </c>
    </row>
    <row r="22" spans="1:12" ht="16" customHeight="1">
      <c r="A22" s="5">
        <v>21</v>
      </c>
      <c r="B22" s="12" t="s">
        <v>1960</v>
      </c>
      <c r="C22" s="9" t="s">
        <v>1961</v>
      </c>
      <c r="D22" s="9" t="s">
        <v>1929</v>
      </c>
      <c r="E22" s="9" t="s">
        <v>1924</v>
      </c>
      <c r="F22" s="9" t="s">
        <v>1962</v>
      </c>
      <c r="G22" s="10">
        <f t="shared" si="1"/>
        <v>2</v>
      </c>
      <c r="H22" s="5" t="s">
        <v>3662</v>
      </c>
      <c r="I22" s="5">
        <f>VLOOKUP(H22,label!A:G,3,FALSE)</f>
        <v>4</v>
      </c>
      <c r="J22" s="5" t="s">
        <v>4421</v>
      </c>
      <c r="K22" s="5" t="str">
        <f>VLOOKUP(H22,label!A:G,6,FALSE)</f>
        <v>codeItemType</v>
      </c>
      <c r="L22" s="5" t="str">
        <f>VLOOKUP(H22,label!A:G,5,FALSE)</f>
        <v>InvoiceNoteSubjectCode</v>
      </c>
    </row>
    <row r="23" spans="1:12" ht="16" customHeight="1">
      <c r="A23" s="5">
        <v>22</v>
      </c>
      <c r="B23" s="12" t="s">
        <v>1963</v>
      </c>
      <c r="C23" s="9" t="s">
        <v>1961</v>
      </c>
      <c r="D23" s="9" t="s">
        <v>1917</v>
      </c>
      <c r="E23" s="9" t="s">
        <v>1938</v>
      </c>
      <c r="F23" s="9" t="s">
        <v>1964</v>
      </c>
      <c r="G23" s="10">
        <f t="shared" si="1"/>
        <v>2</v>
      </c>
      <c r="H23" s="5" t="s">
        <v>3663</v>
      </c>
      <c r="I23" s="5" t="e">
        <f>VLOOKUP(H23,label!A:G,3,FALSE)</f>
        <v>#N/A</v>
      </c>
      <c r="J23" s="96" t="e">
        <v>#N/A</v>
      </c>
      <c r="K23" s="5" t="e">
        <f>VLOOKUP(H23,label!A:G,6,FALSE)</f>
        <v>#N/A</v>
      </c>
      <c r="L23" s="5" t="e">
        <f>VLOOKUP(H23,label!A:G,5,FALSE)</f>
        <v>#N/A</v>
      </c>
    </row>
    <row r="24" spans="1:12" ht="16" customHeight="1">
      <c r="A24" s="5">
        <v>23</v>
      </c>
      <c r="B24" s="14" t="s">
        <v>1965</v>
      </c>
      <c r="C24" s="9" t="s">
        <v>1916</v>
      </c>
      <c r="D24" s="9" t="s">
        <v>1917</v>
      </c>
      <c r="E24" s="16"/>
      <c r="F24" s="17" t="s">
        <v>1966</v>
      </c>
      <c r="G24" s="10">
        <f t="shared" si="1"/>
        <v>1</v>
      </c>
      <c r="H24" s="5" t="s">
        <v>3646</v>
      </c>
      <c r="I24" s="89">
        <f>VLOOKUP(H24,label!A:G,3,FALSE)</f>
        <v>3</v>
      </c>
      <c r="J24" s="5" t="s">
        <v>4422</v>
      </c>
      <c r="K24" s="5" t="str">
        <f>VLOOKUP(H24,label!A:G,6,FALSE)</f>
        <v>_</v>
      </c>
      <c r="L24" s="5" t="str">
        <f>VLOOKUP(H24,label!A:G,5,FALSE)</f>
        <v>PROCESS_CONTROL</v>
      </c>
    </row>
    <row r="25" spans="1:12" ht="16" customHeight="1">
      <c r="A25" s="5">
        <v>24</v>
      </c>
      <c r="B25" s="12" t="s">
        <v>1967</v>
      </c>
      <c r="C25" s="9" t="s">
        <v>1961</v>
      </c>
      <c r="D25" s="9" t="s">
        <v>1929</v>
      </c>
      <c r="E25" s="9" t="s">
        <v>1938</v>
      </c>
      <c r="F25" s="9" t="s">
        <v>1968</v>
      </c>
      <c r="G25" s="10">
        <f t="shared" si="1"/>
        <v>2</v>
      </c>
      <c r="H25" s="5" t="s">
        <v>3664</v>
      </c>
      <c r="I25" s="89">
        <f>VLOOKUP(H25,label!A:G,3,FALSE)</f>
        <v>4</v>
      </c>
      <c r="J25" s="5" t="s">
        <v>4423</v>
      </c>
      <c r="K25" s="5" t="str">
        <f>VLOOKUP(H25,label!A:G,6,FALSE)</f>
        <v>textItemType</v>
      </c>
      <c r="L25" s="5" t="str">
        <f>VLOOKUP(H25,label!A:G,5,FALSE)</f>
        <v>BusinessProcessType</v>
      </c>
    </row>
    <row r="26" spans="1:12" ht="16" customHeight="1">
      <c r="A26" s="5">
        <v>25</v>
      </c>
      <c r="B26" s="12" t="s">
        <v>1969</v>
      </c>
      <c r="C26" s="9" t="s">
        <v>1961</v>
      </c>
      <c r="D26" s="9" t="s">
        <v>1917</v>
      </c>
      <c r="E26" s="9" t="s">
        <v>1918</v>
      </c>
      <c r="F26" s="9" t="s">
        <v>1970</v>
      </c>
      <c r="G26" s="10">
        <f t="shared" si="1"/>
        <v>2</v>
      </c>
      <c r="H26" s="5" t="s">
        <v>3665</v>
      </c>
      <c r="I26" s="89">
        <f>VLOOKUP(H26,label!A:G,3,FALSE)</f>
        <v>4</v>
      </c>
      <c r="J26" s="5" t="s">
        <v>4424</v>
      </c>
      <c r="K26" s="5" t="str">
        <f>VLOOKUP(H26,label!A:G,6,FALSE)</f>
        <v>identifierItemType</v>
      </c>
      <c r="L26" s="5" t="str">
        <f>VLOOKUP(H26,label!A:G,5,FALSE)</f>
        <v>SpecificationIdentifier</v>
      </c>
    </row>
    <row r="27" spans="1:12" ht="16" customHeight="1">
      <c r="A27" s="5">
        <v>26</v>
      </c>
      <c r="B27" s="14" t="s">
        <v>1971</v>
      </c>
      <c r="C27" s="9" t="s">
        <v>1916</v>
      </c>
      <c r="D27" s="15" t="s">
        <v>1958</v>
      </c>
      <c r="E27" s="16"/>
      <c r="F27" s="17" t="s">
        <v>1972</v>
      </c>
      <c r="G27" s="10">
        <f t="shared" si="1"/>
        <v>1</v>
      </c>
      <c r="H27" s="5" t="s">
        <v>3647</v>
      </c>
      <c r="I27" s="89">
        <f>VLOOKUP(H27,label!A:G,3,FALSE)</f>
        <v>3</v>
      </c>
      <c r="J27" s="5" t="s">
        <v>4419</v>
      </c>
      <c r="K27" s="5" t="str">
        <f>VLOOKUP(H27,label!A:G,6,FALSE)</f>
        <v>_</v>
      </c>
      <c r="L27" s="5" t="str">
        <f>VLOOKUP(H27,label!A:G,5,FALSE)</f>
        <v>PRECEDING_INVOICE_REFERENCE</v>
      </c>
    </row>
    <row r="28" spans="1:12" ht="16" customHeight="1">
      <c r="A28" s="5">
        <v>27</v>
      </c>
      <c r="B28" s="12" t="s">
        <v>1973</v>
      </c>
      <c r="C28" s="9" t="s">
        <v>1961</v>
      </c>
      <c r="D28" s="9" t="s">
        <v>1917</v>
      </c>
      <c r="E28" s="9" t="s">
        <v>1941</v>
      </c>
      <c r="F28" s="9" t="s">
        <v>1974</v>
      </c>
      <c r="G28" s="10">
        <f t="shared" si="1"/>
        <v>2</v>
      </c>
      <c r="H28" s="5" t="s">
        <v>2343</v>
      </c>
      <c r="I28" s="89">
        <f>VLOOKUP(H28,label!A:G,3,FALSE)</f>
        <v>5</v>
      </c>
      <c r="J28" s="5" t="s">
        <v>4518</v>
      </c>
      <c r="K28" s="5" t="str">
        <f>VLOOKUP(H28,label!A:G,6,FALSE)</f>
        <v>originatingDocumentNumberItemType</v>
      </c>
      <c r="L28" s="5" t="str">
        <f>VLOOKUP(H28,label!A:G,5,FALSE)</f>
        <v>originatingDocumentNumber</v>
      </c>
    </row>
    <row r="29" spans="1:12" ht="16" customHeight="1">
      <c r="A29" s="5">
        <v>28</v>
      </c>
      <c r="B29" s="12" t="s">
        <v>1975</v>
      </c>
      <c r="C29" s="9" t="s">
        <v>1961</v>
      </c>
      <c r="D29" s="9" t="s">
        <v>1929</v>
      </c>
      <c r="E29" s="9" t="s">
        <v>1921</v>
      </c>
      <c r="F29" s="9" t="s">
        <v>1976</v>
      </c>
      <c r="G29" s="10">
        <f t="shared" si="1"/>
        <v>2</v>
      </c>
      <c r="H29" s="10" t="s">
        <v>1497</v>
      </c>
      <c r="I29" s="89">
        <f>VLOOKUP(H29,label!A:G,3,FALSE)</f>
        <v>5</v>
      </c>
      <c r="J29" s="5" t="s">
        <v>4519</v>
      </c>
      <c r="K29" s="5" t="str">
        <f>VLOOKUP(H29,label!A:G,6,FALSE)</f>
        <v>originatingDocumentDateItemType</v>
      </c>
      <c r="L29" s="5" t="str">
        <f>VLOOKUP(H29,label!A:G,5,FALSE)</f>
        <v>originatingDocumentDate</v>
      </c>
    </row>
    <row r="30" spans="1:12" ht="16" customHeight="1">
      <c r="A30" s="5">
        <v>29</v>
      </c>
      <c r="B30" s="14" t="s">
        <v>1977</v>
      </c>
      <c r="C30" s="9" t="s">
        <v>1916</v>
      </c>
      <c r="D30" s="9" t="s">
        <v>1917</v>
      </c>
      <c r="E30" s="16"/>
      <c r="F30" s="17" t="s">
        <v>4570</v>
      </c>
      <c r="G30" s="10">
        <f t="shared" si="1"/>
        <v>1</v>
      </c>
      <c r="H30" s="10" t="s">
        <v>823</v>
      </c>
      <c r="I30" s="89">
        <f>VLOOKUP(H30,label!A:G,3,FALSE)</f>
        <v>3</v>
      </c>
      <c r="J30" s="5" t="s">
        <v>4425</v>
      </c>
      <c r="K30" s="5" t="str">
        <f>VLOOKUP(H30,label!A:G,6,FALSE)</f>
        <v>_</v>
      </c>
      <c r="L30" s="5" t="str">
        <f>VLOOKUP(H30,label!A:G,5,FALSE)</f>
        <v>identifierReference</v>
      </c>
    </row>
    <row r="31" spans="1:12" ht="16" customHeight="1">
      <c r="A31" s="5">
        <v>30</v>
      </c>
      <c r="B31" s="13"/>
      <c r="C31" s="18"/>
      <c r="D31" s="18"/>
      <c r="E31" s="19"/>
      <c r="F31" s="18"/>
      <c r="G31" s="10"/>
      <c r="H31" s="10" t="s">
        <v>1347</v>
      </c>
      <c r="I31" s="89">
        <f>VLOOKUP(H31,label!A:G,3,FALSE)</f>
        <v>4</v>
      </c>
      <c r="J31" s="5" t="s">
        <v>4430</v>
      </c>
      <c r="K31" s="5" t="str">
        <f>VLOOKUP(H31,label!A:G,6,FALSE)</f>
        <v>gl-gen:identifierTypeItemType</v>
      </c>
      <c r="L31" s="5" t="str">
        <f>VLOOKUP(H31,label!A:G,5,FALSE)</f>
        <v>identifierType</v>
      </c>
    </row>
    <row r="32" spans="1:12" ht="16" customHeight="1">
      <c r="A32" s="5">
        <v>31</v>
      </c>
      <c r="B32" s="12" t="s">
        <v>1979</v>
      </c>
      <c r="C32" s="9" t="s">
        <v>1961</v>
      </c>
      <c r="D32" s="9" t="s">
        <v>1917</v>
      </c>
      <c r="E32" s="9" t="s">
        <v>1938</v>
      </c>
      <c r="F32" s="9" t="s">
        <v>1980</v>
      </c>
      <c r="G32" s="10">
        <f t="shared" ref="G32:G38" si="2">LEN(C32)</f>
        <v>2</v>
      </c>
      <c r="H32" s="10" t="s">
        <v>1346</v>
      </c>
      <c r="I32" s="89">
        <f>VLOOKUP(H32,label!A:G,3,FALSE)</f>
        <v>4</v>
      </c>
      <c r="J32" s="5" t="s">
        <v>4429</v>
      </c>
      <c r="K32" s="5" t="str">
        <f>VLOOKUP(H32,label!A:G,6,FALSE)</f>
        <v>identifierDescriptionItemType</v>
      </c>
      <c r="L32" s="5" t="str">
        <f>VLOOKUP(H32,label!A:G,5,FALSE)</f>
        <v>identifierDescription</v>
      </c>
    </row>
    <row r="33" spans="1:12" ht="16" customHeight="1">
      <c r="A33" s="5">
        <v>32</v>
      </c>
      <c r="B33" s="12" t="s">
        <v>1981</v>
      </c>
      <c r="C33" s="9" t="s">
        <v>1961</v>
      </c>
      <c r="D33" s="9" t="s">
        <v>1929</v>
      </c>
      <c r="E33" s="9" t="s">
        <v>1938</v>
      </c>
      <c r="F33" s="9" t="s">
        <v>1982</v>
      </c>
      <c r="G33" s="10">
        <f t="shared" si="2"/>
        <v>2</v>
      </c>
      <c r="H33" s="5" t="s">
        <v>3666</v>
      </c>
      <c r="I33" s="89">
        <f>VLOOKUP(H33,label!A:G,3,FALSE)</f>
        <v>4</v>
      </c>
      <c r="J33" s="5" t="s">
        <v>4427</v>
      </c>
      <c r="K33" s="5" t="str">
        <f>VLOOKUP(H33,label!A:G,6,FALSE)</f>
        <v>textItemType</v>
      </c>
      <c r="L33" s="5" t="str">
        <f>VLOOKUP(H33,label!A:G,5,FALSE)</f>
        <v>tradingName</v>
      </c>
    </row>
    <row r="34" spans="1:12" ht="16" customHeight="1">
      <c r="A34" s="5">
        <v>33</v>
      </c>
      <c r="B34" s="12" t="s">
        <v>1983</v>
      </c>
      <c r="C34" s="9" t="s">
        <v>1961</v>
      </c>
      <c r="D34" s="15" t="s">
        <v>1958</v>
      </c>
      <c r="E34" s="9" t="s">
        <v>1918</v>
      </c>
      <c r="F34" s="9" t="s">
        <v>1984</v>
      </c>
      <c r="G34" s="10">
        <f t="shared" si="2"/>
        <v>2</v>
      </c>
      <c r="H34" s="10" t="s">
        <v>3521</v>
      </c>
      <c r="I34" s="89">
        <f>VLOOKUP(H34,label!A:G,3,FALSE)</f>
        <v>4</v>
      </c>
      <c r="J34" s="5" t="s">
        <v>4426</v>
      </c>
      <c r="K34" s="5" t="str">
        <f>VLOOKUP(H34,label!A:G,6,FALSE)</f>
        <v>identifierCodeItemType</v>
      </c>
      <c r="L34" s="5" t="str">
        <f>VLOOKUP(H34,label!A:G,5,FALSE)</f>
        <v>identifierCode</v>
      </c>
    </row>
    <row r="35" spans="1:12" ht="16" customHeight="1">
      <c r="A35" s="5">
        <v>34</v>
      </c>
      <c r="B35" s="12" t="s">
        <v>1985</v>
      </c>
      <c r="C35" s="9" t="s">
        <v>1961</v>
      </c>
      <c r="D35" s="9" t="s">
        <v>1929</v>
      </c>
      <c r="E35" s="9"/>
      <c r="F35" s="9" t="s">
        <v>1952</v>
      </c>
      <c r="G35" s="10">
        <f t="shared" si="2"/>
        <v>2</v>
      </c>
      <c r="H35" s="10"/>
      <c r="I35" s="89" t="e">
        <f>VLOOKUP(H35,label!A:G,3,FALSE)</f>
        <v>#N/A</v>
      </c>
      <c r="J35" s="5" t="e">
        <v>#N/A</v>
      </c>
      <c r="K35" s="5" t="e">
        <f>VLOOKUP(H35,label!A:G,6,FALSE)</f>
        <v>#N/A</v>
      </c>
      <c r="L35" s="5" t="e">
        <f>VLOOKUP(H35,label!A:G,5,FALSE)</f>
        <v>#N/A</v>
      </c>
    </row>
    <row r="36" spans="1:12" ht="16" customHeight="1">
      <c r="A36" s="5">
        <v>35</v>
      </c>
      <c r="B36" s="12" t="s">
        <v>1986</v>
      </c>
      <c r="C36" s="9" t="s">
        <v>1961</v>
      </c>
      <c r="D36" s="9" t="s">
        <v>1929</v>
      </c>
      <c r="E36" s="9" t="s">
        <v>1918</v>
      </c>
      <c r="F36" s="9" t="s">
        <v>1987</v>
      </c>
      <c r="G36" s="10">
        <f t="shared" si="2"/>
        <v>2</v>
      </c>
      <c r="H36" s="10" t="s">
        <v>1341</v>
      </c>
      <c r="I36" s="89">
        <f>VLOOKUP(H36,label!A:G,3,FALSE)</f>
        <v>5</v>
      </c>
      <c r="J36" s="5" t="s">
        <v>4529</v>
      </c>
      <c r="K36" s="5" t="str">
        <f>VLOOKUP(H36,label!A:G,6,FALSE)</f>
        <v>identifierAuthorityCodeItemType</v>
      </c>
      <c r="L36" s="5" t="str">
        <f>VLOOKUP(H36,label!A:G,5,FALSE)</f>
        <v>identifierAuthorityCode</v>
      </c>
    </row>
    <row r="37" spans="1:12" ht="16" customHeight="1">
      <c r="A37" s="5">
        <v>36</v>
      </c>
      <c r="B37" s="12" t="s">
        <v>1988</v>
      </c>
      <c r="C37" s="9" t="s">
        <v>1961</v>
      </c>
      <c r="D37" s="9" t="s">
        <v>1929</v>
      </c>
      <c r="E37" s="9"/>
      <c r="F37" s="9" t="s">
        <v>1952</v>
      </c>
      <c r="G37" s="10">
        <f t="shared" si="2"/>
        <v>2</v>
      </c>
      <c r="H37" s="10" t="s">
        <v>1342</v>
      </c>
      <c r="I37" s="89">
        <f>VLOOKUP(H37,label!A:G,3,FALSE)</f>
        <v>5</v>
      </c>
      <c r="J37" s="5" t="s">
        <v>4530</v>
      </c>
      <c r="K37" s="5" t="str">
        <f>VLOOKUP(H37,label!A:G,6,FALSE)</f>
        <v>identifierAuthorityItemType</v>
      </c>
      <c r="L37" s="5" t="str">
        <f>VLOOKUP(H37,label!A:G,5,FALSE)</f>
        <v>identifierAuthority</v>
      </c>
    </row>
    <row r="38" spans="1:12" ht="16" customHeight="1">
      <c r="A38" s="5">
        <v>37</v>
      </c>
      <c r="B38" s="12" t="s">
        <v>1989</v>
      </c>
      <c r="C38" s="9" t="s">
        <v>1961</v>
      </c>
      <c r="D38" s="9" t="s">
        <v>1929</v>
      </c>
      <c r="E38" s="9" t="s">
        <v>1918</v>
      </c>
      <c r="F38" s="9" t="s">
        <v>1990</v>
      </c>
      <c r="G38" s="10">
        <f t="shared" si="2"/>
        <v>2</v>
      </c>
      <c r="H38" s="10" t="s">
        <v>1341</v>
      </c>
      <c r="I38" s="89">
        <f>VLOOKUP(H38,label!A:G,3,FALSE)</f>
        <v>5</v>
      </c>
      <c r="J38" s="5" t="s">
        <v>4529</v>
      </c>
      <c r="K38" s="5" t="str">
        <f>VLOOKUP(H38,label!A:G,6,FALSE)</f>
        <v>identifierAuthorityCodeItemType</v>
      </c>
      <c r="L38" s="5" t="str">
        <f>VLOOKUP(H38,label!A:G,5,FALSE)</f>
        <v>identifierAuthorityCode</v>
      </c>
    </row>
    <row r="39" spans="1:12" ht="16" customHeight="1">
      <c r="A39" s="5"/>
      <c r="B39" s="12"/>
      <c r="C39" s="9"/>
      <c r="D39" s="9"/>
      <c r="E39" s="9"/>
      <c r="F39" s="9" t="s">
        <v>1952</v>
      </c>
      <c r="G39" s="10"/>
      <c r="H39" s="10"/>
      <c r="I39" s="89" t="e">
        <f>VLOOKUP(H39,label!A:G,3,FALSE)</f>
        <v>#N/A</v>
      </c>
      <c r="J39" s="5" t="e">
        <v>#N/A</v>
      </c>
      <c r="K39" s="5" t="e">
        <f>VLOOKUP(H39,label!A:G,6,FALSE)</f>
        <v>#N/A</v>
      </c>
      <c r="L39" s="5" t="e">
        <f>VLOOKUP(H39,label!A:G,5,FALSE)</f>
        <v>#N/A</v>
      </c>
    </row>
    <row r="40" spans="1:12" ht="16" customHeight="1">
      <c r="A40" s="5">
        <v>38</v>
      </c>
      <c r="B40" s="12" t="s">
        <v>1991</v>
      </c>
      <c r="C40" s="9" t="s">
        <v>1961</v>
      </c>
      <c r="D40" s="9" t="s">
        <v>1929</v>
      </c>
      <c r="E40" s="9" t="s">
        <v>1918</v>
      </c>
      <c r="F40" s="9" t="s">
        <v>1992</v>
      </c>
      <c r="G40" s="10">
        <f>LEN(C40)</f>
        <v>2</v>
      </c>
      <c r="H40" s="10" t="s">
        <v>1341</v>
      </c>
      <c r="I40" s="89">
        <f>VLOOKUP(H40,label!A:G,3,FALSE)</f>
        <v>5</v>
      </c>
      <c r="J40" s="5" t="s">
        <v>4529</v>
      </c>
      <c r="K40" s="5" t="str">
        <f>VLOOKUP(H40,label!A:G,6,FALSE)</f>
        <v>identifierAuthorityCodeItemType</v>
      </c>
      <c r="L40" s="5" t="str">
        <f>VLOOKUP(H40,label!A:G,5,FALSE)</f>
        <v>identifierAuthorityCode</v>
      </c>
    </row>
    <row r="41" spans="1:12" ht="16" customHeight="1">
      <c r="A41" s="5"/>
      <c r="B41" s="12"/>
      <c r="C41" s="9"/>
      <c r="D41" s="9"/>
      <c r="E41" s="9"/>
      <c r="F41" s="9" t="s">
        <v>1952</v>
      </c>
      <c r="G41" s="10"/>
      <c r="H41" s="10"/>
      <c r="I41" s="89" t="e">
        <f>VLOOKUP(H41,label!A:G,3,FALSE)</f>
        <v>#N/A</v>
      </c>
      <c r="J41" s="5" t="e">
        <v>#N/A</v>
      </c>
      <c r="K41" s="5" t="e">
        <f>VLOOKUP(H41,label!A:G,6,FALSE)</f>
        <v>#N/A</v>
      </c>
      <c r="L41" s="5" t="e">
        <f>VLOOKUP(H41,label!A:G,5,FALSE)</f>
        <v>#N/A</v>
      </c>
    </row>
    <row r="42" spans="1:12" ht="16" customHeight="1">
      <c r="A42" s="5">
        <v>39</v>
      </c>
      <c r="B42" s="12" t="s">
        <v>1993</v>
      </c>
      <c r="C42" s="9" t="s">
        <v>1961</v>
      </c>
      <c r="D42" s="9" t="s">
        <v>1929</v>
      </c>
      <c r="E42" s="9" t="s">
        <v>1938</v>
      </c>
      <c r="F42" s="9" t="s">
        <v>1994</v>
      </c>
      <c r="G42" s="10">
        <f t="shared" ref="G42:G57" si="3">LEN(C42)</f>
        <v>2</v>
      </c>
      <c r="H42" s="5" t="s">
        <v>3667</v>
      </c>
      <c r="I42" s="89">
        <f>VLOOKUP(H42,label!A:G,3,FALSE)</f>
        <v>4</v>
      </c>
      <c r="J42" s="5" t="s">
        <v>4428</v>
      </c>
      <c r="K42" s="5" t="str">
        <f>VLOOKUP(H42,label!A:G,6,FALSE)</f>
        <v>textItemType</v>
      </c>
      <c r="L42" s="5" t="str">
        <f>VLOOKUP(H42,label!A:G,5,FALSE)</f>
        <v>additionalLegalInformation</v>
      </c>
    </row>
    <row r="43" spans="1:12" ht="16" customHeight="1">
      <c r="A43" s="5">
        <v>40</v>
      </c>
      <c r="B43" s="12" t="s">
        <v>1995</v>
      </c>
      <c r="C43" s="9" t="s">
        <v>1961</v>
      </c>
      <c r="D43" s="9" t="s">
        <v>1929</v>
      </c>
      <c r="E43" s="9" t="s">
        <v>1918</v>
      </c>
      <c r="F43" s="9" t="s">
        <v>3924</v>
      </c>
      <c r="G43" s="10">
        <f t="shared" si="3"/>
        <v>2</v>
      </c>
      <c r="H43" s="20" t="s">
        <v>3793</v>
      </c>
      <c r="I43" s="89">
        <f>VLOOKUP(H43,label!A:G,3,FALSE)</f>
        <v>4</v>
      </c>
      <c r="J43" s="5" t="s">
        <v>4557</v>
      </c>
      <c r="K43" s="5" t="str">
        <f>VLOOKUP(H43,label!A:G,6,FALSE)</f>
        <v>textItemType</v>
      </c>
      <c r="L43" s="5" t="str">
        <f>VLOOKUP(H43,label!A:G,5,FALSE)</f>
        <v>organizationAddressStreet3</v>
      </c>
    </row>
    <row r="44" spans="1:12" ht="16" customHeight="1">
      <c r="A44" s="5">
        <v>41</v>
      </c>
      <c r="B44" s="12" t="s">
        <v>1996</v>
      </c>
      <c r="C44" s="9" t="s">
        <v>1961</v>
      </c>
      <c r="D44" s="9" t="s">
        <v>1917</v>
      </c>
      <c r="E44" s="9"/>
      <c r="F44" s="9" t="s">
        <v>1952</v>
      </c>
      <c r="G44" s="10">
        <f t="shared" si="3"/>
        <v>2</v>
      </c>
      <c r="H44" s="5"/>
      <c r="I44" s="89" t="e">
        <f>VLOOKUP(H44,label!A:G,3,FALSE)</f>
        <v>#N/A</v>
      </c>
      <c r="J44" s="5" t="e">
        <v>#N/A</v>
      </c>
      <c r="K44" s="5" t="e">
        <f>VLOOKUP(H44,label!A:G,6,FALSE)</f>
        <v>#N/A</v>
      </c>
      <c r="L44" s="5" t="e">
        <f>VLOOKUP(H44,label!A:G,5,FALSE)</f>
        <v>#N/A</v>
      </c>
    </row>
    <row r="45" spans="1:12" ht="16" customHeight="1">
      <c r="A45" s="5">
        <v>42</v>
      </c>
      <c r="B45" s="14" t="s">
        <v>1997</v>
      </c>
      <c r="C45" s="9" t="s">
        <v>1961</v>
      </c>
      <c r="D45" s="9" t="s">
        <v>1917</v>
      </c>
      <c r="E45" s="16"/>
      <c r="F45" s="17" t="s">
        <v>1998</v>
      </c>
      <c r="G45" s="10">
        <f t="shared" si="3"/>
        <v>2</v>
      </c>
      <c r="H45" s="10" t="s">
        <v>828</v>
      </c>
      <c r="I45" s="89">
        <f>VLOOKUP(H45,label!A:G,3,FALSE)</f>
        <v>4</v>
      </c>
      <c r="J45" s="5" t="s">
        <v>4431</v>
      </c>
      <c r="K45" s="5" t="str">
        <f>VLOOKUP(H45,label!A:G,6,FALSE)</f>
        <v>_</v>
      </c>
      <c r="L45" s="5" t="str">
        <f>VLOOKUP(H45,label!A:G,5,FALSE)</f>
        <v>identifierAddress</v>
      </c>
    </row>
    <row r="46" spans="1:12" ht="16" customHeight="1">
      <c r="A46" s="5">
        <v>43</v>
      </c>
      <c r="B46" s="8" t="s">
        <v>1999</v>
      </c>
      <c r="C46" s="9" t="s">
        <v>2000</v>
      </c>
      <c r="D46" s="9" t="s">
        <v>1929</v>
      </c>
      <c r="E46" s="9" t="s">
        <v>1938</v>
      </c>
      <c r="F46" s="9" t="s">
        <v>2001</v>
      </c>
      <c r="G46" s="10">
        <f t="shared" si="3"/>
        <v>3</v>
      </c>
      <c r="H46" s="10" t="s">
        <v>1359</v>
      </c>
      <c r="I46" s="89">
        <f>VLOOKUP(H46,label!A:G,3,FALSE)</f>
        <v>5</v>
      </c>
      <c r="J46" s="5" t="s">
        <v>4432</v>
      </c>
      <c r="K46" s="5" t="str">
        <f>VLOOKUP(H46,label!A:G,6,FALSE)</f>
        <v>identifierStreetItemType</v>
      </c>
      <c r="L46" s="5" t="str">
        <f>VLOOKUP(H46,label!A:G,5,FALSE)</f>
        <v>identifierStreet</v>
      </c>
    </row>
    <row r="47" spans="1:12" ht="16" customHeight="1">
      <c r="A47" s="5">
        <v>44</v>
      </c>
      <c r="B47" s="12" t="s">
        <v>2002</v>
      </c>
      <c r="C47" s="9" t="s">
        <v>2000</v>
      </c>
      <c r="D47" s="9" t="s">
        <v>1929</v>
      </c>
      <c r="E47" s="9" t="s">
        <v>1938</v>
      </c>
      <c r="F47" s="9" t="s">
        <v>2003</v>
      </c>
      <c r="G47" s="10">
        <f t="shared" si="3"/>
        <v>3</v>
      </c>
      <c r="H47" s="10" t="s">
        <v>1360</v>
      </c>
      <c r="I47" s="89">
        <f>VLOOKUP(H47,label!A:G,3,FALSE)</f>
        <v>5</v>
      </c>
      <c r="J47" s="5" t="s">
        <v>4433</v>
      </c>
      <c r="K47" s="5" t="str">
        <f>VLOOKUP(H47,label!A:G,6,FALSE)</f>
        <v>identifierAddressStreet2ItemType</v>
      </c>
      <c r="L47" s="5" t="str">
        <f>VLOOKUP(H47,label!A:G,5,FALSE)</f>
        <v>identifierAddressStreet2</v>
      </c>
    </row>
    <row r="48" spans="1:12" ht="16" customHeight="1">
      <c r="A48" s="5">
        <v>45</v>
      </c>
      <c r="B48" s="12" t="s">
        <v>3524</v>
      </c>
      <c r="C48" s="9" t="s">
        <v>2000</v>
      </c>
      <c r="D48" s="9" t="s">
        <v>1929</v>
      </c>
      <c r="E48" s="9" t="s">
        <v>1938</v>
      </c>
      <c r="F48" s="9" t="s">
        <v>2004</v>
      </c>
      <c r="G48" s="10">
        <f t="shared" si="3"/>
        <v>3</v>
      </c>
      <c r="H48" s="5" t="s">
        <v>3661</v>
      </c>
      <c r="I48" s="89">
        <f>VLOOKUP(H48,label!A:G,3,FALSE)</f>
        <v>5</v>
      </c>
      <c r="J48" s="5" t="s">
        <v>4434</v>
      </c>
      <c r="K48" s="5" t="str">
        <f>VLOOKUP(H48,label!A:G,6,FALSE)</f>
        <v>textItemType</v>
      </c>
      <c r="L48" s="5" t="str">
        <f>VLOOKUP(H48,label!A:G,5,FALSE)</f>
        <v>AddressLine3</v>
      </c>
    </row>
    <row r="49" spans="1:12" ht="16" customHeight="1">
      <c r="A49" s="5">
        <v>46</v>
      </c>
      <c r="B49" s="8" t="s">
        <v>2005</v>
      </c>
      <c r="C49" s="9" t="s">
        <v>2000</v>
      </c>
      <c r="D49" s="9" t="s">
        <v>1929</v>
      </c>
      <c r="E49" s="9" t="s">
        <v>1938</v>
      </c>
      <c r="F49" s="9" t="s">
        <v>2006</v>
      </c>
      <c r="G49" s="10">
        <f t="shared" si="3"/>
        <v>3</v>
      </c>
      <c r="H49" s="10" t="s">
        <v>1361</v>
      </c>
      <c r="I49" s="89">
        <f>VLOOKUP(H49,label!A:G,3,FALSE)</f>
        <v>5</v>
      </c>
      <c r="J49" s="5" t="s">
        <v>4435</v>
      </c>
      <c r="K49" s="5" t="str">
        <f>VLOOKUP(H49,label!A:G,6,FALSE)</f>
        <v>identifierCityItemType</v>
      </c>
      <c r="L49" s="5" t="str">
        <f>VLOOKUP(H49,label!A:G,5,FALSE)</f>
        <v>identifierCity</v>
      </c>
    </row>
    <row r="50" spans="1:12" ht="16" customHeight="1">
      <c r="A50" s="5">
        <v>47</v>
      </c>
      <c r="B50" s="8" t="s">
        <v>2007</v>
      </c>
      <c r="C50" s="9" t="s">
        <v>2000</v>
      </c>
      <c r="D50" s="9" t="s">
        <v>1929</v>
      </c>
      <c r="E50" s="9" t="s">
        <v>1938</v>
      </c>
      <c r="F50" s="9" t="s">
        <v>2008</v>
      </c>
      <c r="G50" s="10">
        <f t="shared" si="3"/>
        <v>3</v>
      </c>
      <c r="H50" s="10" t="s">
        <v>1364</v>
      </c>
      <c r="I50" s="89">
        <f>VLOOKUP(H50,label!A:G,3,FALSE)</f>
        <v>5</v>
      </c>
      <c r="J50" s="5" t="s">
        <v>4438</v>
      </c>
      <c r="K50" s="5" t="str">
        <f>VLOOKUP(H50,label!A:G,6,FALSE)</f>
        <v>identifierZipOrPostalCodeItemType</v>
      </c>
      <c r="L50" s="5" t="str">
        <f>VLOOKUP(H50,label!A:G,5,FALSE)</f>
        <v>identifierZipOrPostalCode</v>
      </c>
    </row>
    <row r="51" spans="1:12" ht="16" customHeight="1">
      <c r="A51" s="5">
        <v>48</v>
      </c>
      <c r="B51" s="12" t="s">
        <v>2009</v>
      </c>
      <c r="C51" s="9" t="s">
        <v>2000</v>
      </c>
      <c r="D51" s="9" t="s">
        <v>1929</v>
      </c>
      <c r="E51" s="9" t="s">
        <v>1938</v>
      </c>
      <c r="F51" s="9" t="s">
        <v>2010</v>
      </c>
      <c r="G51" s="10">
        <f t="shared" si="3"/>
        <v>3</v>
      </c>
      <c r="H51" s="10" t="s">
        <v>1362</v>
      </c>
      <c r="I51" s="89">
        <f>VLOOKUP(H51,label!A:G,3,FALSE)</f>
        <v>5</v>
      </c>
      <c r="J51" s="5" t="s">
        <v>4436</v>
      </c>
      <c r="K51" s="5" t="str">
        <f>VLOOKUP(H51,label!A:G,6,FALSE)</f>
        <v>identifierStateOrProvinceItemType</v>
      </c>
      <c r="L51" s="5" t="str">
        <f>VLOOKUP(H51,label!A:G,5,FALSE)</f>
        <v>identifierStateOrProvince</v>
      </c>
    </row>
    <row r="52" spans="1:12" ht="16" customHeight="1">
      <c r="A52" s="5">
        <v>49</v>
      </c>
      <c r="B52" s="8" t="s">
        <v>2011</v>
      </c>
      <c r="C52" s="9" t="s">
        <v>2000</v>
      </c>
      <c r="D52" s="9" t="s">
        <v>1917</v>
      </c>
      <c r="E52" s="9" t="s">
        <v>1924</v>
      </c>
      <c r="F52" s="9" t="s">
        <v>2012</v>
      </c>
      <c r="G52" s="10">
        <f t="shared" si="3"/>
        <v>3</v>
      </c>
      <c r="H52" s="10" t="s">
        <v>1363</v>
      </c>
      <c r="I52" s="89">
        <f>VLOOKUP(H52,label!A:G,3,FALSE)</f>
        <v>5</v>
      </c>
      <c r="J52" s="5" t="s">
        <v>4437</v>
      </c>
      <c r="K52" s="5" t="str">
        <f>VLOOKUP(H52,label!A:G,6,FALSE)</f>
        <v>identifierCountryItemType</v>
      </c>
      <c r="L52" s="5" t="str">
        <f>VLOOKUP(H52,label!A:G,5,FALSE)</f>
        <v>identifierCountry</v>
      </c>
    </row>
    <row r="53" spans="1:12" ht="16" customHeight="1">
      <c r="A53" s="5">
        <v>50</v>
      </c>
      <c r="B53" s="14" t="s">
        <v>2013</v>
      </c>
      <c r="C53" s="9" t="s">
        <v>1961</v>
      </c>
      <c r="D53" s="9" t="s">
        <v>1929</v>
      </c>
      <c r="E53" s="16"/>
      <c r="F53" s="17" t="s">
        <v>2014</v>
      </c>
      <c r="G53" s="10">
        <f t="shared" si="3"/>
        <v>2</v>
      </c>
      <c r="H53" s="5" t="s">
        <v>829</v>
      </c>
      <c r="I53" s="89">
        <f>VLOOKUP(H53,label!A:G,3,FALSE)</f>
        <v>4</v>
      </c>
      <c r="J53" s="5" t="s">
        <v>4440</v>
      </c>
      <c r="K53" s="5" t="str">
        <f>VLOOKUP(H53,label!A:G,6,FALSE)</f>
        <v>_</v>
      </c>
      <c r="L53" s="5" t="str">
        <f>VLOOKUP(H53,label!A:G,5,FALSE)</f>
        <v>identifierContactInformationStructure</v>
      </c>
    </row>
    <row r="54" spans="1:12" ht="16" customHeight="1">
      <c r="A54" s="5">
        <v>51</v>
      </c>
      <c r="B54" s="12" t="s">
        <v>2015</v>
      </c>
      <c r="C54" s="9" t="s">
        <v>2000</v>
      </c>
      <c r="D54" s="9" t="s">
        <v>1929</v>
      </c>
      <c r="E54" s="9" t="s">
        <v>1938</v>
      </c>
      <c r="F54" s="9" t="s">
        <v>2016</v>
      </c>
      <c r="G54" s="10">
        <f t="shared" si="3"/>
        <v>3</v>
      </c>
      <c r="H54" s="10" t="s">
        <v>1370</v>
      </c>
      <c r="I54" s="89">
        <f>VLOOKUP(H54,label!A:G,3,FALSE)</f>
        <v>5</v>
      </c>
      <c r="J54" s="5" t="s">
        <v>4441</v>
      </c>
      <c r="K54" s="5" t="str">
        <f>VLOOKUP(H54,label!A:G,6,FALSE)</f>
        <v>identifierContactAttentionLineItemType</v>
      </c>
      <c r="L54" s="5" t="str">
        <f>VLOOKUP(H54,label!A:G,5,FALSE)</f>
        <v>identifierContactAttentionLine</v>
      </c>
    </row>
    <row r="55" spans="1:12" ht="16" customHeight="1">
      <c r="A55" s="5">
        <v>52</v>
      </c>
      <c r="B55" s="12" t="s">
        <v>2017</v>
      </c>
      <c r="C55" s="9" t="s">
        <v>2000</v>
      </c>
      <c r="D55" s="9" t="s">
        <v>1929</v>
      </c>
      <c r="E55" s="9" t="s">
        <v>1938</v>
      </c>
      <c r="F55" s="9" t="s">
        <v>2018</v>
      </c>
      <c r="G55" s="10">
        <f t="shared" si="3"/>
        <v>3</v>
      </c>
      <c r="H55" s="10" t="s">
        <v>1373</v>
      </c>
      <c r="I55" s="89">
        <f>VLOOKUP(H55,label!A:G,3,FALSE)</f>
        <v>6</v>
      </c>
      <c r="J55" s="5" t="s">
        <v>4531</v>
      </c>
      <c r="K55" s="5" t="str">
        <f>VLOOKUP(H55,label!A:G,6,FALSE)</f>
        <v>gl-gen:phoneNumberItemType</v>
      </c>
      <c r="L55" s="5" t="str">
        <f>VLOOKUP(H55,label!A:G,5,FALSE)</f>
        <v>identifierContactPhoneNumber</v>
      </c>
    </row>
    <row r="56" spans="1:12" ht="16" customHeight="1">
      <c r="A56" s="5">
        <v>53</v>
      </c>
      <c r="B56" s="12" t="s">
        <v>2019</v>
      </c>
      <c r="C56" s="9" t="s">
        <v>2000</v>
      </c>
      <c r="D56" s="9" t="s">
        <v>1929</v>
      </c>
      <c r="E56" s="9" t="s">
        <v>1938</v>
      </c>
      <c r="F56" s="9" t="s">
        <v>2020</v>
      </c>
      <c r="G56" s="10">
        <f t="shared" si="3"/>
        <v>3</v>
      </c>
      <c r="H56" s="10" t="s">
        <v>1377</v>
      </c>
      <c r="I56" s="89">
        <f>VLOOKUP(H56,label!A:G,3,FALSE)</f>
        <v>6</v>
      </c>
      <c r="J56" s="5" t="s">
        <v>4533</v>
      </c>
      <c r="K56" s="5" t="str">
        <f>VLOOKUP(H56,label!A:G,6,FALSE)</f>
        <v>gl-gen:emailAddressItemType</v>
      </c>
      <c r="L56" s="5" t="str">
        <f>VLOOKUP(H56,label!A:G,5,FALSE)</f>
        <v>identifierContactEmailAddress</v>
      </c>
    </row>
    <row r="57" spans="1:12" ht="16" customHeight="1">
      <c r="A57" s="5">
        <v>54</v>
      </c>
      <c r="B57" s="14" t="s">
        <v>2021</v>
      </c>
      <c r="C57" s="9" t="s">
        <v>1916</v>
      </c>
      <c r="D57" s="9" t="s">
        <v>1917</v>
      </c>
      <c r="E57" s="16"/>
      <c r="F57" s="17" t="s">
        <v>2022</v>
      </c>
      <c r="G57" s="10">
        <f t="shared" si="3"/>
        <v>1</v>
      </c>
      <c r="H57" s="10" t="s">
        <v>823</v>
      </c>
      <c r="I57" s="89">
        <f>VLOOKUP(H57,label!A:G,3,FALSE)</f>
        <v>3</v>
      </c>
      <c r="J57" s="5" t="s">
        <v>4425</v>
      </c>
      <c r="K57" s="5" t="str">
        <f>VLOOKUP(H57,label!A:G,6,FALSE)</f>
        <v>_</v>
      </c>
      <c r="L57" s="5" t="str">
        <f>VLOOKUP(H57,label!A:G,5,FALSE)</f>
        <v>identifierReference</v>
      </c>
    </row>
    <row r="58" spans="1:12" ht="16" customHeight="1">
      <c r="A58" s="5">
        <v>55</v>
      </c>
      <c r="B58" s="13"/>
      <c r="C58" s="18"/>
      <c r="D58" s="18"/>
      <c r="E58" s="19"/>
      <c r="F58" s="18"/>
      <c r="G58" s="10"/>
      <c r="H58" s="10" t="s">
        <v>1347</v>
      </c>
      <c r="I58" s="89">
        <f>VLOOKUP(H58,label!A:G,3,FALSE)</f>
        <v>4</v>
      </c>
      <c r="J58" s="5" t="s">
        <v>4430</v>
      </c>
      <c r="K58" s="5" t="str">
        <f>VLOOKUP(H58,label!A:G,6,FALSE)</f>
        <v>gl-gen:identifierTypeItemType</v>
      </c>
      <c r="L58" s="5" t="str">
        <f>VLOOKUP(H58,label!A:G,5,FALSE)</f>
        <v>identifierType</v>
      </c>
    </row>
    <row r="59" spans="1:12" ht="16" customHeight="1">
      <c r="A59" s="5">
        <v>56</v>
      </c>
      <c r="B59" s="12" t="s">
        <v>2023</v>
      </c>
      <c r="C59" s="9" t="s">
        <v>1961</v>
      </c>
      <c r="D59" s="9" t="s">
        <v>1917</v>
      </c>
      <c r="E59" s="9" t="s">
        <v>1938</v>
      </c>
      <c r="F59" s="9" t="s">
        <v>2024</v>
      </c>
      <c r="G59" s="10">
        <f t="shared" ref="G59:G87" si="4">LEN(C59)</f>
        <v>2</v>
      </c>
      <c r="H59" s="10" t="s">
        <v>1346</v>
      </c>
      <c r="I59" s="89">
        <f>VLOOKUP(H59,label!A:G,3,FALSE)</f>
        <v>4</v>
      </c>
      <c r="J59" s="5" t="s">
        <v>4429</v>
      </c>
      <c r="K59" s="5" t="str">
        <f>VLOOKUP(H59,label!A:G,6,FALSE)</f>
        <v>identifierDescriptionItemType</v>
      </c>
      <c r="L59" s="5" t="str">
        <f>VLOOKUP(H59,label!A:G,5,FALSE)</f>
        <v>identifierDescription</v>
      </c>
    </row>
    <row r="60" spans="1:12" ht="16" customHeight="1">
      <c r="A60" s="5">
        <v>57</v>
      </c>
      <c r="B60" s="12" t="s">
        <v>3525</v>
      </c>
      <c r="C60" s="9" t="s">
        <v>1961</v>
      </c>
      <c r="D60" s="9" t="s">
        <v>1929</v>
      </c>
      <c r="E60" s="9" t="s">
        <v>1938</v>
      </c>
      <c r="F60" s="9" t="s">
        <v>2025</v>
      </c>
      <c r="G60" s="10">
        <f t="shared" si="4"/>
        <v>2</v>
      </c>
      <c r="H60" s="5" t="s">
        <v>3792</v>
      </c>
      <c r="I60" s="89">
        <f>VLOOKUP(H60,label!A:G,3,FALSE)</f>
        <v>4</v>
      </c>
      <c r="J60" s="5" t="s">
        <v>4427</v>
      </c>
      <c r="K60" s="5" t="str">
        <f>VLOOKUP(H60,label!A:G,6,FALSE)</f>
        <v>textItemType</v>
      </c>
      <c r="L60" s="5" t="str">
        <f>VLOOKUP(H60,label!A:G,5,FALSE)</f>
        <v>tradingName</v>
      </c>
    </row>
    <row r="61" spans="1:12" ht="16" customHeight="1">
      <c r="A61" s="5">
        <v>58</v>
      </c>
      <c r="B61" s="12" t="s">
        <v>2026</v>
      </c>
      <c r="C61" s="9" t="s">
        <v>1961</v>
      </c>
      <c r="D61" s="9" t="s">
        <v>1929</v>
      </c>
      <c r="E61" s="9" t="s">
        <v>1918</v>
      </c>
      <c r="F61" s="9" t="s">
        <v>2027</v>
      </c>
      <c r="G61" s="10">
        <f t="shared" si="4"/>
        <v>2</v>
      </c>
      <c r="H61" s="10" t="s">
        <v>1340</v>
      </c>
      <c r="I61" s="89">
        <f>VLOOKUP(H61,label!A:G,3,FALSE)</f>
        <v>4</v>
      </c>
      <c r="J61" s="5" t="s">
        <v>4426</v>
      </c>
      <c r="K61" s="5" t="str">
        <f>VLOOKUP(H61,label!A:G,6,FALSE)</f>
        <v>identifierCodeItemType</v>
      </c>
      <c r="L61" s="5" t="str">
        <f>VLOOKUP(H61,label!A:G,5,FALSE)</f>
        <v>identifierCode</v>
      </c>
    </row>
    <row r="62" spans="1:12" ht="16" customHeight="1">
      <c r="A62" s="5">
        <v>59</v>
      </c>
      <c r="B62" s="12" t="s">
        <v>2028</v>
      </c>
      <c r="C62" s="9" t="s">
        <v>1961</v>
      </c>
      <c r="D62" s="9" t="s">
        <v>1929</v>
      </c>
      <c r="E62" s="9"/>
      <c r="F62" s="9" t="s">
        <v>1952</v>
      </c>
      <c r="G62" s="10">
        <f t="shared" si="4"/>
        <v>2</v>
      </c>
      <c r="H62" s="5"/>
      <c r="I62" s="89" t="e">
        <f>VLOOKUP(H62,label!A:G,3,FALSE)</f>
        <v>#N/A</v>
      </c>
      <c r="J62" s="5" t="e">
        <v>#N/A</v>
      </c>
      <c r="K62" s="5" t="e">
        <f>VLOOKUP(H62,label!A:G,6,FALSE)</f>
        <v>#N/A</v>
      </c>
      <c r="L62" s="5" t="e">
        <f>VLOOKUP(H62,label!A:G,5,FALSE)</f>
        <v>#N/A</v>
      </c>
    </row>
    <row r="63" spans="1:12" ht="16" customHeight="1">
      <c r="A63" s="5">
        <v>60</v>
      </c>
      <c r="B63" s="12" t="s">
        <v>2029</v>
      </c>
      <c r="C63" s="9" t="s">
        <v>1961</v>
      </c>
      <c r="D63" s="9" t="s">
        <v>1929</v>
      </c>
      <c r="E63" s="9" t="s">
        <v>1918</v>
      </c>
      <c r="F63" s="9" t="s">
        <v>2030</v>
      </c>
      <c r="G63" s="10">
        <f t="shared" si="4"/>
        <v>2</v>
      </c>
      <c r="H63" s="10" t="s">
        <v>1341</v>
      </c>
      <c r="I63" s="89">
        <f>VLOOKUP(H63,label!A:G,3,FALSE)</f>
        <v>5</v>
      </c>
      <c r="J63" s="5" t="s">
        <v>4529</v>
      </c>
      <c r="K63" s="5" t="str">
        <f>VLOOKUP(H63,label!A:G,6,FALSE)</f>
        <v>identifierAuthorityCodeItemType</v>
      </c>
      <c r="L63" s="5" t="str">
        <f>VLOOKUP(H63,label!A:G,5,FALSE)</f>
        <v>identifierAuthorityCode</v>
      </c>
    </row>
    <row r="64" spans="1:12" ht="16" customHeight="1">
      <c r="A64" s="5">
        <v>61</v>
      </c>
      <c r="B64" s="12" t="s">
        <v>2031</v>
      </c>
      <c r="C64" s="9" t="s">
        <v>1961</v>
      </c>
      <c r="D64" s="9" t="s">
        <v>1929</v>
      </c>
      <c r="E64" s="9"/>
      <c r="F64" s="9" t="s">
        <v>1952</v>
      </c>
      <c r="G64" s="10">
        <f t="shared" si="4"/>
        <v>2</v>
      </c>
      <c r="H64" s="10" t="s">
        <v>1342</v>
      </c>
      <c r="I64" s="89">
        <f>VLOOKUP(H64,label!A:G,3,FALSE)</f>
        <v>5</v>
      </c>
      <c r="J64" s="5" t="s">
        <v>4530</v>
      </c>
      <c r="K64" s="5" t="str">
        <f>VLOOKUP(H64,label!A:G,6,FALSE)</f>
        <v>identifierAuthorityItemType</v>
      </c>
      <c r="L64" s="5" t="str">
        <f>VLOOKUP(H64,label!A:G,5,FALSE)</f>
        <v>identifierAuthority</v>
      </c>
    </row>
    <row r="65" spans="1:12" ht="16" customHeight="1">
      <c r="A65" s="5">
        <v>62</v>
      </c>
      <c r="B65" s="12" t="s">
        <v>2032</v>
      </c>
      <c r="C65" s="9" t="s">
        <v>1961</v>
      </c>
      <c r="D65" s="9" t="s">
        <v>1929</v>
      </c>
      <c r="E65" s="9" t="s">
        <v>1918</v>
      </c>
      <c r="F65" s="9" t="s">
        <v>2033</v>
      </c>
      <c r="G65" s="10">
        <f t="shared" si="4"/>
        <v>2</v>
      </c>
      <c r="H65" s="10" t="s">
        <v>1341</v>
      </c>
      <c r="I65" s="89">
        <f>VLOOKUP(H65,label!A:G,3,FALSE)</f>
        <v>5</v>
      </c>
      <c r="J65" s="5" t="s">
        <v>4529</v>
      </c>
      <c r="K65" s="5" t="str">
        <f>VLOOKUP(H65,label!A:G,6,FALSE)</f>
        <v>identifierAuthorityCodeItemType</v>
      </c>
      <c r="L65" s="5" t="str">
        <f>VLOOKUP(H65,label!A:G,5,FALSE)</f>
        <v>identifierAuthorityCode</v>
      </c>
    </row>
    <row r="66" spans="1:12" ht="16" customHeight="1">
      <c r="A66" s="5">
        <v>63</v>
      </c>
      <c r="B66" s="12" t="s">
        <v>2034</v>
      </c>
      <c r="C66" s="9" t="s">
        <v>1961</v>
      </c>
      <c r="D66" s="9" t="s">
        <v>1929</v>
      </c>
      <c r="E66" s="9" t="s">
        <v>1918</v>
      </c>
      <c r="F66" s="9" t="s">
        <v>2035</v>
      </c>
      <c r="G66" s="10">
        <f t="shared" si="4"/>
        <v>2</v>
      </c>
      <c r="H66" s="96" t="s">
        <v>4568</v>
      </c>
      <c r="I66" s="89">
        <f>VLOOKUP(H66,label!A:G,3,FALSE)</f>
        <v>5</v>
      </c>
      <c r="J66" s="5" t="s">
        <v>4557</v>
      </c>
      <c r="K66" s="5" t="str">
        <f>VLOOKUP(H66,label!A:G,6,FALSE)</f>
        <v>textItemType</v>
      </c>
      <c r="L66" s="5" t="str">
        <f>VLOOKUP(H66,label!A:G,5,FALSE)</f>
        <v>ElectronicAddress</v>
      </c>
    </row>
    <row r="67" spans="1:12" ht="16" customHeight="1">
      <c r="A67" s="5">
        <v>64</v>
      </c>
      <c r="B67" s="12" t="s">
        <v>2036</v>
      </c>
      <c r="C67" s="9" t="s">
        <v>1961</v>
      </c>
      <c r="D67" s="9" t="s">
        <v>1917</v>
      </c>
      <c r="E67" s="9"/>
      <c r="F67" s="9" t="s">
        <v>1952</v>
      </c>
      <c r="G67" s="10">
        <f t="shared" si="4"/>
        <v>2</v>
      </c>
      <c r="H67" s="5"/>
      <c r="I67" s="89" t="e">
        <f>VLOOKUP(H67,label!A:G,3,FALSE)</f>
        <v>#N/A</v>
      </c>
      <c r="J67" s="5" t="e">
        <v>#N/A</v>
      </c>
      <c r="K67" s="5" t="e">
        <f>VLOOKUP(H67,label!A:G,6,FALSE)</f>
        <v>#N/A</v>
      </c>
      <c r="L67" s="5" t="e">
        <f>VLOOKUP(H67,label!A:G,5,FALSE)</f>
        <v>#N/A</v>
      </c>
    </row>
    <row r="68" spans="1:12" ht="16" customHeight="1">
      <c r="A68" s="5">
        <v>65</v>
      </c>
      <c r="B68" s="14" t="s">
        <v>2037</v>
      </c>
      <c r="C68" s="9" t="s">
        <v>1961</v>
      </c>
      <c r="D68" s="9" t="s">
        <v>1917</v>
      </c>
      <c r="E68" s="16"/>
      <c r="F68" s="17" t="s">
        <v>2038</v>
      </c>
      <c r="G68" s="10">
        <f t="shared" si="4"/>
        <v>2</v>
      </c>
      <c r="H68" s="10" t="s">
        <v>828</v>
      </c>
      <c r="I68" s="89">
        <f>VLOOKUP(H68,label!A:G,3,FALSE)</f>
        <v>4</v>
      </c>
      <c r="J68" s="5" t="s">
        <v>4431</v>
      </c>
      <c r="K68" s="5" t="str">
        <f>VLOOKUP(H68,label!A:G,6,FALSE)</f>
        <v>_</v>
      </c>
      <c r="L68" s="5" t="str">
        <f>VLOOKUP(H68,label!A:G,5,FALSE)</f>
        <v>identifierAddress</v>
      </c>
    </row>
    <row r="69" spans="1:12" ht="16" customHeight="1">
      <c r="A69" s="5">
        <v>66</v>
      </c>
      <c r="B69" s="8" t="s">
        <v>2039</v>
      </c>
      <c r="C69" s="9" t="s">
        <v>2000</v>
      </c>
      <c r="D69" s="9" t="s">
        <v>1929</v>
      </c>
      <c r="E69" s="9" t="s">
        <v>1938</v>
      </c>
      <c r="F69" s="9" t="s">
        <v>2040</v>
      </c>
      <c r="G69" s="10">
        <f t="shared" si="4"/>
        <v>3</v>
      </c>
      <c r="H69" s="33" t="s">
        <v>1359</v>
      </c>
      <c r="I69" s="89">
        <f>VLOOKUP(H69,label!A:G,3,FALSE)</f>
        <v>5</v>
      </c>
      <c r="J69" s="5" t="s">
        <v>4432</v>
      </c>
      <c r="K69" s="5" t="str">
        <f>VLOOKUP(H69,label!A:G,6,FALSE)</f>
        <v>identifierStreetItemType</v>
      </c>
      <c r="L69" s="5" t="str">
        <f>VLOOKUP(H69,label!A:G,5,FALSE)</f>
        <v>identifierStreet</v>
      </c>
    </row>
    <row r="70" spans="1:12" ht="16" customHeight="1">
      <c r="A70" s="5">
        <v>67</v>
      </c>
      <c r="B70" s="12" t="s">
        <v>2041</v>
      </c>
      <c r="C70" s="9" t="s">
        <v>2000</v>
      </c>
      <c r="D70" s="9" t="s">
        <v>1929</v>
      </c>
      <c r="E70" s="9" t="s">
        <v>1938</v>
      </c>
      <c r="F70" s="9" t="s">
        <v>2042</v>
      </c>
      <c r="G70" s="10">
        <f t="shared" si="4"/>
        <v>3</v>
      </c>
      <c r="H70" s="33" t="s">
        <v>1360</v>
      </c>
      <c r="I70" s="89">
        <f>VLOOKUP(H70,label!A:G,3,FALSE)</f>
        <v>5</v>
      </c>
      <c r="J70" s="5" t="s">
        <v>4433</v>
      </c>
      <c r="K70" s="5" t="str">
        <f>VLOOKUP(H70,label!A:G,6,FALSE)</f>
        <v>identifierAddressStreet2ItemType</v>
      </c>
      <c r="L70" s="5" t="str">
        <f>VLOOKUP(H70,label!A:G,5,FALSE)</f>
        <v>identifierAddressStreet2</v>
      </c>
    </row>
    <row r="71" spans="1:12" ht="16" customHeight="1">
      <c r="A71" s="5">
        <v>68</v>
      </c>
      <c r="B71" s="12" t="s">
        <v>2043</v>
      </c>
      <c r="C71" s="9" t="s">
        <v>2000</v>
      </c>
      <c r="D71" s="9" t="s">
        <v>1929</v>
      </c>
      <c r="E71" s="9" t="s">
        <v>1938</v>
      </c>
      <c r="F71" s="9" t="s">
        <v>2044</v>
      </c>
      <c r="G71" s="10">
        <f t="shared" si="4"/>
        <v>3</v>
      </c>
      <c r="H71" s="33" t="s">
        <v>4362</v>
      </c>
      <c r="I71" s="89">
        <f>VLOOKUP(H71,label!A:G,3,FALSE)</f>
        <v>5</v>
      </c>
      <c r="J71" s="5" t="s">
        <v>4434</v>
      </c>
      <c r="K71" s="5" t="str">
        <f>VLOOKUP(H71,label!A:G,6,FALSE)</f>
        <v>textItemType</v>
      </c>
      <c r="L71" s="5" t="str">
        <f>VLOOKUP(H71,label!A:G,5,FALSE)</f>
        <v>AddressLine3</v>
      </c>
    </row>
    <row r="72" spans="1:12" ht="16" customHeight="1">
      <c r="A72" s="5">
        <v>69</v>
      </c>
      <c r="B72" s="8" t="s">
        <v>2045</v>
      </c>
      <c r="C72" s="9" t="s">
        <v>2000</v>
      </c>
      <c r="D72" s="9" t="s">
        <v>1929</v>
      </c>
      <c r="E72" s="9" t="s">
        <v>1938</v>
      </c>
      <c r="F72" s="9" t="s">
        <v>2046</v>
      </c>
      <c r="G72" s="10">
        <f t="shared" si="4"/>
        <v>3</v>
      </c>
      <c r="H72" s="10" t="s">
        <v>1361</v>
      </c>
      <c r="I72" s="89">
        <f>VLOOKUP(H72,label!A:G,3,FALSE)</f>
        <v>5</v>
      </c>
      <c r="J72" s="5" t="s">
        <v>4435</v>
      </c>
      <c r="K72" s="5" t="str">
        <f>VLOOKUP(H72,label!A:G,6,FALSE)</f>
        <v>identifierCityItemType</v>
      </c>
      <c r="L72" s="5" t="str">
        <f>VLOOKUP(H72,label!A:G,5,FALSE)</f>
        <v>identifierCity</v>
      </c>
    </row>
    <row r="73" spans="1:12" ht="16" customHeight="1">
      <c r="A73" s="5">
        <v>70</v>
      </c>
      <c r="B73" s="8" t="s">
        <v>2047</v>
      </c>
      <c r="C73" s="9" t="s">
        <v>2000</v>
      </c>
      <c r="D73" s="9" t="s">
        <v>1929</v>
      </c>
      <c r="E73" s="9" t="s">
        <v>1938</v>
      </c>
      <c r="F73" s="9" t="s">
        <v>2048</v>
      </c>
      <c r="G73" s="10">
        <f t="shared" si="4"/>
        <v>3</v>
      </c>
      <c r="H73" s="10" t="s">
        <v>1364</v>
      </c>
      <c r="I73" s="89">
        <f>VLOOKUP(H73,label!A:G,3,FALSE)</f>
        <v>5</v>
      </c>
      <c r="J73" s="5" t="s">
        <v>4438</v>
      </c>
      <c r="K73" s="5" t="str">
        <f>VLOOKUP(H73,label!A:G,6,FALSE)</f>
        <v>identifierZipOrPostalCodeItemType</v>
      </c>
      <c r="L73" s="5" t="str">
        <f>VLOOKUP(H73,label!A:G,5,FALSE)</f>
        <v>identifierZipOrPostalCode</v>
      </c>
    </row>
    <row r="74" spans="1:12" ht="16" customHeight="1">
      <c r="A74" s="5">
        <v>71</v>
      </c>
      <c r="B74" s="12" t="s">
        <v>2049</v>
      </c>
      <c r="C74" s="9" t="s">
        <v>2000</v>
      </c>
      <c r="D74" s="9" t="s">
        <v>1929</v>
      </c>
      <c r="E74" s="9" t="s">
        <v>1938</v>
      </c>
      <c r="F74" s="9" t="s">
        <v>2050</v>
      </c>
      <c r="G74" s="10">
        <f t="shared" si="4"/>
        <v>3</v>
      </c>
      <c r="H74" s="10" t="s">
        <v>1362</v>
      </c>
      <c r="I74" s="89">
        <f>VLOOKUP(H74,label!A:G,3,FALSE)</f>
        <v>5</v>
      </c>
      <c r="J74" s="5" t="s">
        <v>4436</v>
      </c>
      <c r="K74" s="5" t="str">
        <f>VLOOKUP(H74,label!A:G,6,FALSE)</f>
        <v>identifierStateOrProvinceItemType</v>
      </c>
      <c r="L74" s="5" t="str">
        <f>VLOOKUP(H74,label!A:G,5,FALSE)</f>
        <v>identifierStateOrProvince</v>
      </c>
    </row>
    <row r="75" spans="1:12" ht="16" customHeight="1">
      <c r="A75" s="5">
        <v>72</v>
      </c>
      <c r="B75" s="8" t="s">
        <v>2051</v>
      </c>
      <c r="C75" s="9" t="s">
        <v>2000</v>
      </c>
      <c r="D75" s="9" t="s">
        <v>1917</v>
      </c>
      <c r="E75" s="9" t="s">
        <v>1924</v>
      </c>
      <c r="F75" s="9" t="s">
        <v>2052</v>
      </c>
      <c r="G75" s="10">
        <f t="shared" si="4"/>
        <v>3</v>
      </c>
      <c r="H75" s="10" t="s">
        <v>1363</v>
      </c>
      <c r="I75" s="89">
        <f>VLOOKUP(H75,label!A:G,3,FALSE)</f>
        <v>5</v>
      </c>
      <c r="J75" s="5" t="s">
        <v>4437</v>
      </c>
      <c r="K75" s="5" t="str">
        <f>VLOOKUP(H75,label!A:G,6,FALSE)</f>
        <v>identifierCountryItemType</v>
      </c>
      <c r="L75" s="5" t="str">
        <f>VLOOKUP(H75,label!A:G,5,FALSE)</f>
        <v>identifierCountry</v>
      </c>
    </row>
    <row r="76" spans="1:12" ht="16" customHeight="1">
      <c r="A76" s="5">
        <v>73</v>
      </c>
      <c r="B76" s="14" t="s">
        <v>2053</v>
      </c>
      <c r="C76" s="9" t="s">
        <v>1961</v>
      </c>
      <c r="D76" s="9" t="s">
        <v>1929</v>
      </c>
      <c r="E76" s="16"/>
      <c r="F76" s="17" t="s">
        <v>2054</v>
      </c>
      <c r="G76" s="10">
        <f t="shared" si="4"/>
        <v>2</v>
      </c>
      <c r="H76" s="11" t="s">
        <v>829</v>
      </c>
      <c r="I76" s="89">
        <f>VLOOKUP(H76,label!A:G,3,FALSE)</f>
        <v>4</v>
      </c>
      <c r="J76" s="5" t="s">
        <v>4440</v>
      </c>
      <c r="K76" s="5" t="str">
        <f>VLOOKUP(H76,label!A:G,6,FALSE)</f>
        <v>_</v>
      </c>
      <c r="L76" s="5" t="str">
        <f>VLOOKUP(H76,label!A:G,5,FALSE)</f>
        <v>identifierContactInformationStructure</v>
      </c>
    </row>
    <row r="77" spans="1:12" ht="16" customHeight="1">
      <c r="A77" s="5">
        <v>74</v>
      </c>
      <c r="B77" s="8" t="s">
        <v>2055</v>
      </c>
      <c r="C77" s="9" t="s">
        <v>2000</v>
      </c>
      <c r="D77" s="9" t="s">
        <v>1929</v>
      </c>
      <c r="E77" s="9" t="s">
        <v>1938</v>
      </c>
      <c r="F77" s="9" t="s">
        <v>2056</v>
      </c>
      <c r="G77" s="10">
        <f t="shared" si="4"/>
        <v>3</v>
      </c>
      <c r="H77" s="10" t="s">
        <v>1370</v>
      </c>
      <c r="I77" s="89">
        <f>VLOOKUP(H77,label!A:G,3,FALSE)</f>
        <v>5</v>
      </c>
      <c r="J77" s="5" t="s">
        <v>4441</v>
      </c>
      <c r="K77" s="5" t="str">
        <f>VLOOKUP(H77,label!A:G,6,FALSE)</f>
        <v>identifierContactAttentionLineItemType</v>
      </c>
      <c r="L77" s="5" t="str">
        <f>VLOOKUP(H77,label!A:G,5,FALSE)</f>
        <v>identifierContactAttentionLine</v>
      </c>
    </row>
    <row r="78" spans="1:12" ht="16" customHeight="1">
      <c r="A78" s="5">
        <v>75</v>
      </c>
      <c r="B78" s="12" t="s">
        <v>2057</v>
      </c>
      <c r="C78" s="9" t="s">
        <v>2000</v>
      </c>
      <c r="D78" s="9" t="s">
        <v>1929</v>
      </c>
      <c r="E78" s="9" t="s">
        <v>1938</v>
      </c>
      <c r="F78" s="9" t="s">
        <v>2058</v>
      </c>
      <c r="G78" s="10">
        <f t="shared" si="4"/>
        <v>3</v>
      </c>
      <c r="H78" s="10" t="s">
        <v>1373</v>
      </c>
      <c r="I78" s="89">
        <f>VLOOKUP(H78,label!A:G,3,FALSE)</f>
        <v>6</v>
      </c>
      <c r="J78" s="5" t="s">
        <v>4531</v>
      </c>
      <c r="K78" s="5" t="str">
        <f>VLOOKUP(H78,label!A:G,6,FALSE)</f>
        <v>gl-gen:phoneNumberItemType</v>
      </c>
      <c r="L78" s="5" t="str">
        <f>VLOOKUP(H78,label!A:G,5,FALSE)</f>
        <v>identifierContactPhoneNumber</v>
      </c>
    </row>
    <row r="79" spans="1:12" ht="16" customHeight="1">
      <c r="A79" s="5">
        <v>76</v>
      </c>
      <c r="B79" s="12" t="s">
        <v>2059</v>
      </c>
      <c r="C79" s="9" t="s">
        <v>2000</v>
      </c>
      <c r="D79" s="9" t="s">
        <v>1929</v>
      </c>
      <c r="E79" s="9" t="s">
        <v>1938</v>
      </c>
      <c r="F79" s="9" t="s">
        <v>2060</v>
      </c>
      <c r="G79" s="10">
        <f t="shared" si="4"/>
        <v>3</v>
      </c>
      <c r="H79" s="10" t="s">
        <v>1377</v>
      </c>
      <c r="I79" s="89">
        <f>VLOOKUP(H79,label!A:G,3,FALSE)</f>
        <v>6</v>
      </c>
      <c r="J79" s="5" t="s">
        <v>4533</v>
      </c>
      <c r="K79" s="5" t="str">
        <f>VLOOKUP(H79,label!A:G,6,FALSE)</f>
        <v>gl-gen:emailAddressItemType</v>
      </c>
      <c r="L79" s="5" t="str">
        <f>VLOOKUP(H79,label!A:G,5,FALSE)</f>
        <v>identifierContactEmailAddress</v>
      </c>
    </row>
    <row r="80" spans="1:12" ht="16" customHeight="1">
      <c r="A80" s="5">
        <v>77</v>
      </c>
      <c r="B80" s="14" t="s">
        <v>2061</v>
      </c>
      <c r="C80" s="9" t="s">
        <v>1916</v>
      </c>
      <c r="D80" s="9" t="s">
        <v>1929</v>
      </c>
      <c r="E80" s="16"/>
      <c r="F80" s="17" t="s">
        <v>2062</v>
      </c>
      <c r="G80" s="10">
        <f t="shared" si="4"/>
        <v>1</v>
      </c>
      <c r="H80" s="10" t="s">
        <v>823</v>
      </c>
      <c r="I80" s="89">
        <f>VLOOKUP(H80,label!A:G,3,FALSE)</f>
        <v>3</v>
      </c>
      <c r="J80" s="5" t="s">
        <v>4425</v>
      </c>
      <c r="K80" s="5" t="str">
        <f>VLOOKUP(H80,label!A:G,6,FALSE)</f>
        <v>_</v>
      </c>
      <c r="L80" s="5" t="str">
        <f>VLOOKUP(H80,label!A:G,5,FALSE)</f>
        <v>identifierReference</v>
      </c>
    </row>
    <row r="81" spans="1:12" ht="16" customHeight="1">
      <c r="A81" s="5">
        <v>78</v>
      </c>
      <c r="B81" s="13"/>
      <c r="C81" s="18"/>
      <c r="D81" s="18"/>
      <c r="E81" s="19"/>
      <c r="F81" s="18"/>
      <c r="G81" s="10">
        <f t="shared" si="4"/>
        <v>0</v>
      </c>
      <c r="H81" s="10" t="s">
        <v>1347</v>
      </c>
      <c r="I81" s="89">
        <f>VLOOKUP(H81,label!A:G,3,FALSE)</f>
        <v>4</v>
      </c>
      <c r="J81" s="5" t="s">
        <v>4430</v>
      </c>
      <c r="K81" s="5" t="str">
        <f>VLOOKUP(H81,label!A:G,6,FALSE)</f>
        <v>gl-gen:identifierTypeItemType</v>
      </c>
      <c r="L81" s="5" t="str">
        <f>VLOOKUP(H81,label!A:G,5,FALSE)</f>
        <v>identifierType</v>
      </c>
    </row>
    <row r="82" spans="1:12" ht="16" customHeight="1">
      <c r="A82" s="5">
        <v>79</v>
      </c>
      <c r="B82" s="12" t="s">
        <v>2063</v>
      </c>
      <c r="C82" s="9" t="s">
        <v>1961</v>
      </c>
      <c r="D82" s="9" t="s">
        <v>1917</v>
      </c>
      <c r="E82" s="9" t="s">
        <v>1938</v>
      </c>
      <c r="F82" s="9" t="s">
        <v>2064</v>
      </c>
      <c r="G82" s="10">
        <f t="shared" si="4"/>
        <v>2</v>
      </c>
      <c r="H82" s="10" t="s">
        <v>1346</v>
      </c>
      <c r="I82" s="89">
        <f>VLOOKUP(H82,label!A:G,3,FALSE)</f>
        <v>4</v>
      </c>
      <c r="J82" s="5" t="s">
        <v>4429</v>
      </c>
      <c r="K82" s="5" t="str">
        <f>VLOOKUP(H82,label!A:G,6,FALSE)</f>
        <v>identifierDescriptionItemType</v>
      </c>
      <c r="L82" s="5" t="str">
        <f>VLOOKUP(H82,label!A:G,5,FALSE)</f>
        <v>identifierDescription</v>
      </c>
    </row>
    <row r="83" spans="1:12" ht="16" customHeight="1">
      <c r="A83" s="5">
        <v>80</v>
      </c>
      <c r="B83" s="12" t="s">
        <v>2065</v>
      </c>
      <c r="C83" s="9" t="s">
        <v>1961</v>
      </c>
      <c r="D83" s="9" t="s">
        <v>1929</v>
      </c>
      <c r="E83" s="9" t="s">
        <v>1918</v>
      </c>
      <c r="F83" s="9" t="s">
        <v>2066</v>
      </c>
      <c r="G83" s="10">
        <f t="shared" si="4"/>
        <v>2</v>
      </c>
      <c r="H83" s="10" t="s">
        <v>1340</v>
      </c>
      <c r="I83" s="89">
        <f>VLOOKUP(H83,label!A:G,3,FALSE)</f>
        <v>4</v>
      </c>
      <c r="J83" s="5" t="s">
        <v>4426</v>
      </c>
      <c r="K83" s="5" t="str">
        <f>VLOOKUP(H83,label!A:G,6,FALSE)</f>
        <v>identifierCodeItemType</v>
      </c>
      <c r="L83" s="5" t="str">
        <f>VLOOKUP(H83,label!A:G,5,FALSE)</f>
        <v>identifierCode</v>
      </c>
    </row>
    <row r="84" spans="1:12" ht="16" customHeight="1">
      <c r="A84" s="5">
        <v>81</v>
      </c>
      <c r="B84" s="12" t="s">
        <v>2067</v>
      </c>
      <c r="C84" s="9" t="s">
        <v>1961</v>
      </c>
      <c r="D84" s="9" t="s">
        <v>1929</v>
      </c>
      <c r="E84" s="9"/>
      <c r="F84" s="9" t="s">
        <v>1952</v>
      </c>
      <c r="G84" s="10">
        <f t="shared" si="4"/>
        <v>2</v>
      </c>
      <c r="H84" s="5"/>
      <c r="I84" s="89" t="e">
        <f>VLOOKUP(H84,label!A:G,3,FALSE)</f>
        <v>#N/A</v>
      </c>
      <c r="J84" s="5" t="e">
        <v>#N/A</v>
      </c>
      <c r="K84" s="5" t="e">
        <f>VLOOKUP(H84,label!A:G,6,FALSE)</f>
        <v>#N/A</v>
      </c>
      <c r="L84" s="5" t="e">
        <f>VLOOKUP(H84,label!A:G,5,FALSE)</f>
        <v>#N/A</v>
      </c>
    </row>
    <row r="85" spans="1:12" ht="16" customHeight="1">
      <c r="A85" s="5">
        <v>82</v>
      </c>
      <c r="B85" s="12" t="s">
        <v>2068</v>
      </c>
      <c r="C85" s="9" t="s">
        <v>1961</v>
      </c>
      <c r="D85" s="9" t="s">
        <v>1929</v>
      </c>
      <c r="E85" s="9" t="s">
        <v>1918</v>
      </c>
      <c r="F85" s="9" t="s">
        <v>2069</v>
      </c>
      <c r="G85" s="10">
        <f t="shared" si="4"/>
        <v>2</v>
      </c>
      <c r="H85" s="10" t="s">
        <v>1341</v>
      </c>
      <c r="I85" s="89">
        <f>VLOOKUP(H85,label!A:G,3,FALSE)</f>
        <v>5</v>
      </c>
      <c r="J85" s="5" t="s">
        <v>4529</v>
      </c>
      <c r="K85" s="5" t="str">
        <f>VLOOKUP(H85,label!A:G,6,FALSE)</f>
        <v>identifierAuthorityCodeItemType</v>
      </c>
      <c r="L85" s="5" t="str">
        <f>VLOOKUP(H85,label!A:G,5,FALSE)</f>
        <v>identifierAuthorityCode</v>
      </c>
    </row>
    <row r="86" spans="1:12" ht="16" customHeight="1">
      <c r="A86" s="5">
        <v>83</v>
      </c>
      <c r="B86" s="12" t="s">
        <v>2070</v>
      </c>
      <c r="C86" s="9" t="s">
        <v>1961</v>
      </c>
      <c r="D86" s="9" t="s">
        <v>1929</v>
      </c>
      <c r="E86" s="9"/>
      <c r="F86" s="9" t="s">
        <v>1952</v>
      </c>
      <c r="G86" s="10">
        <f t="shared" si="4"/>
        <v>2</v>
      </c>
      <c r="H86" s="5" t="s">
        <v>3520</v>
      </c>
      <c r="I86" s="89">
        <f>VLOOKUP(H86,label!A:G,3,FALSE)</f>
        <v>5</v>
      </c>
      <c r="J86" s="5" t="s">
        <v>4530</v>
      </c>
      <c r="K86" s="5" t="str">
        <f>VLOOKUP(H86,label!A:G,6,FALSE)</f>
        <v>identifierAuthorityItemType</v>
      </c>
      <c r="L86" s="5" t="str">
        <f>VLOOKUP(H86,label!A:G,5,FALSE)</f>
        <v>identifierAuthority</v>
      </c>
    </row>
    <row r="87" spans="1:12" ht="16" customHeight="1">
      <c r="A87" s="5">
        <v>84</v>
      </c>
      <c r="B87" s="14" t="s">
        <v>2071</v>
      </c>
      <c r="C87" s="9" t="s">
        <v>1916</v>
      </c>
      <c r="D87" s="9" t="s">
        <v>1929</v>
      </c>
      <c r="E87" s="16"/>
      <c r="F87" s="17" t="s">
        <v>2072</v>
      </c>
      <c r="G87" s="10">
        <f t="shared" si="4"/>
        <v>1</v>
      </c>
      <c r="H87" s="10" t="s">
        <v>823</v>
      </c>
      <c r="I87" s="89">
        <f>VLOOKUP(H87,label!A:G,3,FALSE)</f>
        <v>3</v>
      </c>
      <c r="J87" s="5" t="s">
        <v>4425</v>
      </c>
      <c r="K87" s="5" t="str">
        <f>VLOOKUP(H87,label!A:G,6,FALSE)</f>
        <v>_</v>
      </c>
      <c r="L87" s="5" t="str">
        <f>VLOOKUP(H87,label!A:G,5,FALSE)</f>
        <v>identifierReference</v>
      </c>
    </row>
    <row r="88" spans="1:12" ht="16" customHeight="1">
      <c r="A88" s="5">
        <v>85</v>
      </c>
      <c r="B88" s="13"/>
      <c r="C88" s="18"/>
      <c r="D88" s="18"/>
      <c r="E88" s="19"/>
      <c r="F88" s="18"/>
      <c r="G88" s="10"/>
      <c r="H88" s="10" t="s">
        <v>1347</v>
      </c>
      <c r="I88" s="89">
        <f>VLOOKUP(H88,label!A:G,3,FALSE)</f>
        <v>4</v>
      </c>
      <c r="J88" s="5" t="s">
        <v>4430</v>
      </c>
      <c r="K88" s="5" t="str">
        <f>VLOOKUP(H88,label!A:G,6,FALSE)</f>
        <v>gl-gen:identifierTypeItemType</v>
      </c>
      <c r="L88" s="5" t="str">
        <f>VLOOKUP(H88,label!A:G,5,FALSE)</f>
        <v>identifierType</v>
      </c>
    </row>
    <row r="89" spans="1:12" ht="16" customHeight="1">
      <c r="A89" s="5">
        <v>86</v>
      </c>
      <c r="B89" s="12" t="s">
        <v>2073</v>
      </c>
      <c r="C89" s="9" t="s">
        <v>1961</v>
      </c>
      <c r="D89" s="9" t="s">
        <v>1917</v>
      </c>
      <c r="E89" s="9" t="s">
        <v>1938</v>
      </c>
      <c r="F89" s="9" t="s">
        <v>2074</v>
      </c>
      <c r="G89" s="10">
        <f t="shared" ref="G89:G99" si="5">LEN(C89)</f>
        <v>2</v>
      </c>
      <c r="H89" s="10" t="s">
        <v>1346</v>
      </c>
      <c r="I89" s="89">
        <f>VLOOKUP(H89,label!A:G,3,FALSE)</f>
        <v>4</v>
      </c>
      <c r="J89" s="5" t="s">
        <v>4429</v>
      </c>
      <c r="K89" s="5" t="str">
        <f>VLOOKUP(H89,label!A:G,6,FALSE)</f>
        <v>identifierDescriptionItemType</v>
      </c>
      <c r="L89" s="5" t="str">
        <f>VLOOKUP(H89,label!A:G,5,FALSE)</f>
        <v>identifierDescription</v>
      </c>
    </row>
    <row r="90" spans="1:12" ht="16" customHeight="1">
      <c r="A90" s="5">
        <v>87</v>
      </c>
      <c r="B90" s="12" t="s">
        <v>2075</v>
      </c>
      <c r="C90" s="9" t="s">
        <v>1961</v>
      </c>
      <c r="D90" s="9" t="s">
        <v>1917</v>
      </c>
      <c r="E90" s="9" t="s">
        <v>1918</v>
      </c>
      <c r="F90" s="9" t="s">
        <v>2076</v>
      </c>
      <c r="G90" s="10">
        <f t="shared" si="5"/>
        <v>2</v>
      </c>
      <c r="H90" s="10" t="s">
        <v>1341</v>
      </c>
      <c r="I90" s="89">
        <f>VLOOKUP(H90,label!A:G,3,FALSE)</f>
        <v>5</v>
      </c>
      <c r="J90" s="5" t="s">
        <v>4529</v>
      </c>
      <c r="K90" s="5" t="str">
        <f>VLOOKUP(H90,label!A:G,6,FALSE)</f>
        <v>identifierAuthorityCodeItemType</v>
      </c>
      <c r="L90" s="5" t="str">
        <f>VLOOKUP(H90,label!A:G,5,FALSE)</f>
        <v>identifierAuthorityCode</v>
      </c>
    </row>
    <row r="91" spans="1:12" ht="16" customHeight="1">
      <c r="A91" s="5">
        <v>88</v>
      </c>
      <c r="B91" s="14" t="s">
        <v>2077</v>
      </c>
      <c r="C91" s="9" t="s">
        <v>1961</v>
      </c>
      <c r="D91" s="9" t="s">
        <v>1917</v>
      </c>
      <c r="E91" s="16"/>
      <c r="F91" s="17" t="s">
        <v>2078</v>
      </c>
      <c r="G91" s="10">
        <f t="shared" si="5"/>
        <v>2</v>
      </c>
      <c r="H91" s="10" t="s">
        <v>828</v>
      </c>
      <c r="I91" s="89">
        <f>VLOOKUP(H91,label!A:G,3,FALSE)</f>
        <v>4</v>
      </c>
      <c r="J91" s="5" t="s">
        <v>4431</v>
      </c>
      <c r="K91" s="5" t="str">
        <f>VLOOKUP(H91,label!A:G,6,FALSE)</f>
        <v>_</v>
      </c>
      <c r="L91" s="5" t="str">
        <f>VLOOKUP(H91,label!A:G,5,FALSE)</f>
        <v>identifierAddress</v>
      </c>
    </row>
    <row r="92" spans="1:12" ht="16" customHeight="1">
      <c r="A92" s="5">
        <v>89</v>
      </c>
      <c r="B92" s="12" t="s">
        <v>2079</v>
      </c>
      <c r="C92" s="9" t="s">
        <v>2000</v>
      </c>
      <c r="D92" s="9" t="s">
        <v>1929</v>
      </c>
      <c r="E92" s="9" t="s">
        <v>1938</v>
      </c>
      <c r="F92" s="9" t="s">
        <v>2080</v>
      </c>
      <c r="G92" s="10">
        <f t="shared" si="5"/>
        <v>3</v>
      </c>
      <c r="H92" s="33" t="s">
        <v>1359</v>
      </c>
      <c r="I92" s="89">
        <f>VLOOKUP(H92,label!A:G,3,FALSE)</f>
        <v>5</v>
      </c>
      <c r="J92" s="5" t="s">
        <v>4432</v>
      </c>
      <c r="K92" s="5" t="str">
        <f>VLOOKUP(H92,label!A:G,6,FALSE)</f>
        <v>identifierStreetItemType</v>
      </c>
      <c r="L92" s="5" t="str">
        <f>VLOOKUP(H92,label!A:G,5,FALSE)</f>
        <v>identifierStreet</v>
      </c>
    </row>
    <row r="93" spans="1:12" ht="16" customHeight="1">
      <c r="A93" s="5">
        <v>90</v>
      </c>
      <c r="B93" s="12" t="s">
        <v>2081</v>
      </c>
      <c r="C93" s="9" t="s">
        <v>2000</v>
      </c>
      <c r="D93" s="9" t="s">
        <v>1929</v>
      </c>
      <c r="E93" s="9" t="s">
        <v>1938</v>
      </c>
      <c r="F93" s="9" t="s">
        <v>2082</v>
      </c>
      <c r="G93" s="10">
        <f t="shared" si="5"/>
        <v>3</v>
      </c>
      <c r="H93" s="33" t="s">
        <v>1360</v>
      </c>
      <c r="I93" s="89">
        <f>VLOOKUP(H93,label!A:G,3,FALSE)</f>
        <v>5</v>
      </c>
      <c r="J93" s="5" t="s">
        <v>4433</v>
      </c>
      <c r="K93" s="5" t="str">
        <f>VLOOKUP(H93,label!A:G,6,FALSE)</f>
        <v>identifierAddressStreet2ItemType</v>
      </c>
      <c r="L93" s="5" t="str">
        <f>VLOOKUP(H93,label!A:G,5,FALSE)</f>
        <v>identifierAddressStreet2</v>
      </c>
    </row>
    <row r="94" spans="1:12" ht="16" customHeight="1">
      <c r="A94" s="5">
        <v>91</v>
      </c>
      <c r="B94" s="12" t="s">
        <v>2083</v>
      </c>
      <c r="C94" s="9" t="s">
        <v>2000</v>
      </c>
      <c r="D94" s="9" t="s">
        <v>1929</v>
      </c>
      <c r="E94" s="9" t="s">
        <v>1938</v>
      </c>
      <c r="F94" s="9" t="s">
        <v>2084</v>
      </c>
      <c r="G94" s="10">
        <f t="shared" si="5"/>
        <v>3</v>
      </c>
      <c r="H94" s="33" t="s">
        <v>4362</v>
      </c>
      <c r="I94" s="89">
        <f>VLOOKUP(H94,label!A:G,3,FALSE)</f>
        <v>5</v>
      </c>
      <c r="J94" s="5" t="s">
        <v>4434</v>
      </c>
      <c r="K94" s="5" t="str">
        <f>VLOOKUP(H94,label!A:G,6,FALSE)</f>
        <v>textItemType</v>
      </c>
      <c r="L94" s="5" t="str">
        <f>VLOOKUP(H94,label!A:G,5,FALSE)</f>
        <v>AddressLine3</v>
      </c>
    </row>
    <row r="95" spans="1:12" ht="16" customHeight="1">
      <c r="A95" s="5">
        <v>92</v>
      </c>
      <c r="B95" s="12" t="s">
        <v>2085</v>
      </c>
      <c r="C95" s="9" t="s">
        <v>2000</v>
      </c>
      <c r="D95" s="9" t="s">
        <v>1929</v>
      </c>
      <c r="E95" s="9" t="s">
        <v>1938</v>
      </c>
      <c r="F95" s="9" t="s">
        <v>2086</v>
      </c>
      <c r="G95" s="10">
        <f t="shared" si="5"/>
        <v>3</v>
      </c>
      <c r="H95" s="10" t="s">
        <v>1361</v>
      </c>
      <c r="I95" s="89">
        <f>VLOOKUP(H95,label!A:G,3,FALSE)</f>
        <v>5</v>
      </c>
      <c r="J95" s="5" t="s">
        <v>4435</v>
      </c>
      <c r="K95" s="5" t="str">
        <f>VLOOKUP(H95,label!A:G,6,FALSE)</f>
        <v>identifierCityItemType</v>
      </c>
      <c r="L95" s="5" t="str">
        <f>VLOOKUP(H95,label!A:G,5,FALSE)</f>
        <v>identifierCity</v>
      </c>
    </row>
    <row r="96" spans="1:12" ht="16" customHeight="1">
      <c r="A96" s="5">
        <v>93</v>
      </c>
      <c r="B96" s="12" t="s">
        <v>2087</v>
      </c>
      <c r="C96" s="9" t="s">
        <v>2000</v>
      </c>
      <c r="D96" s="9" t="s">
        <v>1929</v>
      </c>
      <c r="E96" s="9" t="s">
        <v>1938</v>
      </c>
      <c r="F96" s="9" t="s">
        <v>2088</v>
      </c>
      <c r="G96" s="10">
        <f t="shared" si="5"/>
        <v>3</v>
      </c>
      <c r="H96" s="10" t="s">
        <v>1364</v>
      </c>
      <c r="I96" s="89">
        <f>VLOOKUP(H96,label!A:G,3,FALSE)</f>
        <v>5</v>
      </c>
      <c r="J96" s="5" t="s">
        <v>4438</v>
      </c>
      <c r="K96" s="5" t="str">
        <f>VLOOKUP(H96,label!A:G,6,FALSE)</f>
        <v>identifierZipOrPostalCodeItemType</v>
      </c>
      <c r="L96" s="5" t="str">
        <f>VLOOKUP(H96,label!A:G,5,FALSE)</f>
        <v>identifierZipOrPostalCode</v>
      </c>
    </row>
    <row r="97" spans="1:15" ht="16" customHeight="1">
      <c r="A97" s="5">
        <v>94</v>
      </c>
      <c r="B97" s="12" t="s">
        <v>2089</v>
      </c>
      <c r="C97" s="9" t="s">
        <v>2000</v>
      </c>
      <c r="D97" s="9" t="s">
        <v>1929</v>
      </c>
      <c r="E97" s="9" t="s">
        <v>1938</v>
      </c>
      <c r="F97" s="9" t="s">
        <v>2090</v>
      </c>
      <c r="G97" s="10">
        <f t="shared" si="5"/>
        <v>3</v>
      </c>
      <c r="H97" s="10" t="s">
        <v>1362</v>
      </c>
      <c r="I97" s="89">
        <f>VLOOKUP(H97,label!A:G,3,FALSE)</f>
        <v>5</v>
      </c>
      <c r="J97" s="5" t="s">
        <v>4436</v>
      </c>
      <c r="K97" s="5" t="str">
        <f>VLOOKUP(H97,label!A:G,6,FALSE)</f>
        <v>identifierStateOrProvinceItemType</v>
      </c>
      <c r="L97" s="5" t="str">
        <f>VLOOKUP(H97,label!A:G,5,FALSE)</f>
        <v>identifierStateOrProvince</v>
      </c>
    </row>
    <row r="98" spans="1:15" ht="16" customHeight="1">
      <c r="A98" s="5">
        <v>95</v>
      </c>
      <c r="B98" s="12" t="s">
        <v>2091</v>
      </c>
      <c r="C98" s="9" t="s">
        <v>2000</v>
      </c>
      <c r="D98" s="9" t="s">
        <v>1917</v>
      </c>
      <c r="E98" s="9" t="s">
        <v>1924</v>
      </c>
      <c r="F98" s="9" t="s">
        <v>2092</v>
      </c>
      <c r="G98" s="10">
        <f t="shared" si="5"/>
        <v>3</v>
      </c>
      <c r="H98" s="10" t="s">
        <v>1363</v>
      </c>
      <c r="I98" s="89">
        <f>VLOOKUP(H98,label!A:G,3,FALSE)</f>
        <v>5</v>
      </c>
      <c r="J98" s="5" t="s">
        <v>4437</v>
      </c>
      <c r="K98" s="5" t="str">
        <f>VLOOKUP(H98,label!A:G,6,FALSE)</f>
        <v>identifierCountryItemType</v>
      </c>
      <c r="L98" s="5" t="str">
        <f>VLOOKUP(H98,label!A:G,5,FALSE)</f>
        <v>identifierCountry</v>
      </c>
    </row>
    <row r="99" spans="1:15" ht="16" customHeight="1">
      <c r="A99" s="5">
        <v>96</v>
      </c>
      <c r="B99" s="14" t="s">
        <v>2093</v>
      </c>
      <c r="C99" s="9" t="s">
        <v>1916</v>
      </c>
      <c r="D99" s="9" t="s">
        <v>1929</v>
      </c>
      <c r="E99" s="16"/>
      <c r="F99" s="17" t="s">
        <v>2094</v>
      </c>
      <c r="G99" s="10">
        <f t="shared" si="5"/>
        <v>1</v>
      </c>
      <c r="H99" s="10" t="s">
        <v>823</v>
      </c>
      <c r="I99" s="5">
        <f>VLOOKUP(H99,label!A:G,3,FALSE)</f>
        <v>3</v>
      </c>
      <c r="J99" s="5" t="s">
        <v>4425</v>
      </c>
      <c r="K99" s="5" t="str">
        <f>VLOOKUP(H99,label!A:G,6,FALSE)</f>
        <v>_</v>
      </c>
      <c r="L99" s="5" t="str">
        <f>VLOOKUP(H99,label!A:G,5,FALSE)</f>
        <v>identifierReference</v>
      </c>
    </row>
    <row r="100" spans="1:15" ht="16" customHeight="1">
      <c r="A100" s="5">
        <v>97</v>
      </c>
      <c r="B100" s="21"/>
      <c r="C100" s="18"/>
      <c r="D100" s="18"/>
      <c r="E100" s="19"/>
      <c r="F100" s="18"/>
      <c r="G100" s="10"/>
      <c r="H100" s="10" t="s">
        <v>1347</v>
      </c>
      <c r="I100" s="5">
        <f>VLOOKUP(H100,label!A:G,3,FALSE)</f>
        <v>4</v>
      </c>
      <c r="J100" s="5" t="s">
        <v>4430</v>
      </c>
      <c r="K100" s="5" t="str">
        <f>VLOOKUP(H100,label!A:G,6,FALSE)</f>
        <v>gl-gen:identifierTypeItemType</v>
      </c>
      <c r="L100" s="5" t="str">
        <f>VLOOKUP(H100,label!A:G,5,FALSE)</f>
        <v>identifierType</v>
      </c>
      <c r="O100" s="1"/>
    </row>
    <row r="101" spans="1:15" ht="16" customHeight="1">
      <c r="A101" s="5">
        <v>98</v>
      </c>
      <c r="B101" s="12" t="s">
        <v>2095</v>
      </c>
      <c r="C101" s="9" t="s">
        <v>1961</v>
      </c>
      <c r="D101" s="9" t="s">
        <v>1929</v>
      </c>
      <c r="E101" s="9" t="s">
        <v>1938</v>
      </c>
      <c r="F101" s="9" t="s">
        <v>2096</v>
      </c>
      <c r="G101" s="10">
        <f t="shared" ref="G101:G132" si="6">LEN(C101)</f>
        <v>2</v>
      </c>
      <c r="H101" s="10" t="s">
        <v>1346</v>
      </c>
      <c r="I101" s="5">
        <f>VLOOKUP(H101,label!A:G,3,FALSE)</f>
        <v>4</v>
      </c>
      <c r="J101" s="5" t="s">
        <v>4429</v>
      </c>
      <c r="K101" s="5" t="str">
        <f>VLOOKUP(H101,label!A:G,6,FALSE)</f>
        <v>identifierDescriptionItemType</v>
      </c>
      <c r="L101" s="5" t="str">
        <f>VLOOKUP(H101,label!A:G,5,FALSE)</f>
        <v>identifierDescription</v>
      </c>
    </row>
    <row r="102" spans="1:15" ht="16" customHeight="1">
      <c r="A102" s="5">
        <v>99</v>
      </c>
      <c r="B102" s="12" t="s">
        <v>2097</v>
      </c>
      <c r="C102" s="9" t="s">
        <v>1961</v>
      </c>
      <c r="D102" s="9" t="s">
        <v>1929</v>
      </c>
      <c r="E102" s="9" t="s">
        <v>1918</v>
      </c>
      <c r="F102" s="9" t="s">
        <v>2098</v>
      </c>
      <c r="G102" s="10">
        <f t="shared" si="6"/>
        <v>2</v>
      </c>
      <c r="H102" s="10" t="s">
        <v>1365</v>
      </c>
      <c r="I102" s="5">
        <f>VLOOKUP(H102,label!A:G,3,FALSE)</f>
        <v>5</v>
      </c>
      <c r="J102" s="5" t="s">
        <v>4439</v>
      </c>
      <c r="K102" s="5" t="str">
        <f>VLOOKUP(H102,label!A:G,6,FALSE)</f>
        <v>locationIdentifierItemType</v>
      </c>
      <c r="L102" s="5" t="str">
        <f>VLOOKUP(H102,label!A:G,5,FALSE)</f>
        <v>identifierAddressLocationIdentifier</v>
      </c>
    </row>
    <row r="103" spans="1:15" ht="16" customHeight="1">
      <c r="A103" s="5">
        <v>100</v>
      </c>
      <c r="B103" s="12" t="s">
        <v>2099</v>
      </c>
      <c r="C103" s="9" t="s">
        <v>1961</v>
      </c>
      <c r="D103" s="9" t="s">
        <v>1929</v>
      </c>
      <c r="E103" s="9"/>
      <c r="F103" s="9" t="s">
        <v>1952</v>
      </c>
      <c r="G103" s="10">
        <f t="shared" si="6"/>
        <v>2</v>
      </c>
      <c r="H103" s="5"/>
      <c r="I103" s="5" t="e">
        <f>VLOOKUP(H103,label!A:G,3,FALSE)</f>
        <v>#N/A</v>
      </c>
      <c r="J103" s="5" t="e">
        <v>#N/A</v>
      </c>
      <c r="K103" s="5" t="e">
        <f>VLOOKUP(H103,label!A:G,6,FALSE)</f>
        <v>#N/A</v>
      </c>
      <c r="L103" s="5" t="e">
        <f>VLOOKUP(H103,label!A:G,5,FALSE)</f>
        <v>#N/A</v>
      </c>
    </row>
    <row r="104" spans="1:15" ht="16" customHeight="1">
      <c r="A104" s="5">
        <v>101</v>
      </c>
      <c r="B104" s="13" t="s">
        <v>2100</v>
      </c>
      <c r="C104" s="9" t="s">
        <v>1961</v>
      </c>
      <c r="D104" s="9" t="s">
        <v>1929</v>
      </c>
      <c r="E104" s="9" t="s">
        <v>1921</v>
      </c>
      <c r="F104" s="9" t="s">
        <v>2101</v>
      </c>
      <c r="G104" s="10">
        <f t="shared" si="6"/>
        <v>2</v>
      </c>
      <c r="H104" s="10" t="s">
        <v>1415</v>
      </c>
      <c r="I104" s="96">
        <f>VLOOKUP(H104,label!A:G,3,FALSE)</f>
        <v>4</v>
      </c>
      <c r="J104" s="106" t="s">
        <v>4551</v>
      </c>
      <c r="K104" s="5" t="str">
        <f>VLOOKUP(H104,label!A:G,6,FALSE)</f>
        <v>shipReceivedDateItemType</v>
      </c>
      <c r="L104" s="5" t="str">
        <f>VLOOKUP(H104,label!A:G,5,FALSE)</f>
        <v>shipReceivedDate</v>
      </c>
    </row>
    <row r="105" spans="1:15" ht="16" customHeight="1">
      <c r="A105" s="5">
        <v>102</v>
      </c>
      <c r="B105" s="14" t="s">
        <v>2102</v>
      </c>
      <c r="C105" s="9" t="s">
        <v>1961</v>
      </c>
      <c r="D105" s="9" t="s">
        <v>1929</v>
      </c>
      <c r="E105" s="16"/>
      <c r="F105" s="17" t="s">
        <v>2103</v>
      </c>
      <c r="G105" s="10">
        <f t="shared" si="6"/>
        <v>2</v>
      </c>
      <c r="H105" s="5" t="s">
        <v>3644</v>
      </c>
      <c r="I105" s="89">
        <f>VLOOKUP(H105,label!A:G,3,FALSE)</f>
        <v>4</v>
      </c>
      <c r="J105" s="5" t="s">
        <v>4443</v>
      </c>
      <c r="K105" s="5" t="str">
        <f>VLOOKUP(H105,label!A:G,6,FALSE)</f>
        <v>textItemType</v>
      </c>
      <c r="L105" s="5" t="str">
        <f>VLOOKUP(H105,label!A:G,5,FALSE)</f>
        <v>INVOICING_PERIOD</v>
      </c>
    </row>
    <row r="106" spans="1:15" ht="16" customHeight="1">
      <c r="A106" s="5">
        <v>103</v>
      </c>
      <c r="B106" s="12" t="s">
        <v>2104</v>
      </c>
      <c r="C106" s="9" t="s">
        <v>2000</v>
      </c>
      <c r="D106" s="9" t="s">
        <v>1929</v>
      </c>
      <c r="E106" s="9" t="s">
        <v>1921</v>
      </c>
      <c r="F106" s="9" t="s">
        <v>2105</v>
      </c>
      <c r="G106" s="10">
        <f t="shared" si="6"/>
        <v>3</v>
      </c>
      <c r="H106" s="10" t="s">
        <v>1145</v>
      </c>
      <c r="I106" s="89">
        <f>VLOOKUP(H106,label!A:G,3,FALSE)</f>
        <v>3</v>
      </c>
      <c r="J106" s="5" t="s">
        <v>4535</v>
      </c>
      <c r="K106" s="5" t="str">
        <f>VLOOKUP(H106,label!A:G,6,FALSE)</f>
        <v>periodCoveredStartItemType</v>
      </c>
      <c r="L106" s="5" t="str">
        <f>VLOOKUP(H106,label!A:G,5,FALSE)</f>
        <v>periodCoveredStart</v>
      </c>
    </row>
    <row r="107" spans="1:15" ht="16" customHeight="1">
      <c r="A107" s="5">
        <v>104</v>
      </c>
      <c r="B107" s="12" t="s">
        <v>2106</v>
      </c>
      <c r="C107" s="9" t="s">
        <v>2000</v>
      </c>
      <c r="D107" s="9" t="s">
        <v>1929</v>
      </c>
      <c r="E107" s="9" t="s">
        <v>1921</v>
      </c>
      <c r="F107" s="9" t="s">
        <v>2107</v>
      </c>
      <c r="G107" s="10">
        <f t="shared" si="6"/>
        <v>3</v>
      </c>
      <c r="H107" s="10" t="s">
        <v>1146</v>
      </c>
      <c r="I107" s="89">
        <f>VLOOKUP(H107,label!A:G,3,FALSE)</f>
        <v>3</v>
      </c>
      <c r="J107" s="5" t="s">
        <v>4536</v>
      </c>
      <c r="K107" s="5" t="str">
        <f>VLOOKUP(H107,label!A:G,6,FALSE)</f>
        <v>periodCoveredEndItemType</v>
      </c>
      <c r="L107" s="5" t="str">
        <f>VLOOKUP(H107,label!A:G,5,FALSE)</f>
        <v>periodCoveredEnd</v>
      </c>
    </row>
    <row r="108" spans="1:15" ht="16" customHeight="1">
      <c r="A108" s="5">
        <v>105</v>
      </c>
      <c r="B108" s="14" t="s">
        <v>2108</v>
      </c>
      <c r="C108" s="9" t="s">
        <v>1961</v>
      </c>
      <c r="D108" s="9" t="s">
        <v>1929</v>
      </c>
      <c r="E108" s="16"/>
      <c r="F108" s="17" t="s">
        <v>2109</v>
      </c>
      <c r="G108" s="10">
        <f t="shared" si="6"/>
        <v>2</v>
      </c>
      <c r="H108" s="10" t="s">
        <v>828</v>
      </c>
      <c r="I108" s="89">
        <f>VLOOKUP(H108,label!A:G,3,FALSE)</f>
        <v>4</v>
      </c>
      <c r="J108" s="5" t="s">
        <v>4431</v>
      </c>
      <c r="K108" s="5" t="str">
        <f>VLOOKUP(H108,label!A:G,6,FALSE)</f>
        <v>_</v>
      </c>
      <c r="L108" s="5" t="str">
        <f>VLOOKUP(H108,label!A:G,5,FALSE)</f>
        <v>identifierAddress</v>
      </c>
    </row>
    <row r="109" spans="1:15" ht="16" customHeight="1">
      <c r="A109" s="5">
        <v>106</v>
      </c>
      <c r="B109" s="12" t="s">
        <v>2110</v>
      </c>
      <c r="C109" s="9" t="s">
        <v>2000</v>
      </c>
      <c r="D109" s="9" t="s">
        <v>1929</v>
      </c>
      <c r="E109" s="9" t="s">
        <v>1938</v>
      </c>
      <c r="F109" s="9" t="s">
        <v>2111</v>
      </c>
      <c r="G109" s="10">
        <f t="shared" si="6"/>
        <v>3</v>
      </c>
      <c r="H109" s="33" t="s">
        <v>1359</v>
      </c>
      <c r="I109" s="89">
        <f>VLOOKUP(H109,label!A:G,3,FALSE)</f>
        <v>5</v>
      </c>
      <c r="J109" s="5" t="s">
        <v>4432</v>
      </c>
      <c r="K109" s="5" t="str">
        <f>VLOOKUP(H109,label!A:G,6,FALSE)</f>
        <v>identifierStreetItemType</v>
      </c>
      <c r="L109" s="5" t="str">
        <f>VLOOKUP(H109,label!A:G,5,FALSE)</f>
        <v>identifierStreet</v>
      </c>
    </row>
    <row r="110" spans="1:15" ht="16" customHeight="1">
      <c r="A110" s="5">
        <v>107</v>
      </c>
      <c r="B110" s="12" t="s">
        <v>2112</v>
      </c>
      <c r="C110" s="9" t="s">
        <v>2000</v>
      </c>
      <c r="D110" s="9" t="s">
        <v>1929</v>
      </c>
      <c r="E110" s="9" t="s">
        <v>1938</v>
      </c>
      <c r="F110" s="9" t="s">
        <v>2113</v>
      </c>
      <c r="G110" s="10">
        <f t="shared" si="6"/>
        <v>3</v>
      </c>
      <c r="H110" s="33" t="s">
        <v>1360</v>
      </c>
      <c r="I110" s="89">
        <f>VLOOKUP(H110,label!A:G,3,FALSE)</f>
        <v>5</v>
      </c>
      <c r="J110" s="5" t="s">
        <v>4433</v>
      </c>
      <c r="K110" s="5" t="str">
        <f>VLOOKUP(H110,label!A:G,6,FALSE)</f>
        <v>identifierAddressStreet2ItemType</v>
      </c>
      <c r="L110" s="5" t="str">
        <f>VLOOKUP(H110,label!A:G,5,FALSE)</f>
        <v>identifierAddressStreet2</v>
      </c>
    </row>
    <row r="111" spans="1:15" ht="16" customHeight="1">
      <c r="A111" s="5">
        <v>108</v>
      </c>
      <c r="B111" s="12" t="s">
        <v>2114</v>
      </c>
      <c r="C111" s="9" t="s">
        <v>2000</v>
      </c>
      <c r="D111" s="9" t="s">
        <v>1929</v>
      </c>
      <c r="E111" s="9" t="s">
        <v>1938</v>
      </c>
      <c r="F111" s="9" t="s">
        <v>2115</v>
      </c>
      <c r="G111" s="10">
        <f t="shared" si="6"/>
        <v>3</v>
      </c>
      <c r="H111" s="33" t="s">
        <v>4362</v>
      </c>
      <c r="I111" s="89">
        <f>VLOOKUP(H111,label!A:G,3,FALSE)</f>
        <v>5</v>
      </c>
      <c r="J111" s="5" t="s">
        <v>4434</v>
      </c>
      <c r="K111" s="5" t="str">
        <f>VLOOKUP(H111,label!A:G,6,FALSE)</f>
        <v>textItemType</v>
      </c>
      <c r="L111" s="5" t="str">
        <f>VLOOKUP(H111,label!A:G,5,FALSE)</f>
        <v>AddressLine3</v>
      </c>
    </row>
    <row r="112" spans="1:15" ht="16" customHeight="1">
      <c r="A112" s="5">
        <v>109</v>
      </c>
      <c r="B112" s="12" t="s">
        <v>2116</v>
      </c>
      <c r="C112" s="9" t="s">
        <v>2000</v>
      </c>
      <c r="D112" s="9" t="s">
        <v>1929</v>
      </c>
      <c r="E112" s="9" t="s">
        <v>1938</v>
      </c>
      <c r="F112" s="9" t="s">
        <v>2117</v>
      </c>
      <c r="G112" s="10">
        <f t="shared" si="6"/>
        <v>3</v>
      </c>
      <c r="H112" s="10" t="s">
        <v>1361</v>
      </c>
      <c r="I112" s="89">
        <f>VLOOKUP(H112,label!A:G,3,FALSE)</f>
        <v>5</v>
      </c>
      <c r="J112" s="5" t="s">
        <v>4435</v>
      </c>
      <c r="K112" s="5" t="str">
        <f>VLOOKUP(H112,label!A:G,6,FALSE)</f>
        <v>identifierCityItemType</v>
      </c>
      <c r="L112" s="5" t="str">
        <f>VLOOKUP(H112,label!A:G,5,FALSE)</f>
        <v>identifierCity</v>
      </c>
    </row>
    <row r="113" spans="1:12" ht="16" customHeight="1">
      <c r="A113" s="5">
        <v>110</v>
      </c>
      <c r="B113" s="12" t="s">
        <v>2118</v>
      </c>
      <c r="C113" s="9" t="s">
        <v>2000</v>
      </c>
      <c r="D113" s="9" t="s">
        <v>1929</v>
      </c>
      <c r="E113" s="9" t="s">
        <v>1938</v>
      </c>
      <c r="F113" s="9" t="s">
        <v>2119</v>
      </c>
      <c r="G113" s="10">
        <f t="shared" si="6"/>
        <v>3</v>
      </c>
      <c r="H113" s="10" t="s">
        <v>1364</v>
      </c>
      <c r="I113" s="89">
        <f>VLOOKUP(H113,label!A:G,3,FALSE)</f>
        <v>5</v>
      </c>
      <c r="J113" s="5" t="s">
        <v>4438</v>
      </c>
      <c r="K113" s="5" t="str">
        <f>VLOOKUP(H113,label!A:G,6,FALSE)</f>
        <v>identifierZipOrPostalCodeItemType</v>
      </c>
      <c r="L113" s="5" t="str">
        <f>VLOOKUP(H113,label!A:G,5,FALSE)</f>
        <v>identifierZipOrPostalCode</v>
      </c>
    </row>
    <row r="114" spans="1:12" ht="16" customHeight="1">
      <c r="A114" s="5">
        <v>111</v>
      </c>
      <c r="B114" s="12" t="s">
        <v>2120</v>
      </c>
      <c r="C114" s="9" t="s">
        <v>2000</v>
      </c>
      <c r="D114" s="9" t="s">
        <v>1929</v>
      </c>
      <c r="E114" s="9" t="s">
        <v>1938</v>
      </c>
      <c r="F114" s="9" t="s">
        <v>2121</v>
      </c>
      <c r="G114" s="10">
        <f t="shared" si="6"/>
        <v>3</v>
      </c>
      <c r="H114" s="10" t="s">
        <v>1362</v>
      </c>
      <c r="I114" s="89">
        <f>VLOOKUP(H114,label!A:G,3,FALSE)</f>
        <v>5</v>
      </c>
      <c r="J114" s="5" t="s">
        <v>4436</v>
      </c>
      <c r="K114" s="5" t="str">
        <f>VLOOKUP(H114,label!A:G,6,FALSE)</f>
        <v>identifierStateOrProvinceItemType</v>
      </c>
      <c r="L114" s="5" t="str">
        <f>VLOOKUP(H114,label!A:G,5,FALSE)</f>
        <v>identifierStateOrProvince</v>
      </c>
    </row>
    <row r="115" spans="1:12" ht="16" customHeight="1">
      <c r="A115" s="5">
        <v>112</v>
      </c>
      <c r="B115" s="12" t="s">
        <v>2122</v>
      </c>
      <c r="C115" s="9" t="s">
        <v>2000</v>
      </c>
      <c r="D115" s="9" t="s">
        <v>1917</v>
      </c>
      <c r="E115" s="9" t="s">
        <v>1924</v>
      </c>
      <c r="F115" s="9" t="s">
        <v>2123</v>
      </c>
      <c r="G115" s="10">
        <f t="shared" si="6"/>
        <v>3</v>
      </c>
      <c r="H115" s="10" t="s">
        <v>1363</v>
      </c>
      <c r="I115" s="89">
        <f>VLOOKUP(H115,label!A:G,3,FALSE)</f>
        <v>5</v>
      </c>
      <c r="J115" s="5" t="s">
        <v>4437</v>
      </c>
      <c r="K115" s="5" t="str">
        <f>VLOOKUP(H115,label!A:G,6,FALSE)</f>
        <v>identifierCountryItemType</v>
      </c>
      <c r="L115" s="5" t="str">
        <f>VLOOKUP(H115,label!A:G,5,FALSE)</f>
        <v>identifierCountry</v>
      </c>
    </row>
    <row r="116" spans="1:12" ht="16" customHeight="1">
      <c r="A116" s="5">
        <v>113</v>
      </c>
      <c r="B116" s="14" t="s">
        <v>2124</v>
      </c>
      <c r="C116" s="9" t="s">
        <v>1916</v>
      </c>
      <c r="D116" s="9" t="s">
        <v>1929</v>
      </c>
      <c r="E116" s="16"/>
      <c r="F116" s="17" t="s">
        <v>2125</v>
      </c>
      <c r="G116" s="10">
        <f t="shared" si="6"/>
        <v>1</v>
      </c>
      <c r="H116" s="5" t="s">
        <v>3648</v>
      </c>
      <c r="I116" s="89">
        <f>VLOOKUP(H116,label!A:G,3,FALSE)</f>
        <v>3</v>
      </c>
      <c r="J116" s="5" t="s">
        <v>4405</v>
      </c>
      <c r="K116" s="5" t="str">
        <f>VLOOKUP(H116,label!A:G,6,FALSE)</f>
        <v>_</v>
      </c>
      <c r="L116" s="5" t="str">
        <f>VLOOKUP(H116,label!A:G,5,FALSE)</f>
        <v>PAYMENT_INSTRUCTIONS</v>
      </c>
    </row>
    <row r="117" spans="1:12" ht="16" customHeight="1">
      <c r="A117" s="5">
        <v>114</v>
      </c>
      <c r="B117" s="13" t="s">
        <v>2126</v>
      </c>
      <c r="C117" s="9" t="s">
        <v>1961</v>
      </c>
      <c r="D117" s="9" t="s">
        <v>1917</v>
      </c>
      <c r="E117" s="9" t="s">
        <v>1924</v>
      </c>
      <c r="F117" s="9" t="s">
        <v>2127</v>
      </c>
      <c r="G117" s="10">
        <f t="shared" si="6"/>
        <v>2</v>
      </c>
      <c r="H117" s="10" t="s">
        <v>1391</v>
      </c>
      <c r="I117" s="89">
        <f>VLOOKUP(H117,label!A:G,3,FALSE)</f>
        <v>4</v>
      </c>
      <c r="J117" s="106" t="s">
        <v>4558</v>
      </c>
      <c r="K117" s="5" t="str">
        <f>VLOOKUP(H117,label!A:G,6,FALSE)</f>
        <v>paymentMethodItemType</v>
      </c>
      <c r="L117" s="5" t="str">
        <f>VLOOKUP(H117,label!A:G,5,FALSE)</f>
        <v>paymentMethod</v>
      </c>
    </row>
    <row r="118" spans="1:12" ht="16" customHeight="1">
      <c r="A118" s="5">
        <v>115</v>
      </c>
      <c r="B118" s="12" t="s">
        <v>2128</v>
      </c>
      <c r="C118" s="9" t="s">
        <v>1961</v>
      </c>
      <c r="D118" s="9" t="s">
        <v>1929</v>
      </c>
      <c r="E118" s="9" t="s">
        <v>1938</v>
      </c>
      <c r="F118" s="9" t="s">
        <v>2129</v>
      </c>
      <c r="G118" s="10">
        <f t="shared" si="6"/>
        <v>2</v>
      </c>
      <c r="H118" s="5" t="s">
        <v>3668</v>
      </c>
      <c r="I118" s="89">
        <f>VLOOKUP(H118,label!A:G,3,FALSE)</f>
        <v>4</v>
      </c>
      <c r="J118" s="5" t="s">
        <v>4406</v>
      </c>
      <c r="K118" s="5" t="str">
        <f>VLOOKUP(H118,label!A:G,6,FALSE)</f>
        <v>textItemType</v>
      </c>
      <c r="L118" s="5" t="str">
        <f>VLOOKUP(H118,label!A:G,5,FALSE)</f>
        <v>PaymentMeansText</v>
      </c>
    </row>
    <row r="119" spans="1:12" ht="16" customHeight="1">
      <c r="A119" s="5">
        <v>116</v>
      </c>
      <c r="B119" s="12" t="s">
        <v>2130</v>
      </c>
      <c r="C119" s="9" t="s">
        <v>1961</v>
      </c>
      <c r="D119" s="9" t="s">
        <v>1929</v>
      </c>
      <c r="E119" s="9" t="s">
        <v>1938</v>
      </c>
      <c r="F119" s="9" t="s">
        <v>2131</v>
      </c>
      <c r="G119" s="10">
        <f t="shared" si="6"/>
        <v>2</v>
      </c>
      <c r="H119" s="5" t="s">
        <v>3669</v>
      </c>
      <c r="I119" s="89">
        <f>VLOOKUP(H119,label!A:G,3,FALSE)</f>
        <v>4</v>
      </c>
      <c r="J119" s="5" t="s">
        <v>4407</v>
      </c>
      <c r="K119" s="5" t="str">
        <f>VLOOKUP(H119,label!A:G,6,FALSE)</f>
        <v>textItemType</v>
      </c>
      <c r="L119" s="5" t="str">
        <f>VLOOKUP(H119,label!A:G,5,FALSE)</f>
        <v>RemittanceInformation</v>
      </c>
    </row>
    <row r="120" spans="1:12" ht="16" customHeight="1">
      <c r="A120" s="5">
        <v>117</v>
      </c>
      <c r="B120" s="14" t="s">
        <v>2132</v>
      </c>
      <c r="C120" s="9" t="s">
        <v>1961</v>
      </c>
      <c r="D120" s="15" t="s">
        <v>1958</v>
      </c>
      <c r="E120" s="16"/>
      <c r="F120" s="17" t="s">
        <v>2133</v>
      </c>
      <c r="G120" s="10">
        <f t="shared" si="6"/>
        <v>2</v>
      </c>
      <c r="H120" s="5" t="s">
        <v>3649</v>
      </c>
      <c r="I120" s="89">
        <f>VLOOKUP(H120,label!A:G,3,FALSE)</f>
        <v>4</v>
      </c>
      <c r="J120" s="5" t="s">
        <v>4408</v>
      </c>
      <c r="K120" s="5" t="str">
        <f>VLOOKUP(H120,label!A:G,6,FALSE)</f>
        <v>_</v>
      </c>
      <c r="L120" s="5" t="str">
        <f>VLOOKUP(H120,label!A:G,5,FALSE)</f>
        <v>CREDIT_TRANSFER</v>
      </c>
    </row>
    <row r="121" spans="1:12" ht="16" customHeight="1">
      <c r="A121" s="5">
        <v>118</v>
      </c>
      <c r="B121" s="12" t="s">
        <v>2134</v>
      </c>
      <c r="C121" s="9" t="s">
        <v>2000</v>
      </c>
      <c r="D121" s="9" t="s">
        <v>1917</v>
      </c>
      <c r="E121" s="9" t="s">
        <v>1918</v>
      </c>
      <c r="F121" s="9" t="s">
        <v>2135</v>
      </c>
      <c r="G121" s="10">
        <f t="shared" si="6"/>
        <v>3</v>
      </c>
      <c r="H121" s="5" t="s">
        <v>3670</v>
      </c>
      <c r="I121" s="89">
        <f>VLOOKUP(H121,label!A:G,3,FALSE)</f>
        <v>5</v>
      </c>
      <c r="J121" s="5" t="s">
        <v>4409</v>
      </c>
      <c r="K121" s="5" t="str">
        <f>VLOOKUP(H121,label!A:G,6,FALSE)</f>
        <v>identifierItemType</v>
      </c>
      <c r="L121" s="5" t="str">
        <f>VLOOKUP(H121,label!A:G,5,FALSE)</f>
        <v>PaymentAccountIdentifier</v>
      </c>
    </row>
    <row r="122" spans="1:12" ht="16" customHeight="1">
      <c r="A122" s="5">
        <v>119</v>
      </c>
      <c r="B122" s="12" t="s">
        <v>2136</v>
      </c>
      <c r="C122" s="9" t="s">
        <v>2000</v>
      </c>
      <c r="D122" s="9" t="s">
        <v>1929</v>
      </c>
      <c r="E122" s="9" t="s">
        <v>1938</v>
      </c>
      <c r="F122" s="9" t="s">
        <v>2137</v>
      </c>
      <c r="G122" s="10">
        <f t="shared" si="6"/>
        <v>3</v>
      </c>
      <c r="H122" s="5" t="s">
        <v>3671</v>
      </c>
      <c r="I122" s="89">
        <f>VLOOKUP(H122,label!A:G,3,FALSE)</f>
        <v>5</v>
      </c>
      <c r="J122" s="5" t="s">
        <v>4410</v>
      </c>
      <c r="K122" s="5" t="str">
        <f>VLOOKUP(H122,label!A:G,6,FALSE)</f>
        <v>textItemType</v>
      </c>
      <c r="L122" s="5" t="str">
        <f>VLOOKUP(H122,label!A:G,5,FALSE)</f>
        <v>PaymentAccountName</v>
      </c>
    </row>
    <row r="123" spans="1:12" ht="16" customHeight="1">
      <c r="A123" s="5">
        <v>120</v>
      </c>
      <c r="B123" s="12" t="s">
        <v>2138</v>
      </c>
      <c r="C123" s="9" t="s">
        <v>2000</v>
      </c>
      <c r="D123" s="9" t="s">
        <v>1929</v>
      </c>
      <c r="E123" s="9" t="s">
        <v>1918</v>
      </c>
      <c r="F123" s="9" t="s">
        <v>2139</v>
      </c>
      <c r="G123" s="10">
        <f t="shared" si="6"/>
        <v>3</v>
      </c>
      <c r="H123" s="5" t="s">
        <v>3672</v>
      </c>
      <c r="I123" s="89">
        <f>VLOOKUP(H123,label!A:G,3,FALSE)</f>
        <v>5</v>
      </c>
      <c r="J123" s="5" t="s">
        <v>4411</v>
      </c>
      <c r="K123" s="5" t="str">
        <f>VLOOKUP(H123,label!A:G,6,FALSE)</f>
        <v>identifierItemType</v>
      </c>
      <c r="L123" s="5" t="str">
        <f>VLOOKUP(H123,label!A:G,5,FALSE)</f>
        <v>PaymentServiceProviderIdentifier</v>
      </c>
    </row>
    <row r="124" spans="1:12" ht="16" customHeight="1">
      <c r="A124" s="5">
        <v>122</v>
      </c>
      <c r="B124" s="14" t="s">
        <v>2140</v>
      </c>
      <c r="C124" s="9" t="s">
        <v>1961</v>
      </c>
      <c r="D124" s="9" t="s">
        <v>1929</v>
      </c>
      <c r="E124" s="16"/>
      <c r="F124" s="17" t="s">
        <v>2141</v>
      </c>
      <c r="G124" s="10">
        <f t="shared" si="6"/>
        <v>2</v>
      </c>
      <c r="H124" s="5" t="s">
        <v>3650</v>
      </c>
      <c r="I124" s="89">
        <v>5</v>
      </c>
      <c r="J124" s="5" t="s">
        <v>4412</v>
      </c>
      <c r="K124" s="5" t="str">
        <f>VLOOKUP(H124,label!A:G,6,FALSE)</f>
        <v>_</v>
      </c>
      <c r="L124" s="5" t="str">
        <f>VLOOKUP(H124,label!A:G,5,FALSE)</f>
        <v>PAYMENT_CARD_INFORMATION</v>
      </c>
    </row>
    <row r="125" spans="1:12" ht="16" customHeight="1">
      <c r="A125" s="5">
        <v>123</v>
      </c>
      <c r="B125" s="12" t="s">
        <v>2142</v>
      </c>
      <c r="C125" s="9" t="s">
        <v>2000</v>
      </c>
      <c r="D125" s="9" t="s">
        <v>1917</v>
      </c>
      <c r="E125" s="9" t="s">
        <v>1938</v>
      </c>
      <c r="F125" s="9" t="s">
        <v>2143</v>
      </c>
      <c r="G125" s="10">
        <f t="shared" si="6"/>
        <v>3</v>
      </c>
      <c r="H125" s="5" t="s">
        <v>3673</v>
      </c>
      <c r="I125" s="89">
        <f>VLOOKUP(H125,label!A:G,3,FALSE)</f>
        <v>5</v>
      </c>
      <c r="J125" s="5" t="s">
        <v>4413</v>
      </c>
      <c r="K125" s="5" t="str">
        <f>VLOOKUP(H125,label!A:G,6,FALSE)</f>
        <v>textItemType</v>
      </c>
      <c r="L125" s="5" t="str">
        <f>VLOOKUP(H125,label!A:G,5,FALSE)</f>
        <v>PaymentCardPrimaryAccountNumber</v>
      </c>
    </row>
    <row r="126" spans="1:12" ht="16" customHeight="1">
      <c r="A126" s="5">
        <v>124</v>
      </c>
      <c r="B126" s="12" t="s">
        <v>2144</v>
      </c>
      <c r="C126" s="9" t="s">
        <v>2000</v>
      </c>
      <c r="D126" s="9" t="s">
        <v>1929</v>
      </c>
      <c r="E126" s="9" t="s">
        <v>1938</v>
      </c>
      <c r="F126" s="9" t="s">
        <v>2145</v>
      </c>
      <c r="G126" s="10">
        <f t="shared" si="6"/>
        <v>3</v>
      </c>
      <c r="H126" s="5" t="s">
        <v>3674</v>
      </c>
      <c r="I126" s="89">
        <f>VLOOKUP(H126,label!A:G,3,FALSE)</f>
        <v>5</v>
      </c>
      <c r="J126" s="5" t="s">
        <v>4414</v>
      </c>
      <c r="K126" s="5" t="str">
        <f>VLOOKUP(H126,label!A:G,6,FALSE)</f>
        <v>textItemType</v>
      </c>
      <c r="L126" s="5" t="str">
        <f>VLOOKUP(H126,label!A:G,5,FALSE)</f>
        <v>PaymentCardHolderName</v>
      </c>
    </row>
    <row r="127" spans="1:12" ht="16" customHeight="1">
      <c r="A127" s="5">
        <v>125</v>
      </c>
      <c r="B127" s="14" t="s">
        <v>2146</v>
      </c>
      <c r="C127" s="9" t="s">
        <v>1961</v>
      </c>
      <c r="D127" s="9" t="s">
        <v>1929</v>
      </c>
      <c r="E127" s="16"/>
      <c r="F127" s="17" t="s">
        <v>2147</v>
      </c>
      <c r="G127" s="10">
        <f t="shared" si="6"/>
        <v>2</v>
      </c>
      <c r="H127" s="5" t="s">
        <v>3651</v>
      </c>
      <c r="I127" s="89">
        <f>VLOOKUP(H127,label!A:G,3,FALSE)</f>
        <v>4</v>
      </c>
      <c r="J127" s="5" t="s">
        <v>4415</v>
      </c>
      <c r="K127" s="5" t="str">
        <f>VLOOKUP(H127,label!A:G,6,FALSE)</f>
        <v>_</v>
      </c>
      <c r="L127" s="5" t="str">
        <f>VLOOKUP(H127,label!A:G,5,FALSE)</f>
        <v>DIRECT_DEBIT</v>
      </c>
    </row>
    <row r="128" spans="1:12" ht="16" customHeight="1">
      <c r="A128" s="5">
        <v>126</v>
      </c>
      <c r="B128" s="12" t="s">
        <v>2148</v>
      </c>
      <c r="C128" s="9" t="s">
        <v>2000</v>
      </c>
      <c r="D128" s="9" t="s">
        <v>1929</v>
      </c>
      <c r="E128" s="9" t="s">
        <v>1918</v>
      </c>
      <c r="F128" s="9" t="s">
        <v>2149</v>
      </c>
      <c r="G128" s="10">
        <f t="shared" si="6"/>
        <v>3</v>
      </c>
      <c r="H128" s="5" t="s">
        <v>3675</v>
      </c>
      <c r="I128" s="89">
        <f>VLOOKUP(H128,label!A:G,3,FALSE)</f>
        <v>5</v>
      </c>
      <c r="J128" s="5" t="s">
        <v>4416</v>
      </c>
      <c r="K128" s="5" t="str">
        <f>VLOOKUP(H128,label!A:G,6,FALSE)</f>
        <v>identifierItemType</v>
      </c>
      <c r="L128" s="5" t="str">
        <f>VLOOKUP(H128,label!A:G,5,FALSE)</f>
        <v>MandateReferenceIdentifier</v>
      </c>
    </row>
    <row r="129" spans="1:12" ht="16" customHeight="1">
      <c r="A129" s="5">
        <v>127</v>
      </c>
      <c r="B129" s="12" t="s">
        <v>2150</v>
      </c>
      <c r="C129" s="9" t="s">
        <v>2000</v>
      </c>
      <c r="D129" s="9" t="s">
        <v>1929</v>
      </c>
      <c r="E129" s="9" t="s">
        <v>1918</v>
      </c>
      <c r="F129" s="9" t="s">
        <v>2151</v>
      </c>
      <c r="G129" s="10">
        <f t="shared" si="6"/>
        <v>3</v>
      </c>
      <c r="H129" s="5" t="s">
        <v>3676</v>
      </c>
      <c r="I129" s="89">
        <f>VLOOKUP(H129,label!A:G,3,FALSE)</f>
        <v>5</v>
      </c>
      <c r="J129" s="5" t="s">
        <v>4417</v>
      </c>
      <c r="K129" s="5" t="str">
        <f>VLOOKUP(H129,label!A:G,6,FALSE)</f>
        <v>identifierItemType</v>
      </c>
      <c r="L129" s="5" t="str">
        <f>VLOOKUP(H129,label!A:G,5,FALSE)</f>
        <v>BankAssignedCreditorIdentifier</v>
      </c>
    </row>
    <row r="130" spans="1:12" ht="16" customHeight="1">
      <c r="A130" s="5">
        <v>128</v>
      </c>
      <c r="B130" s="12" t="s">
        <v>2152</v>
      </c>
      <c r="C130" s="9" t="s">
        <v>2000</v>
      </c>
      <c r="D130" s="9" t="s">
        <v>1929</v>
      </c>
      <c r="E130" s="9" t="s">
        <v>1918</v>
      </c>
      <c r="F130" s="9" t="s">
        <v>2153</v>
      </c>
      <c r="G130" s="10">
        <f t="shared" si="6"/>
        <v>3</v>
      </c>
      <c r="H130" s="5" t="s">
        <v>3677</v>
      </c>
      <c r="I130" s="89">
        <f>VLOOKUP(H130,label!A:G,3,FALSE)</f>
        <v>5</v>
      </c>
      <c r="J130" s="5" t="s">
        <v>4418</v>
      </c>
      <c r="K130" s="5" t="str">
        <f>VLOOKUP(H130,label!A:G,6,FALSE)</f>
        <v>identifierItemType</v>
      </c>
      <c r="L130" s="5" t="str">
        <f>VLOOKUP(H130,label!A:G,5,FALSE)</f>
        <v>DebitedAccountIdentifier</v>
      </c>
    </row>
    <row r="131" spans="1:12" ht="16" customHeight="1">
      <c r="A131" s="5">
        <v>129</v>
      </c>
      <c r="B131" s="14" t="s">
        <v>2154</v>
      </c>
      <c r="C131" s="9" t="s">
        <v>1916</v>
      </c>
      <c r="D131" s="15" t="s">
        <v>1958</v>
      </c>
      <c r="E131" s="16"/>
      <c r="F131" s="17" t="s">
        <v>3631</v>
      </c>
      <c r="G131" s="10">
        <f t="shared" si="6"/>
        <v>1</v>
      </c>
      <c r="H131" s="5" t="s">
        <v>3652</v>
      </c>
      <c r="I131" s="89">
        <f>VLOOKUP(H131,label!A:G,3,FALSE)</f>
        <v>3</v>
      </c>
      <c r="J131" s="5" t="s">
        <v>4444</v>
      </c>
      <c r="K131" s="5" t="str">
        <f>VLOOKUP(H131,label!A:G,6,FALSE)</f>
        <v>_</v>
      </c>
      <c r="L131" s="5" t="str">
        <f>VLOOKUP(H131,label!A:G,5,FALSE)</f>
        <v>DOCUMENT_LEVEL_ALLOWANCES</v>
      </c>
    </row>
    <row r="132" spans="1:12" ht="16" customHeight="1">
      <c r="A132" s="5">
        <v>130</v>
      </c>
      <c r="B132" s="12" t="s">
        <v>2156</v>
      </c>
      <c r="C132" s="9" t="s">
        <v>1961</v>
      </c>
      <c r="D132" s="9" t="s">
        <v>1917</v>
      </c>
      <c r="E132" s="9" t="s">
        <v>1699</v>
      </c>
      <c r="F132" s="9" t="s">
        <v>2157</v>
      </c>
      <c r="G132" s="10">
        <f t="shared" si="6"/>
        <v>2</v>
      </c>
      <c r="H132" s="5" t="s">
        <v>3513</v>
      </c>
      <c r="I132" s="89">
        <f>VLOOKUP(H132,label!A:G,3,FALSE)</f>
        <v>4</v>
      </c>
      <c r="J132" s="5" t="s">
        <v>4537</v>
      </c>
      <c r="K132" s="5" t="str">
        <f>VLOOKUP(H132,label!A:G,6,FALSE)</f>
        <v>gl-gen:amountItemType</v>
      </c>
      <c r="L132" s="5" t="str">
        <f>VLOOKUP(H132,label!A:G,5,FALSE)</f>
        <v>amount</v>
      </c>
    </row>
    <row r="133" spans="1:12" ht="16" customHeight="1">
      <c r="A133" s="5">
        <v>131</v>
      </c>
      <c r="B133" s="12" t="s">
        <v>3526</v>
      </c>
      <c r="C133" s="9" t="s">
        <v>1961</v>
      </c>
      <c r="D133" s="9" t="s">
        <v>1929</v>
      </c>
      <c r="E133" s="9" t="s">
        <v>1699</v>
      </c>
      <c r="F133" s="9" t="s">
        <v>2158</v>
      </c>
      <c r="G133" s="10">
        <f t="shared" ref="G133:G164" si="7">LEN(C133)</f>
        <v>2</v>
      </c>
      <c r="H133" s="5" t="s">
        <v>3678</v>
      </c>
      <c r="I133" s="89">
        <f>VLOOKUP(H133,label!A:G,3,FALSE)</f>
        <v>4</v>
      </c>
      <c r="J133" s="5" t="s">
        <v>4445</v>
      </c>
      <c r="K133" s="5" t="str">
        <f>VLOOKUP(H133,label!A:G,6,FALSE)</f>
        <v>amountItemType</v>
      </c>
      <c r="L133" s="5" t="str">
        <f>VLOOKUP(H133,label!A:G,5,FALSE)</f>
        <v>DocumentLevelAllowanceBaseAmount</v>
      </c>
    </row>
    <row r="134" spans="1:12" ht="16" customHeight="1">
      <c r="A134" s="5">
        <v>132</v>
      </c>
      <c r="B134" s="12" t="s">
        <v>2159</v>
      </c>
      <c r="C134" s="9" t="s">
        <v>1961</v>
      </c>
      <c r="D134" s="9" t="s">
        <v>1929</v>
      </c>
      <c r="E134" s="9" t="s">
        <v>2160</v>
      </c>
      <c r="F134" s="9" t="s">
        <v>2161</v>
      </c>
      <c r="G134" s="10">
        <f t="shared" si="7"/>
        <v>2</v>
      </c>
      <c r="H134" s="5" t="s">
        <v>3679</v>
      </c>
      <c r="I134" s="89">
        <f>VLOOKUP(H134,label!A:G,3,FALSE)</f>
        <v>4</v>
      </c>
      <c r="J134" s="5" t="s">
        <v>4446</v>
      </c>
      <c r="K134" s="5" t="str">
        <f>VLOOKUP(H134,label!A:G,6,FALSE)</f>
        <v>percentageItemType</v>
      </c>
      <c r="L134" s="5" t="str">
        <f>VLOOKUP(H134,label!A:G,5,FALSE)</f>
        <v>DocumentLevelAllowancePercentage</v>
      </c>
    </row>
    <row r="135" spans="1:12" ht="16" customHeight="1">
      <c r="A135" s="5">
        <v>133</v>
      </c>
      <c r="B135" s="12" t="s">
        <v>2162</v>
      </c>
      <c r="C135" s="9" t="s">
        <v>1961</v>
      </c>
      <c r="D135" s="9" t="s">
        <v>1917</v>
      </c>
      <c r="E135" s="9" t="s">
        <v>1924</v>
      </c>
      <c r="F135" s="9" t="s">
        <v>2163</v>
      </c>
      <c r="G135" s="10">
        <f t="shared" si="7"/>
        <v>2</v>
      </c>
      <c r="H135" s="5" t="s">
        <v>3517</v>
      </c>
      <c r="I135" s="89">
        <v>4</v>
      </c>
      <c r="J135" s="5" t="s">
        <v>4538</v>
      </c>
      <c r="K135" s="5" t="str">
        <f>VLOOKUP(H135,label!A:G,6,FALSE)</f>
        <v>taxCodeItemType</v>
      </c>
      <c r="L135" s="5" t="str">
        <f>VLOOKUP(H135,label!A:G,5,FALSE)</f>
        <v>taxCode</v>
      </c>
    </row>
    <row r="136" spans="1:12" ht="16" customHeight="1">
      <c r="A136" s="5">
        <v>134</v>
      </c>
      <c r="B136" s="12" t="s">
        <v>2164</v>
      </c>
      <c r="C136" s="9" t="s">
        <v>1961</v>
      </c>
      <c r="D136" s="9" t="s">
        <v>1929</v>
      </c>
      <c r="E136" s="9" t="s">
        <v>2160</v>
      </c>
      <c r="F136" s="9" t="s">
        <v>2165</v>
      </c>
      <c r="G136" s="10">
        <f t="shared" si="7"/>
        <v>2</v>
      </c>
      <c r="H136" s="5" t="s">
        <v>3516</v>
      </c>
      <c r="I136" s="89">
        <v>4</v>
      </c>
      <c r="J136" s="5" t="s">
        <v>4539</v>
      </c>
      <c r="K136" s="5" t="str">
        <f>VLOOKUP(H136,label!A:G,6,FALSE)</f>
        <v>taxPercentageRateItemType</v>
      </c>
      <c r="L136" s="5" t="str">
        <f>VLOOKUP(H136,label!A:G,5,FALSE)</f>
        <v>taxPercentageRate</v>
      </c>
    </row>
    <row r="137" spans="1:12" ht="16" customHeight="1">
      <c r="A137" s="5">
        <v>135</v>
      </c>
      <c r="B137" s="12" t="s">
        <v>2166</v>
      </c>
      <c r="C137" s="9" t="s">
        <v>1961</v>
      </c>
      <c r="D137" s="9" t="s">
        <v>1929</v>
      </c>
      <c r="E137" s="9" t="s">
        <v>1938</v>
      </c>
      <c r="F137" s="9" t="s">
        <v>2167</v>
      </c>
      <c r="G137" s="10">
        <f t="shared" si="7"/>
        <v>2</v>
      </c>
      <c r="H137" s="5" t="s">
        <v>3680</v>
      </c>
      <c r="I137" s="89">
        <f>VLOOKUP(H137,label!A:G,3,FALSE)</f>
        <v>4</v>
      </c>
      <c r="J137" s="5" t="s">
        <v>4447</v>
      </c>
      <c r="K137" s="5" t="str">
        <f>VLOOKUP(H137,label!A:G,6,FALSE)</f>
        <v>textItemType</v>
      </c>
      <c r="L137" s="5" t="str">
        <f>VLOOKUP(H137,label!A:G,5,FALSE)</f>
        <v>DocumentLevelAllowanceReason</v>
      </c>
    </row>
    <row r="138" spans="1:12" ht="16" customHeight="1">
      <c r="A138" s="5">
        <v>136</v>
      </c>
      <c r="B138" s="12" t="s">
        <v>2168</v>
      </c>
      <c r="C138" s="9" t="s">
        <v>1961</v>
      </c>
      <c r="D138" s="9" t="s">
        <v>1929</v>
      </c>
      <c r="E138" s="9" t="s">
        <v>1924</v>
      </c>
      <c r="F138" s="9" t="s">
        <v>2169</v>
      </c>
      <c r="G138" s="10">
        <f t="shared" si="7"/>
        <v>2</v>
      </c>
      <c r="H138" s="5" t="s">
        <v>3681</v>
      </c>
      <c r="I138" s="89">
        <f>VLOOKUP(H138,label!A:G,3,FALSE)</f>
        <v>4</v>
      </c>
      <c r="J138" s="5" t="s">
        <v>4448</v>
      </c>
      <c r="K138" s="5" t="str">
        <f>VLOOKUP(H138,label!A:G,6,FALSE)</f>
        <v>codeItemType</v>
      </c>
      <c r="L138" s="5" t="str">
        <f>VLOOKUP(H138,label!A:G,5,FALSE)</f>
        <v>DocumentLevelAllowanceReasonCode</v>
      </c>
    </row>
    <row r="139" spans="1:12" ht="16" customHeight="1">
      <c r="A139" s="5">
        <v>137</v>
      </c>
      <c r="B139" s="14" t="s">
        <v>2170</v>
      </c>
      <c r="C139" s="9" t="s">
        <v>1916</v>
      </c>
      <c r="D139" s="15" t="s">
        <v>1958</v>
      </c>
      <c r="E139" s="16"/>
      <c r="F139" s="17" t="s">
        <v>2171</v>
      </c>
      <c r="G139" s="10">
        <f t="shared" si="7"/>
        <v>1</v>
      </c>
      <c r="H139" s="5" t="s">
        <v>3653</v>
      </c>
      <c r="I139" s="89">
        <f>VLOOKUP(H139,label!A:G,3,FALSE)</f>
        <v>3</v>
      </c>
      <c r="J139" s="5" t="s">
        <v>4449</v>
      </c>
      <c r="K139" s="5" t="str">
        <f>VLOOKUP(H139,label!A:G,6,FALSE)</f>
        <v>_</v>
      </c>
      <c r="L139" s="5" t="str">
        <f>VLOOKUP(H139,label!A:G,5,FALSE)</f>
        <v>DOCUMENT_LEVEL_CHARGES</v>
      </c>
    </row>
    <row r="140" spans="1:12" ht="16" customHeight="1">
      <c r="A140" s="5">
        <v>138</v>
      </c>
      <c r="B140" s="12" t="s">
        <v>2172</v>
      </c>
      <c r="C140" s="9" t="s">
        <v>1961</v>
      </c>
      <c r="D140" s="9" t="s">
        <v>1917</v>
      </c>
      <c r="E140" s="9" t="s">
        <v>1699</v>
      </c>
      <c r="F140" s="9" t="s">
        <v>2173</v>
      </c>
      <c r="G140" s="10">
        <f t="shared" si="7"/>
        <v>2</v>
      </c>
      <c r="H140" s="5" t="s">
        <v>3513</v>
      </c>
      <c r="I140" s="89">
        <f>VLOOKUP(H140,label!A:G,3,FALSE)</f>
        <v>4</v>
      </c>
      <c r="J140" s="106" t="s">
        <v>4559</v>
      </c>
      <c r="K140" s="5" t="str">
        <f>VLOOKUP(H140,label!A:G,6,FALSE)</f>
        <v>gl-gen:amountItemType</v>
      </c>
      <c r="L140" s="5" t="str">
        <f>VLOOKUP(H140,label!A:G,5,FALSE)</f>
        <v>amount</v>
      </c>
    </row>
    <row r="141" spans="1:12" ht="16" customHeight="1">
      <c r="A141" s="5">
        <v>139</v>
      </c>
      <c r="B141" s="12" t="s">
        <v>2174</v>
      </c>
      <c r="C141" s="9" t="s">
        <v>1961</v>
      </c>
      <c r="D141" s="9" t="s">
        <v>1929</v>
      </c>
      <c r="E141" s="9" t="s">
        <v>1699</v>
      </c>
      <c r="F141" s="9" t="s">
        <v>2175</v>
      </c>
      <c r="G141" s="10">
        <f t="shared" si="7"/>
        <v>2</v>
      </c>
      <c r="H141" s="5" t="s">
        <v>3682</v>
      </c>
      <c r="I141" s="89">
        <f>VLOOKUP(H141,label!A:G,3,FALSE)</f>
        <v>4</v>
      </c>
      <c r="J141" s="5" t="s">
        <v>4450</v>
      </c>
      <c r="K141" s="5" t="str">
        <f>VLOOKUP(H141,label!A:G,6,FALSE)</f>
        <v>amountItemType</v>
      </c>
      <c r="L141" s="5" t="str">
        <f>VLOOKUP(H141,label!A:G,5,FALSE)</f>
        <v>DocumentLevelChargeBaseAmount</v>
      </c>
    </row>
    <row r="142" spans="1:12" ht="16" customHeight="1">
      <c r="A142" s="5">
        <v>140</v>
      </c>
      <c r="B142" s="12" t="s">
        <v>2176</v>
      </c>
      <c r="C142" s="9" t="s">
        <v>1961</v>
      </c>
      <c r="D142" s="9" t="s">
        <v>1929</v>
      </c>
      <c r="E142" s="9" t="s">
        <v>2160</v>
      </c>
      <c r="F142" s="9" t="s">
        <v>2177</v>
      </c>
      <c r="G142" s="10">
        <f t="shared" si="7"/>
        <v>2</v>
      </c>
      <c r="H142" s="5" t="s">
        <v>3683</v>
      </c>
      <c r="I142" s="89">
        <f>VLOOKUP(H142,label!A:G,3,FALSE)</f>
        <v>4</v>
      </c>
      <c r="J142" s="5" t="s">
        <v>4451</v>
      </c>
      <c r="K142" s="5" t="str">
        <f>VLOOKUP(H142,label!A:G,6,FALSE)</f>
        <v>percentageItemType</v>
      </c>
      <c r="L142" s="5" t="str">
        <f>VLOOKUP(H142,label!A:G,5,FALSE)</f>
        <v>DocumentLevelChargePercentage</v>
      </c>
    </row>
    <row r="143" spans="1:12" ht="16" customHeight="1">
      <c r="A143" s="5">
        <v>141</v>
      </c>
      <c r="B143" s="12" t="s">
        <v>2178</v>
      </c>
      <c r="C143" s="9" t="s">
        <v>1961</v>
      </c>
      <c r="D143" s="9" t="s">
        <v>1917</v>
      </c>
      <c r="E143" s="9" t="s">
        <v>1924</v>
      </c>
      <c r="F143" s="9" t="s">
        <v>2179</v>
      </c>
      <c r="G143" s="10">
        <f t="shared" si="7"/>
        <v>2</v>
      </c>
      <c r="H143" s="11" t="s">
        <v>1475</v>
      </c>
      <c r="I143" s="89">
        <v>4</v>
      </c>
      <c r="J143" s="106" t="s">
        <v>4560</v>
      </c>
      <c r="K143" s="5" t="str">
        <f>VLOOKUP(H143,label!A:G,6,FALSE)</f>
        <v>taxCodeItemType</v>
      </c>
      <c r="L143" s="5" t="str">
        <f>VLOOKUP(H143,label!A:G,5,FALSE)</f>
        <v>taxCode</v>
      </c>
    </row>
    <row r="144" spans="1:12" ht="16" customHeight="1">
      <c r="A144" s="5">
        <v>142</v>
      </c>
      <c r="B144" s="12" t="s">
        <v>2180</v>
      </c>
      <c r="C144" s="9" t="s">
        <v>1961</v>
      </c>
      <c r="D144" s="9" t="s">
        <v>1929</v>
      </c>
      <c r="E144" s="9" t="s">
        <v>2160</v>
      </c>
      <c r="F144" s="9" t="s">
        <v>2181</v>
      </c>
      <c r="G144" s="10">
        <f t="shared" si="7"/>
        <v>2</v>
      </c>
      <c r="H144" s="11" t="s">
        <v>3516</v>
      </c>
      <c r="I144" s="89">
        <v>4</v>
      </c>
      <c r="J144" s="106" t="s">
        <v>4561</v>
      </c>
      <c r="K144" s="5" t="str">
        <f>VLOOKUP(H144,label!A:G,6,FALSE)</f>
        <v>taxPercentageRateItemType</v>
      </c>
      <c r="L144" s="5" t="str">
        <f>VLOOKUP(H144,label!A:G,5,FALSE)</f>
        <v>taxPercentageRate</v>
      </c>
    </row>
    <row r="145" spans="1:12" ht="16" customHeight="1">
      <c r="A145" s="5">
        <v>143</v>
      </c>
      <c r="B145" s="12" t="s">
        <v>2182</v>
      </c>
      <c r="C145" s="9" t="s">
        <v>1961</v>
      </c>
      <c r="D145" s="9" t="s">
        <v>1929</v>
      </c>
      <c r="E145" s="9" t="s">
        <v>1938</v>
      </c>
      <c r="F145" s="9" t="s">
        <v>2183</v>
      </c>
      <c r="G145" s="10">
        <f t="shared" si="7"/>
        <v>2</v>
      </c>
      <c r="H145" s="5" t="s">
        <v>3684</v>
      </c>
      <c r="I145" s="89">
        <f>VLOOKUP(H145,label!A:G,3,FALSE)</f>
        <v>4</v>
      </c>
      <c r="J145" s="5" t="s">
        <v>4452</v>
      </c>
      <c r="K145" s="5" t="str">
        <f>VLOOKUP(H145,label!A:G,6,FALSE)</f>
        <v>textItemType</v>
      </c>
      <c r="L145" s="5" t="str">
        <f>VLOOKUP(H145,label!A:G,5,FALSE)</f>
        <v>DocumentLevelChargeReason</v>
      </c>
    </row>
    <row r="146" spans="1:12" ht="16" customHeight="1">
      <c r="A146" s="5">
        <v>144</v>
      </c>
      <c r="B146" s="12" t="s">
        <v>2184</v>
      </c>
      <c r="C146" s="9" t="s">
        <v>1961</v>
      </c>
      <c r="D146" s="9" t="s">
        <v>1929</v>
      </c>
      <c r="E146" s="9" t="s">
        <v>1924</v>
      </c>
      <c r="F146" s="9" t="s">
        <v>2185</v>
      </c>
      <c r="G146" s="10">
        <f t="shared" si="7"/>
        <v>2</v>
      </c>
      <c r="H146" s="5" t="s">
        <v>3685</v>
      </c>
      <c r="I146" s="89">
        <f>VLOOKUP(H146,label!A:G,3,FALSE)</f>
        <v>4</v>
      </c>
      <c r="J146" s="5" t="s">
        <v>4453</v>
      </c>
      <c r="K146" s="5" t="str">
        <f>VLOOKUP(H146,label!A:G,6,FALSE)</f>
        <v>codeItemType</v>
      </c>
      <c r="L146" s="5" t="str">
        <f>VLOOKUP(H146,label!A:G,5,FALSE)</f>
        <v>DocumentLevelChargeReasonCode</v>
      </c>
    </row>
    <row r="147" spans="1:12" ht="16" customHeight="1">
      <c r="A147" s="5">
        <v>145</v>
      </c>
      <c r="B147" s="14" t="s">
        <v>2186</v>
      </c>
      <c r="C147" s="9" t="s">
        <v>1916</v>
      </c>
      <c r="D147" s="9" t="s">
        <v>1917</v>
      </c>
      <c r="E147" s="16"/>
      <c r="F147" s="17" t="s">
        <v>2187</v>
      </c>
      <c r="G147" s="10">
        <f t="shared" si="7"/>
        <v>1</v>
      </c>
      <c r="H147" s="5" t="s">
        <v>3654</v>
      </c>
      <c r="I147" s="89">
        <f>VLOOKUP(H147,label!A:G,3,FALSE)</f>
        <v>3</v>
      </c>
      <c r="J147" s="5" t="s">
        <v>4454</v>
      </c>
      <c r="K147" s="5" t="str">
        <f>VLOOKUP(H147,label!A:G,6,FALSE)</f>
        <v>_</v>
      </c>
      <c r="L147" s="5" t="str">
        <f>VLOOKUP(H147,label!A:G,5,FALSE)</f>
        <v>DOCUMENT_TOTALS</v>
      </c>
    </row>
    <row r="148" spans="1:12" ht="16" customHeight="1">
      <c r="A148" s="5">
        <v>146</v>
      </c>
      <c r="B148" s="12" t="s">
        <v>2188</v>
      </c>
      <c r="C148" s="9" t="s">
        <v>1961</v>
      </c>
      <c r="D148" s="9" t="s">
        <v>1917</v>
      </c>
      <c r="E148" s="9" t="s">
        <v>1699</v>
      </c>
      <c r="F148" s="9" t="s">
        <v>2189</v>
      </c>
      <c r="G148" s="10">
        <f t="shared" si="7"/>
        <v>2</v>
      </c>
      <c r="H148" s="5" t="s">
        <v>3513</v>
      </c>
      <c r="I148" s="89">
        <f>VLOOKUP(H148,label!A:G,3,FALSE)</f>
        <v>4</v>
      </c>
      <c r="J148" s="106" t="s">
        <v>4562</v>
      </c>
      <c r="K148" s="5" t="str">
        <f>VLOOKUP(H148,label!A:G,6,FALSE)</f>
        <v>gl-gen:amountItemType</v>
      </c>
      <c r="L148" s="5" t="str">
        <f>VLOOKUP(H148,label!A:G,5,FALSE)</f>
        <v>amount</v>
      </c>
    </row>
    <row r="149" spans="1:12" ht="16" customHeight="1">
      <c r="A149" s="5">
        <v>147</v>
      </c>
      <c r="B149" s="12" t="s">
        <v>2190</v>
      </c>
      <c r="C149" s="9" t="s">
        <v>1961</v>
      </c>
      <c r="D149" s="9" t="s">
        <v>1929</v>
      </c>
      <c r="E149" s="9" t="s">
        <v>1699</v>
      </c>
      <c r="F149" s="9" t="s">
        <v>2191</v>
      </c>
      <c r="G149" s="10">
        <f t="shared" si="7"/>
        <v>2</v>
      </c>
      <c r="H149" s="5" t="s">
        <v>3686</v>
      </c>
      <c r="I149" s="89">
        <f>VLOOKUP(H149,label!A:G,3,FALSE)</f>
        <v>4</v>
      </c>
      <c r="J149" s="5" t="s">
        <v>4456</v>
      </c>
      <c r="K149" s="5" t="str">
        <f>VLOOKUP(H149,label!A:G,6,FALSE)</f>
        <v>amountItemType</v>
      </c>
      <c r="L149" s="5" t="str">
        <f>VLOOKUP(H149,label!A:G,5,FALSE)</f>
        <v>SumOfAllowancesOnDocumentLevel</v>
      </c>
    </row>
    <row r="150" spans="1:12" ht="16" customHeight="1">
      <c r="A150" s="5">
        <v>148</v>
      </c>
      <c r="B150" s="12" t="s">
        <v>2192</v>
      </c>
      <c r="C150" s="9" t="s">
        <v>1961</v>
      </c>
      <c r="D150" s="9" t="s">
        <v>1929</v>
      </c>
      <c r="E150" s="9" t="s">
        <v>1699</v>
      </c>
      <c r="F150" s="9" t="s">
        <v>2193</v>
      </c>
      <c r="G150" s="10">
        <f t="shared" si="7"/>
        <v>2</v>
      </c>
      <c r="H150" s="5" t="s">
        <v>3687</v>
      </c>
      <c r="I150" s="89">
        <f>VLOOKUP(H150,label!A:G,3,FALSE)</f>
        <v>4</v>
      </c>
      <c r="J150" s="5" t="s">
        <v>4457</v>
      </c>
      <c r="K150" s="5" t="str">
        <f>VLOOKUP(H150,label!A:G,6,FALSE)</f>
        <v>amountItemType</v>
      </c>
      <c r="L150" s="5" t="str">
        <f>VLOOKUP(H150,label!A:G,5,FALSE)</f>
        <v>SumOfChargesOnDocumentLevel</v>
      </c>
    </row>
    <row r="151" spans="1:12" ht="16" customHeight="1">
      <c r="A151" s="5">
        <v>149</v>
      </c>
      <c r="B151" s="12" t="s">
        <v>2194</v>
      </c>
      <c r="C151" s="9" t="s">
        <v>1961</v>
      </c>
      <c r="D151" s="9" t="s">
        <v>1917</v>
      </c>
      <c r="E151" s="9" t="s">
        <v>1699</v>
      </c>
      <c r="F151" s="9" t="s">
        <v>2195</v>
      </c>
      <c r="G151" s="10">
        <f t="shared" si="7"/>
        <v>2</v>
      </c>
      <c r="H151" s="5" t="s">
        <v>3688</v>
      </c>
      <c r="I151" s="89">
        <f>VLOOKUP(H151,label!A:G,3,FALSE)</f>
        <v>4</v>
      </c>
      <c r="J151" s="5" t="s">
        <v>4458</v>
      </c>
      <c r="K151" s="5" t="str">
        <f>VLOOKUP(H151,label!A:G,6,FALSE)</f>
        <v>amountItemType</v>
      </c>
      <c r="L151" s="5" t="str">
        <f>VLOOKUP(H151,label!A:G,5,FALSE)</f>
        <v>InvoiceTotalAmountWithoutVAT</v>
      </c>
    </row>
    <row r="152" spans="1:12" ht="16" customHeight="1">
      <c r="A152" s="5">
        <v>150</v>
      </c>
      <c r="B152" s="12" t="s">
        <v>2196</v>
      </c>
      <c r="C152" s="9" t="s">
        <v>1961</v>
      </c>
      <c r="D152" s="9" t="s">
        <v>1929</v>
      </c>
      <c r="E152" s="9" t="s">
        <v>1699</v>
      </c>
      <c r="F152" s="9" t="s">
        <v>2197</v>
      </c>
      <c r="G152" s="10">
        <f t="shared" si="7"/>
        <v>2</v>
      </c>
      <c r="H152" s="11" t="s">
        <v>1471</v>
      </c>
      <c r="I152" s="89">
        <v>4</v>
      </c>
      <c r="J152" s="106" t="s">
        <v>4563</v>
      </c>
      <c r="K152" s="5" t="str">
        <f>VLOOKUP(H152,label!A:G,6,FALSE)</f>
        <v>taxAmountItemType</v>
      </c>
      <c r="L152" s="5" t="str">
        <f>VLOOKUP(H152,label!A:G,5,FALSE)</f>
        <v>taxAmount</v>
      </c>
    </row>
    <row r="153" spans="1:12" ht="16" customHeight="1">
      <c r="A153" s="5">
        <v>151</v>
      </c>
      <c r="B153" s="12" t="s">
        <v>3527</v>
      </c>
      <c r="C153" s="9" t="s">
        <v>1961</v>
      </c>
      <c r="D153" s="9" t="s">
        <v>1929</v>
      </c>
      <c r="E153" s="9" t="s">
        <v>1699</v>
      </c>
      <c r="F153" s="9" t="s">
        <v>2198</v>
      </c>
      <c r="G153" s="10">
        <f t="shared" si="7"/>
        <v>2</v>
      </c>
      <c r="H153" s="5" t="s">
        <v>3689</v>
      </c>
      <c r="I153" s="89">
        <f>VLOOKUP(H153,label!A:G,3,FALSE)</f>
        <v>4</v>
      </c>
      <c r="J153" s="5" t="s">
        <v>4459</v>
      </c>
      <c r="K153" s="5" t="str">
        <f>VLOOKUP(H153,label!A:G,6,FALSE)</f>
        <v>amountItemType</v>
      </c>
      <c r="L153" s="5" t="str">
        <f>VLOOKUP(H153,label!A:G,5,FALSE)</f>
        <v>InvoiceTotalVATAmountInAccountingCurrency</v>
      </c>
    </row>
    <row r="154" spans="1:12" ht="16" customHeight="1">
      <c r="A154" s="5">
        <v>152</v>
      </c>
      <c r="B154" s="12" t="s">
        <v>2199</v>
      </c>
      <c r="C154" s="9" t="s">
        <v>1961</v>
      </c>
      <c r="D154" s="9" t="s">
        <v>1917</v>
      </c>
      <c r="E154" s="9" t="s">
        <v>1699</v>
      </c>
      <c r="F154" s="9" t="s">
        <v>2200</v>
      </c>
      <c r="G154" s="10">
        <f t="shared" si="7"/>
        <v>2</v>
      </c>
      <c r="H154" s="5" t="s">
        <v>3690</v>
      </c>
      <c r="I154" s="89">
        <f>VLOOKUP(H154,label!A:G,3,FALSE)</f>
        <v>4</v>
      </c>
      <c r="J154" s="5" t="s">
        <v>4460</v>
      </c>
      <c r="K154" s="5" t="str">
        <f>VLOOKUP(H154,label!A:G,6,FALSE)</f>
        <v>amountItemType</v>
      </c>
      <c r="L154" s="5" t="str">
        <f>VLOOKUP(H154,label!A:G,5,FALSE)</f>
        <v>InvoiceTotalAmountWithVAT</v>
      </c>
    </row>
    <row r="155" spans="1:12" ht="16" customHeight="1">
      <c r="A155" s="5">
        <v>153</v>
      </c>
      <c r="B155" s="12" t="s">
        <v>2201</v>
      </c>
      <c r="C155" s="9" t="s">
        <v>1961</v>
      </c>
      <c r="D155" s="9" t="s">
        <v>1929</v>
      </c>
      <c r="E155" s="9" t="s">
        <v>1699</v>
      </c>
      <c r="F155" s="9" t="s">
        <v>2202</v>
      </c>
      <c r="G155" s="10">
        <f t="shared" si="7"/>
        <v>2</v>
      </c>
      <c r="H155" s="5" t="s">
        <v>3691</v>
      </c>
      <c r="I155" s="89">
        <f>VLOOKUP(H155,label!A:G,3,FALSE)</f>
        <v>4</v>
      </c>
      <c r="J155" s="5" t="s">
        <v>4461</v>
      </c>
      <c r="K155" s="5" t="str">
        <f>VLOOKUP(H155,label!A:G,6,FALSE)</f>
        <v>amountItemType</v>
      </c>
      <c r="L155" s="5" t="str">
        <f>VLOOKUP(H155,label!A:G,5,FALSE)</f>
        <v>PaidAmount</v>
      </c>
    </row>
    <row r="156" spans="1:12" ht="16" customHeight="1">
      <c r="A156" s="5">
        <v>154</v>
      </c>
      <c r="B156" s="12" t="s">
        <v>2203</v>
      </c>
      <c r="C156" s="9" t="s">
        <v>1961</v>
      </c>
      <c r="D156" s="9" t="s">
        <v>1929</v>
      </c>
      <c r="E156" s="9" t="s">
        <v>1699</v>
      </c>
      <c r="F156" s="9" t="s">
        <v>2204</v>
      </c>
      <c r="G156" s="10">
        <f t="shared" si="7"/>
        <v>2</v>
      </c>
      <c r="H156" s="5" t="s">
        <v>3692</v>
      </c>
      <c r="I156" s="89">
        <f>VLOOKUP(H156,label!A:G,3,FALSE)</f>
        <v>4</v>
      </c>
      <c r="J156" s="5" t="s">
        <v>4462</v>
      </c>
      <c r="K156" s="5" t="str">
        <f>VLOOKUP(H156,label!A:G,6,FALSE)</f>
        <v>amountItemType</v>
      </c>
      <c r="L156" s="5" t="str">
        <f>VLOOKUP(H156,label!A:G,5,FALSE)</f>
        <v>RoundingAmount</v>
      </c>
    </row>
    <row r="157" spans="1:12" ht="16" customHeight="1">
      <c r="A157" s="5">
        <v>155</v>
      </c>
      <c r="B157" s="12" t="s">
        <v>2205</v>
      </c>
      <c r="C157" s="9" t="s">
        <v>1961</v>
      </c>
      <c r="D157" s="9" t="s">
        <v>1917</v>
      </c>
      <c r="E157" s="9" t="s">
        <v>1699</v>
      </c>
      <c r="F157" s="9" t="s">
        <v>2206</v>
      </c>
      <c r="G157" s="10">
        <f t="shared" si="7"/>
        <v>2</v>
      </c>
      <c r="H157" s="5" t="s">
        <v>3693</v>
      </c>
      <c r="I157" s="89">
        <f>VLOOKUP(H157,label!A:G,3,FALSE)</f>
        <v>4</v>
      </c>
      <c r="J157" s="5" t="s">
        <v>4463</v>
      </c>
      <c r="K157" s="5" t="str">
        <f>VLOOKUP(H157,label!A:G,6,FALSE)</f>
        <v>amountItemType</v>
      </c>
      <c r="L157" s="5" t="str">
        <f>VLOOKUP(H157,label!A:G,5,FALSE)</f>
        <v>AmountDueForPayment</v>
      </c>
    </row>
    <row r="158" spans="1:12" ht="16" customHeight="1">
      <c r="A158" s="5">
        <v>156</v>
      </c>
      <c r="B158" s="14" t="s">
        <v>2207</v>
      </c>
      <c r="C158" s="9" t="s">
        <v>1916</v>
      </c>
      <c r="D158" s="15" t="s">
        <v>2208</v>
      </c>
      <c r="E158" s="16"/>
      <c r="F158" s="17" t="s">
        <v>2209</v>
      </c>
      <c r="G158" s="10">
        <f t="shared" si="7"/>
        <v>1</v>
      </c>
      <c r="H158" s="5" t="s">
        <v>3655</v>
      </c>
      <c r="I158" s="5">
        <f>VLOOKUP(H158,label!A:G,3,FALSE)</f>
        <v>3</v>
      </c>
      <c r="J158" s="5" t="s">
        <v>4464</v>
      </c>
      <c r="K158" s="5" t="str">
        <f>VLOOKUP(H158,label!A:G,6,FALSE)</f>
        <v>_</v>
      </c>
      <c r="L158" s="5" t="str">
        <f>VLOOKUP(H158,label!A:G,5,FALSE)</f>
        <v>VAT_BREAKDOWN</v>
      </c>
    </row>
    <row r="159" spans="1:12" ht="16" customHeight="1">
      <c r="A159" s="5">
        <v>157</v>
      </c>
      <c r="B159" s="8" t="s">
        <v>2210</v>
      </c>
      <c r="C159" s="9" t="s">
        <v>1961</v>
      </c>
      <c r="D159" s="9" t="s">
        <v>1917</v>
      </c>
      <c r="E159" s="9" t="s">
        <v>1699</v>
      </c>
      <c r="F159" s="9" t="s">
        <v>2211</v>
      </c>
      <c r="G159" s="10">
        <f t="shared" si="7"/>
        <v>2</v>
      </c>
      <c r="H159" s="5" t="s">
        <v>3513</v>
      </c>
      <c r="I159" s="96">
        <f>VLOOKUP(H159,label!A:G,3,FALSE)</f>
        <v>4</v>
      </c>
      <c r="J159" s="5" t="s">
        <v>4564</v>
      </c>
      <c r="K159" s="5" t="str">
        <f>VLOOKUP(H159,label!A:G,6,FALSE)</f>
        <v>gl-gen:amountItemType</v>
      </c>
      <c r="L159" s="5" t="str">
        <f>VLOOKUP(H159,label!A:G,5,FALSE)</f>
        <v>amount</v>
      </c>
    </row>
    <row r="160" spans="1:12" ht="16" customHeight="1">
      <c r="A160" s="5">
        <v>158</v>
      </c>
      <c r="B160" s="8" t="s">
        <v>2212</v>
      </c>
      <c r="C160" s="9" t="s">
        <v>1961</v>
      </c>
      <c r="D160" s="9" t="s">
        <v>1917</v>
      </c>
      <c r="E160" s="9" t="s">
        <v>1699</v>
      </c>
      <c r="F160" s="9" t="s">
        <v>2213</v>
      </c>
      <c r="G160" s="10">
        <f t="shared" si="7"/>
        <v>2</v>
      </c>
      <c r="H160" s="5" t="s">
        <v>3514</v>
      </c>
      <c r="I160" s="96">
        <v>4</v>
      </c>
      <c r="J160" s="5" t="s">
        <v>4565</v>
      </c>
      <c r="K160" s="5" t="str">
        <f>VLOOKUP(H160,label!A:G,6,FALSE)</f>
        <v>taxAmountItemType</v>
      </c>
      <c r="L160" s="5" t="str">
        <f>VLOOKUP(H160,label!A:G,5,FALSE)</f>
        <v>taxAmount</v>
      </c>
    </row>
    <row r="161" spans="1:12" ht="16" customHeight="1">
      <c r="A161" s="5">
        <v>159</v>
      </c>
      <c r="B161" s="8" t="s">
        <v>2214</v>
      </c>
      <c r="C161" s="9" t="s">
        <v>1961</v>
      </c>
      <c r="D161" s="9" t="s">
        <v>1917</v>
      </c>
      <c r="E161" s="9" t="s">
        <v>1924</v>
      </c>
      <c r="F161" s="9" t="s">
        <v>2215</v>
      </c>
      <c r="G161" s="10">
        <f t="shared" si="7"/>
        <v>2</v>
      </c>
      <c r="H161" s="11" t="s">
        <v>1475</v>
      </c>
      <c r="I161" s="96">
        <v>4</v>
      </c>
      <c r="J161" s="5" t="s">
        <v>4566</v>
      </c>
      <c r="K161" s="5" t="str">
        <f>VLOOKUP(H161,label!A:G,6,FALSE)</f>
        <v>taxCodeItemType</v>
      </c>
      <c r="L161" s="5" t="str">
        <f>VLOOKUP(H161,label!A:G,5,FALSE)</f>
        <v>taxCode</v>
      </c>
    </row>
    <row r="162" spans="1:12" ht="16" customHeight="1">
      <c r="A162" s="5">
        <v>160</v>
      </c>
      <c r="B162" s="8" t="s">
        <v>2216</v>
      </c>
      <c r="C162" s="9" t="s">
        <v>1961</v>
      </c>
      <c r="D162" s="9" t="s">
        <v>1929</v>
      </c>
      <c r="E162" s="9" t="s">
        <v>2160</v>
      </c>
      <c r="F162" s="9" t="s">
        <v>2217</v>
      </c>
      <c r="G162" s="10">
        <f t="shared" si="7"/>
        <v>2</v>
      </c>
      <c r="H162" s="11" t="s">
        <v>1474</v>
      </c>
      <c r="I162" s="96">
        <v>4</v>
      </c>
      <c r="J162" s="5" t="s">
        <v>4567</v>
      </c>
      <c r="K162" s="5" t="str">
        <f>VLOOKUP(H162,label!A:G,6,FALSE)</f>
        <v>taxPercentageRateItemType</v>
      </c>
      <c r="L162" s="5" t="str">
        <f>VLOOKUP(H162,label!A:G,5,FALSE)</f>
        <v>taxPercentageRate</v>
      </c>
    </row>
    <row r="163" spans="1:12" ht="16" customHeight="1">
      <c r="A163" s="5">
        <v>161</v>
      </c>
      <c r="B163" s="12" t="s">
        <v>2218</v>
      </c>
      <c r="C163" s="9" t="s">
        <v>1961</v>
      </c>
      <c r="D163" s="9" t="s">
        <v>1929</v>
      </c>
      <c r="E163" s="9" t="s">
        <v>1938</v>
      </c>
      <c r="F163" s="9" t="s">
        <v>2219</v>
      </c>
      <c r="G163" s="10">
        <f t="shared" si="7"/>
        <v>2</v>
      </c>
      <c r="H163" s="5" t="s">
        <v>3694</v>
      </c>
      <c r="I163" s="5">
        <f>VLOOKUP(H163,label!A:G,3,FALSE)</f>
        <v>4</v>
      </c>
      <c r="J163" s="5" t="s">
        <v>4469</v>
      </c>
      <c r="K163" s="5" t="str">
        <f>VLOOKUP(H163,label!A:G,6,FALSE)</f>
        <v>textItemType</v>
      </c>
      <c r="L163" s="5" t="str">
        <f>VLOOKUP(H163,label!A:G,5,FALSE)</f>
        <v>VATExemptionReasonText</v>
      </c>
    </row>
    <row r="164" spans="1:12" ht="16" customHeight="1">
      <c r="A164" s="5">
        <v>162</v>
      </c>
      <c r="B164" s="12" t="s">
        <v>2220</v>
      </c>
      <c r="C164" s="9" t="s">
        <v>1961</v>
      </c>
      <c r="D164" s="9" t="s">
        <v>1929</v>
      </c>
      <c r="E164" s="9" t="s">
        <v>1924</v>
      </c>
      <c r="F164" s="9" t="s">
        <v>2221</v>
      </c>
      <c r="G164" s="10">
        <f t="shared" si="7"/>
        <v>2</v>
      </c>
      <c r="H164" s="5" t="s">
        <v>3695</v>
      </c>
      <c r="I164" s="5">
        <f>VLOOKUP(H164,label!A:G,3,FALSE)</f>
        <v>4</v>
      </c>
      <c r="J164" s="5" t="s">
        <v>4470</v>
      </c>
      <c r="K164" s="5" t="str">
        <f>VLOOKUP(H164,label!A:G,6,FALSE)</f>
        <v>codeItemType</v>
      </c>
      <c r="L164" s="5" t="str">
        <f>VLOOKUP(H164,label!A:G,5,FALSE)</f>
        <v>VATExemptionReasonCode</v>
      </c>
    </row>
    <row r="165" spans="1:12" ht="16" customHeight="1">
      <c r="A165" s="5">
        <v>163</v>
      </c>
      <c r="B165" s="14" t="s">
        <v>2222</v>
      </c>
      <c r="C165" s="9" t="s">
        <v>1916</v>
      </c>
      <c r="D165" s="15" t="s">
        <v>1958</v>
      </c>
      <c r="E165" s="16"/>
      <c r="F165" s="17" t="s">
        <v>2223</v>
      </c>
      <c r="G165" s="10">
        <f t="shared" ref="G165:G196" si="8">LEN(C165)</f>
        <v>1</v>
      </c>
      <c r="H165" s="5" t="s">
        <v>3656</v>
      </c>
      <c r="I165" s="89">
        <f>VLOOKUP(H165,label!A:G,3,FALSE)</f>
        <v>3</v>
      </c>
      <c r="J165" s="5" t="s">
        <v>4522</v>
      </c>
      <c r="K165" s="5" t="str">
        <f>VLOOKUP(H165,label!A:G,6,FALSE)</f>
        <v>_</v>
      </c>
      <c r="L165" s="5" t="str">
        <f>VLOOKUP(H165,label!A:G,5,FALSE)</f>
        <v>ADDITIONAL_SUPPORTING_DOCUMENTS</v>
      </c>
    </row>
    <row r="166" spans="1:12" ht="16" customHeight="1">
      <c r="A166" s="5">
        <v>164</v>
      </c>
      <c r="B166" s="12" t="s">
        <v>2224</v>
      </c>
      <c r="C166" s="9" t="s">
        <v>1961</v>
      </c>
      <c r="D166" s="9" t="s">
        <v>1917</v>
      </c>
      <c r="E166" s="9" t="s">
        <v>1941</v>
      </c>
      <c r="F166" s="9" t="s">
        <v>2225</v>
      </c>
      <c r="G166" s="10">
        <f t="shared" si="8"/>
        <v>2</v>
      </c>
      <c r="H166" s="5" t="s">
        <v>3696</v>
      </c>
      <c r="I166" s="89">
        <f>VLOOKUP(H166,label!A:G,3,FALSE)</f>
        <v>4</v>
      </c>
      <c r="J166" s="5" t="s">
        <v>4523</v>
      </c>
      <c r="K166" s="5" t="str">
        <f>VLOOKUP(H166,label!A:G,6,FALSE)</f>
        <v>documentReferenceItemType</v>
      </c>
      <c r="L166" s="5" t="str">
        <f>VLOOKUP(H166,label!A:G,5,FALSE)</f>
        <v>SupportingDocumentReference</v>
      </c>
    </row>
    <row r="167" spans="1:12" ht="16" customHeight="1">
      <c r="A167" s="5">
        <v>165</v>
      </c>
      <c r="B167" s="12" t="s">
        <v>2226</v>
      </c>
      <c r="C167" s="9" t="s">
        <v>1961</v>
      </c>
      <c r="D167" s="9" t="s">
        <v>1929</v>
      </c>
      <c r="E167" s="9" t="s">
        <v>1938</v>
      </c>
      <c r="F167" s="9" t="s">
        <v>2227</v>
      </c>
      <c r="G167" s="10">
        <f t="shared" si="8"/>
        <v>2</v>
      </c>
      <c r="H167" s="5" t="s">
        <v>3697</v>
      </c>
      <c r="I167" s="89">
        <f>VLOOKUP(H167,label!A:G,3,FALSE)</f>
        <v>4</v>
      </c>
      <c r="J167" s="5" t="s">
        <v>4524</v>
      </c>
      <c r="K167" s="5" t="str">
        <f>VLOOKUP(H167,label!A:G,6,FALSE)</f>
        <v>textItemType</v>
      </c>
      <c r="L167" s="5" t="str">
        <f>VLOOKUP(H167,label!A:G,5,FALSE)</f>
        <v>SupportingDocumentDescription</v>
      </c>
    </row>
    <row r="168" spans="1:12" ht="16" customHeight="1">
      <c r="A168" s="5">
        <v>166</v>
      </c>
      <c r="B168" s="12" t="s">
        <v>2228</v>
      </c>
      <c r="C168" s="9" t="s">
        <v>1961</v>
      </c>
      <c r="D168" s="9" t="s">
        <v>1929</v>
      </c>
      <c r="E168" s="9" t="s">
        <v>1938</v>
      </c>
      <c r="F168" s="9" t="s">
        <v>2229</v>
      </c>
      <c r="G168" s="10">
        <f t="shared" si="8"/>
        <v>2</v>
      </c>
      <c r="H168" s="5" t="s">
        <v>3698</v>
      </c>
      <c r="I168" s="89">
        <f>VLOOKUP(H168,label!A:G,3,FALSE)</f>
        <v>4</v>
      </c>
      <c r="J168" s="5" t="s">
        <v>4525</v>
      </c>
      <c r="K168" s="5" t="str">
        <f>VLOOKUP(H168,label!A:G,6,FALSE)</f>
        <v>textItemType</v>
      </c>
      <c r="L168" s="5" t="str">
        <f>VLOOKUP(H168,label!A:G,5,FALSE)</f>
        <v>ExternalDocumentLocation</v>
      </c>
    </row>
    <row r="169" spans="1:12" ht="16" customHeight="1">
      <c r="A169" s="5">
        <v>167</v>
      </c>
      <c r="B169" s="12" t="s">
        <v>2230</v>
      </c>
      <c r="C169" s="9" t="s">
        <v>1961</v>
      </c>
      <c r="D169" s="9" t="s">
        <v>1929</v>
      </c>
      <c r="E169" s="9" t="s">
        <v>2231</v>
      </c>
      <c r="F169" s="9" t="s">
        <v>2232</v>
      </c>
      <c r="G169" s="10">
        <f t="shared" si="8"/>
        <v>2</v>
      </c>
      <c r="H169" s="5" t="s">
        <v>3699</v>
      </c>
      <c r="I169" s="89">
        <f>VLOOKUP(H169,label!A:G,3,FALSE)</f>
        <v>4</v>
      </c>
      <c r="J169" s="5" t="s">
        <v>4526</v>
      </c>
      <c r="K169" s="5" t="str">
        <f>VLOOKUP(H169,label!A:G,6,FALSE)</f>
        <v>binaryobjectItemType</v>
      </c>
      <c r="L169" s="5" t="str">
        <f>VLOOKUP(H169,label!A:G,5,FALSE)</f>
        <v>AttachedDocument</v>
      </c>
    </row>
    <row r="170" spans="1:12" ht="16" customHeight="1">
      <c r="A170" s="5">
        <v>168</v>
      </c>
      <c r="B170" s="12" t="s">
        <v>2233</v>
      </c>
      <c r="C170" s="9" t="s">
        <v>1961</v>
      </c>
      <c r="D170" s="9" t="s">
        <v>1917</v>
      </c>
      <c r="E170" s="9"/>
      <c r="F170" s="9" t="s">
        <v>2234</v>
      </c>
      <c r="G170" s="10">
        <f t="shared" si="8"/>
        <v>2</v>
      </c>
      <c r="H170" s="5" t="s">
        <v>3718</v>
      </c>
      <c r="I170" s="89">
        <f>VLOOKUP(H170,label!A:G,3,FALSE)</f>
        <v>4</v>
      </c>
      <c r="J170" s="5" t="s">
        <v>4527</v>
      </c>
      <c r="K170" s="5" t="str">
        <f>VLOOKUP(H170,label!A:G,6,FALSE)</f>
        <v>textItemType</v>
      </c>
      <c r="L170" s="5" t="str">
        <f>VLOOKUP(H170,label!A:G,5,FALSE)</f>
        <v>AttachedDocumentMimeCode</v>
      </c>
    </row>
    <row r="171" spans="1:12" ht="16" customHeight="1">
      <c r="A171" s="5">
        <v>169</v>
      </c>
      <c r="B171" s="12" t="s">
        <v>2235</v>
      </c>
      <c r="C171" s="9" t="s">
        <v>1961</v>
      </c>
      <c r="D171" s="9" t="s">
        <v>1917</v>
      </c>
      <c r="E171" s="9"/>
      <c r="F171" s="9" t="s">
        <v>2236</v>
      </c>
      <c r="G171" s="10">
        <f t="shared" si="8"/>
        <v>2</v>
      </c>
      <c r="H171" s="5" t="s">
        <v>3719</v>
      </c>
      <c r="I171" s="89">
        <f>VLOOKUP(H171,label!A:G,3,FALSE)</f>
        <v>4</v>
      </c>
      <c r="J171" s="5" t="s">
        <v>4528</v>
      </c>
      <c r="K171" s="5" t="str">
        <f>VLOOKUP(H171,label!A:G,6,FALSE)</f>
        <v>textItemType</v>
      </c>
      <c r="L171" s="5" t="str">
        <f>VLOOKUP(H171,label!A:G,5,FALSE)</f>
        <v>AttachedDocumentFilename</v>
      </c>
    </row>
    <row r="172" spans="1:12" ht="16" customHeight="1">
      <c r="A172" s="5">
        <v>170</v>
      </c>
      <c r="B172" s="14" t="s">
        <v>2237</v>
      </c>
      <c r="C172" s="9" t="s">
        <v>1916</v>
      </c>
      <c r="D172" s="15" t="s">
        <v>2208</v>
      </c>
      <c r="E172" s="16"/>
      <c r="F172" s="17" t="s">
        <v>2238</v>
      </c>
      <c r="G172" s="10">
        <f t="shared" si="8"/>
        <v>1</v>
      </c>
      <c r="H172" s="11" t="s">
        <v>818</v>
      </c>
      <c r="I172" s="5">
        <f>VLOOKUP(H172,label!A:G,3,FALSE)</f>
        <v>3</v>
      </c>
      <c r="J172" s="5" t="s">
        <v>4471</v>
      </c>
      <c r="K172" s="5" t="str">
        <f>VLOOKUP(H172,label!A:G,6,FALSE)</f>
        <v>_</v>
      </c>
      <c r="L172" s="5" t="str">
        <f>VLOOKUP(H172,label!A:G,5,FALSE)</f>
        <v>entryDetail</v>
      </c>
    </row>
    <row r="173" spans="1:12" ht="16" customHeight="1">
      <c r="A173" s="5">
        <v>171</v>
      </c>
      <c r="B173" s="8" t="s">
        <v>2239</v>
      </c>
      <c r="C173" s="9" t="s">
        <v>1961</v>
      </c>
      <c r="D173" s="9" t="s">
        <v>1917</v>
      </c>
      <c r="E173" s="9" t="s">
        <v>1918</v>
      </c>
      <c r="F173" s="9" t="s">
        <v>2240</v>
      </c>
      <c r="G173" s="10">
        <f t="shared" si="8"/>
        <v>2</v>
      </c>
      <c r="H173" s="11" t="s">
        <v>3522</v>
      </c>
      <c r="I173" s="5">
        <f>VLOOKUP(H173,label!A:G,3,FALSE)</f>
        <v>4</v>
      </c>
      <c r="J173" s="5" t="s">
        <v>4473</v>
      </c>
      <c r="K173" s="5" t="str">
        <f>VLOOKUP(H173,label!A:G,6,FALSE)</f>
        <v>counterItemType</v>
      </c>
      <c r="L173" s="5" t="str">
        <f>VLOOKUP(H173,label!A:G,5,FALSE)</f>
        <v>lineNumberCounter</v>
      </c>
    </row>
    <row r="174" spans="1:12" ht="16" customHeight="1">
      <c r="A174" s="5">
        <v>172</v>
      </c>
      <c r="B174" s="12" t="s">
        <v>2241</v>
      </c>
      <c r="C174" s="9" t="s">
        <v>1961</v>
      </c>
      <c r="D174" s="9" t="s">
        <v>1929</v>
      </c>
      <c r="E174" s="9" t="s">
        <v>1938</v>
      </c>
      <c r="F174" s="9" t="s">
        <v>2242</v>
      </c>
      <c r="G174" s="10">
        <f t="shared" si="8"/>
        <v>2</v>
      </c>
      <c r="H174" s="10" t="s">
        <v>1411</v>
      </c>
      <c r="I174" s="5">
        <f>VLOOKUP(H174,label!A:G,3,FALSE)</f>
        <v>4</v>
      </c>
      <c r="J174" s="5" t="s">
        <v>4488</v>
      </c>
      <c r="K174" s="5" t="str">
        <f>VLOOKUP(H174,label!A:G,6,FALSE)</f>
        <v>detailCommentItemType</v>
      </c>
      <c r="L174" s="5" t="str">
        <f>VLOOKUP(H174,label!A:G,5,FALSE)</f>
        <v>detailComment</v>
      </c>
    </row>
    <row r="175" spans="1:12" ht="16" customHeight="1">
      <c r="A175" s="5">
        <v>173</v>
      </c>
      <c r="B175" s="12" t="s">
        <v>2243</v>
      </c>
      <c r="C175" s="9" t="s">
        <v>1961</v>
      </c>
      <c r="D175" s="9" t="s">
        <v>1929</v>
      </c>
      <c r="E175" s="9" t="s">
        <v>1918</v>
      </c>
      <c r="F175" s="9" t="s">
        <v>2244</v>
      </c>
      <c r="G175" s="10">
        <f t="shared" si="8"/>
        <v>2</v>
      </c>
      <c r="H175" s="11" t="s">
        <v>3523</v>
      </c>
      <c r="I175" s="5">
        <f>VLOOKUP(H175,label!A:G,3,FALSE)</f>
        <v>4</v>
      </c>
      <c r="J175" s="5" t="s">
        <v>4472</v>
      </c>
      <c r="K175" s="5" t="str">
        <f>VLOOKUP(H175,label!A:G,6,FALSE)</f>
        <v>lineNumberItemType</v>
      </c>
      <c r="L175" s="5" t="str">
        <f>VLOOKUP(H175,label!A:G,5,FALSE)</f>
        <v>lineNumber</v>
      </c>
    </row>
    <row r="176" spans="1:12" ht="16" customHeight="1">
      <c r="A176" s="5">
        <v>174</v>
      </c>
      <c r="B176" s="12" t="s">
        <v>2245</v>
      </c>
      <c r="C176" s="9" t="s">
        <v>1961</v>
      </c>
      <c r="D176" s="9" t="s">
        <v>1929</v>
      </c>
      <c r="E176" s="22"/>
      <c r="F176" s="9" t="s">
        <v>1952</v>
      </c>
      <c r="G176" s="10">
        <f t="shared" si="8"/>
        <v>2</v>
      </c>
      <c r="H176" s="5"/>
      <c r="I176" s="5" t="e">
        <f>VLOOKUP(H176,label!A:G,3,FALSE)</f>
        <v>#N/A</v>
      </c>
      <c r="J176" s="5" t="e">
        <v>#N/A</v>
      </c>
      <c r="K176" s="5" t="e">
        <f>VLOOKUP(H176,label!A:G,6,FALSE)</f>
        <v>#N/A</v>
      </c>
      <c r="L176" s="5" t="e">
        <f>VLOOKUP(H176,label!A:G,5,FALSE)</f>
        <v>#N/A</v>
      </c>
    </row>
    <row r="177" spans="1:12" ht="16" customHeight="1">
      <c r="A177" s="5">
        <v>175</v>
      </c>
      <c r="B177" s="12" t="s">
        <v>2246</v>
      </c>
      <c r="C177" s="9" t="s">
        <v>1961</v>
      </c>
      <c r="D177" s="9" t="s">
        <v>1917</v>
      </c>
      <c r="E177" s="9" t="s">
        <v>2247</v>
      </c>
      <c r="F177" s="9" t="s">
        <v>2248</v>
      </c>
      <c r="G177" s="10">
        <f t="shared" si="8"/>
        <v>2</v>
      </c>
      <c r="H177" s="10" t="s">
        <v>1426</v>
      </c>
      <c r="I177" s="5">
        <f>VLOOKUP(H177,label!A:G,3,FALSE)</f>
        <v>5</v>
      </c>
      <c r="J177" s="5" t="s">
        <v>4496</v>
      </c>
      <c r="K177" s="5" t="str">
        <f>VLOOKUP(H177,label!A:G,6,FALSE)</f>
        <v>measurableQuantityItemType</v>
      </c>
      <c r="L177" s="5" t="str">
        <f>VLOOKUP(H177,label!A:G,5,FALSE)</f>
        <v>measurableQuantity</v>
      </c>
    </row>
    <row r="178" spans="1:12" ht="16" customHeight="1">
      <c r="A178" s="5">
        <v>176</v>
      </c>
      <c r="B178" s="12" t="s">
        <v>2249</v>
      </c>
      <c r="C178" s="9" t="s">
        <v>1961</v>
      </c>
      <c r="D178" s="9" t="s">
        <v>1917</v>
      </c>
      <c r="E178" s="9" t="s">
        <v>1924</v>
      </c>
      <c r="F178" s="9" t="s">
        <v>2250</v>
      </c>
      <c r="G178" s="10">
        <f t="shared" si="8"/>
        <v>2</v>
      </c>
      <c r="H178" s="10" t="s">
        <v>1428</v>
      </c>
      <c r="I178" s="5">
        <f>VLOOKUP(H178,label!A:G,3,FALSE)</f>
        <v>5</v>
      </c>
      <c r="J178" s="5" t="s">
        <v>4501</v>
      </c>
      <c r="K178" s="5" t="str">
        <f>VLOOKUP(H178,label!A:G,6,FALSE)</f>
        <v>measurableUnitOfMeasureItemType</v>
      </c>
      <c r="L178" s="5" t="str">
        <f>VLOOKUP(H178,label!A:G,5,FALSE)</f>
        <v>measurableUnitOfMeasure</v>
      </c>
    </row>
    <row r="179" spans="1:12" ht="16" customHeight="1">
      <c r="A179" s="5">
        <v>177</v>
      </c>
      <c r="B179" s="12" t="s">
        <v>2251</v>
      </c>
      <c r="C179" s="9" t="s">
        <v>1961</v>
      </c>
      <c r="D179" s="9" t="s">
        <v>1917</v>
      </c>
      <c r="E179" s="9" t="s">
        <v>1699</v>
      </c>
      <c r="F179" s="9" t="s">
        <v>2252</v>
      </c>
      <c r="G179" s="10">
        <f t="shared" si="8"/>
        <v>2</v>
      </c>
      <c r="H179" s="10" t="s">
        <v>1304</v>
      </c>
      <c r="I179" s="96">
        <f>VLOOKUP(H179,label!A:G,3,FALSE)</f>
        <v>4</v>
      </c>
      <c r="J179" s="5" t="s">
        <v>4537</v>
      </c>
      <c r="K179" s="5" t="str">
        <f>VLOOKUP(H179,label!A:G,6,FALSE)</f>
        <v>gl-gen:amountItemType</v>
      </c>
      <c r="L179" s="5" t="str">
        <f>VLOOKUP(H179,label!A:G,5,FALSE)</f>
        <v>amount</v>
      </c>
    </row>
    <row r="180" spans="1:12" ht="16" customHeight="1">
      <c r="A180" s="5">
        <v>178</v>
      </c>
      <c r="B180" s="12" t="s">
        <v>2253</v>
      </c>
      <c r="C180" s="9" t="s">
        <v>1961</v>
      </c>
      <c r="D180" s="9" t="s">
        <v>1929</v>
      </c>
      <c r="E180" s="9" t="s">
        <v>1941</v>
      </c>
      <c r="F180" s="9" t="s">
        <v>2254</v>
      </c>
      <c r="G180" s="10">
        <f t="shared" si="8"/>
        <v>2</v>
      </c>
      <c r="H180" s="10" t="s">
        <v>1496</v>
      </c>
      <c r="I180" s="96">
        <f>VLOOKUP(H180,label!A:G,3,FALSE)</f>
        <v>5</v>
      </c>
      <c r="J180" s="5" t="s">
        <v>4518</v>
      </c>
      <c r="K180" s="5" t="str">
        <f>VLOOKUP(H180,label!A:G,6,FALSE)</f>
        <v>originatingDocumentNumberItemType</v>
      </c>
      <c r="L180" s="5" t="str">
        <f>VLOOKUP(H180,label!A:G,5,FALSE)</f>
        <v>originatingDocumentNumber</v>
      </c>
    </row>
    <row r="181" spans="1:12" ht="16" customHeight="1">
      <c r="A181" s="5">
        <v>179</v>
      </c>
      <c r="B181" s="12" t="s">
        <v>2255</v>
      </c>
      <c r="C181" s="9" t="s">
        <v>1961</v>
      </c>
      <c r="D181" s="9" t="s">
        <v>1929</v>
      </c>
      <c r="E181" s="9" t="s">
        <v>1938</v>
      </c>
      <c r="F181" s="9" t="s">
        <v>2256</v>
      </c>
      <c r="G181" s="10">
        <f t="shared" si="8"/>
        <v>2</v>
      </c>
      <c r="H181" s="10" t="s">
        <v>1495</v>
      </c>
      <c r="I181" s="96">
        <f>VLOOKUP(H181,label!A:G,3,FALSE)</f>
        <v>5</v>
      </c>
      <c r="J181" s="5" t="s">
        <v>4517</v>
      </c>
      <c r="K181" s="5" t="str">
        <f>VLOOKUP(H181,label!A:G,6,FALSE)</f>
        <v>gl-gen:documentTypeItemType</v>
      </c>
      <c r="L181" s="5" t="str">
        <f>VLOOKUP(H181,label!A:G,5,FALSE)</f>
        <v>originatingDocumentType</v>
      </c>
    </row>
    <row r="182" spans="1:12" ht="16" customHeight="1">
      <c r="A182" s="5">
        <v>180</v>
      </c>
      <c r="B182" s="14" t="s">
        <v>2257</v>
      </c>
      <c r="C182" s="9" t="s">
        <v>1961</v>
      </c>
      <c r="D182" s="9" t="s">
        <v>1929</v>
      </c>
      <c r="E182" s="16"/>
      <c r="F182" s="17" t="s">
        <v>2258</v>
      </c>
      <c r="G182" s="10">
        <f t="shared" si="8"/>
        <v>2</v>
      </c>
      <c r="H182" s="5" t="s">
        <v>3657</v>
      </c>
      <c r="I182" s="89">
        <f>VLOOKUP(H182,label!A:G,3,FALSE)</f>
        <v>4</v>
      </c>
      <c r="J182" s="5" t="s">
        <v>4475</v>
      </c>
      <c r="K182" s="5" t="str">
        <f>VLOOKUP(H182,label!A:G,6,FALSE)</f>
        <v>_</v>
      </c>
      <c r="L182" s="5" t="str">
        <f>VLOOKUP(H182,label!A:G,5,FALSE)</f>
        <v>INVOICE_LINE_PERIOD</v>
      </c>
    </row>
    <row r="183" spans="1:12" ht="16" customHeight="1">
      <c r="A183" s="5">
        <v>181</v>
      </c>
      <c r="B183" s="12" t="s">
        <v>2259</v>
      </c>
      <c r="C183" s="9" t="s">
        <v>2000</v>
      </c>
      <c r="D183" s="9" t="s">
        <v>1929</v>
      </c>
      <c r="E183" s="9" t="s">
        <v>1921</v>
      </c>
      <c r="F183" s="9" t="s">
        <v>2260</v>
      </c>
      <c r="G183" s="10">
        <f t="shared" si="8"/>
        <v>3</v>
      </c>
      <c r="H183" s="5" t="s">
        <v>3511</v>
      </c>
      <c r="I183" s="89">
        <f>VLOOKUP(H183,label!A:G,3,FALSE)</f>
        <v>5</v>
      </c>
      <c r="J183" s="5" t="s">
        <v>4546</v>
      </c>
      <c r="K183" s="5" t="str">
        <f>VLOOKUP(H183,label!A:G,6,FALSE)</f>
        <v>measurableStartDateTimeItemType</v>
      </c>
      <c r="L183" s="5" t="str">
        <f>VLOOKUP(H183,label!A:G,5,FALSE)</f>
        <v>measurableStartDateTime</v>
      </c>
    </row>
    <row r="184" spans="1:12" ht="16" customHeight="1">
      <c r="A184" s="5">
        <v>182</v>
      </c>
      <c r="B184" s="12" t="s">
        <v>2261</v>
      </c>
      <c r="C184" s="9" t="s">
        <v>2000</v>
      </c>
      <c r="D184" s="9" t="s">
        <v>1929</v>
      </c>
      <c r="E184" s="9" t="s">
        <v>1921</v>
      </c>
      <c r="F184" s="9" t="s">
        <v>2262</v>
      </c>
      <c r="G184" s="10">
        <f t="shared" si="8"/>
        <v>3</v>
      </c>
      <c r="H184" s="10" t="s">
        <v>3512</v>
      </c>
      <c r="I184" s="89">
        <f>VLOOKUP(H184,label!A:G,3,FALSE)</f>
        <v>5</v>
      </c>
      <c r="J184" s="5" t="s">
        <v>4547</v>
      </c>
      <c r="K184" s="5" t="str">
        <f>VLOOKUP(H184,label!A:G,6,FALSE)</f>
        <v>measurableEndDateTimeItemType</v>
      </c>
      <c r="L184" s="5" t="str">
        <f>VLOOKUP(H184,label!A:G,5,FALSE)</f>
        <v>measurableEndDateTime</v>
      </c>
    </row>
    <row r="185" spans="1:12" ht="16" customHeight="1">
      <c r="A185" s="5">
        <v>183</v>
      </c>
      <c r="B185" s="14" t="s">
        <v>2263</v>
      </c>
      <c r="C185" s="9" t="s">
        <v>1961</v>
      </c>
      <c r="D185" s="15" t="s">
        <v>1958</v>
      </c>
      <c r="E185" s="16"/>
      <c r="F185" s="17" t="s">
        <v>2264</v>
      </c>
      <c r="G185" s="10">
        <f t="shared" si="8"/>
        <v>2</v>
      </c>
      <c r="H185" s="5" t="s">
        <v>3658</v>
      </c>
      <c r="I185" s="5">
        <f>VLOOKUP(H185,label!A:G,3,FALSE)</f>
        <v>4</v>
      </c>
      <c r="J185" s="5" t="s">
        <v>4476</v>
      </c>
      <c r="K185" s="5" t="str">
        <f>VLOOKUP(H185,label!A:G,6,FALSE)</f>
        <v>_</v>
      </c>
      <c r="L185" s="5" t="str">
        <f>VLOOKUP(H185,label!A:G,5,FALSE)</f>
        <v>INVOICE_LINE_ALLOWANCES</v>
      </c>
    </row>
    <row r="186" spans="1:12" ht="16" customHeight="1">
      <c r="A186" s="5">
        <v>184</v>
      </c>
      <c r="B186" s="12" t="s">
        <v>2265</v>
      </c>
      <c r="C186" s="9" t="s">
        <v>2000</v>
      </c>
      <c r="D186" s="9" t="s">
        <v>1917</v>
      </c>
      <c r="E186" s="9" t="s">
        <v>1699</v>
      </c>
      <c r="F186" s="9" t="s">
        <v>2266</v>
      </c>
      <c r="G186" s="10">
        <f t="shared" si="8"/>
        <v>3</v>
      </c>
      <c r="H186" s="5" t="s">
        <v>3513</v>
      </c>
      <c r="I186" s="96">
        <f>VLOOKUP(H186,label!A:G,3,FALSE)</f>
        <v>4</v>
      </c>
      <c r="J186" s="5" t="s">
        <v>4537</v>
      </c>
      <c r="K186" s="5" t="str">
        <f>VLOOKUP(H186,label!A:G,6,FALSE)</f>
        <v>gl-gen:amountItemType</v>
      </c>
      <c r="L186" s="5" t="str">
        <f>VLOOKUP(H186,label!A:G,5,FALSE)</f>
        <v>amount</v>
      </c>
    </row>
    <row r="187" spans="1:12" ht="16" customHeight="1">
      <c r="A187" s="5">
        <v>185</v>
      </c>
      <c r="B187" s="12" t="s">
        <v>2267</v>
      </c>
      <c r="C187" s="9" t="s">
        <v>2000</v>
      </c>
      <c r="D187" s="9" t="s">
        <v>1929</v>
      </c>
      <c r="E187" s="9" t="s">
        <v>1699</v>
      </c>
      <c r="F187" s="9" t="s">
        <v>2268</v>
      </c>
      <c r="G187" s="10">
        <f t="shared" si="8"/>
        <v>3</v>
      </c>
      <c r="H187" s="5" t="s">
        <v>3704</v>
      </c>
      <c r="I187" s="5">
        <f>VLOOKUP(H187,label!A:G,3,FALSE)</f>
        <v>5</v>
      </c>
      <c r="J187" s="5" t="s">
        <v>4477</v>
      </c>
      <c r="K187" s="5" t="str">
        <f>VLOOKUP(H187,label!A:G,6,FALSE)</f>
        <v>amountItemType</v>
      </c>
      <c r="L187" s="5" t="str">
        <f>VLOOKUP(H187,label!A:G,5,FALSE)</f>
        <v>InvoiceLineAllowanceBaseAmount</v>
      </c>
    </row>
    <row r="188" spans="1:12" ht="16" customHeight="1">
      <c r="A188" s="5">
        <v>186</v>
      </c>
      <c r="B188" s="12" t="s">
        <v>2269</v>
      </c>
      <c r="C188" s="9" t="s">
        <v>2000</v>
      </c>
      <c r="D188" s="9" t="s">
        <v>1929</v>
      </c>
      <c r="E188" s="9" t="s">
        <v>2160</v>
      </c>
      <c r="F188" s="9" t="s">
        <v>2270</v>
      </c>
      <c r="G188" s="10">
        <f t="shared" si="8"/>
        <v>3</v>
      </c>
      <c r="H188" s="5" t="s">
        <v>3705</v>
      </c>
      <c r="I188" s="5">
        <f>VLOOKUP(H188,label!A:G,3,FALSE)</f>
        <v>5</v>
      </c>
      <c r="J188" s="5" t="s">
        <v>4478</v>
      </c>
      <c r="K188" s="5" t="str">
        <f>VLOOKUP(H188,label!A:G,6,FALSE)</f>
        <v>percentageItemType</v>
      </c>
      <c r="L188" s="5" t="str">
        <f>VLOOKUP(H188,label!A:G,5,FALSE)</f>
        <v>InvoiceLineAllowancePercentage</v>
      </c>
    </row>
    <row r="189" spans="1:12" ht="16" customHeight="1">
      <c r="A189" s="5">
        <v>187</v>
      </c>
      <c r="B189" s="12" t="s">
        <v>2271</v>
      </c>
      <c r="C189" s="9" t="s">
        <v>2000</v>
      </c>
      <c r="D189" s="9" t="s">
        <v>1929</v>
      </c>
      <c r="E189" s="9" t="s">
        <v>1938</v>
      </c>
      <c r="F189" s="9" t="s">
        <v>2272</v>
      </c>
      <c r="G189" s="10">
        <f t="shared" si="8"/>
        <v>3</v>
      </c>
      <c r="H189" s="5" t="s">
        <v>3706</v>
      </c>
      <c r="I189" s="5">
        <f>VLOOKUP(H189,label!A:G,3,FALSE)</f>
        <v>5</v>
      </c>
      <c r="J189" s="5" t="s">
        <v>4479</v>
      </c>
      <c r="K189" s="5" t="str">
        <f>VLOOKUP(H189,label!A:G,6,FALSE)</f>
        <v>textItemType</v>
      </c>
      <c r="L189" s="5" t="str">
        <f>VLOOKUP(H189,label!A:G,5,FALSE)</f>
        <v>InvoiceLineAllowanceReason</v>
      </c>
    </row>
    <row r="190" spans="1:12" ht="16" customHeight="1">
      <c r="A190" s="5">
        <v>188</v>
      </c>
      <c r="B190" s="12" t="s">
        <v>2273</v>
      </c>
      <c r="C190" s="9" t="s">
        <v>2000</v>
      </c>
      <c r="D190" s="9" t="s">
        <v>1929</v>
      </c>
      <c r="E190" s="9" t="s">
        <v>1924</v>
      </c>
      <c r="F190" s="9" t="s">
        <v>2274</v>
      </c>
      <c r="G190" s="10">
        <f t="shared" si="8"/>
        <v>3</v>
      </c>
      <c r="H190" s="5" t="s">
        <v>3707</v>
      </c>
      <c r="I190" s="5">
        <f>VLOOKUP(H190,label!A:G,3,FALSE)</f>
        <v>5</v>
      </c>
      <c r="J190" s="5" t="s">
        <v>4480</v>
      </c>
      <c r="K190" s="5" t="str">
        <f>VLOOKUP(H190,label!A:G,6,FALSE)</f>
        <v>codeItemType</v>
      </c>
      <c r="L190" s="5" t="str">
        <f>VLOOKUP(H190,label!A:G,5,FALSE)</f>
        <v>InvoiceLineAllowanceReasonCode</v>
      </c>
    </row>
    <row r="191" spans="1:12" ht="16" customHeight="1">
      <c r="A191" s="5">
        <v>189</v>
      </c>
      <c r="B191" s="14" t="s">
        <v>2275</v>
      </c>
      <c r="C191" s="9" t="s">
        <v>1961</v>
      </c>
      <c r="D191" s="15" t="s">
        <v>1958</v>
      </c>
      <c r="E191" s="16"/>
      <c r="F191" s="17" t="s">
        <v>2276</v>
      </c>
      <c r="G191" s="10">
        <f t="shared" si="8"/>
        <v>2</v>
      </c>
      <c r="H191" s="5" t="s">
        <v>3659</v>
      </c>
      <c r="I191" s="5">
        <f>VLOOKUP(H191,label!A:G,3,FALSE)</f>
        <v>4</v>
      </c>
      <c r="J191" s="5" t="s">
        <v>4481</v>
      </c>
      <c r="K191" s="5" t="str">
        <f>VLOOKUP(H191,label!A:G,6,FALSE)</f>
        <v>_</v>
      </c>
      <c r="L191" s="5" t="str">
        <f>VLOOKUP(H191,label!A:G,5,FALSE)</f>
        <v>INVOICE_LINE_CHARGES</v>
      </c>
    </row>
    <row r="192" spans="1:12" ht="16" customHeight="1">
      <c r="A192" s="5">
        <v>190</v>
      </c>
      <c r="B192" s="12" t="s">
        <v>2277</v>
      </c>
      <c r="C192" s="9" t="s">
        <v>2000</v>
      </c>
      <c r="D192" s="9" t="s">
        <v>1917</v>
      </c>
      <c r="E192" s="9" t="s">
        <v>1699</v>
      </c>
      <c r="F192" s="9" t="s">
        <v>2278</v>
      </c>
      <c r="G192" s="10">
        <f t="shared" si="8"/>
        <v>3</v>
      </c>
      <c r="H192" s="5" t="s">
        <v>3513</v>
      </c>
      <c r="I192" s="96">
        <f>VLOOKUP(H192,label!A:G,3,FALSE)</f>
        <v>4</v>
      </c>
      <c r="J192" s="5" t="s">
        <v>4537</v>
      </c>
      <c r="K192" s="5" t="str">
        <f>VLOOKUP(H192,label!A:G,6,FALSE)</f>
        <v>gl-gen:amountItemType</v>
      </c>
      <c r="L192" s="5" t="str">
        <f>VLOOKUP(H192,label!A:G,5,FALSE)</f>
        <v>amount</v>
      </c>
    </row>
    <row r="193" spans="1:12" ht="16" customHeight="1">
      <c r="A193" s="5">
        <v>191</v>
      </c>
      <c r="B193" s="12" t="s">
        <v>2279</v>
      </c>
      <c r="C193" s="9" t="s">
        <v>2000</v>
      </c>
      <c r="D193" s="9" t="s">
        <v>1929</v>
      </c>
      <c r="E193" s="9" t="s">
        <v>1699</v>
      </c>
      <c r="F193" s="9" t="s">
        <v>2280</v>
      </c>
      <c r="G193" s="10">
        <f t="shared" si="8"/>
        <v>3</v>
      </c>
      <c r="H193" s="5" t="s">
        <v>3708</v>
      </c>
      <c r="I193" s="5">
        <f>VLOOKUP(H193,label!A:G,3,FALSE)</f>
        <v>5</v>
      </c>
      <c r="J193" s="5" t="s">
        <v>4482</v>
      </c>
      <c r="K193" s="5" t="str">
        <f>VLOOKUP(H193,label!A:G,6,FALSE)</f>
        <v>amountItemType</v>
      </c>
      <c r="L193" s="5" t="str">
        <f>VLOOKUP(H193,label!A:G,5,FALSE)</f>
        <v>InvoiceLineChargeBaseAmount</v>
      </c>
    </row>
    <row r="194" spans="1:12" ht="16" customHeight="1">
      <c r="A194" s="5">
        <v>192</v>
      </c>
      <c r="B194" s="12" t="s">
        <v>2281</v>
      </c>
      <c r="C194" s="9" t="s">
        <v>2000</v>
      </c>
      <c r="D194" s="9" t="s">
        <v>1929</v>
      </c>
      <c r="E194" s="9" t="s">
        <v>2160</v>
      </c>
      <c r="F194" s="9" t="s">
        <v>2282</v>
      </c>
      <c r="G194" s="10">
        <f t="shared" si="8"/>
        <v>3</v>
      </c>
      <c r="H194" s="5" t="s">
        <v>3709</v>
      </c>
      <c r="I194" s="5">
        <f>VLOOKUP(H194,label!A:G,3,FALSE)</f>
        <v>5</v>
      </c>
      <c r="J194" s="5" t="s">
        <v>4483</v>
      </c>
      <c r="K194" s="5" t="str">
        <f>VLOOKUP(H194,label!A:G,6,FALSE)</f>
        <v>percentageItemType</v>
      </c>
      <c r="L194" s="5" t="str">
        <f>VLOOKUP(H194,label!A:G,5,FALSE)</f>
        <v>InvoiceLineChargePercentage</v>
      </c>
    </row>
    <row r="195" spans="1:12" ht="16" customHeight="1">
      <c r="A195" s="5">
        <v>193</v>
      </c>
      <c r="B195" s="12" t="s">
        <v>2283</v>
      </c>
      <c r="C195" s="9" t="s">
        <v>2000</v>
      </c>
      <c r="D195" s="9" t="s">
        <v>1929</v>
      </c>
      <c r="E195" s="9" t="s">
        <v>1938</v>
      </c>
      <c r="F195" s="9" t="s">
        <v>2284</v>
      </c>
      <c r="G195" s="10">
        <f t="shared" si="8"/>
        <v>3</v>
      </c>
      <c r="H195" s="5" t="s">
        <v>3710</v>
      </c>
      <c r="I195" s="5">
        <f>VLOOKUP(H195,label!A:G,3,FALSE)</f>
        <v>5</v>
      </c>
      <c r="J195" s="5" t="s">
        <v>4484</v>
      </c>
      <c r="K195" s="5" t="str">
        <f>VLOOKUP(H195,label!A:G,6,FALSE)</f>
        <v>textItemType</v>
      </c>
      <c r="L195" s="5" t="str">
        <f>VLOOKUP(H195,label!A:G,5,FALSE)</f>
        <v>InvoiceLineChargeReason</v>
      </c>
    </row>
    <row r="196" spans="1:12" ht="16" customHeight="1">
      <c r="A196" s="5">
        <v>194</v>
      </c>
      <c r="B196" s="12" t="s">
        <v>2285</v>
      </c>
      <c r="C196" s="9" t="s">
        <v>2000</v>
      </c>
      <c r="D196" s="9" t="s">
        <v>1929</v>
      </c>
      <c r="E196" s="9" t="s">
        <v>1924</v>
      </c>
      <c r="F196" s="9" t="s">
        <v>2286</v>
      </c>
      <c r="G196" s="10">
        <f t="shared" si="8"/>
        <v>3</v>
      </c>
      <c r="H196" s="5" t="s">
        <v>3711</v>
      </c>
      <c r="I196" s="5">
        <f>VLOOKUP(H196,label!A:G,3,FALSE)</f>
        <v>5</v>
      </c>
      <c r="J196" s="5" t="s">
        <v>4485</v>
      </c>
      <c r="K196" s="5" t="str">
        <f>VLOOKUP(H196,label!A:G,6,FALSE)</f>
        <v>codeItemType</v>
      </c>
      <c r="L196" s="5" t="str">
        <f>VLOOKUP(H196,label!A:G,5,FALSE)</f>
        <v>InvoiceLineChargeReasonCode</v>
      </c>
    </row>
    <row r="197" spans="1:12" ht="16" customHeight="1">
      <c r="A197" s="5">
        <v>195</v>
      </c>
      <c r="B197" s="14" t="s">
        <v>2287</v>
      </c>
      <c r="C197" s="9" t="s">
        <v>1961</v>
      </c>
      <c r="D197" s="9" t="s">
        <v>1917</v>
      </c>
      <c r="E197" s="16"/>
      <c r="F197" s="17" t="s">
        <v>2288</v>
      </c>
      <c r="G197" s="10">
        <f t="shared" ref="G197:G219" si="9">LEN(C197)</f>
        <v>2</v>
      </c>
      <c r="H197" s="11" t="s">
        <v>834</v>
      </c>
      <c r="I197" s="89">
        <f>VLOOKUP(H197,label!A:G,3,FALSE)</f>
        <v>4</v>
      </c>
      <c r="J197" s="5" t="s">
        <v>4492</v>
      </c>
      <c r="K197" s="5" t="str">
        <f>VLOOKUP(H197,label!A:G,6,FALSE)</f>
        <v>_</v>
      </c>
      <c r="L197" s="5" t="str">
        <f>VLOOKUP(H197,label!A:G,5,FALSE)</f>
        <v>measurable</v>
      </c>
    </row>
    <row r="198" spans="1:12" ht="16" customHeight="1">
      <c r="A198" s="5">
        <v>196</v>
      </c>
      <c r="B198" s="12" t="s">
        <v>2289</v>
      </c>
      <c r="C198" s="9" t="s">
        <v>2000</v>
      </c>
      <c r="D198" s="9" t="s">
        <v>1917</v>
      </c>
      <c r="E198" s="9" t="s">
        <v>2290</v>
      </c>
      <c r="F198" s="9" t="s">
        <v>2291</v>
      </c>
      <c r="G198" s="10">
        <f t="shared" si="9"/>
        <v>3</v>
      </c>
      <c r="H198" s="5" t="s">
        <v>3715</v>
      </c>
      <c r="I198" s="89">
        <f>VLOOKUP(H198,label!A:G,3,FALSE)</f>
        <v>5</v>
      </c>
      <c r="J198" s="5" t="s">
        <v>4502</v>
      </c>
      <c r="K198" s="5" t="str">
        <f>VLOOKUP(H198,label!A:G,6,FALSE)</f>
        <v>unitPriceAmountItemType</v>
      </c>
      <c r="L198" s="5" t="str">
        <f>VLOOKUP(H198,label!A:G,5,FALSE)</f>
        <v>ItemNetPrice</v>
      </c>
    </row>
    <row r="199" spans="1:12" ht="16" customHeight="1">
      <c r="A199" s="5">
        <v>197</v>
      </c>
      <c r="B199" s="12" t="s">
        <v>2292</v>
      </c>
      <c r="C199" s="9" t="s">
        <v>2000</v>
      </c>
      <c r="D199" s="9" t="s">
        <v>1929</v>
      </c>
      <c r="E199" s="9" t="s">
        <v>2290</v>
      </c>
      <c r="F199" s="9" t="s">
        <v>2293</v>
      </c>
      <c r="G199" s="10">
        <f t="shared" si="9"/>
        <v>3</v>
      </c>
      <c r="H199" s="5" t="s">
        <v>3716</v>
      </c>
      <c r="I199" s="89">
        <f>VLOOKUP(H199,label!A:G,3,FALSE)</f>
        <v>5</v>
      </c>
      <c r="J199" s="5" t="s">
        <v>4503</v>
      </c>
      <c r="K199" s="5" t="str">
        <f>VLOOKUP(H199,label!A:G,6,FALSE)</f>
        <v>unitPriceAmountItemType</v>
      </c>
      <c r="L199" s="5" t="str">
        <f>VLOOKUP(H199,label!A:G,5,FALSE)</f>
        <v>ItemPriceDiscount</v>
      </c>
    </row>
    <row r="200" spans="1:12" ht="16" customHeight="1">
      <c r="A200" s="5">
        <v>198</v>
      </c>
      <c r="B200" s="12" t="s">
        <v>2294</v>
      </c>
      <c r="C200" s="9" t="s">
        <v>2000</v>
      </c>
      <c r="D200" s="9" t="s">
        <v>1929</v>
      </c>
      <c r="E200" s="9" t="s">
        <v>2290</v>
      </c>
      <c r="F200" s="9" t="s">
        <v>2295</v>
      </c>
      <c r="G200" s="10">
        <f t="shared" si="9"/>
        <v>3</v>
      </c>
      <c r="H200" s="5" t="s">
        <v>3717</v>
      </c>
      <c r="I200" s="89">
        <f>VLOOKUP(H200,label!A:G,3,FALSE)</f>
        <v>5</v>
      </c>
      <c r="J200" s="5" t="s">
        <v>4504</v>
      </c>
      <c r="K200" s="5" t="str">
        <f>VLOOKUP(H200,label!A:G,6,FALSE)</f>
        <v>unitPriceAmountItemType</v>
      </c>
      <c r="L200" s="5" t="str">
        <f>VLOOKUP(H200,label!A:G,5,FALSE)</f>
        <v>ItemGrossPrice</v>
      </c>
    </row>
    <row r="201" spans="1:12" ht="16" customHeight="1">
      <c r="A201" s="5">
        <v>199</v>
      </c>
      <c r="B201" s="12" t="s">
        <v>2296</v>
      </c>
      <c r="C201" s="9" t="s">
        <v>2000</v>
      </c>
      <c r="D201" s="9" t="s">
        <v>1929</v>
      </c>
      <c r="E201" s="9" t="s">
        <v>2247</v>
      </c>
      <c r="F201" s="9" t="s">
        <v>2297</v>
      </c>
      <c r="G201" s="10">
        <f t="shared" si="9"/>
        <v>3</v>
      </c>
      <c r="H201" s="11" t="s">
        <v>1426</v>
      </c>
      <c r="I201" s="89">
        <f>VLOOKUP(H201,label!A:G,3,FALSE)</f>
        <v>5</v>
      </c>
      <c r="J201" s="5" t="s">
        <v>4496</v>
      </c>
      <c r="K201" s="5" t="str">
        <f>VLOOKUP(H201,label!A:G,6,FALSE)</f>
        <v>measurableQuantityItemType</v>
      </c>
      <c r="L201" s="5" t="str">
        <f>VLOOKUP(H201,label!A:G,5,FALSE)</f>
        <v>measurableQuantity</v>
      </c>
    </row>
    <row r="202" spans="1:12" ht="16" customHeight="1">
      <c r="A202" s="5">
        <v>200</v>
      </c>
      <c r="B202" s="12" t="s">
        <v>2298</v>
      </c>
      <c r="C202" s="9" t="s">
        <v>2000</v>
      </c>
      <c r="D202" s="9" t="s">
        <v>1929</v>
      </c>
      <c r="E202" s="9" t="s">
        <v>1924</v>
      </c>
      <c r="F202" s="9" t="s">
        <v>2299</v>
      </c>
      <c r="G202" s="10">
        <f t="shared" si="9"/>
        <v>3</v>
      </c>
      <c r="H202" s="5" t="s">
        <v>3515</v>
      </c>
      <c r="I202" s="89">
        <f>VLOOKUP(H202,label!A:G,3,FALSE)</f>
        <v>5</v>
      </c>
      <c r="J202" s="5" t="s">
        <v>4501</v>
      </c>
      <c r="K202" s="5" t="str">
        <f>VLOOKUP(H202,label!A:G,6,FALSE)</f>
        <v>measurableUnitOfMeasureItemType</v>
      </c>
      <c r="L202" s="5" t="str">
        <f>VLOOKUP(H202,label!A:G,5,FALSE)</f>
        <v>measurableUnitOfMeasure</v>
      </c>
    </row>
    <row r="203" spans="1:12" ht="16" customHeight="1">
      <c r="A203" s="5">
        <v>201</v>
      </c>
      <c r="B203" s="14" t="s">
        <v>2300</v>
      </c>
      <c r="C203" s="9" t="s">
        <v>1961</v>
      </c>
      <c r="D203" s="9" t="s">
        <v>1917</v>
      </c>
      <c r="E203" s="16"/>
      <c r="F203" s="17" t="s">
        <v>2301</v>
      </c>
      <c r="G203" s="10">
        <f t="shared" si="9"/>
        <v>2</v>
      </c>
      <c r="H203" s="11" t="s">
        <v>838</v>
      </c>
      <c r="I203" s="5">
        <f>VLOOKUP(H203,label!A:G,3,FALSE)</f>
        <v>4</v>
      </c>
      <c r="J203" s="5" t="s">
        <v>4505</v>
      </c>
      <c r="K203" s="5" t="str">
        <f>VLOOKUP(H203,label!A:G,6,FALSE)</f>
        <v>_</v>
      </c>
      <c r="L203" s="5" t="str">
        <f>VLOOKUP(H203,label!A:G,5,FALSE)</f>
        <v>taxes</v>
      </c>
    </row>
    <row r="204" spans="1:12" ht="16" customHeight="1">
      <c r="A204" s="5">
        <v>202</v>
      </c>
      <c r="B204" s="12" t="s">
        <v>2302</v>
      </c>
      <c r="C204" s="9" t="s">
        <v>2000</v>
      </c>
      <c r="D204" s="9" t="s">
        <v>1917</v>
      </c>
      <c r="E204" s="9" t="s">
        <v>1924</v>
      </c>
      <c r="F204" s="9" t="s">
        <v>2303</v>
      </c>
      <c r="G204" s="10">
        <f t="shared" si="9"/>
        <v>3</v>
      </c>
      <c r="H204" s="10" t="s">
        <v>1475</v>
      </c>
      <c r="I204" s="96">
        <f>VLOOKUP(H204,label!A:G,3,FALSE)</f>
        <v>5</v>
      </c>
      <c r="J204" s="5" t="s">
        <v>4538</v>
      </c>
      <c r="K204" s="5" t="str">
        <f>VLOOKUP(H204,label!A:G,6,FALSE)</f>
        <v>taxCodeItemType</v>
      </c>
      <c r="L204" s="5" t="str">
        <f>VLOOKUP(H204,label!A:G,5,FALSE)</f>
        <v>taxCode</v>
      </c>
    </row>
    <row r="205" spans="1:12" ht="16" customHeight="1">
      <c r="A205" s="5">
        <v>203</v>
      </c>
      <c r="B205" s="12" t="s">
        <v>2304</v>
      </c>
      <c r="C205" s="9" t="s">
        <v>2000</v>
      </c>
      <c r="D205" s="9" t="s">
        <v>1929</v>
      </c>
      <c r="E205" s="9" t="s">
        <v>2305</v>
      </c>
      <c r="F205" s="9" t="s">
        <v>2306</v>
      </c>
      <c r="G205" s="10">
        <f t="shared" si="9"/>
        <v>3</v>
      </c>
      <c r="H205" s="10" t="s">
        <v>1474</v>
      </c>
      <c r="I205" s="96">
        <f>VLOOKUP(H205,label!A:G,3,FALSE)</f>
        <v>5</v>
      </c>
      <c r="J205" s="5" t="s">
        <v>4539</v>
      </c>
      <c r="K205" s="5" t="str">
        <f>VLOOKUP(H205,label!A:G,6,FALSE)</f>
        <v>taxPercentageRateItemType</v>
      </c>
      <c r="L205" s="5" t="str">
        <f>VLOOKUP(H205,label!A:G,5,FALSE)</f>
        <v>taxPercentageRate</v>
      </c>
    </row>
    <row r="206" spans="1:12" ht="16" customHeight="1">
      <c r="A206" s="5">
        <v>204</v>
      </c>
      <c r="B206" s="14" t="s">
        <v>2307</v>
      </c>
      <c r="C206" s="9" t="s">
        <v>1961</v>
      </c>
      <c r="D206" s="9" t="s">
        <v>1917</v>
      </c>
      <c r="E206" s="16"/>
      <c r="F206" s="17" t="s">
        <v>2308</v>
      </c>
      <c r="G206" s="10">
        <f t="shared" si="9"/>
        <v>2</v>
      </c>
      <c r="H206" s="11" t="s">
        <v>834</v>
      </c>
      <c r="I206" s="5">
        <f>VLOOKUP(H206,label!A:G,3,FALSE)</f>
        <v>4</v>
      </c>
      <c r="J206" s="5" t="s">
        <v>4492</v>
      </c>
      <c r="K206" s="5" t="str">
        <f>VLOOKUP(H206,label!A:G,6,FALSE)</f>
        <v>_</v>
      </c>
      <c r="L206" s="5" t="str">
        <f>VLOOKUP(H206,label!A:G,5,FALSE)</f>
        <v>measurable</v>
      </c>
    </row>
    <row r="207" spans="1:12" ht="16" customHeight="1">
      <c r="A207" s="5">
        <v>205</v>
      </c>
      <c r="B207" s="12" t="s">
        <v>2309</v>
      </c>
      <c r="C207" s="9" t="s">
        <v>2000</v>
      </c>
      <c r="D207" s="9" t="s">
        <v>1917</v>
      </c>
      <c r="E207" s="9" t="s">
        <v>1938</v>
      </c>
      <c r="F207" s="9" t="s">
        <v>2310</v>
      </c>
      <c r="G207" s="10">
        <f t="shared" si="9"/>
        <v>3</v>
      </c>
      <c r="H207" s="10" t="s">
        <v>1425</v>
      </c>
      <c r="I207" s="5">
        <f>VLOOKUP(H207,label!A:G,3,FALSE)</f>
        <v>5</v>
      </c>
      <c r="J207" s="5" t="s">
        <v>4495</v>
      </c>
      <c r="K207" s="5" t="str">
        <f>VLOOKUP(H207,label!A:G,6,FALSE)</f>
        <v>measurableDescriptionItemType</v>
      </c>
      <c r="L207" s="5" t="str">
        <f>VLOOKUP(H207,label!A:G,5,FALSE)</f>
        <v>measurableDescription</v>
      </c>
    </row>
    <row r="208" spans="1:12" ht="16" customHeight="1">
      <c r="A208" s="5">
        <v>206</v>
      </c>
      <c r="B208" s="12" t="s">
        <v>2311</v>
      </c>
      <c r="C208" s="9" t="s">
        <v>2000</v>
      </c>
      <c r="D208" s="9" t="s">
        <v>1929</v>
      </c>
      <c r="E208" s="9" t="s">
        <v>1938</v>
      </c>
      <c r="F208" s="9" t="s">
        <v>2312</v>
      </c>
      <c r="G208" s="10">
        <f t="shared" si="9"/>
        <v>3</v>
      </c>
      <c r="H208" s="5" t="s">
        <v>3712</v>
      </c>
      <c r="I208" s="96">
        <f>VLOOKUP(H208,label!A:G,3,FALSE)</f>
        <v>5</v>
      </c>
      <c r="J208" s="5" t="s">
        <v>4486</v>
      </c>
      <c r="K208" s="5" t="str">
        <f>VLOOKUP(H208,label!A:G,6,FALSE)</f>
        <v>textItemType</v>
      </c>
      <c r="L208" s="5" t="str">
        <f>VLOOKUP(H208,label!A:G,5,FALSE)</f>
        <v>ItemDescription</v>
      </c>
    </row>
    <row r="209" spans="1:12" ht="16" customHeight="1">
      <c r="A209" s="5">
        <v>207</v>
      </c>
      <c r="B209" s="12" t="s">
        <v>2313</v>
      </c>
      <c r="C209" s="9" t="s">
        <v>2000</v>
      </c>
      <c r="D209" s="9" t="s">
        <v>1929</v>
      </c>
      <c r="E209" s="9" t="s">
        <v>1918</v>
      </c>
      <c r="F209" s="9" t="s">
        <v>2314</v>
      </c>
      <c r="G209" s="10">
        <f t="shared" si="9"/>
        <v>3</v>
      </c>
      <c r="H209" s="10" t="s">
        <v>4386</v>
      </c>
      <c r="I209" s="5">
        <f>VLOOKUP(H209,label!A:G,3,FALSE)</f>
        <v>5</v>
      </c>
      <c r="J209" s="5" t="s">
        <v>4498</v>
      </c>
      <c r="K209" s="5" t="str">
        <f>VLOOKUP(H209,label!A:G,6,FALSE)</f>
        <v>codeItemType</v>
      </c>
      <c r="L209" s="5" t="str">
        <f>VLOOKUP(H209,label!A:G,5,FALSE)</f>
        <v>ItemSellersIdentifier</v>
      </c>
    </row>
    <row r="210" spans="1:12" ht="16" customHeight="1">
      <c r="A210" s="5">
        <v>208</v>
      </c>
      <c r="B210" s="12" t="s">
        <v>2315</v>
      </c>
      <c r="C210" s="9" t="s">
        <v>2000</v>
      </c>
      <c r="D210" s="9" t="s">
        <v>1929</v>
      </c>
      <c r="E210" s="9" t="s">
        <v>1918</v>
      </c>
      <c r="F210" s="9" t="s">
        <v>2316</v>
      </c>
      <c r="G210" s="10">
        <f t="shared" si="9"/>
        <v>3</v>
      </c>
      <c r="H210" s="10" t="s">
        <v>4385</v>
      </c>
      <c r="I210" s="5">
        <f>VLOOKUP(H210,label!A:G,3,FALSE)</f>
        <v>5</v>
      </c>
      <c r="J210" s="5" t="s">
        <v>4499</v>
      </c>
      <c r="K210" s="5" t="str">
        <f>VLOOKUP(H210,label!A:G,6,FALSE)</f>
        <v>codeItemType</v>
      </c>
      <c r="L210" s="5" t="str">
        <f>VLOOKUP(H210,label!A:G,5,FALSE)</f>
        <v>ItemBuyersIdentifier</v>
      </c>
    </row>
    <row r="211" spans="1:12" ht="16" customHeight="1">
      <c r="A211" s="5">
        <v>209</v>
      </c>
      <c r="B211" s="12" t="s">
        <v>2317</v>
      </c>
      <c r="C211" s="9" t="s">
        <v>2000</v>
      </c>
      <c r="D211" s="9" t="s">
        <v>1929</v>
      </c>
      <c r="E211" s="9" t="s">
        <v>1918</v>
      </c>
      <c r="F211" s="9" t="s">
        <v>2318</v>
      </c>
      <c r="G211" s="10">
        <f t="shared" si="9"/>
        <v>3</v>
      </c>
      <c r="H211" s="10" t="s">
        <v>1421</v>
      </c>
      <c r="I211" s="5">
        <f>VLOOKUP(H211,label!A:G,3,FALSE)</f>
        <v>5</v>
      </c>
      <c r="J211" s="5" t="s">
        <v>4493</v>
      </c>
      <c r="K211" s="5" t="str">
        <f>VLOOKUP(H211,label!A:G,6,FALSE)</f>
        <v>measurableIDItemType</v>
      </c>
      <c r="L211" s="5" t="str">
        <f>VLOOKUP(H211,label!A:G,5,FALSE)</f>
        <v>measurableID</v>
      </c>
    </row>
    <row r="212" spans="1:12" ht="16" customHeight="1">
      <c r="A212" s="5">
        <v>210</v>
      </c>
      <c r="B212" s="12" t="s">
        <v>2319</v>
      </c>
      <c r="C212" s="9" t="s">
        <v>2000</v>
      </c>
      <c r="D212" s="9" t="s">
        <v>1917</v>
      </c>
      <c r="E212" s="9"/>
      <c r="F212" s="9" t="s">
        <v>1952</v>
      </c>
      <c r="G212" s="10">
        <f t="shared" si="9"/>
        <v>3</v>
      </c>
      <c r="H212" s="10" t="s">
        <v>1422</v>
      </c>
      <c r="I212" s="5">
        <f>VLOOKUP(H212,label!A:G,3,FALSE)</f>
        <v>5</v>
      </c>
      <c r="J212" s="5" t="s">
        <v>4494</v>
      </c>
      <c r="K212" s="5" t="str">
        <f>VLOOKUP(H212,label!A:G,6,FALSE)</f>
        <v>measurableIDSchemaItemType</v>
      </c>
      <c r="L212" s="5" t="str">
        <f>VLOOKUP(H212,label!A:G,5,FALSE)</f>
        <v>measurableIDSchema</v>
      </c>
    </row>
    <row r="213" spans="1:12" ht="16" customHeight="1">
      <c r="A213" s="5">
        <v>211</v>
      </c>
      <c r="B213" s="12" t="s">
        <v>2320</v>
      </c>
      <c r="C213" s="9" t="s">
        <v>2000</v>
      </c>
      <c r="D213" s="15" t="s">
        <v>1958</v>
      </c>
      <c r="E213" s="9" t="s">
        <v>1918</v>
      </c>
      <c r="F213" s="9" t="s">
        <v>2321</v>
      </c>
      <c r="G213" s="10">
        <f t="shared" si="9"/>
        <v>3</v>
      </c>
      <c r="H213" s="10" t="s">
        <v>1427</v>
      </c>
      <c r="I213" s="5">
        <f>VLOOKUP(H213,label!A:G,3,FALSE)</f>
        <v>5</v>
      </c>
      <c r="J213" s="5" t="s">
        <v>4497</v>
      </c>
      <c r="K213" s="5" t="str">
        <f>VLOOKUP(H213,label!A:G,6,FALSE)</f>
        <v>measurableQualifierItemType</v>
      </c>
      <c r="L213" s="5" t="str">
        <f>VLOOKUP(H213,label!A:G,5,FALSE)</f>
        <v>measurableQualifier</v>
      </c>
    </row>
    <row r="214" spans="1:12" ht="16" customHeight="1">
      <c r="A214" s="5">
        <v>212</v>
      </c>
      <c r="B214" s="12" t="s">
        <v>2322</v>
      </c>
      <c r="C214" s="9" t="s">
        <v>2000</v>
      </c>
      <c r="D214" s="9" t="s">
        <v>1917</v>
      </c>
      <c r="E214" s="9"/>
      <c r="F214" s="9" t="s">
        <v>1952</v>
      </c>
      <c r="G214" s="10">
        <f t="shared" si="9"/>
        <v>3</v>
      </c>
      <c r="H214" s="5" t="s">
        <v>3720</v>
      </c>
      <c r="I214" s="5" t="e">
        <f>VLOOKUP(H214,label!A:G,3,FALSE)</f>
        <v>#N/A</v>
      </c>
      <c r="J214" s="5" t="e">
        <v>#N/A</v>
      </c>
      <c r="K214" s="5" t="e">
        <f>VLOOKUP(H214,label!A:G,6,FALSE)</f>
        <v>#N/A</v>
      </c>
      <c r="L214" s="5" t="e">
        <f>VLOOKUP(H214,label!A:G,5,FALSE)</f>
        <v>#N/A</v>
      </c>
    </row>
    <row r="215" spans="1:12" ht="16" customHeight="1">
      <c r="A215" s="5">
        <v>213</v>
      </c>
      <c r="B215" s="12" t="s">
        <v>2323</v>
      </c>
      <c r="C215" s="9" t="s">
        <v>2000</v>
      </c>
      <c r="D215" s="9" t="s">
        <v>1929</v>
      </c>
      <c r="E215" s="9"/>
      <c r="F215" s="9" t="s">
        <v>2324</v>
      </c>
      <c r="G215" s="10">
        <f t="shared" si="9"/>
        <v>3</v>
      </c>
      <c r="H215" s="5" t="s">
        <v>3721</v>
      </c>
      <c r="I215" s="5" t="e">
        <f>VLOOKUP(H215,label!A:G,3,FALSE)</f>
        <v>#N/A</v>
      </c>
      <c r="J215" s="5" t="e">
        <v>#N/A</v>
      </c>
      <c r="K215" s="5" t="e">
        <f>VLOOKUP(H215,label!A:G,6,FALSE)</f>
        <v>#N/A</v>
      </c>
      <c r="L215" s="5" t="e">
        <f>VLOOKUP(H215,label!A:G,5,FALSE)</f>
        <v>#N/A</v>
      </c>
    </row>
    <row r="216" spans="1:12" ht="16" customHeight="1">
      <c r="A216" s="5">
        <v>214</v>
      </c>
      <c r="B216" s="12" t="s">
        <v>2325</v>
      </c>
      <c r="C216" s="9" t="s">
        <v>2000</v>
      </c>
      <c r="D216" s="9" t="s">
        <v>1929</v>
      </c>
      <c r="E216" s="9" t="s">
        <v>1924</v>
      </c>
      <c r="F216" s="9" t="s">
        <v>2326</v>
      </c>
      <c r="G216" s="10">
        <f t="shared" si="9"/>
        <v>3</v>
      </c>
      <c r="H216" s="10" t="s">
        <v>1363</v>
      </c>
      <c r="I216" s="96">
        <f>VLOOKUP(H216,label!A:G,3,FALSE)</f>
        <v>5</v>
      </c>
      <c r="J216" s="5" t="s">
        <v>4437</v>
      </c>
      <c r="K216" s="5" t="str">
        <f>VLOOKUP(H216,label!A:G,6,FALSE)</f>
        <v>identifierCountryItemType</v>
      </c>
      <c r="L216" s="5" t="str">
        <f>VLOOKUP(H216,label!A:G,5,FALSE)</f>
        <v>identifierCountry</v>
      </c>
    </row>
    <row r="217" spans="1:12" ht="16" customHeight="1">
      <c r="A217" s="5">
        <v>215</v>
      </c>
      <c r="B217" s="14" t="s">
        <v>2327</v>
      </c>
      <c r="C217" s="9" t="s">
        <v>2000</v>
      </c>
      <c r="D217" s="15" t="s">
        <v>1958</v>
      </c>
      <c r="E217" s="23"/>
      <c r="F217" s="14" t="s">
        <v>2328</v>
      </c>
      <c r="G217" s="10">
        <f t="shared" si="9"/>
        <v>3</v>
      </c>
      <c r="H217" s="5" t="s">
        <v>3660</v>
      </c>
      <c r="I217" s="89">
        <f>VLOOKUP(H217,label!A:G,3,FALSE)</f>
        <v>5</v>
      </c>
      <c r="J217" s="5" t="s">
        <v>4548</v>
      </c>
      <c r="K217" s="5" t="str">
        <f>VLOOKUP(H217,label!A:G,6,FALSE)</f>
        <v>_</v>
      </c>
      <c r="L217" s="5" t="str">
        <f>VLOOKUP(H217,label!A:G,5,FALSE)</f>
        <v>ITEM_ATTRIBUTES</v>
      </c>
    </row>
    <row r="218" spans="1:12" ht="16" customHeight="1">
      <c r="A218" s="5">
        <v>216</v>
      </c>
      <c r="B218" s="12" t="s">
        <v>2329</v>
      </c>
      <c r="C218" s="9" t="s">
        <v>2330</v>
      </c>
      <c r="D218" s="9" t="s">
        <v>1917</v>
      </c>
      <c r="E218" s="9" t="s">
        <v>1938</v>
      </c>
      <c r="F218" s="9" t="s">
        <v>2331</v>
      </c>
      <c r="G218" s="10">
        <f t="shared" si="9"/>
        <v>4</v>
      </c>
      <c r="H218" s="5" t="s">
        <v>3713</v>
      </c>
      <c r="I218" s="89">
        <f>VLOOKUP(H218,label!A:G,3,FALSE)</f>
        <v>6</v>
      </c>
      <c r="J218" s="5" t="s">
        <v>4549</v>
      </c>
      <c r="K218" s="5" t="str">
        <f>VLOOKUP(H218,label!A:G,6,FALSE)</f>
        <v>textItemType</v>
      </c>
      <c r="L218" s="5" t="str">
        <f>VLOOKUP(H218,label!A:G,5,FALSE)</f>
        <v>ItemAttributeName</v>
      </c>
    </row>
    <row r="219" spans="1:12" ht="16" customHeight="1">
      <c r="A219" s="5">
        <v>217</v>
      </c>
      <c r="B219" s="12" t="s">
        <v>2332</v>
      </c>
      <c r="C219" s="9" t="s">
        <v>2330</v>
      </c>
      <c r="D219" s="9" t="s">
        <v>1917</v>
      </c>
      <c r="E219" s="9" t="s">
        <v>1938</v>
      </c>
      <c r="F219" s="9" t="s">
        <v>2333</v>
      </c>
      <c r="G219" s="10">
        <f t="shared" si="9"/>
        <v>4</v>
      </c>
      <c r="H219" s="5" t="s">
        <v>3714</v>
      </c>
      <c r="I219" s="89">
        <f>VLOOKUP(H219,label!A:G,3,FALSE)</f>
        <v>6</v>
      </c>
      <c r="J219" s="5" t="s">
        <v>4550</v>
      </c>
      <c r="K219" s="5" t="str">
        <f>VLOOKUP(H219,label!A:G,6,FALSE)</f>
        <v>textItemType</v>
      </c>
      <c r="L219" s="5" t="str">
        <f>VLOOKUP(H219,label!A:G,5,FALSE)</f>
        <v>ItemAttributeValue</v>
      </c>
    </row>
  </sheetData>
  <sortState xmlns:xlrd2="http://schemas.microsoft.com/office/spreadsheetml/2017/richdata2" ref="A2:K219">
    <sortCondition ref="A2:A219"/>
  </sortState>
  <phoneticPr fontId="3"/>
  <conditionalFormatting sqref="O107">
    <cfRule type="containsText" dxfId="27" priority="22" operator="containsText" text="G">
      <formula>NOT(ISERROR(SEARCH("G",O107)))</formula>
    </cfRule>
  </conditionalFormatting>
  <conditionalFormatting sqref="G39 G41 G42:H64 G1:H38 G40:H40 G112:H208 G69:G71 G92:G94 G109:G111 G95:H108 G72:H91 G211:H1048576 G209:G210 G67:H68 G65:G66">
    <cfRule type="containsText" dxfId="26" priority="17" operator="containsText" text="BG">
      <formula>NOT(ISERROR(SEARCH("BG",G1)))</formula>
    </cfRule>
    <cfRule type="containsText" dxfId="25" priority="18" operator="containsText" text="BT">
      <formula>NOT(ISERROR(SEARCH("BT",G1)))</formula>
    </cfRule>
    <cfRule type="containsText" dxfId="24" priority="19" operator="containsText" text="G">
      <formula>NOT(ISERROR(SEARCH("G",G1)))</formula>
    </cfRule>
  </conditionalFormatting>
  <conditionalFormatting sqref="H39">
    <cfRule type="containsText" dxfId="23" priority="14" operator="containsText" text="BG">
      <formula>NOT(ISERROR(SEARCH("BG",H39)))</formula>
    </cfRule>
    <cfRule type="containsText" dxfId="22" priority="15" operator="containsText" text="BT">
      <formula>NOT(ISERROR(SEARCH("BT",H39)))</formula>
    </cfRule>
    <cfRule type="containsText" dxfId="21" priority="16" operator="containsText" text="G">
      <formula>NOT(ISERROR(SEARCH("G",H39)))</formula>
    </cfRule>
  </conditionalFormatting>
  <conditionalFormatting sqref="H41">
    <cfRule type="containsText" dxfId="20" priority="11" operator="containsText" text="BG">
      <formula>NOT(ISERROR(SEARCH("BG",H41)))</formula>
    </cfRule>
    <cfRule type="containsText" dxfId="19" priority="12" operator="containsText" text="BT">
      <formula>NOT(ISERROR(SEARCH("BT",H41)))</formula>
    </cfRule>
    <cfRule type="containsText" dxfId="18" priority="13" operator="containsText" text="G">
      <formula>NOT(ISERROR(SEARCH("G",H41)))</formula>
    </cfRule>
  </conditionalFormatting>
  <conditionalFormatting sqref="H209:H210">
    <cfRule type="containsText" dxfId="17" priority="10" operator="containsText" text="G-">
      <formula>NOT(ISERROR(SEARCH("G-",H209)))</formula>
    </cfRule>
  </conditionalFormatting>
  <conditionalFormatting sqref="H65">
    <cfRule type="containsText" dxfId="16" priority="7" operator="containsText" text="BG">
      <formula>NOT(ISERROR(SEARCH("BG",H65)))</formula>
    </cfRule>
    <cfRule type="containsText" dxfId="15" priority="8" operator="containsText" text="BT">
      <formula>NOT(ISERROR(SEARCH("BT",H65)))</formula>
    </cfRule>
    <cfRule type="containsText" dxfId="14" priority="9" operator="containsText" text="G">
      <formula>NOT(ISERROR(SEARCH("G",H65)))</formula>
    </cfRule>
  </conditionalFormatting>
  <conditionalFormatting sqref="H66">
    <cfRule type="containsText" dxfId="13" priority="1" operator="containsText" text="BG">
      <formula>NOT(ISERROR(SEARCH("BG",H66)))</formula>
    </cfRule>
    <cfRule type="containsText" dxfId="12" priority="2" operator="containsText" text="BT">
      <formula>NOT(ISERROR(SEARCH("BT",H66)))</formula>
    </cfRule>
    <cfRule type="containsText" dxfId="11" priority="3" operator="containsText" text="G">
      <formula>NOT(ISERROR(SEARCH("G",H66)))</formula>
    </cfRule>
  </conditionalFormatting>
  <pageMargins left="0.25" right="0.25" top="0.75" bottom="0.75" header="0.3" footer="0.3"/>
  <pageSetup paperSize="9" scale="83" fitToHeight="4"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dimension ref="A1:J540"/>
  <sheetViews>
    <sheetView zoomScaleNormal="100" workbookViewId="0">
      <pane ySplit="1" topLeftCell="A261" activePane="bottomLeft" state="frozen"/>
      <selection pane="bottomLeft" activeCell="E277" sqref="E277"/>
    </sheetView>
  </sheetViews>
  <sheetFormatPr baseColWidth="10" defaultColWidth="10.7109375" defaultRowHeight="18"/>
  <cols>
    <col min="1" max="1" width="8.42578125" style="33" bestFit="1" customWidth="1"/>
    <col min="2" max="2" width="4.28515625" style="33" bestFit="1" customWidth="1"/>
    <col min="3" max="3" width="2.5703125" style="53" bestFit="1" customWidth="1"/>
    <col min="4" max="4" width="4.140625" style="33" customWidth="1"/>
    <col min="5" max="5" width="29.85546875" style="48" customWidth="1"/>
    <col min="6" max="6" width="29.5703125" style="94" customWidth="1"/>
    <col min="7" max="7" width="28.42578125" style="33" customWidth="1"/>
    <col min="8" max="8" width="27.42578125" style="33" customWidth="1"/>
    <col min="9" max="10" width="20.28515625" style="33" customWidth="1"/>
    <col min="11" max="16384" width="10.7109375" style="33"/>
  </cols>
  <sheetData>
    <row r="1" spans="1:10">
      <c r="A1" s="33" t="s">
        <v>3452</v>
      </c>
      <c r="B1" s="33">
        <v>0</v>
      </c>
      <c r="C1" s="53" t="s">
        <v>4387</v>
      </c>
      <c r="D1" s="33" t="s">
        <v>3453</v>
      </c>
      <c r="E1" s="34" t="s">
        <v>3790</v>
      </c>
      <c r="F1" s="34" t="s">
        <v>2353</v>
      </c>
      <c r="G1" s="33" t="s">
        <v>2355</v>
      </c>
      <c r="H1" s="33" t="s">
        <v>3454</v>
      </c>
      <c r="I1" s="33" t="s">
        <v>3455</v>
      </c>
      <c r="J1" s="33" t="s">
        <v>3456</v>
      </c>
    </row>
    <row r="2" spans="1:10">
      <c r="A2" s="33" t="s">
        <v>795</v>
      </c>
      <c r="B2" s="33">
        <f>ROW()-1</f>
        <v>1</v>
      </c>
      <c r="C2" s="53">
        <v>1</v>
      </c>
      <c r="D2" s="33" t="s">
        <v>0</v>
      </c>
      <c r="E2" s="33" t="s">
        <v>1</v>
      </c>
      <c r="F2" s="94" t="s">
        <v>3457</v>
      </c>
      <c r="G2" s="33" t="s">
        <v>1508</v>
      </c>
      <c r="H2" s="33" t="s">
        <v>2</v>
      </c>
      <c r="I2" s="33" t="s">
        <v>2357</v>
      </c>
      <c r="J2" s="33" t="s">
        <v>3458</v>
      </c>
    </row>
    <row r="3" spans="1:10">
      <c r="A3" s="33" t="s">
        <v>796</v>
      </c>
      <c r="B3" s="33">
        <f t="shared" ref="B3:B24" si="0">ROW()-1</f>
        <v>2</v>
      </c>
      <c r="C3" s="53">
        <v>2</v>
      </c>
      <c r="D3" s="33" t="s">
        <v>0</v>
      </c>
      <c r="E3" s="35" t="s">
        <v>3</v>
      </c>
      <c r="F3" s="94" t="s">
        <v>3457</v>
      </c>
      <c r="G3" s="33" t="s">
        <v>2358</v>
      </c>
      <c r="H3" s="33" t="s">
        <v>4</v>
      </c>
      <c r="I3" s="33" t="s">
        <v>2359</v>
      </c>
      <c r="J3" s="33" t="s">
        <v>3459</v>
      </c>
    </row>
    <row r="4" spans="1:10">
      <c r="A4" s="33" t="s">
        <v>1137</v>
      </c>
      <c r="B4" s="33">
        <f t="shared" si="0"/>
        <v>3</v>
      </c>
      <c r="C4" s="53">
        <v>3</v>
      </c>
      <c r="D4" s="33" t="s">
        <v>0</v>
      </c>
      <c r="E4" s="36" t="s">
        <v>5</v>
      </c>
      <c r="F4" s="33" t="s">
        <v>873</v>
      </c>
      <c r="G4" s="33" t="s">
        <v>1783</v>
      </c>
      <c r="H4" s="33" t="s">
        <v>3450</v>
      </c>
      <c r="I4" s="33" t="s">
        <v>2360</v>
      </c>
      <c r="J4" s="33" t="s">
        <v>3083</v>
      </c>
    </row>
    <row r="5" spans="1:10">
      <c r="A5" s="33" t="s">
        <v>1138</v>
      </c>
      <c r="B5" s="33">
        <f t="shared" si="0"/>
        <v>4</v>
      </c>
      <c r="C5" s="53">
        <v>3</v>
      </c>
      <c r="D5" s="33" t="s">
        <v>0</v>
      </c>
      <c r="E5" s="36" t="s">
        <v>6</v>
      </c>
      <c r="F5" s="33" t="s">
        <v>920</v>
      </c>
      <c r="G5" s="33" t="s">
        <v>2361</v>
      </c>
      <c r="H5" s="33" t="s">
        <v>7</v>
      </c>
      <c r="I5" s="33" t="s">
        <v>2362</v>
      </c>
      <c r="J5" s="33" t="s">
        <v>3460</v>
      </c>
    </row>
    <row r="6" spans="1:10">
      <c r="A6" s="33" t="s">
        <v>1139</v>
      </c>
      <c r="B6" s="33">
        <f t="shared" si="0"/>
        <v>5</v>
      </c>
      <c r="C6" s="53">
        <v>3</v>
      </c>
      <c r="D6" s="33" t="s">
        <v>0</v>
      </c>
      <c r="E6" s="36" t="s">
        <v>8</v>
      </c>
      <c r="F6" s="33" t="s">
        <v>906</v>
      </c>
      <c r="G6" s="33" t="s">
        <v>3052</v>
      </c>
      <c r="H6" s="33" t="s">
        <v>3451</v>
      </c>
      <c r="I6" s="33" t="s">
        <v>2363</v>
      </c>
      <c r="J6" s="33" t="s">
        <v>3084</v>
      </c>
    </row>
    <row r="7" spans="1:10">
      <c r="A7" s="33" t="s">
        <v>1140</v>
      </c>
      <c r="B7" s="33">
        <f t="shared" si="0"/>
        <v>6</v>
      </c>
      <c r="C7" s="53">
        <v>3</v>
      </c>
      <c r="D7" s="33" t="s">
        <v>0</v>
      </c>
      <c r="E7" s="36" t="s">
        <v>10</v>
      </c>
      <c r="F7" s="33" t="s">
        <v>907</v>
      </c>
      <c r="G7" s="33" t="s">
        <v>2364</v>
      </c>
      <c r="H7" s="33" t="s">
        <v>11</v>
      </c>
      <c r="I7" s="33" t="s">
        <v>2365</v>
      </c>
      <c r="J7" s="33" t="s">
        <v>3085</v>
      </c>
    </row>
    <row r="8" spans="1:10">
      <c r="A8" s="33" t="s">
        <v>1141</v>
      </c>
      <c r="B8" s="33">
        <f t="shared" si="0"/>
        <v>7</v>
      </c>
      <c r="C8" s="53">
        <v>3</v>
      </c>
      <c r="D8" s="33" t="s">
        <v>0</v>
      </c>
      <c r="E8" s="36" t="s">
        <v>12</v>
      </c>
      <c r="F8" s="33" t="s">
        <v>891</v>
      </c>
      <c r="G8" s="33" t="s">
        <v>1514</v>
      </c>
      <c r="H8" s="33" t="s">
        <v>13</v>
      </c>
      <c r="I8" s="33" t="s">
        <v>2366</v>
      </c>
      <c r="J8" s="33" t="s">
        <v>3086</v>
      </c>
    </row>
    <row r="9" spans="1:10">
      <c r="A9" s="33" t="s">
        <v>1142</v>
      </c>
      <c r="B9" s="33">
        <f t="shared" si="0"/>
        <v>8</v>
      </c>
      <c r="C9" s="53">
        <v>3</v>
      </c>
      <c r="D9" s="33" t="s">
        <v>0</v>
      </c>
      <c r="E9" s="36" t="s">
        <v>14</v>
      </c>
      <c r="F9" s="33" t="s">
        <v>860</v>
      </c>
      <c r="G9" s="33" t="s">
        <v>1515</v>
      </c>
      <c r="H9" s="33" t="s">
        <v>15</v>
      </c>
      <c r="I9" s="33" t="s">
        <v>2367</v>
      </c>
      <c r="J9" s="33" t="s">
        <v>3087</v>
      </c>
    </row>
    <row r="10" spans="1:10">
      <c r="A10" s="33" t="s">
        <v>1143</v>
      </c>
      <c r="B10" s="33">
        <f t="shared" si="0"/>
        <v>9</v>
      </c>
      <c r="C10" s="53">
        <v>3</v>
      </c>
      <c r="D10" s="33" t="s">
        <v>16</v>
      </c>
      <c r="E10" s="36" t="s">
        <v>17</v>
      </c>
      <c r="F10" s="33" t="s">
        <v>969</v>
      </c>
      <c r="G10" s="33" t="s">
        <v>1516</v>
      </c>
      <c r="H10" s="33" t="s">
        <v>18</v>
      </c>
      <c r="I10" s="33" t="s">
        <v>2368</v>
      </c>
      <c r="J10" s="33" t="s">
        <v>3088</v>
      </c>
    </row>
    <row r="11" spans="1:10">
      <c r="A11" s="33" t="s">
        <v>1144</v>
      </c>
      <c r="B11" s="33">
        <f t="shared" si="0"/>
        <v>10</v>
      </c>
      <c r="C11" s="53">
        <v>3</v>
      </c>
      <c r="D11" s="33" t="s">
        <v>0</v>
      </c>
      <c r="E11" s="36" t="s">
        <v>19</v>
      </c>
      <c r="F11" s="33" t="s">
        <v>872</v>
      </c>
      <c r="G11" s="33" t="s">
        <v>2369</v>
      </c>
      <c r="H11" s="33" t="s">
        <v>20</v>
      </c>
      <c r="I11" s="33" t="s">
        <v>2370</v>
      </c>
      <c r="J11" s="33" t="s">
        <v>3089</v>
      </c>
    </row>
    <row r="12" spans="1:10">
      <c r="A12" s="33" t="s">
        <v>1145</v>
      </c>
      <c r="B12" s="33">
        <f t="shared" si="0"/>
        <v>11</v>
      </c>
      <c r="C12" s="53">
        <v>3</v>
      </c>
      <c r="D12" s="33" t="s">
        <v>0</v>
      </c>
      <c r="E12" s="36" t="s">
        <v>21</v>
      </c>
      <c r="F12" s="33" t="s">
        <v>899</v>
      </c>
      <c r="G12" s="33" t="s">
        <v>1518</v>
      </c>
      <c r="H12" s="33" t="s">
        <v>22</v>
      </c>
      <c r="I12" s="33" t="s">
        <v>2371</v>
      </c>
      <c r="J12" s="33" t="s">
        <v>3090</v>
      </c>
    </row>
    <row r="13" spans="1:10">
      <c r="A13" s="33" t="s">
        <v>1146</v>
      </c>
      <c r="B13" s="33">
        <f t="shared" si="0"/>
        <v>12</v>
      </c>
      <c r="C13" s="53">
        <v>3</v>
      </c>
      <c r="D13" s="33" t="s">
        <v>0</v>
      </c>
      <c r="E13" s="36" t="s">
        <v>23</v>
      </c>
      <c r="F13" s="33" t="s">
        <v>900</v>
      </c>
      <c r="G13" s="33" t="s">
        <v>1519</v>
      </c>
      <c r="H13" s="33" t="s">
        <v>24</v>
      </c>
      <c r="I13" s="33" t="s">
        <v>2372</v>
      </c>
      <c r="J13" s="33" t="s">
        <v>3091</v>
      </c>
    </row>
    <row r="14" spans="1:10">
      <c r="A14" s="33" t="s">
        <v>1147</v>
      </c>
      <c r="B14" s="33">
        <f t="shared" si="0"/>
        <v>13</v>
      </c>
      <c r="C14" s="53">
        <v>3</v>
      </c>
      <c r="D14" s="33" t="s">
        <v>16</v>
      </c>
      <c r="E14" s="36" t="s">
        <v>25</v>
      </c>
      <c r="F14" s="33" t="s">
        <v>1024</v>
      </c>
      <c r="G14" s="33" t="s">
        <v>1520</v>
      </c>
      <c r="H14" s="33" t="s">
        <v>26</v>
      </c>
      <c r="I14" s="33" t="s">
        <v>2373</v>
      </c>
      <c r="J14" s="33" t="s">
        <v>3092</v>
      </c>
    </row>
    <row r="15" spans="1:10">
      <c r="A15" s="33" t="s">
        <v>1148</v>
      </c>
      <c r="B15" s="33">
        <f t="shared" si="0"/>
        <v>14</v>
      </c>
      <c r="C15" s="53">
        <v>3</v>
      </c>
      <c r="D15" s="33" t="s">
        <v>16</v>
      </c>
      <c r="E15" s="36" t="s">
        <v>27</v>
      </c>
      <c r="F15" s="33" t="s">
        <v>1025</v>
      </c>
      <c r="G15" s="33" t="s">
        <v>1521</v>
      </c>
      <c r="H15" s="33" t="s">
        <v>2374</v>
      </c>
      <c r="I15" s="33" t="s">
        <v>2375</v>
      </c>
      <c r="J15" s="33" t="s">
        <v>3053</v>
      </c>
    </row>
    <row r="16" spans="1:10">
      <c r="A16" s="33" t="s">
        <v>1149</v>
      </c>
      <c r="B16" s="33">
        <f t="shared" si="0"/>
        <v>15</v>
      </c>
      <c r="C16" s="53">
        <v>3</v>
      </c>
      <c r="D16" s="33" t="s">
        <v>16</v>
      </c>
      <c r="E16" s="36" t="s">
        <v>29</v>
      </c>
      <c r="F16" s="33" t="s">
        <v>1056</v>
      </c>
      <c r="G16" s="33" t="s">
        <v>1522</v>
      </c>
      <c r="H16" s="33" t="s">
        <v>30</v>
      </c>
      <c r="I16" s="33" t="s">
        <v>2376</v>
      </c>
      <c r="J16" s="33" t="s">
        <v>3093</v>
      </c>
    </row>
    <row r="17" spans="1:10">
      <c r="A17" s="33" t="s">
        <v>1150</v>
      </c>
      <c r="B17" s="33">
        <f t="shared" si="0"/>
        <v>16</v>
      </c>
      <c r="C17" s="53">
        <v>3</v>
      </c>
      <c r="D17" s="33" t="s">
        <v>16</v>
      </c>
      <c r="E17" s="36" t="s">
        <v>31</v>
      </c>
      <c r="F17" s="33" t="s">
        <v>1038</v>
      </c>
      <c r="G17" s="33" t="s">
        <v>1523</v>
      </c>
      <c r="H17" s="33" t="s">
        <v>32</v>
      </c>
      <c r="I17" s="33" t="s">
        <v>2377</v>
      </c>
      <c r="J17" s="33" t="s">
        <v>3094</v>
      </c>
    </row>
    <row r="18" spans="1:10">
      <c r="A18" s="33" t="s">
        <v>1151</v>
      </c>
      <c r="B18" s="33">
        <f t="shared" si="0"/>
        <v>17</v>
      </c>
      <c r="C18" s="53">
        <v>3</v>
      </c>
      <c r="D18" s="33" t="s">
        <v>16</v>
      </c>
      <c r="E18" s="36" t="s">
        <v>33</v>
      </c>
      <c r="F18" s="33" t="s">
        <v>1040</v>
      </c>
      <c r="G18" s="33" t="s">
        <v>1524</v>
      </c>
      <c r="H18" s="33" t="s">
        <v>34</v>
      </c>
      <c r="I18" s="33" t="s">
        <v>2378</v>
      </c>
      <c r="J18" s="33" t="s">
        <v>3095</v>
      </c>
    </row>
    <row r="19" spans="1:10">
      <c r="A19" s="33" t="s">
        <v>1152</v>
      </c>
      <c r="B19" s="33">
        <f t="shared" si="0"/>
        <v>18</v>
      </c>
      <c r="C19" s="53">
        <v>3</v>
      </c>
      <c r="D19" s="33" t="s">
        <v>35</v>
      </c>
      <c r="E19" s="36" t="s">
        <v>36</v>
      </c>
      <c r="F19" s="33" t="s">
        <v>1088</v>
      </c>
      <c r="G19" s="33" t="s">
        <v>1525</v>
      </c>
      <c r="H19" s="33" t="s">
        <v>37</v>
      </c>
      <c r="I19" s="33" t="s">
        <v>2379</v>
      </c>
      <c r="J19" s="33" t="s">
        <v>3096</v>
      </c>
    </row>
    <row r="20" spans="1:10">
      <c r="A20" s="33" t="s">
        <v>845</v>
      </c>
      <c r="B20" s="33">
        <f t="shared" si="0"/>
        <v>19</v>
      </c>
      <c r="C20" s="53">
        <v>3</v>
      </c>
      <c r="D20" s="33" t="s">
        <v>38</v>
      </c>
      <c r="E20" s="36" t="s">
        <v>39</v>
      </c>
      <c r="F20" s="94" t="s">
        <v>3457</v>
      </c>
      <c r="G20" s="33" t="s">
        <v>1526</v>
      </c>
      <c r="H20" s="33" t="s">
        <v>2380</v>
      </c>
      <c r="I20" s="33" t="s">
        <v>2381</v>
      </c>
      <c r="J20" s="33" t="s">
        <v>3097</v>
      </c>
    </row>
    <row r="21" spans="1:10">
      <c r="A21" s="33" t="s">
        <v>1153</v>
      </c>
      <c r="B21" s="33">
        <f t="shared" si="0"/>
        <v>20</v>
      </c>
      <c r="C21" s="53">
        <v>4</v>
      </c>
      <c r="D21" s="33" t="s">
        <v>38</v>
      </c>
      <c r="E21" s="37" t="s">
        <v>2383</v>
      </c>
      <c r="F21" s="33" t="s">
        <v>2382</v>
      </c>
      <c r="G21" s="33" t="s">
        <v>2384</v>
      </c>
      <c r="H21" s="33" t="s">
        <v>2385</v>
      </c>
      <c r="I21" s="33" t="s">
        <v>2386</v>
      </c>
      <c r="J21" s="33" t="s">
        <v>3098</v>
      </c>
    </row>
    <row r="22" spans="1:10">
      <c r="A22" s="33" t="s">
        <v>1397</v>
      </c>
      <c r="B22" s="33">
        <f t="shared" si="0"/>
        <v>21</v>
      </c>
      <c r="C22" s="53">
        <v>4</v>
      </c>
      <c r="D22" s="33" t="s">
        <v>38</v>
      </c>
      <c r="E22" s="37" t="s">
        <v>2388</v>
      </c>
      <c r="F22" s="33" t="s">
        <v>2387</v>
      </c>
      <c r="G22" s="33" t="s">
        <v>2389</v>
      </c>
      <c r="H22" s="33" t="s">
        <v>2390</v>
      </c>
      <c r="I22" s="33" t="s">
        <v>2391</v>
      </c>
      <c r="J22" s="33" t="s">
        <v>3099</v>
      </c>
    </row>
    <row r="23" spans="1:10">
      <c r="A23" s="33" t="s">
        <v>1398</v>
      </c>
      <c r="B23" s="33">
        <f t="shared" si="0"/>
        <v>22</v>
      </c>
      <c r="C23" s="53">
        <v>4</v>
      </c>
      <c r="D23" s="33" t="s">
        <v>38</v>
      </c>
      <c r="E23" s="37" t="s">
        <v>2393</v>
      </c>
      <c r="F23" s="33" t="s">
        <v>2392</v>
      </c>
      <c r="G23" s="33" t="s">
        <v>2394</v>
      </c>
      <c r="H23" s="33" t="s">
        <v>2395</v>
      </c>
      <c r="I23" s="33" t="s">
        <v>2396</v>
      </c>
      <c r="J23" s="33" t="s">
        <v>3100</v>
      </c>
    </row>
    <row r="24" spans="1:10">
      <c r="A24" s="33" t="s">
        <v>1399</v>
      </c>
      <c r="B24" s="33">
        <f t="shared" si="0"/>
        <v>23</v>
      </c>
      <c r="C24" s="53">
        <v>4</v>
      </c>
      <c r="D24" s="33" t="s">
        <v>38</v>
      </c>
      <c r="E24" s="37" t="s">
        <v>2398</v>
      </c>
      <c r="F24" s="33" t="s">
        <v>2397</v>
      </c>
      <c r="G24" s="33" t="s">
        <v>2399</v>
      </c>
      <c r="H24" s="33" t="s">
        <v>2400</v>
      </c>
      <c r="I24" s="33" t="s">
        <v>2401</v>
      </c>
      <c r="J24" s="33" t="s">
        <v>3101</v>
      </c>
    </row>
    <row r="25" spans="1:10">
      <c r="A25" s="40" t="s">
        <v>3648</v>
      </c>
      <c r="B25" s="33">
        <f t="shared" ref="B25:B88" si="1">ROW()-1</f>
        <v>24</v>
      </c>
      <c r="C25" s="53">
        <v>3</v>
      </c>
      <c r="D25" s="33" t="s">
        <v>3528</v>
      </c>
      <c r="E25" s="36" t="s">
        <v>3538</v>
      </c>
      <c r="F25" s="94" t="s">
        <v>3643</v>
      </c>
      <c r="G25" s="33" t="s">
        <v>2125</v>
      </c>
      <c r="H25" s="33" t="str">
        <f>VLOOKUP(G25,Table2!D:E,2,FALSE)</f>
        <v>A group of business terms providing information about the payment.</v>
      </c>
      <c r="I25" s="33" t="s">
        <v>3643</v>
      </c>
      <c r="J25" s="33" t="s">
        <v>3643</v>
      </c>
    </row>
    <row r="26" spans="1:10">
      <c r="A26" s="41" t="s">
        <v>3668</v>
      </c>
      <c r="B26" s="33">
        <f t="shared" si="1"/>
        <v>25</v>
      </c>
      <c r="C26" s="53">
        <v>4</v>
      </c>
      <c r="D26" s="33" t="s">
        <v>3528</v>
      </c>
      <c r="E26" s="37" t="s">
        <v>3539</v>
      </c>
      <c r="F26" s="33" t="s">
        <v>3597</v>
      </c>
      <c r="G26" s="33" t="s">
        <v>2129</v>
      </c>
      <c r="H26" s="33" t="str">
        <f>VLOOKUP(G26,Table2!D:E,2,FALSE)</f>
        <v>The means, expressed as text, for how a payment is expected to be or has been settled.</v>
      </c>
      <c r="I26" s="33" t="s">
        <v>3643</v>
      </c>
      <c r="J26" s="33" t="s">
        <v>3643</v>
      </c>
    </row>
    <row r="27" spans="1:10">
      <c r="A27" s="41" t="s">
        <v>3669</v>
      </c>
      <c r="B27" s="33">
        <f t="shared" si="1"/>
        <v>26</v>
      </c>
      <c r="C27" s="53">
        <v>4</v>
      </c>
      <c r="D27" s="33" t="s">
        <v>3528</v>
      </c>
      <c r="E27" s="37" t="s">
        <v>3540</v>
      </c>
      <c r="F27" s="33" t="s">
        <v>3597</v>
      </c>
      <c r="G27" s="33" t="s">
        <v>2131</v>
      </c>
      <c r="H27" s="33" t="str">
        <f>VLOOKUP(G27,Table2!D:E,2,FALSE)</f>
        <v>A textual value used to establish a link between the payment and the Invoice, issued by the Seller.</v>
      </c>
      <c r="I27" s="33" t="s">
        <v>3643</v>
      </c>
      <c r="J27" s="33" t="s">
        <v>3643</v>
      </c>
    </row>
    <row r="28" spans="1:10">
      <c r="A28" s="40" t="s">
        <v>3649</v>
      </c>
      <c r="B28" s="33">
        <f t="shared" si="1"/>
        <v>27</v>
      </c>
      <c r="C28" s="53">
        <v>4</v>
      </c>
      <c r="D28" s="33" t="s">
        <v>3528</v>
      </c>
      <c r="E28" s="37" t="s">
        <v>3541</v>
      </c>
      <c r="F28" s="94" t="s">
        <v>3643</v>
      </c>
      <c r="G28" s="33" t="s">
        <v>2133</v>
      </c>
      <c r="H28" s="33" t="str">
        <f>VLOOKUP(G28,Table2!D:E,2,FALSE)</f>
        <v>A group of business terms to specify credit transfer payments.</v>
      </c>
      <c r="I28" s="33" t="s">
        <v>3643</v>
      </c>
      <c r="J28" s="33" t="s">
        <v>3643</v>
      </c>
    </row>
    <row r="29" spans="1:10">
      <c r="A29" s="41" t="s">
        <v>3670</v>
      </c>
      <c r="B29" s="33">
        <f t="shared" si="1"/>
        <v>28</v>
      </c>
      <c r="C29" s="53">
        <v>5</v>
      </c>
      <c r="D29" s="33" t="s">
        <v>3528</v>
      </c>
      <c r="E29" s="38" t="s">
        <v>3542</v>
      </c>
      <c r="F29" s="33" t="s">
        <v>3596</v>
      </c>
      <c r="G29" s="33" t="s">
        <v>2135</v>
      </c>
      <c r="H29" s="33" t="str">
        <f>VLOOKUP(G29,Table2!D:E,2,FALSE)</f>
        <v>A unique identifier of the financial payment account, at a payment service provider, to which payment should be made.</v>
      </c>
      <c r="I29" s="33" t="s">
        <v>3643</v>
      </c>
      <c r="J29" s="33" t="s">
        <v>3643</v>
      </c>
    </row>
    <row r="30" spans="1:10">
      <c r="A30" s="41" t="s">
        <v>3671</v>
      </c>
      <c r="B30" s="33">
        <f t="shared" si="1"/>
        <v>29</v>
      </c>
      <c r="C30" s="53">
        <v>5</v>
      </c>
      <c r="D30" s="33" t="s">
        <v>3528</v>
      </c>
      <c r="E30" s="38" t="s">
        <v>3543</v>
      </c>
      <c r="F30" s="33" t="s">
        <v>3597</v>
      </c>
      <c r="G30" s="33" t="s">
        <v>2137</v>
      </c>
      <c r="H30" s="33" t="str">
        <f>VLOOKUP(G30,Table2!D:E,2,FALSE)</f>
        <v>The name of the payment account, at a payment service provider, to which payment should be made.</v>
      </c>
      <c r="I30" s="33" t="s">
        <v>3643</v>
      </c>
      <c r="J30" s="33" t="s">
        <v>3643</v>
      </c>
    </row>
    <row r="31" spans="1:10">
      <c r="A31" s="41" t="s">
        <v>3672</v>
      </c>
      <c r="B31" s="33">
        <f t="shared" si="1"/>
        <v>30</v>
      </c>
      <c r="C31" s="53">
        <v>5</v>
      </c>
      <c r="D31" s="33" t="s">
        <v>3528</v>
      </c>
      <c r="E31" s="38" t="s">
        <v>3544</v>
      </c>
      <c r="F31" s="33" t="s">
        <v>3596</v>
      </c>
      <c r="G31" s="33" t="s">
        <v>2139</v>
      </c>
      <c r="H31" s="33" t="str">
        <f>VLOOKUP(G31,Table2!D:E,2,FALSE)</f>
        <v>An identifier for the payment service provider where a payment account is located.</v>
      </c>
      <c r="I31" s="33" t="s">
        <v>3643</v>
      </c>
      <c r="J31" s="33" t="s">
        <v>3643</v>
      </c>
    </row>
    <row r="32" spans="1:10">
      <c r="A32" s="40" t="s">
        <v>3650</v>
      </c>
      <c r="B32" s="33">
        <f t="shared" si="1"/>
        <v>31</v>
      </c>
      <c r="C32" s="53">
        <v>4</v>
      </c>
      <c r="D32" s="33" t="s">
        <v>3528</v>
      </c>
      <c r="E32" s="37" t="s">
        <v>3545</v>
      </c>
      <c r="F32" s="94" t="s">
        <v>3643</v>
      </c>
      <c r="G32" s="33" t="s">
        <v>2141</v>
      </c>
      <c r="H32" s="33" t="str">
        <f>VLOOKUP(G32,Table2!D:E,2,FALSE)</f>
        <v>A group of business terms providing information about card used for payment contemporaneous with invoice issuance.</v>
      </c>
      <c r="I32" s="33" t="s">
        <v>3643</v>
      </c>
      <c r="J32" s="33" t="s">
        <v>3643</v>
      </c>
    </row>
    <row r="33" spans="1:10">
      <c r="A33" s="41" t="s">
        <v>3673</v>
      </c>
      <c r="B33" s="33">
        <f t="shared" si="1"/>
        <v>32</v>
      </c>
      <c r="C33" s="53">
        <v>5</v>
      </c>
      <c r="D33" s="33" t="s">
        <v>3528</v>
      </c>
      <c r="E33" s="38" t="s">
        <v>3546</v>
      </c>
      <c r="F33" s="33" t="s">
        <v>3597</v>
      </c>
      <c r="G33" s="33" t="s">
        <v>2143</v>
      </c>
      <c r="H33" s="33" t="str">
        <f>VLOOKUP(G33,Table2!D:E,2,FALSE)</f>
        <v>The Primary Account Number (PAN) of the card used for payment.</v>
      </c>
      <c r="I33" s="33" t="s">
        <v>3643</v>
      </c>
      <c r="J33" s="33" t="s">
        <v>3643</v>
      </c>
    </row>
    <row r="34" spans="1:10">
      <c r="A34" s="41" t="s">
        <v>3674</v>
      </c>
      <c r="B34" s="33">
        <f t="shared" si="1"/>
        <v>33</v>
      </c>
      <c r="C34" s="53">
        <v>5</v>
      </c>
      <c r="D34" s="33" t="s">
        <v>3528</v>
      </c>
      <c r="E34" s="38" t="s">
        <v>3547</v>
      </c>
      <c r="F34" s="33" t="s">
        <v>3597</v>
      </c>
      <c r="G34" s="33" t="s">
        <v>2145</v>
      </c>
      <c r="H34" s="33" t="str">
        <f>VLOOKUP(G34,Table2!D:E,2,FALSE)</f>
        <v>The name of the payment card holder.</v>
      </c>
      <c r="I34" s="33" t="s">
        <v>3643</v>
      </c>
      <c r="J34" s="33" t="s">
        <v>3643</v>
      </c>
    </row>
    <row r="35" spans="1:10">
      <c r="A35" s="40" t="s">
        <v>3651</v>
      </c>
      <c r="B35" s="33">
        <f t="shared" si="1"/>
        <v>34</v>
      </c>
      <c r="C35" s="53">
        <v>4</v>
      </c>
      <c r="D35" s="33" t="s">
        <v>3528</v>
      </c>
      <c r="E35" s="37" t="s">
        <v>3548</v>
      </c>
      <c r="F35" s="94" t="s">
        <v>3643</v>
      </c>
      <c r="G35" s="33" t="s">
        <v>2147</v>
      </c>
      <c r="H35" s="33" t="str">
        <f>VLOOKUP(G35,Table2!D:E,2,FALSE)</f>
        <v>A group of business terms to specify a direct debit.</v>
      </c>
      <c r="I35" s="33" t="s">
        <v>3643</v>
      </c>
      <c r="J35" s="33" t="s">
        <v>3643</v>
      </c>
    </row>
    <row r="36" spans="1:10">
      <c r="A36" s="41" t="s">
        <v>3675</v>
      </c>
      <c r="B36" s="33">
        <f t="shared" si="1"/>
        <v>35</v>
      </c>
      <c r="C36" s="53">
        <v>5</v>
      </c>
      <c r="D36" s="33" t="s">
        <v>3528</v>
      </c>
      <c r="E36" s="38" t="s">
        <v>3549</v>
      </c>
      <c r="F36" s="33" t="s">
        <v>3596</v>
      </c>
      <c r="G36" s="33" t="s">
        <v>2149</v>
      </c>
      <c r="H36" s="33" t="str">
        <f>VLOOKUP(G36,Table2!D:E,2,FALSE)</f>
        <v>Unique identifier assigned by the Payee for referencing the direct debit mandate.</v>
      </c>
      <c r="I36" s="33" t="s">
        <v>3643</v>
      </c>
      <c r="J36" s="33" t="s">
        <v>3643</v>
      </c>
    </row>
    <row r="37" spans="1:10">
      <c r="A37" s="41" t="s">
        <v>3676</v>
      </c>
      <c r="B37" s="33">
        <f t="shared" si="1"/>
        <v>36</v>
      </c>
      <c r="C37" s="53">
        <v>5</v>
      </c>
      <c r="D37" s="33" t="s">
        <v>3528</v>
      </c>
      <c r="E37" s="38" t="s">
        <v>3550</v>
      </c>
      <c r="F37" s="33" t="s">
        <v>3596</v>
      </c>
      <c r="G37" s="33" t="s">
        <v>2151</v>
      </c>
      <c r="H37" s="33" t="str">
        <f>VLOOKUP(G37,Table2!D:E,2,FALSE)</f>
        <v xml:space="preserve">Unique banking reference identifier of the Payee or Seller assigned by the Payee or Seller bank. </v>
      </c>
      <c r="I37" s="33" t="s">
        <v>3643</v>
      </c>
      <c r="J37" s="33" t="s">
        <v>3643</v>
      </c>
    </row>
    <row r="38" spans="1:10">
      <c r="A38" s="41" t="s">
        <v>3677</v>
      </c>
      <c r="B38" s="33">
        <f t="shared" si="1"/>
        <v>37</v>
      </c>
      <c r="C38" s="53">
        <v>5</v>
      </c>
      <c r="D38" s="33" t="s">
        <v>3528</v>
      </c>
      <c r="E38" s="38" t="s">
        <v>3551</v>
      </c>
      <c r="F38" s="33" t="s">
        <v>3596</v>
      </c>
      <c r="G38" s="33" t="s">
        <v>2153</v>
      </c>
      <c r="H38" s="33" t="str">
        <f>VLOOKUP(G38,Table2!D:E,2,FALSE)</f>
        <v>The account to be debited by the direct debit.</v>
      </c>
      <c r="I38" s="33" t="s">
        <v>3643</v>
      </c>
      <c r="J38" s="33" t="s">
        <v>3643</v>
      </c>
    </row>
    <row r="39" spans="1:10">
      <c r="A39" s="40" t="s">
        <v>3647</v>
      </c>
      <c r="B39" s="33">
        <f t="shared" si="1"/>
        <v>38</v>
      </c>
      <c r="C39" s="53">
        <v>3</v>
      </c>
      <c r="D39" s="33" t="s">
        <v>3528</v>
      </c>
      <c r="E39" s="36" t="s">
        <v>3537</v>
      </c>
      <c r="F39" s="94" t="s">
        <v>3643</v>
      </c>
      <c r="G39" s="33" t="s">
        <v>1972</v>
      </c>
      <c r="H39" s="33" t="str">
        <f>VLOOKUP(G39,Table2!D:E,2,FALSE)</f>
        <v>A group of business terms providing information on one or more preceding Invoices.</v>
      </c>
      <c r="I39" s="33" t="s">
        <v>3643</v>
      </c>
      <c r="J39" s="33" t="s">
        <v>3643</v>
      </c>
    </row>
    <row r="40" spans="1:10">
      <c r="A40" s="40" t="s">
        <v>3645</v>
      </c>
      <c r="B40" s="33">
        <f t="shared" si="1"/>
        <v>39</v>
      </c>
      <c r="C40" s="53">
        <v>3</v>
      </c>
      <c r="D40" s="33" t="s">
        <v>3528</v>
      </c>
      <c r="E40" s="36" t="s">
        <v>3531</v>
      </c>
      <c r="F40" s="94" t="s">
        <v>3643</v>
      </c>
      <c r="G40" s="33" t="s">
        <v>1959</v>
      </c>
      <c r="H40" s="33" t="str">
        <f>VLOOKUP(G40,Table2!D:E,2,FALSE)</f>
        <v>A group of business terms providing textual notes that are relevant for the invoice, together with an indication of the note subject.</v>
      </c>
      <c r="I40" s="33" t="s">
        <v>3643</v>
      </c>
      <c r="J40" s="33" t="s">
        <v>3643</v>
      </c>
    </row>
    <row r="41" spans="1:10">
      <c r="A41" s="41" t="s">
        <v>3662</v>
      </c>
      <c r="B41" s="33">
        <f t="shared" si="1"/>
        <v>40</v>
      </c>
      <c r="C41" s="53">
        <v>4</v>
      </c>
      <c r="D41" s="33" t="s">
        <v>3528</v>
      </c>
      <c r="E41" s="37" t="s">
        <v>3532</v>
      </c>
      <c r="F41" s="33" t="s">
        <v>3595</v>
      </c>
      <c r="G41" s="33" t="s">
        <v>1962</v>
      </c>
      <c r="H41" s="33" t="str">
        <f>VLOOKUP(G41,Table2!D:E,2,FALSE)</f>
        <v>The subject of the textual note in BT-22.</v>
      </c>
      <c r="I41" s="33" t="s">
        <v>3643</v>
      </c>
      <c r="J41" s="33" t="s">
        <v>3643</v>
      </c>
    </row>
    <row r="42" spans="1:10">
      <c r="A42" s="41" t="s">
        <v>3791</v>
      </c>
      <c r="B42" s="33">
        <f t="shared" si="1"/>
        <v>41</v>
      </c>
      <c r="C42" s="53">
        <v>4</v>
      </c>
      <c r="D42" s="33" t="s">
        <v>3528</v>
      </c>
      <c r="E42" s="37" t="s">
        <v>3533</v>
      </c>
      <c r="F42" s="33" t="s">
        <v>3597</v>
      </c>
      <c r="G42" s="33" t="s">
        <v>1964</v>
      </c>
      <c r="H42" s="33" t="str">
        <f>VLOOKUP(G42,Table2!D:E,2,FALSE)</f>
        <v>A group of business terms providing textual notes that are relevant for the invoice, together with an indication of the note subject.</v>
      </c>
      <c r="I42" s="33" t="s">
        <v>3643</v>
      </c>
      <c r="J42" s="33" t="s">
        <v>3643</v>
      </c>
    </row>
    <row r="43" spans="1:10">
      <c r="A43" s="40" t="s">
        <v>3646</v>
      </c>
      <c r="B43" s="33">
        <f t="shared" si="1"/>
        <v>42</v>
      </c>
      <c r="C43" s="53">
        <v>3</v>
      </c>
      <c r="D43" s="33" t="s">
        <v>3528</v>
      </c>
      <c r="E43" s="36" t="s">
        <v>3534</v>
      </c>
      <c r="F43" s="94" t="s">
        <v>3643</v>
      </c>
      <c r="G43" s="33" t="s">
        <v>1966</v>
      </c>
      <c r="H43" s="33" t="str">
        <f>VLOOKUP(G43,Table2!D:E,2,FALSE)</f>
        <v>A group of business terms providing information on the business process and rules applicable to the Invoice document.</v>
      </c>
      <c r="I43" s="33" t="s">
        <v>3643</v>
      </c>
      <c r="J43" s="33" t="s">
        <v>3643</v>
      </c>
    </row>
    <row r="44" spans="1:10">
      <c r="A44" s="41" t="s">
        <v>3664</v>
      </c>
      <c r="B44" s="33">
        <f t="shared" si="1"/>
        <v>43</v>
      </c>
      <c r="C44" s="53">
        <v>4</v>
      </c>
      <c r="D44" s="33" t="s">
        <v>3528</v>
      </c>
      <c r="E44" s="37" t="s">
        <v>3535</v>
      </c>
      <c r="F44" s="33" t="s">
        <v>3597</v>
      </c>
      <c r="G44" s="33" t="s">
        <v>1968</v>
      </c>
      <c r="H44" s="33" t="str">
        <f>VLOOKUP(G44,Table2!D:E,2,FALSE)</f>
        <v>Identifies the business process context in which the transaction appears, to enable the Buyer to process the Invoice in an appropriate way.</v>
      </c>
      <c r="I44" s="33" t="s">
        <v>3643</v>
      </c>
      <c r="J44" s="33" t="s">
        <v>3643</v>
      </c>
    </row>
    <row r="45" spans="1:10">
      <c r="A45" s="41" t="s">
        <v>3665</v>
      </c>
      <c r="B45" s="33">
        <f t="shared" si="1"/>
        <v>44</v>
      </c>
      <c r="C45" s="53">
        <v>4</v>
      </c>
      <c r="D45" s="33" t="s">
        <v>3528</v>
      </c>
      <c r="E45" s="37" t="s">
        <v>3536</v>
      </c>
      <c r="F45" s="33" t="s">
        <v>3596</v>
      </c>
      <c r="G45" s="33" t="s">
        <v>1970</v>
      </c>
      <c r="H45" s="33" t="str">
        <f>VLOOKUP(G45,Table2!D:E,2,FALSE)</f>
        <v>An identification of the specification containing the total set of rules regarding semantic content, cardinalities and business rules to which the data contained in the instance document conforms.</v>
      </c>
      <c r="I45" s="33" t="s">
        <v>3643</v>
      </c>
      <c r="J45" s="33" t="s">
        <v>3643</v>
      </c>
    </row>
    <row r="46" spans="1:10">
      <c r="A46" s="33" t="s">
        <v>797</v>
      </c>
      <c r="B46" s="33">
        <f t="shared" si="1"/>
        <v>45</v>
      </c>
      <c r="C46" s="53">
        <v>2</v>
      </c>
      <c r="D46" s="33" t="s">
        <v>0</v>
      </c>
      <c r="E46" s="35" t="s">
        <v>3765</v>
      </c>
      <c r="F46" s="94" t="s">
        <v>3457</v>
      </c>
      <c r="G46" s="33" t="s">
        <v>2402</v>
      </c>
      <c r="H46" s="33" t="s">
        <v>42</v>
      </c>
      <c r="I46" s="33" t="s">
        <v>2403</v>
      </c>
      <c r="J46" s="33" t="s">
        <v>2404</v>
      </c>
    </row>
    <row r="47" spans="1:10">
      <c r="A47" s="33" t="s">
        <v>798</v>
      </c>
      <c r="B47" s="33">
        <f t="shared" si="1"/>
        <v>46</v>
      </c>
      <c r="C47" s="53">
        <v>3</v>
      </c>
      <c r="D47" s="33" t="s">
        <v>16</v>
      </c>
      <c r="E47" s="36" t="s">
        <v>43</v>
      </c>
      <c r="F47" s="94" t="s">
        <v>3457</v>
      </c>
      <c r="G47" s="33" t="s">
        <v>1528</v>
      </c>
      <c r="H47" s="33" t="s">
        <v>44</v>
      </c>
      <c r="I47" s="33" t="s">
        <v>2405</v>
      </c>
      <c r="J47" s="33" t="s">
        <v>3102</v>
      </c>
    </row>
    <row r="48" spans="1:10">
      <c r="A48" s="33" t="s">
        <v>1154</v>
      </c>
      <c r="B48" s="33">
        <f t="shared" si="1"/>
        <v>47</v>
      </c>
      <c r="C48" s="53">
        <v>4</v>
      </c>
      <c r="D48" s="33" t="s">
        <v>16</v>
      </c>
      <c r="E48" s="37" t="s">
        <v>45</v>
      </c>
      <c r="F48" s="33" t="s">
        <v>884</v>
      </c>
      <c r="G48" s="33" t="s">
        <v>2406</v>
      </c>
      <c r="H48" s="33" t="s">
        <v>2407</v>
      </c>
      <c r="I48" s="33" t="s">
        <v>2408</v>
      </c>
      <c r="J48" s="33" t="s">
        <v>3103</v>
      </c>
    </row>
    <row r="49" spans="1:10">
      <c r="A49" s="33" t="s">
        <v>1155</v>
      </c>
      <c r="B49" s="33">
        <f t="shared" si="1"/>
        <v>48</v>
      </c>
      <c r="C49" s="53">
        <v>4</v>
      </c>
      <c r="D49" s="33" t="s">
        <v>16</v>
      </c>
      <c r="E49" s="37" t="s">
        <v>47</v>
      </c>
      <c r="F49" s="33" t="s">
        <v>883</v>
      </c>
      <c r="G49" s="33" t="s">
        <v>1528</v>
      </c>
      <c r="H49" s="33" t="s">
        <v>48</v>
      </c>
      <c r="I49" s="33" t="s">
        <v>2409</v>
      </c>
      <c r="J49" s="33" t="s">
        <v>3104</v>
      </c>
    </row>
    <row r="50" spans="1:10">
      <c r="A50" s="33" t="s">
        <v>799</v>
      </c>
      <c r="B50" s="33">
        <f t="shared" si="1"/>
        <v>49</v>
      </c>
      <c r="C50" s="53">
        <v>3</v>
      </c>
      <c r="D50" s="33" t="s">
        <v>16</v>
      </c>
      <c r="E50" s="36" t="s">
        <v>49</v>
      </c>
      <c r="F50" s="94" t="s">
        <v>3457</v>
      </c>
      <c r="G50" s="33" t="s">
        <v>1530</v>
      </c>
      <c r="H50" s="33" t="s">
        <v>50</v>
      </c>
      <c r="I50" s="33" t="s">
        <v>2410</v>
      </c>
      <c r="J50" s="33" t="s">
        <v>3105</v>
      </c>
    </row>
    <row r="51" spans="1:10">
      <c r="A51" s="33" t="s">
        <v>1156</v>
      </c>
      <c r="B51" s="33">
        <f t="shared" si="1"/>
        <v>50</v>
      </c>
      <c r="C51" s="53">
        <v>4</v>
      </c>
      <c r="D51" s="33" t="s">
        <v>16</v>
      </c>
      <c r="E51" s="37" t="s">
        <v>51</v>
      </c>
      <c r="F51" s="33" t="s">
        <v>886</v>
      </c>
      <c r="G51" s="33" t="s">
        <v>1531</v>
      </c>
      <c r="H51" s="33" t="s">
        <v>52</v>
      </c>
      <c r="I51" s="33" t="s">
        <v>2411</v>
      </c>
      <c r="J51" s="33" t="s">
        <v>3054</v>
      </c>
    </row>
    <row r="52" spans="1:10">
      <c r="A52" s="33" t="s">
        <v>1157</v>
      </c>
      <c r="B52" s="33">
        <f t="shared" si="1"/>
        <v>51</v>
      </c>
      <c r="C52" s="53">
        <v>4</v>
      </c>
      <c r="D52" s="33" t="s">
        <v>16</v>
      </c>
      <c r="E52" s="37" t="s">
        <v>53</v>
      </c>
      <c r="F52" s="33" t="s">
        <v>885</v>
      </c>
      <c r="G52" s="33" t="s">
        <v>1532</v>
      </c>
      <c r="H52" s="33" t="s">
        <v>54</v>
      </c>
      <c r="I52" s="33" t="s">
        <v>2412</v>
      </c>
      <c r="J52" s="33" t="s">
        <v>3106</v>
      </c>
    </row>
    <row r="53" spans="1:10">
      <c r="A53" s="33" t="s">
        <v>800</v>
      </c>
      <c r="B53" s="33">
        <f t="shared" si="1"/>
        <v>52</v>
      </c>
      <c r="C53" s="53">
        <v>3</v>
      </c>
      <c r="D53" s="33" t="s">
        <v>16</v>
      </c>
      <c r="E53" s="36" t="s">
        <v>55</v>
      </c>
      <c r="F53" s="94" t="s">
        <v>3457</v>
      </c>
      <c r="G53" s="33" t="s">
        <v>1533</v>
      </c>
      <c r="H53" s="33" t="s">
        <v>56</v>
      </c>
      <c r="I53" s="33" t="s">
        <v>2413</v>
      </c>
      <c r="J53" s="33" t="s">
        <v>3107</v>
      </c>
    </row>
    <row r="54" spans="1:10">
      <c r="A54" s="33" t="s">
        <v>1158</v>
      </c>
      <c r="B54" s="33">
        <f t="shared" si="1"/>
        <v>53</v>
      </c>
      <c r="C54" s="53">
        <v>4</v>
      </c>
      <c r="D54" s="33" t="s">
        <v>16</v>
      </c>
      <c r="E54" s="37" t="s">
        <v>57</v>
      </c>
      <c r="F54" s="33" t="s">
        <v>882</v>
      </c>
      <c r="G54" s="33" t="s">
        <v>1534</v>
      </c>
      <c r="H54" s="33" t="s">
        <v>58</v>
      </c>
      <c r="I54" s="33" t="s">
        <v>2414</v>
      </c>
      <c r="J54" s="33" t="s">
        <v>3055</v>
      </c>
    </row>
    <row r="55" spans="1:10">
      <c r="A55" s="33" t="s">
        <v>1159</v>
      </c>
      <c r="B55" s="33">
        <f t="shared" si="1"/>
        <v>54</v>
      </c>
      <c r="C55" s="53">
        <v>4</v>
      </c>
      <c r="D55" s="33" t="s">
        <v>16</v>
      </c>
      <c r="E55" s="37" t="s">
        <v>59</v>
      </c>
      <c r="F55" s="33" t="s">
        <v>881</v>
      </c>
      <c r="G55" s="33" t="s">
        <v>1535</v>
      </c>
      <c r="H55" s="33" t="s">
        <v>60</v>
      </c>
      <c r="I55" s="33" t="s">
        <v>2415</v>
      </c>
      <c r="J55" s="33" t="s">
        <v>3108</v>
      </c>
    </row>
    <row r="56" spans="1:10">
      <c r="A56" s="33" t="s">
        <v>1160</v>
      </c>
      <c r="B56" s="33">
        <f t="shared" si="1"/>
        <v>55</v>
      </c>
      <c r="C56" s="53">
        <v>3</v>
      </c>
      <c r="D56" s="33" t="s">
        <v>16</v>
      </c>
      <c r="E56" s="36" t="s">
        <v>61</v>
      </c>
      <c r="F56" s="33" t="s">
        <v>1008</v>
      </c>
      <c r="G56" s="33" t="s">
        <v>2416</v>
      </c>
      <c r="H56" s="33" t="s">
        <v>62</v>
      </c>
      <c r="I56" s="33" t="s">
        <v>2417</v>
      </c>
      <c r="J56" s="33" t="s">
        <v>3109</v>
      </c>
    </row>
    <row r="57" spans="1:10">
      <c r="A57" s="33" t="s">
        <v>1161</v>
      </c>
      <c r="B57" s="33">
        <f t="shared" si="1"/>
        <v>56</v>
      </c>
      <c r="C57" s="53">
        <v>3</v>
      </c>
      <c r="D57" s="33" t="s">
        <v>16</v>
      </c>
      <c r="E57" s="36" t="s">
        <v>63</v>
      </c>
      <c r="F57" s="33" t="s">
        <v>1061</v>
      </c>
      <c r="G57" s="33" t="s">
        <v>2418</v>
      </c>
      <c r="H57" s="33" t="s">
        <v>64</v>
      </c>
      <c r="I57" s="33" t="s">
        <v>2419</v>
      </c>
      <c r="J57" s="33" t="s">
        <v>3110</v>
      </c>
    </row>
    <row r="58" spans="1:10">
      <c r="A58" s="33" t="s">
        <v>801</v>
      </c>
      <c r="B58" s="33">
        <f t="shared" si="1"/>
        <v>57</v>
      </c>
      <c r="C58" s="53">
        <v>3</v>
      </c>
      <c r="D58" s="33" t="s">
        <v>16</v>
      </c>
      <c r="E58" s="36" t="s">
        <v>4391</v>
      </c>
      <c r="F58" s="94" t="s">
        <v>3457</v>
      </c>
      <c r="G58" s="33" t="s">
        <v>2420</v>
      </c>
      <c r="H58" s="33" t="s">
        <v>66</v>
      </c>
      <c r="I58" s="33" t="s">
        <v>2421</v>
      </c>
      <c r="J58" s="33" t="s">
        <v>3111</v>
      </c>
    </row>
    <row r="59" spans="1:10">
      <c r="A59" s="33" t="s">
        <v>1162</v>
      </c>
      <c r="B59" s="33">
        <f t="shared" si="1"/>
        <v>58</v>
      </c>
      <c r="C59" s="53">
        <v>4</v>
      </c>
      <c r="D59" s="33" t="s">
        <v>16</v>
      </c>
      <c r="E59" s="37" t="s">
        <v>67</v>
      </c>
      <c r="F59" s="33" t="s">
        <v>1022</v>
      </c>
      <c r="G59" s="33" t="s">
        <v>1539</v>
      </c>
      <c r="H59" s="33" t="s">
        <v>68</v>
      </c>
      <c r="I59" s="33" t="s">
        <v>2422</v>
      </c>
      <c r="J59" s="33" t="s">
        <v>3112</v>
      </c>
    </row>
    <row r="60" spans="1:10">
      <c r="A60" s="33" t="s">
        <v>1163</v>
      </c>
      <c r="B60" s="33">
        <f t="shared" si="1"/>
        <v>59</v>
      </c>
      <c r="C60" s="53">
        <v>4</v>
      </c>
      <c r="D60" s="33" t="s">
        <v>16</v>
      </c>
      <c r="E60" s="37" t="s">
        <v>69</v>
      </c>
      <c r="F60" s="33" t="s">
        <v>1021</v>
      </c>
      <c r="G60" s="33" t="s">
        <v>1540</v>
      </c>
      <c r="H60" s="33" t="s">
        <v>70</v>
      </c>
      <c r="I60" s="33" t="s">
        <v>2423</v>
      </c>
      <c r="J60" s="33" t="s">
        <v>3113</v>
      </c>
    </row>
    <row r="61" spans="1:10">
      <c r="A61" s="33" t="s">
        <v>802</v>
      </c>
      <c r="B61" s="33">
        <f t="shared" si="1"/>
        <v>60</v>
      </c>
      <c r="C61" s="53">
        <v>3</v>
      </c>
      <c r="D61" s="33" t="s">
        <v>16</v>
      </c>
      <c r="E61" s="36" t="s">
        <v>71</v>
      </c>
      <c r="F61" s="94" t="s">
        <v>3457</v>
      </c>
      <c r="G61" s="33" t="s">
        <v>2424</v>
      </c>
      <c r="H61" s="33" t="s">
        <v>72</v>
      </c>
      <c r="I61" s="33" t="s">
        <v>2425</v>
      </c>
      <c r="J61" s="33" t="s">
        <v>3114</v>
      </c>
    </row>
    <row r="62" spans="1:10">
      <c r="A62" s="33" t="s">
        <v>1164</v>
      </c>
      <c r="B62" s="33">
        <f t="shared" si="1"/>
        <v>61</v>
      </c>
      <c r="C62" s="53">
        <v>4</v>
      </c>
      <c r="D62" s="33" t="s">
        <v>16</v>
      </c>
      <c r="E62" s="37" t="s">
        <v>73</v>
      </c>
      <c r="F62" s="33" t="s">
        <v>1014</v>
      </c>
      <c r="G62" s="33" t="s">
        <v>2426</v>
      </c>
      <c r="H62" s="33" t="s">
        <v>74</v>
      </c>
      <c r="I62" s="33" t="s">
        <v>2427</v>
      </c>
      <c r="J62" s="33" t="s">
        <v>3115</v>
      </c>
    </row>
    <row r="63" spans="1:10">
      <c r="A63" s="33" t="s">
        <v>1165</v>
      </c>
      <c r="B63" s="33">
        <f t="shared" si="1"/>
        <v>62</v>
      </c>
      <c r="C63" s="53">
        <v>4</v>
      </c>
      <c r="D63" s="33" t="s">
        <v>16</v>
      </c>
      <c r="E63" s="37" t="s">
        <v>75</v>
      </c>
      <c r="F63" s="33" t="s">
        <v>1013</v>
      </c>
      <c r="G63" s="33" t="s">
        <v>2428</v>
      </c>
      <c r="H63" s="33" t="s">
        <v>76</v>
      </c>
      <c r="I63" s="33" t="s">
        <v>2429</v>
      </c>
      <c r="J63" s="33" t="s">
        <v>3116</v>
      </c>
    </row>
    <row r="64" spans="1:10">
      <c r="A64" s="33" t="s">
        <v>1166</v>
      </c>
      <c r="B64" s="33">
        <f t="shared" si="1"/>
        <v>63</v>
      </c>
      <c r="C64" s="53">
        <v>4</v>
      </c>
      <c r="D64" s="33" t="s">
        <v>16</v>
      </c>
      <c r="E64" s="37" t="s">
        <v>77</v>
      </c>
      <c r="F64" s="33" t="s">
        <v>1017</v>
      </c>
      <c r="G64" s="33" t="s">
        <v>172</v>
      </c>
      <c r="H64" s="33" t="s">
        <v>508</v>
      </c>
      <c r="I64" s="33" t="s">
        <v>2430</v>
      </c>
      <c r="J64" s="33" t="s">
        <v>3117</v>
      </c>
    </row>
    <row r="65" spans="1:10">
      <c r="A65" s="33" t="s">
        <v>1167</v>
      </c>
      <c r="B65" s="33">
        <f t="shared" si="1"/>
        <v>64</v>
      </c>
      <c r="C65" s="53">
        <v>4</v>
      </c>
      <c r="D65" s="33" t="s">
        <v>16</v>
      </c>
      <c r="E65" s="37" t="s">
        <v>79</v>
      </c>
      <c r="F65" s="33" t="s">
        <v>993</v>
      </c>
      <c r="G65" s="33" t="s">
        <v>2431</v>
      </c>
      <c r="H65" s="33" t="s">
        <v>80</v>
      </c>
      <c r="I65" s="33" t="s">
        <v>2432</v>
      </c>
      <c r="J65" s="33" t="s">
        <v>3118</v>
      </c>
    </row>
    <row r="66" spans="1:10">
      <c r="A66" s="33" t="s">
        <v>1168</v>
      </c>
      <c r="B66" s="33">
        <f t="shared" si="1"/>
        <v>65</v>
      </c>
      <c r="C66" s="53">
        <v>4</v>
      </c>
      <c r="D66" s="33" t="s">
        <v>16</v>
      </c>
      <c r="E66" s="37" t="s">
        <v>81</v>
      </c>
      <c r="F66" s="33" t="s">
        <v>1016</v>
      </c>
      <c r="G66" s="33" t="s">
        <v>82</v>
      </c>
      <c r="H66" s="33" t="s">
        <v>82</v>
      </c>
      <c r="I66" s="33" t="s">
        <v>2433</v>
      </c>
      <c r="J66" s="33" t="s">
        <v>3119</v>
      </c>
    </row>
    <row r="67" spans="1:10">
      <c r="A67" s="33" t="s">
        <v>1169</v>
      </c>
      <c r="B67" s="33">
        <f t="shared" si="1"/>
        <v>66</v>
      </c>
      <c r="C67" s="53">
        <v>4</v>
      </c>
      <c r="D67" s="33" t="s">
        <v>16</v>
      </c>
      <c r="E67" s="37" t="s">
        <v>83</v>
      </c>
      <c r="F67" s="33" t="s">
        <v>1018</v>
      </c>
      <c r="G67" s="33" t="s">
        <v>2434</v>
      </c>
      <c r="H67" s="33" t="s">
        <v>84</v>
      </c>
      <c r="I67" s="33" t="s">
        <v>2435</v>
      </c>
      <c r="J67" s="33" t="s">
        <v>3120</v>
      </c>
    </row>
    <row r="68" spans="1:10">
      <c r="A68" s="33" t="s">
        <v>1170</v>
      </c>
      <c r="B68" s="33">
        <f t="shared" si="1"/>
        <v>67</v>
      </c>
      <c r="C68" s="53">
        <v>4</v>
      </c>
      <c r="D68" s="33" t="s">
        <v>16</v>
      </c>
      <c r="E68" s="37" t="s">
        <v>85</v>
      </c>
      <c r="F68" s="33" t="s">
        <v>1019</v>
      </c>
      <c r="G68" s="33" t="s">
        <v>86</v>
      </c>
      <c r="H68" s="33" t="s">
        <v>86</v>
      </c>
      <c r="I68" s="33" t="s">
        <v>2436</v>
      </c>
      <c r="J68" s="33" t="s">
        <v>3121</v>
      </c>
    </row>
    <row r="69" spans="1:10">
      <c r="A69" s="107" t="s">
        <v>3793</v>
      </c>
      <c r="B69" s="33">
        <f t="shared" si="1"/>
        <v>68</v>
      </c>
      <c r="C69" s="53">
        <v>4</v>
      </c>
      <c r="D69" s="33" t="s">
        <v>3642</v>
      </c>
      <c r="E69" s="37" t="s">
        <v>4393</v>
      </c>
      <c r="F69" s="33" t="s">
        <v>3762</v>
      </c>
      <c r="G69" s="33" t="s">
        <v>4394</v>
      </c>
      <c r="H69" s="51" t="s">
        <v>3938</v>
      </c>
    </row>
    <row r="70" spans="1:10">
      <c r="A70" s="33" t="s">
        <v>1171</v>
      </c>
      <c r="B70" s="33">
        <f t="shared" si="1"/>
        <v>69</v>
      </c>
      <c r="C70" s="53">
        <v>4</v>
      </c>
      <c r="D70" s="33" t="s">
        <v>16</v>
      </c>
      <c r="E70" s="37" t="s">
        <v>87</v>
      </c>
      <c r="F70" s="33" t="s">
        <v>1011</v>
      </c>
      <c r="G70" s="33" t="s">
        <v>516</v>
      </c>
      <c r="H70" s="33" t="s">
        <v>88</v>
      </c>
      <c r="I70" s="33" t="s">
        <v>2437</v>
      </c>
      <c r="J70" s="33" t="s">
        <v>3122</v>
      </c>
    </row>
    <row r="71" spans="1:10">
      <c r="A71" s="33" t="s">
        <v>1172</v>
      </c>
      <c r="B71" s="33">
        <f t="shared" si="1"/>
        <v>70</v>
      </c>
      <c r="C71" s="53">
        <v>4</v>
      </c>
      <c r="D71" s="33" t="s">
        <v>16</v>
      </c>
      <c r="E71" s="37" t="s">
        <v>89</v>
      </c>
      <c r="F71" s="33" t="s">
        <v>1015</v>
      </c>
      <c r="G71" s="33" t="s">
        <v>2438</v>
      </c>
      <c r="H71" s="33" t="s">
        <v>90</v>
      </c>
      <c r="I71" s="33" t="s">
        <v>2439</v>
      </c>
      <c r="J71" s="33" t="s">
        <v>3123</v>
      </c>
    </row>
    <row r="72" spans="1:10">
      <c r="A72" s="33" t="s">
        <v>1173</v>
      </c>
      <c r="B72" s="33">
        <f t="shared" si="1"/>
        <v>71</v>
      </c>
      <c r="C72" s="53">
        <v>4</v>
      </c>
      <c r="D72" s="33" t="s">
        <v>16</v>
      </c>
      <c r="E72" s="37" t="s">
        <v>91</v>
      </c>
      <c r="F72" s="33" t="s">
        <v>1020</v>
      </c>
      <c r="G72" s="33" t="s">
        <v>2440</v>
      </c>
      <c r="H72" s="33" t="s">
        <v>92</v>
      </c>
      <c r="I72" s="33" t="s">
        <v>2441</v>
      </c>
      <c r="J72" s="33" t="s">
        <v>3124</v>
      </c>
    </row>
    <row r="73" spans="1:10">
      <c r="A73" s="33" t="s">
        <v>1174</v>
      </c>
      <c r="B73" s="33">
        <f t="shared" si="1"/>
        <v>72</v>
      </c>
      <c r="C73" s="53">
        <v>4</v>
      </c>
      <c r="D73" s="33" t="s">
        <v>16</v>
      </c>
      <c r="E73" s="37" t="s">
        <v>93</v>
      </c>
      <c r="F73" s="33" t="s">
        <v>1012</v>
      </c>
      <c r="G73" s="33" t="s">
        <v>520</v>
      </c>
      <c r="H73" s="33" t="s">
        <v>94</v>
      </c>
      <c r="I73" s="33" t="s">
        <v>2442</v>
      </c>
      <c r="J73" s="33" t="s">
        <v>3125</v>
      </c>
    </row>
    <row r="74" spans="1:10">
      <c r="A74" s="33" t="s">
        <v>1175</v>
      </c>
      <c r="B74" s="33">
        <f t="shared" si="1"/>
        <v>73</v>
      </c>
      <c r="C74" s="53">
        <v>4</v>
      </c>
      <c r="D74" s="33" t="s">
        <v>16</v>
      </c>
      <c r="E74" s="37" t="s">
        <v>95</v>
      </c>
      <c r="F74" s="33" t="s">
        <v>852</v>
      </c>
      <c r="G74" s="33" t="s">
        <v>2443</v>
      </c>
      <c r="H74" s="33" t="s">
        <v>96</v>
      </c>
      <c r="I74" s="33" t="s">
        <v>2444</v>
      </c>
      <c r="J74" s="33" t="s">
        <v>3126</v>
      </c>
    </row>
    <row r="75" spans="1:10">
      <c r="A75" s="33" t="s">
        <v>803</v>
      </c>
      <c r="B75" s="33">
        <f t="shared" si="1"/>
        <v>74</v>
      </c>
      <c r="C75" s="53">
        <v>3</v>
      </c>
      <c r="D75" s="33" t="s">
        <v>16</v>
      </c>
      <c r="E75" s="36" t="s">
        <v>97</v>
      </c>
      <c r="F75" s="94" t="s">
        <v>3457</v>
      </c>
      <c r="G75" s="33" t="s">
        <v>1554</v>
      </c>
      <c r="H75" s="33" t="s">
        <v>98</v>
      </c>
      <c r="I75" s="33" t="s">
        <v>2445</v>
      </c>
      <c r="J75" s="33" t="s">
        <v>3127</v>
      </c>
    </row>
    <row r="76" spans="1:10">
      <c r="A76" s="33" t="s">
        <v>1176</v>
      </c>
      <c r="B76" s="33">
        <f t="shared" si="1"/>
        <v>75</v>
      </c>
      <c r="C76" s="53">
        <v>4</v>
      </c>
      <c r="D76" s="33" t="s">
        <v>16</v>
      </c>
      <c r="E76" s="37" t="s">
        <v>99</v>
      </c>
      <c r="F76" s="33" t="s">
        <v>1041</v>
      </c>
      <c r="G76" s="33" t="s">
        <v>1555</v>
      </c>
      <c r="H76" s="33" t="s">
        <v>100</v>
      </c>
      <c r="I76" s="33" t="s">
        <v>2446</v>
      </c>
      <c r="J76" s="33" t="s">
        <v>3128</v>
      </c>
    </row>
    <row r="77" spans="1:10">
      <c r="A77" s="33" t="s">
        <v>1177</v>
      </c>
      <c r="B77" s="33">
        <f t="shared" si="1"/>
        <v>76</v>
      </c>
      <c r="C77" s="53">
        <v>4</v>
      </c>
      <c r="D77" s="33" t="s">
        <v>16</v>
      </c>
      <c r="E77" s="37" t="s">
        <v>101</v>
      </c>
      <c r="F77" s="33" t="s">
        <v>1042</v>
      </c>
      <c r="G77" s="33" t="s">
        <v>1556</v>
      </c>
      <c r="H77" s="33" t="s">
        <v>102</v>
      </c>
      <c r="I77" s="33" t="s">
        <v>2447</v>
      </c>
      <c r="J77" s="33" t="s">
        <v>3129</v>
      </c>
    </row>
    <row r="78" spans="1:10">
      <c r="A78" s="33" t="s">
        <v>804</v>
      </c>
      <c r="B78" s="33">
        <f t="shared" si="1"/>
        <v>77</v>
      </c>
      <c r="C78" s="53">
        <v>3</v>
      </c>
      <c r="D78" s="33" t="s">
        <v>16</v>
      </c>
      <c r="E78" s="36" t="s">
        <v>103</v>
      </c>
      <c r="F78" s="94" t="s">
        <v>3457</v>
      </c>
      <c r="G78" s="33" t="s">
        <v>1557</v>
      </c>
      <c r="H78" s="33" t="s">
        <v>104</v>
      </c>
      <c r="I78" s="33" t="s">
        <v>2448</v>
      </c>
      <c r="J78" s="33" t="s">
        <v>3130</v>
      </c>
    </row>
    <row r="79" spans="1:10">
      <c r="A79" s="33" t="s">
        <v>1178</v>
      </c>
      <c r="B79" s="33">
        <f t="shared" si="1"/>
        <v>78</v>
      </c>
      <c r="C79" s="53">
        <v>4</v>
      </c>
      <c r="D79" s="33" t="s">
        <v>16</v>
      </c>
      <c r="E79" s="37" t="s">
        <v>105</v>
      </c>
      <c r="F79" s="33" t="s">
        <v>966</v>
      </c>
      <c r="G79" s="33" t="s">
        <v>2449</v>
      </c>
      <c r="H79" s="33" t="s">
        <v>106</v>
      </c>
      <c r="I79" s="33" t="s">
        <v>2450</v>
      </c>
      <c r="J79" s="33" t="s">
        <v>3134</v>
      </c>
    </row>
    <row r="80" spans="1:10">
      <c r="A80" s="33" t="s">
        <v>1179</v>
      </c>
      <c r="B80" s="33">
        <f t="shared" si="1"/>
        <v>79</v>
      </c>
      <c r="C80" s="53">
        <v>4</v>
      </c>
      <c r="D80" s="33" t="s">
        <v>16</v>
      </c>
      <c r="E80" s="37" t="s">
        <v>107</v>
      </c>
      <c r="F80" s="33" t="s">
        <v>964</v>
      </c>
      <c r="G80" s="33" t="s">
        <v>2451</v>
      </c>
      <c r="H80" s="33" t="s">
        <v>108</v>
      </c>
      <c r="I80" s="33" t="s">
        <v>2452</v>
      </c>
      <c r="J80" s="33" t="s">
        <v>2452</v>
      </c>
    </row>
    <row r="81" spans="1:10">
      <c r="A81" s="33" t="s">
        <v>1180</v>
      </c>
      <c r="B81" s="33">
        <f t="shared" si="1"/>
        <v>80</v>
      </c>
      <c r="C81" s="53">
        <v>4</v>
      </c>
      <c r="D81" s="33" t="s">
        <v>16</v>
      </c>
      <c r="E81" s="37" t="s">
        <v>109</v>
      </c>
      <c r="F81" s="33" t="s">
        <v>963</v>
      </c>
      <c r="G81" s="33" t="s">
        <v>2453</v>
      </c>
      <c r="H81" s="33" t="s">
        <v>110</v>
      </c>
      <c r="I81" s="33" t="s">
        <v>2454</v>
      </c>
      <c r="J81" s="33" t="s">
        <v>3135</v>
      </c>
    </row>
    <row r="82" spans="1:10">
      <c r="A82" s="33" t="s">
        <v>1181</v>
      </c>
      <c r="B82" s="33">
        <f t="shared" si="1"/>
        <v>81</v>
      </c>
      <c r="C82" s="53">
        <v>4</v>
      </c>
      <c r="D82" s="33" t="s">
        <v>16</v>
      </c>
      <c r="E82" s="37" t="s">
        <v>111</v>
      </c>
      <c r="F82" s="33" t="s">
        <v>967</v>
      </c>
      <c r="G82" s="33" t="s">
        <v>2455</v>
      </c>
      <c r="H82" s="33" t="s">
        <v>112</v>
      </c>
      <c r="I82" s="33" t="s">
        <v>2456</v>
      </c>
      <c r="J82" s="33" t="s">
        <v>3136</v>
      </c>
    </row>
    <row r="83" spans="1:10">
      <c r="A83" s="33" t="s">
        <v>1182</v>
      </c>
      <c r="B83" s="33">
        <f t="shared" si="1"/>
        <v>82</v>
      </c>
      <c r="C83" s="53">
        <v>4</v>
      </c>
      <c r="D83" s="33" t="s">
        <v>16</v>
      </c>
      <c r="E83" s="37" t="s">
        <v>113</v>
      </c>
      <c r="F83" s="33" t="s">
        <v>1048</v>
      </c>
      <c r="G83" s="33" t="s">
        <v>114</v>
      </c>
      <c r="H83" s="33" t="s">
        <v>114</v>
      </c>
      <c r="I83" s="33" t="s">
        <v>3137</v>
      </c>
      <c r="J83" s="33" t="s">
        <v>3137</v>
      </c>
    </row>
    <row r="84" spans="1:10">
      <c r="A84" s="33" t="s">
        <v>1183</v>
      </c>
      <c r="B84" s="33">
        <f t="shared" si="1"/>
        <v>83</v>
      </c>
      <c r="C84" s="53">
        <v>4</v>
      </c>
      <c r="D84" s="33" t="s">
        <v>16</v>
      </c>
      <c r="E84" s="37" t="s">
        <v>115</v>
      </c>
      <c r="F84" s="33" t="s">
        <v>965</v>
      </c>
      <c r="G84" s="33" t="s">
        <v>2457</v>
      </c>
      <c r="H84" s="33" t="s">
        <v>116</v>
      </c>
      <c r="I84" s="33" t="s">
        <v>2458</v>
      </c>
      <c r="J84" s="33" t="s">
        <v>3131</v>
      </c>
    </row>
    <row r="85" spans="1:10">
      <c r="A85" s="33" t="s">
        <v>805</v>
      </c>
      <c r="B85" s="33">
        <f t="shared" si="1"/>
        <v>84</v>
      </c>
      <c r="C85" s="53">
        <v>4</v>
      </c>
      <c r="D85" s="33" t="s">
        <v>16</v>
      </c>
      <c r="E85" s="37" t="s">
        <v>117</v>
      </c>
      <c r="F85" s="94" t="s">
        <v>3457</v>
      </c>
      <c r="G85" s="33" t="s">
        <v>118</v>
      </c>
      <c r="H85" s="33" t="s">
        <v>118</v>
      </c>
      <c r="I85" s="33" t="s">
        <v>2459</v>
      </c>
      <c r="J85" s="33" t="s">
        <v>3132</v>
      </c>
    </row>
    <row r="86" spans="1:10">
      <c r="A86" s="33" t="s">
        <v>1184</v>
      </c>
      <c r="B86" s="33">
        <f t="shared" si="1"/>
        <v>85</v>
      </c>
      <c r="C86" s="53">
        <v>5</v>
      </c>
      <c r="D86" s="33" t="s">
        <v>16</v>
      </c>
      <c r="E86" s="38" t="s">
        <v>119</v>
      </c>
      <c r="F86" s="33" t="s">
        <v>884</v>
      </c>
      <c r="G86" s="33" t="s">
        <v>1565</v>
      </c>
      <c r="H86" s="33" t="s">
        <v>2460</v>
      </c>
      <c r="I86" s="33" t="s">
        <v>2461</v>
      </c>
      <c r="J86" s="33" t="s">
        <v>3133</v>
      </c>
    </row>
    <row r="87" spans="1:10">
      <c r="A87" s="33" t="s">
        <v>1185</v>
      </c>
      <c r="B87" s="33">
        <f t="shared" si="1"/>
        <v>86</v>
      </c>
      <c r="C87" s="53">
        <v>5</v>
      </c>
      <c r="D87" s="33" t="s">
        <v>16</v>
      </c>
      <c r="E87" s="38" t="s">
        <v>121</v>
      </c>
      <c r="F87" s="33" t="s">
        <v>883</v>
      </c>
      <c r="G87" s="33" t="s">
        <v>118</v>
      </c>
      <c r="H87" s="33" t="s">
        <v>122</v>
      </c>
      <c r="I87" s="33" t="s">
        <v>2462</v>
      </c>
      <c r="J87" s="33" t="s">
        <v>3138</v>
      </c>
    </row>
    <row r="88" spans="1:10">
      <c r="A88" s="33" t="s">
        <v>806</v>
      </c>
      <c r="B88" s="33">
        <f t="shared" si="1"/>
        <v>87</v>
      </c>
      <c r="C88" s="53">
        <v>4</v>
      </c>
      <c r="D88" s="33" t="s">
        <v>16</v>
      </c>
      <c r="E88" s="37" t="s">
        <v>123</v>
      </c>
      <c r="F88" s="94" t="s">
        <v>3457</v>
      </c>
      <c r="G88" s="33" t="s">
        <v>124</v>
      </c>
      <c r="H88" s="33" t="s">
        <v>124</v>
      </c>
      <c r="I88" s="33" t="s">
        <v>2463</v>
      </c>
      <c r="J88" s="33" t="s">
        <v>3139</v>
      </c>
    </row>
    <row r="89" spans="1:10">
      <c r="A89" s="33" t="s">
        <v>1186</v>
      </c>
      <c r="B89" s="33">
        <f t="shared" ref="B89:B152" si="2">ROW()-1</f>
        <v>88</v>
      </c>
      <c r="C89" s="53">
        <v>5</v>
      </c>
      <c r="D89" s="33" t="s">
        <v>16</v>
      </c>
      <c r="E89" s="38" t="s">
        <v>125</v>
      </c>
      <c r="F89" s="33" t="s">
        <v>886</v>
      </c>
      <c r="G89" s="33" t="s">
        <v>1567</v>
      </c>
      <c r="H89" s="33" t="s">
        <v>126</v>
      </c>
      <c r="I89" s="33" t="s">
        <v>2464</v>
      </c>
      <c r="J89" s="33" t="s">
        <v>3140</v>
      </c>
    </row>
    <row r="90" spans="1:10">
      <c r="A90" s="33" t="s">
        <v>1187</v>
      </c>
      <c r="B90" s="33">
        <f t="shared" si="2"/>
        <v>89</v>
      </c>
      <c r="C90" s="53">
        <v>5</v>
      </c>
      <c r="D90" s="33" t="s">
        <v>16</v>
      </c>
      <c r="E90" s="38" t="s">
        <v>127</v>
      </c>
      <c r="F90" s="33" t="s">
        <v>885</v>
      </c>
      <c r="G90" s="33" t="s">
        <v>128</v>
      </c>
      <c r="H90" s="33" t="s">
        <v>128</v>
      </c>
      <c r="I90" s="33" t="s">
        <v>2465</v>
      </c>
      <c r="J90" s="33" t="s">
        <v>3141</v>
      </c>
    </row>
    <row r="91" spans="1:10">
      <c r="A91" s="33" t="s">
        <v>807</v>
      </c>
      <c r="B91" s="33">
        <f t="shared" si="2"/>
        <v>90</v>
      </c>
      <c r="C91" s="53">
        <v>4</v>
      </c>
      <c r="D91" s="33" t="s">
        <v>16</v>
      </c>
      <c r="E91" s="37" t="s">
        <v>129</v>
      </c>
      <c r="F91" s="94" t="s">
        <v>3457</v>
      </c>
      <c r="G91" s="33" t="s">
        <v>2466</v>
      </c>
      <c r="H91" s="33" t="s">
        <v>130</v>
      </c>
      <c r="I91" s="33" t="s">
        <v>2467</v>
      </c>
      <c r="J91" s="33" t="s">
        <v>3057</v>
      </c>
    </row>
    <row r="92" spans="1:10">
      <c r="A92" s="33" t="s">
        <v>1188</v>
      </c>
      <c r="B92" s="33">
        <f t="shared" si="2"/>
        <v>91</v>
      </c>
      <c r="C92" s="53">
        <v>5</v>
      </c>
      <c r="D92" s="33" t="s">
        <v>16</v>
      </c>
      <c r="E92" s="38" t="s">
        <v>131</v>
      </c>
      <c r="F92" s="33" t="s">
        <v>882</v>
      </c>
      <c r="G92" s="33" t="s">
        <v>1569</v>
      </c>
      <c r="H92" s="33" t="s">
        <v>132</v>
      </c>
      <c r="I92" s="33" t="s">
        <v>2468</v>
      </c>
      <c r="J92" s="33" t="s">
        <v>3058</v>
      </c>
    </row>
    <row r="93" spans="1:10">
      <c r="A93" s="33" t="s">
        <v>1189</v>
      </c>
      <c r="B93" s="33">
        <f t="shared" si="2"/>
        <v>92</v>
      </c>
      <c r="C93" s="53">
        <v>5</v>
      </c>
      <c r="D93" s="33" t="s">
        <v>16</v>
      </c>
      <c r="E93" s="38" t="s">
        <v>133</v>
      </c>
      <c r="F93" s="33" t="s">
        <v>881</v>
      </c>
      <c r="G93" s="33" t="s">
        <v>1570</v>
      </c>
      <c r="H93" s="33" t="s">
        <v>134</v>
      </c>
      <c r="I93" s="33" t="s">
        <v>2469</v>
      </c>
      <c r="J93" s="33" t="s">
        <v>3142</v>
      </c>
    </row>
    <row r="94" spans="1:10">
      <c r="A94" s="33" t="s">
        <v>1190</v>
      </c>
      <c r="B94" s="33">
        <f t="shared" si="2"/>
        <v>93</v>
      </c>
      <c r="C94" s="53">
        <v>4</v>
      </c>
      <c r="D94" s="33" t="s">
        <v>16</v>
      </c>
      <c r="E94" s="37" t="s">
        <v>135</v>
      </c>
      <c r="F94" s="33" t="s">
        <v>968</v>
      </c>
      <c r="G94" s="33" t="s">
        <v>2470</v>
      </c>
      <c r="H94" s="33" t="s">
        <v>136</v>
      </c>
      <c r="I94" s="33" t="s">
        <v>2471</v>
      </c>
      <c r="J94" s="33" t="s">
        <v>3143</v>
      </c>
    </row>
    <row r="95" spans="1:10">
      <c r="A95" s="33" t="s">
        <v>1191</v>
      </c>
      <c r="B95" s="33">
        <f t="shared" si="2"/>
        <v>94</v>
      </c>
      <c r="C95" s="53">
        <v>4</v>
      </c>
      <c r="D95" s="33" t="s">
        <v>16</v>
      </c>
      <c r="E95" s="37" t="s">
        <v>137</v>
      </c>
      <c r="F95" s="33" t="s">
        <v>993</v>
      </c>
      <c r="G95" s="33" t="s">
        <v>2472</v>
      </c>
      <c r="H95" s="33" t="s">
        <v>138</v>
      </c>
      <c r="I95" s="33" t="s">
        <v>2473</v>
      </c>
      <c r="J95" s="33" t="s">
        <v>3144</v>
      </c>
    </row>
    <row r="96" spans="1:10">
      <c r="A96" s="33" t="s">
        <v>1192</v>
      </c>
      <c r="B96" s="33">
        <f t="shared" si="2"/>
        <v>95</v>
      </c>
      <c r="C96" s="53">
        <v>4</v>
      </c>
      <c r="D96" s="33" t="s">
        <v>16</v>
      </c>
      <c r="E96" s="37" t="s">
        <v>139</v>
      </c>
      <c r="F96" s="33" t="s">
        <v>852</v>
      </c>
      <c r="G96" s="33" t="s">
        <v>1573</v>
      </c>
      <c r="H96" s="33" t="s">
        <v>140</v>
      </c>
      <c r="I96" s="33" t="s">
        <v>2474</v>
      </c>
      <c r="J96" s="33" t="s">
        <v>3145</v>
      </c>
    </row>
    <row r="97" spans="1:10">
      <c r="A97" s="33" t="s">
        <v>1193</v>
      </c>
      <c r="B97" s="33">
        <f t="shared" si="2"/>
        <v>96</v>
      </c>
      <c r="C97" s="53">
        <v>3</v>
      </c>
      <c r="D97" s="33" t="s">
        <v>16</v>
      </c>
      <c r="E97" s="36" t="s">
        <v>141</v>
      </c>
      <c r="F97" s="33" t="s">
        <v>962</v>
      </c>
      <c r="G97" s="33" t="s">
        <v>1574</v>
      </c>
      <c r="H97" s="33" t="s">
        <v>142</v>
      </c>
      <c r="I97" s="33" t="s">
        <v>2475</v>
      </c>
      <c r="J97" s="33" t="s">
        <v>3146</v>
      </c>
    </row>
    <row r="98" spans="1:10">
      <c r="A98" s="33" t="s">
        <v>1194</v>
      </c>
      <c r="B98" s="33">
        <f t="shared" si="2"/>
        <v>97</v>
      </c>
      <c r="C98" s="53">
        <v>3</v>
      </c>
      <c r="D98" s="33" t="s">
        <v>16</v>
      </c>
      <c r="E98" s="36" t="s">
        <v>143</v>
      </c>
      <c r="F98" s="33" t="s">
        <v>983</v>
      </c>
      <c r="G98" s="33" t="s">
        <v>1575</v>
      </c>
      <c r="H98" s="33" t="s">
        <v>144</v>
      </c>
      <c r="I98" s="33" t="s">
        <v>2476</v>
      </c>
      <c r="J98" s="33" t="s">
        <v>3147</v>
      </c>
    </row>
    <row r="99" spans="1:10">
      <c r="A99" s="33" t="s">
        <v>1195</v>
      </c>
      <c r="B99" s="33">
        <f t="shared" si="2"/>
        <v>98</v>
      </c>
      <c r="C99" s="53">
        <v>3</v>
      </c>
      <c r="D99" s="33" t="s">
        <v>16</v>
      </c>
      <c r="E99" s="36" t="s">
        <v>145</v>
      </c>
      <c r="F99" s="33" t="s">
        <v>984</v>
      </c>
      <c r="G99" s="33" t="s">
        <v>1576</v>
      </c>
      <c r="H99" s="33" t="s">
        <v>146</v>
      </c>
      <c r="I99" s="33" t="s">
        <v>2477</v>
      </c>
      <c r="J99" s="33" t="s">
        <v>3148</v>
      </c>
    </row>
    <row r="100" spans="1:10">
      <c r="A100" s="33" t="s">
        <v>808</v>
      </c>
      <c r="B100" s="33">
        <f t="shared" si="2"/>
        <v>99</v>
      </c>
      <c r="C100" s="53">
        <v>3</v>
      </c>
      <c r="D100" s="33" t="s">
        <v>16</v>
      </c>
      <c r="E100" s="36" t="s">
        <v>147</v>
      </c>
      <c r="F100" s="94" t="s">
        <v>3457</v>
      </c>
      <c r="G100" s="33" t="s">
        <v>2478</v>
      </c>
      <c r="H100" s="33" t="s">
        <v>148</v>
      </c>
      <c r="I100" s="33" t="s">
        <v>2479</v>
      </c>
      <c r="J100" s="33" t="s">
        <v>3149</v>
      </c>
    </row>
    <row r="101" spans="1:10">
      <c r="A101" s="33" t="s">
        <v>1196</v>
      </c>
      <c r="B101" s="33">
        <f t="shared" si="2"/>
        <v>100</v>
      </c>
      <c r="C101" s="53">
        <v>4</v>
      </c>
      <c r="D101" s="33" t="s">
        <v>16</v>
      </c>
      <c r="E101" s="37" t="s">
        <v>149</v>
      </c>
      <c r="F101" s="33" t="s">
        <v>1007</v>
      </c>
      <c r="G101" s="33" t="s">
        <v>2480</v>
      </c>
      <c r="H101" s="33" t="s">
        <v>150</v>
      </c>
      <c r="I101" s="33" t="s">
        <v>2481</v>
      </c>
      <c r="J101" s="33" t="s">
        <v>3059</v>
      </c>
    </row>
    <row r="102" spans="1:10">
      <c r="A102" s="33" t="s">
        <v>1197</v>
      </c>
      <c r="B102" s="33">
        <f t="shared" si="2"/>
        <v>101</v>
      </c>
      <c r="C102" s="53">
        <v>4</v>
      </c>
      <c r="D102" s="33" t="s">
        <v>16</v>
      </c>
      <c r="E102" s="37" t="s">
        <v>151</v>
      </c>
      <c r="F102" s="33" t="s">
        <v>1058</v>
      </c>
      <c r="G102" s="33" t="s">
        <v>2482</v>
      </c>
      <c r="H102" s="33" t="s">
        <v>152</v>
      </c>
      <c r="I102" s="33" t="s">
        <v>2483</v>
      </c>
      <c r="J102" s="33" t="s">
        <v>3150</v>
      </c>
    </row>
    <row r="103" spans="1:10">
      <c r="A103" s="33" t="s">
        <v>1198</v>
      </c>
      <c r="B103" s="33">
        <f t="shared" si="2"/>
        <v>102</v>
      </c>
      <c r="C103" s="53">
        <v>4</v>
      </c>
      <c r="D103" s="33" t="s">
        <v>16</v>
      </c>
      <c r="E103" s="37" t="s">
        <v>153</v>
      </c>
      <c r="F103" s="33" t="s">
        <v>1008</v>
      </c>
      <c r="G103" s="33" t="s">
        <v>2484</v>
      </c>
      <c r="H103" s="33" t="s">
        <v>154</v>
      </c>
      <c r="I103" s="33" t="s">
        <v>2485</v>
      </c>
      <c r="J103" s="33" t="s">
        <v>3151</v>
      </c>
    </row>
    <row r="104" spans="1:10">
      <c r="A104" s="33" t="s">
        <v>1199</v>
      </c>
      <c r="B104" s="33">
        <f t="shared" si="2"/>
        <v>103</v>
      </c>
      <c r="C104" s="53">
        <v>4</v>
      </c>
      <c r="D104" s="33" t="s">
        <v>16</v>
      </c>
      <c r="E104" s="37" t="s">
        <v>155</v>
      </c>
      <c r="F104" s="33" t="s">
        <v>1057</v>
      </c>
      <c r="G104" s="33" t="s">
        <v>2486</v>
      </c>
      <c r="H104" s="33" t="s">
        <v>156</v>
      </c>
      <c r="I104" s="33" t="s">
        <v>2487</v>
      </c>
      <c r="J104" s="33" t="s">
        <v>3152</v>
      </c>
    </row>
    <row r="105" spans="1:10">
      <c r="A105" s="33" t="s">
        <v>1200</v>
      </c>
      <c r="B105" s="33">
        <f t="shared" si="2"/>
        <v>104</v>
      </c>
      <c r="C105" s="53">
        <v>4</v>
      </c>
      <c r="D105" s="33" t="s">
        <v>16</v>
      </c>
      <c r="E105" s="37" t="s">
        <v>157</v>
      </c>
      <c r="F105" s="33" t="s">
        <v>1009</v>
      </c>
      <c r="G105" s="33" t="s">
        <v>158</v>
      </c>
      <c r="H105" s="33" t="s">
        <v>158</v>
      </c>
      <c r="I105" s="33" t="s">
        <v>2488</v>
      </c>
      <c r="J105" s="33" t="s">
        <v>3153</v>
      </c>
    </row>
    <row r="106" spans="1:10">
      <c r="A106" s="33" t="s">
        <v>1201</v>
      </c>
      <c r="B106" s="33">
        <f t="shared" si="2"/>
        <v>105</v>
      </c>
      <c r="C106" s="53">
        <v>4</v>
      </c>
      <c r="D106" s="33" t="s">
        <v>16</v>
      </c>
      <c r="E106" s="37" t="s">
        <v>159</v>
      </c>
      <c r="F106" s="33" t="s">
        <v>1010</v>
      </c>
      <c r="G106" s="33" t="s">
        <v>160</v>
      </c>
      <c r="H106" s="33" t="s">
        <v>160</v>
      </c>
      <c r="I106" s="33" t="s">
        <v>2489</v>
      </c>
      <c r="J106" s="33" t="s">
        <v>3154</v>
      </c>
    </row>
    <row r="107" spans="1:10">
      <c r="A107" s="33" t="s">
        <v>809</v>
      </c>
      <c r="B107" s="33">
        <f t="shared" si="2"/>
        <v>106</v>
      </c>
      <c r="C107" s="53">
        <v>3</v>
      </c>
      <c r="D107" s="33" t="s">
        <v>16</v>
      </c>
      <c r="E107" s="36" t="s">
        <v>2490</v>
      </c>
      <c r="F107" s="94" t="s">
        <v>3457</v>
      </c>
      <c r="G107" s="33" t="s">
        <v>1584</v>
      </c>
      <c r="H107" s="33" t="s">
        <v>162</v>
      </c>
      <c r="I107" s="33" t="s">
        <v>2491</v>
      </c>
      <c r="J107" s="33" t="s">
        <v>3155</v>
      </c>
    </row>
    <row r="108" spans="1:10">
      <c r="A108" s="33" t="s">
        <v>1202</v>
      </c>
      <c r="B108" s="33">
        <f t="shared" si="2"/>
        <v>107</v>
      </c>
      <c r="C108" s="53">
        <v>4</v>
      </c>
      <c r="D108" s="33" t="s">
        <v>16</v>
      </c>
      <c r="E108" s="37" t="s">
        <v>163</v>
      </c>
      <c r="F108" s="33" t="s">
        <v>944</v>
      </c>
      <c r="G108" s="33" t="s">
        <v>1585</v>
      </c>
      <c r="H108" s="33" t="s">
        <v>164</v>
      </c>
      <c r="I108" s="33" t="s">
        <v>2492</v>
      </c>
      <c r="J108" s="33" t="s">
        <v>3156</v>
      </c>
    </row>
    <row r="109" spans="1:10">
      <c r="A109" s="33" t="s">
        <v>810</v>
      </c>
      <c r="B109" s="33">
        <f t="shared" si="2"/>
        <v>108</v>
      </c>
      <c r="C109" s="53">
        <v>4</v>
      </c>
      <c r="D109" s="33" t="s">
        <v>16</v>
      </c>
      <c r="E109" s="37" t="s">
        <v>165</v>
      </c>
      <c r="F109" s="94" t="s">
        <v>3457</v>
      </c>
      <c r="G109" s="33" t="s">
        <v>1586</v>
      </c>
      <c r="H109" s="33" t="s">
        <v>166</v>
      </c>
      <c r="I109" s="33" t="s">
        <v>2493</v>
      </c>
      <c r="J109" s="33" t="s">
        <v>3157</v>
      </c>
    </row>
    <row r="110" spans="1:10">
      <c r="A110" s="33" t="s">
        <v>1203</v>
      </c>
      <c r="B110" s="33">
        <f t="shared" si="2"/>
        <v>109</v>
      </c>
      <c r="C110" s="53">
        <v>5</v>
      </c>
      <c r="D110" s="33" t="s">
        <v>16</v>
      </c>
      <c r="E110" s="38" t="s">
        <v>167</v>
      </c>
      <c r="F110" s="33" t="s">
        <v>948</v>
      </c>
      <c r="G110" s="33" t="s">
        <v>2426</v>
      </c>
      <c r="H110" s="33" t="s">
        <v>168</v>
      </c>
      <c r="I110" s="33" t="s">
        <v>2494</v>
      </c>
      <c r="J110" s="33" t="s">
        <v>3158</v>
      </c>
    </row>
    <row r="111" spans="1:10">
      <c r="A111" s="33" t="s">
        <v>1204</v>
      </c>
      <c r="B111" s="33">
        <f t="shared" si="2"/>
        <v>110</v>
      </c>
      <c r="C111" s="53">
        <v>5</v>
      </c>
      <c r="D111" s="33" t="s">
        <v>16</v>
      </c>
      <c r="E111" s="38" t="s">
        <v>169</v>
      </c>
      <c r="F111" s="33" t="s">
        <v>949</v>
      </c>
      <c r="G111" s="33" t="s">
        <v>2428</v>
      </c>
      <c r="H111" s="33" t="s">
        <v>170</v>
      </c>
      <c r="I111" s="33" t="s">
        <v>2495</v>
      </c>
      <c r="J111" s="33" t="s">
        <v>3159</v>
      </c>
    </row>
    <row r="112" spans="1:10">
      <c r="A112" s="33" t="s">
        <v>1205</v>
      </c>
      <c r="B112" s="33">
        <f t="shared" si="2"/>
        <v>111</v>
      </c>
      <c r="C112" s="53">
        <v>5</v>
      </c>
      <c r="D112" s="33" t="s">
        <v>16</v>
      </c>
      <c r="E112" s="38" t="s">
        <v>171</v>
      </c>
      <c r="F112" s="33" t="s">
        <v>950</v>
      </c>
      <c r="G112" s="33" t="s">
        <v>172</v>
      </c>
      <c r="H112" s="33" t="s">
        <v>172</v>
      </c>
      <c r="I112" s="33" t="s">
        <v>2496</v>
      </c>
      <c r="J112" s="33" t="s">
        <v>3160</v>
      </c>
    </row>
    <row r="113" spans="1:10">
      <c r="A113" s="33" t="s">
        <v>1206</v>
      </c>
      <c r="B113" s="33">
        <f t="shared" si="2"/>
        <v>112</v>
      </c>
      <c r="C113" s="53">
        <v>5</v>
      </c>
      <c r="D113" s="33" t="s">
        <v>16</v>
      </c>
      <c r="E113" s="38" t="s">
        <v>173</v>
      </c>
      <c r="F113" s="33" t="s">
        <v>993</v>
      </c>
      <c r="G113" s="33" t="s">
        <v>2497</v>
      </c>
      <c r="H113" s="33" t="s">
        <v>174</v>
      </c>
      <c r="I113" s="33" t="s">
        <v>2498</v>
      </c>
      <c r="J113" s="33" t="s">
        <v>3161</v>
      </c>
    </row>
    <row r="114" spans="1:10">
      <c r="A114" s="33" t="s">
        <v>1207</v>
      </c>
      <c r="B114" s="33">
        <f t="shared" si="2"/>
        <v>113</v>
      </c>
      <c r="C114" s="53">
        <v>5</v>
      </c>
      <c r="D114" s="33" t="s">
        <v>16</v>
      </c>
      <c r="E114" s="38" t="s">
        <v>175</v>
      </c>
      <c r="F114" s="33" t="s">
        <v>947</v>
      </c>
      <c r="G114" s="33" t="s">
        <v>82</v>
      </c>
      <c r="H114" s="33" t="s">
        <v>176</v>
      </c>
      <c r="I114" s="33" t="s">
        <v>2499</v>
      </c>
      <c r="J114" s="33" t="s">
        <v>3162</v>
      </c>
    </row>
    <row r="115" spans="1:10">
      <c r="A115" s="33" t="s">
        <v>1208</v>
      </c>
      <c r="B115" s="33">
        <f t="shared" si="2"/>
        <v>114</v>
      </c>
      <c r="C115" s="53">
        <v>5</v>
      </c>
      <c r="D115" s="33" t="s">
        <v>16</v>
      </c>
      <c r="E115" s="38" t="s">
        <v>177</v>
      </c>
      <c r="F115" s="33" t="s">
        <v>946</v>
      </c>
      <c r="G115" s="33" t="s">
        <v>2434</v>
      </c>
      <c r="H115" s="33" t="s">
        <v>178</v>
      </c>
      <c r="I115" s="33" t="s">
        <v>2500</v>
      </c>
      <c r="J115" s="33" t="s">
        <v>3163</v>
      </c>
    </row>
    <row r="116" spans="1:10">
      <c r="A116" s="33" t="s">
        <v>1209</v>
      </c>
      <c r="B116" s="33">
        <f t="shared" si="2"/>
        <v>115</v>
      </c>
      <c r="C116" s="53">
        <v>5</v>
      </c>
      <c r="D116" s="33" t="s">
        <v>16</v>
      </c>
      <c r="E116" s="38" t="s">
        <v>179</v>
      </c>
      <c r="F116" s="33" t="s">
        <v>951</v>
      </c>
      <c r="G116" s="33" t="s">
        <v>86</v>
      </c>
      <c r="H116" s="33" t="s">
        <v>180</v>
      </c>
      <c r="I116" s="33" t="s">
        <v>2501</v>
      </c>
      <c r="J116" s="33" t="s">
        <v>3164</v>
      </c>
    </row>
    <row r="117" spans="1:10">
      <c r="A117" s="33" t="s">
        <v>1210</v>
      </c>
      <c r="B117" s="33">
        <f t="shared" si="2"/>
        <v>116</v>
      </c>
      <c r="C117" s="53">
        <v>5</v>
      </c>
      <c r="D117" s="33" t="s">
        <v>16</v>
      </c>
      <c r="E117" s="38" t="s">
        <v>181</v>
      </c>
      <c r="F117" s="33" t="s">
        <v>941</v>
      </c>
      <c r="G117" s="33" t="s">
        <v>516</v>
      </c>
      <c r="H117" s="33" t="s">
        <v>182</v>
      </c>
      <c r="I117" s="33" t="s">
        <v>2502</v>
      </c>
      <c r="J117" s="33" t="s">
        <v>3165</v>
      </c>
    </row>
    <row r="118" spans="1:10">
      <c r="A118" s="33" t="s">
        <v>1211</v>
      </c>
      <c r="B118" s="33">
        <f t="shared" si="2"/>
        <v>117</v>
      </c>
      <c r="C118" s="53">
        <v>5</v>
      </c>
      <c r="D118" s="33" t="s">
        <v>16</v>
      </c>
      <c r="E118" s="38" t="s">
        <v>183</v>
      </c>
      <c r="F118" s="33" t="s">
        <v>945</v>
      </c>
      <c r="G118" s="33" t="s">
        <v>2438</v>
      </c>
      <c r="H118" s="33" t="s">
        <v>184</v>
      </c>
      <c r="I118" s="33" t="s">
        <v>2503</v>
      </c>
      <c r="J118" s="33" t="s">
        <v>3166</v>
      </c>
    </row>
    <row r="119" spans="1:10">
      <c r="A119" s="33" t="s">
        <v>1212</v>
      </c>
      <c r="B119" s="33">
        <f t="shared" si="2"/>
        <v>118</v>
      </c>
      <c r="C119" s="53">
        <v>5</v>
      </c>
      <c r="D119" s="33" t="s">
        <v>16</v>
      </c>
      <c r="E119" s="38" t="s">
        <v>185</v>
      </c>
      <c r="F119" s="33" t="s">
        <v>942</v>
      </c>
      <c r="G119" s="33" t="s">
        <v>520</v>
      </c>
      <c r="H119" s="33" t="s">
        <v>186</v>
      </c>
      <c r="I119" s="33" t="s">
        <v>2504</v>
      </c>
      <c r="J119" s="33" t="s">
        <v>3167</v>
      </c>
    </row>
    <row r="120" spans="1:10">
      <c r="A120" s="33" t="s">
        <v>1213</v>
      </c>
      <c r="B120" s="33">
        <f t="shared" si="2"/>
        <v>119</v>
      </c>
      <c r="C120" s="53">
        <v>5</v>
      </c>
      <c r="D120" s="33" t="s">
        <v>16</v>
      </c>
      <c r="E120" s="38" t="s">
        <v>187</v>
      </c>
      <c r="F120" s="33" t="s">
        <v>952</v>
      </c>
      <c r="G120" s="33" t="s">
        <v>2440</v>
      </c>
      <c r="H120" s="33" t="s">
        <v>188</v>
      </c>
      <c r="I120" s="33" t="s">
        <v>2505</v>
      </c>
      <c r="J120" s="33" t="s">
        <v>3168</v>
      </c>
    </row>
    <row r="121" spans="1:10">
      <c r="A121" s="33" t="s">
        <v>1214</v>
      </c>
      <c r="B121" s="33">
        <f t="shared" si="2"/>
        <v>120</v>
      </c>
      <c r="C121" s="53">
        <v>5</v>
      </c>
      <c r="D121" s="33" t="s">
        <v>16</v>
      </c>
      <c r="E121" s="38" t="s">
        <v>189</v>
      </c>
      <c r="F121" s="33" t="s">
        <v>852</v>
      </c>
      <c r="G121" s="33" t="s">
        <v>1598</v>
      </c>
      <c r="H121" s="33" t="s">
        <v>96</v>
      </c>
      <c r="I121" s="33" t="s">
        <v>2506</v>
      </c>
      <c r="J121" s="33" t="s">
        <v>3169</v>
      </c>
    </row>
    <row r="122" spans="1:10">
      <c r="A122" s="33" t="s">
        <v>1215</v>
      </c>
      <c r="B122" s="33">
        <f t="shared" si="2"/>
        <v>121</v>
      </c>
      <c r="C122" s="53">
        <v>4</v>
      </c>
      <c r="D122" s="33" t="s">
        <v>16</v>
      </c>
      <c r="E122" s="37" t="s">
        <v>190</v>
      </c>
      <c r="F122" s="33" t="s">
        <v>943</v>
      </c>
      <c r="G122" s="33" t="s">
        <v>2507</v>
      </c>
      <c r="H122" s="33" t="s">
        <v>3461</v>
      </c>
      <c r="I122" s="33" t="s">
        <v>2508</v>
      </c>
      <c r="J122" s="33" t="s">
        <v>3170</v>
      </c>
    </row>
    <row r="123" spans="1:10">
      <c r="A123" s="33" t="s">
        <v>1216</v>
      </c>
      <c r="B123" s="33">
        <f t="shared" si="2"/>
        <v>122</v>
      </c>
      <c r="C123" s="53">
        <v>4</v>
      </c>
      <c r="D123" s="33" t="s">
        <v>16</v>
      </c>
      <c r="E123" s="37" t="s">
        <v>192</v>
      </c>
      <c r="F123" s="33" t="s">
        <v>1059</v>
      </c>
      <c r="G123" s="33" t="s">
        <v>2509</v>
      </c>
      <c r="H123" s="33" t="s">
        <v>193</v>
      </c>
      <c r="I123" s="33" t="s">
        <v>2510</v>
      </c>
      <c r="J123" s="33" t="s">
        <v>3171</v>
      </c>
    </row>
    <row r="124" spans="1:10">
      <c r="A124" s="33" t="s">
        <v>811</v>
      </c>
      <c r="B124" s="33">
        <f t="shared" si="2"/>
        <v>123</v>
      </c>
      <c r="C124" s="53">
        <v>4</v>
      </c>
      <c r="D124" s="33" t="s">
        <v>16</v>
      </c>
      <c r="E124" s="37" t="s">
        <v>194</v>
      </c>
      <c r="F124" s="94" t="s">
        <v>3457</v>
      </c>
      <c r="G124" s="33" t="s">
        <v>1601</v>
      </c>
      <c r="H124" s="33" t="s">
        <v>195</v>
      </c>
      <c r="I124" s="33" t="s">
        <v>2511</v>
      </c>
      <c r="J124" s="33" t="s">
        <v>3172</v>
      </c>
    </row>
    <row r="125" spans="1:10">
      <c r="A125" s="33" t="s">
        <v>1217</v>
      </c>
      <c r="B125" s="33">
        <f t="shared" si="2"/>
        <v>124</v>
      </c>
      <c r="C125" s="53">
        <v>5</v>
      </c>
      <c r="D125" s="33" t="s">
        <v>16</v>
      </c>
      <c r="E125" s="38" t="s">
        <v>196</v>
      </c>
      <c r="F125" s="33" t="s">
        <v>1049</v>
      </c>
      <c r="G125" s="33" t="s">
        <v>2449</v>
      </c>
      <c r="H125" s="33" t="s">
        <v>197</v>
      </c>
      <c r="I125" s="33" t="s">
        <v>2512</v>
      </c>
      <c r="J125" s="33" t="s">
        <v>3060</v>
      </c>
    </row>
    <row r="126" spans="1:10">
      <c r="A126" s="33" t="s">
        <v>1218</v>
      </c>
      <c r="B126" s="33">
        <f t="shared" si="2"/>
        <v>125</v>
      </c>
      <c r="C126" s="53">
        <v>5</v>
      </c>
      <c r="D126" s="33" t="s">
        <v>16</v>
      </c>
      <c r="E126" s="38" t="s">
        <v>198</v>
      </c>
      <c r="F126" s="33" t="s">
        <v>1050</v>
      </c>
      <c r="G126" s="33" t="s">
        <v>2451</v>
      </c>
      <c r="H126" s="33" t="s">
        <v>199</v>
      </c>
      <c r="I126" s="33" t="s">
        <v>2513</v>
      </c>
      <c r="J126" s="33" t="s">
        <v>3061</v>
      </c>
    </row>
    <row r="127" spans="1:10">
      <c r="A127" s="33" t="s">
        <v>1219</v>
      </c>
      <c r="B127" s="33">
        <f t="shared" si="2"/>
        <v>126</v>
      </c>
      <c r="C127" s="53">
        <v>5</v>
      </c>
      <c r="D127" s="33" t="s">
        <v>16</v>
      </c>
      <c r="E127" s="38" t="s">
        <v>200</v>
      </c>
      <c r="F127" s="33" t="s">
        <v>1051</v>
      </c>
      <c r="G127" s="33" t="s">
        <v>2514</v>
      </c>
      <c r="H127" s="33" t="s">
        <v>201</v>
      </c>
      <c r="I127" s="33" t="s">
        <v>2515</v>
      </c>
      <c r="J127" s="33" t="s">
        <v>3062</v>
      </c>
    </row>
    <row r="128" spans="1:10">
      <c r="A128" s="33" t="s">
        <v>1220</v>
      </c>
      <c r="B128" s="33">
        <f t="shared" si="2"/>
        <v>127</v>
      </c>
      <c r="C128" s="53">
        <v>5</v>
      </c>
      <c r="D128" s="33" t="s">
        <v>16</v>
      </c>
      <c r="E128" s="38" t="s">
        <v>202</v>
      </c>
      <c r="F128" s="33" t="s">
        <v>1052</v>
      </c>
      <c r="G128" s="33" t="s">
        <v>2455</v>
      </c>
      <c r="H128" s="33" t="s">
        <v>203</v>
      </c>
      <c r="I128" s="33" t="s">
        <v>2516</v>
      </c>
      <c r="J128" s="33" t="s">
        <v>3056</v>
      </c>
    </row>
    <row r="129" spans="1:10">
      <c r="A129" s="33" t="s">
        <v>1221</v>
      </c>
      <c r="B129" s="33">
        <f t="shared" si="2"/>
        <v>128</v>
      </c>
      <c r="C129" s="53">
        <v>5</v>
      </c>
      <c r="D129" s="33" t="s">
        <v>16</v>
      </c>
      <c r="E129" s="38" t="s">
        <v>204</v>
      </c>
      <c r="F129" s="33" t="s">
        <v>1053</v>
      </c>
      <c r="G129" s="33" t="s">
        <v>114</v>
      </c>
      <c r="H129" s="33" t="s">
        <v>205</v>
      </c>
      <c r="I129" s="33" t="s">
        <v>2517</v>
      </c>
      <c r="J129" s="33" t="s">
        <v>3063</v>
      </c>
    </row>
    <row r="130" spans="1:10">
      <c r="A130" s="33" t="s">
        <v>1222</v>
      </c>
      <c r="B130" s="33">
        <f t="shared" si="2"/>
        <v>129</v>
      </c>
      <c r="C130" s="53">
        <v>5</v>
      </c>
      <c r="D130" s="33" t="s">
        <v>16</v>
      </c>
      <c r="E130" s="38" t="s">
        <v>206</v>
      </c>
      <c r="F130" s="33" t="s">
        <v>1054</v>
      </c>
      <c r="G130" s="33" t="s">
        <v>2457</v>
      </c>
      <c r="H130" s="33" t="s">
        <v>207</v>
      </c>
      <c r="I130" s="33" t="s">
        <v>2518</v>
      </c>
      <c r="J130" s="33" t="s">
        <v>3064</v>
      </c>
    </row>
    <row r="131" spans="1:10">
      <c r="A131" s="33" t="s">
        <v>812</v>
      </c>
      <c r="B131" s="33">
        <f t="shared" si="2"/>
        <v>130</v>
      </c>
      <c r="C131" s="53">
        <v>5</v>
      </c>
      <c r="D131" s="33" t="s">
        <v>16</v>
      </c>
      <c r="E131" s="38" t="s">
        <v>208</v>
      </c>
      <c r="F131" s="94" t="s">
        <v>3457</v>
      </c>
      <c r="G131" s="33" t="s">
        <v>1564</v>
      </c>
      <c r="H131" s="33" t="s">
        <v>209</v>
      </c>
      <c r="I131" s="33" t="s">
        <v>2519</v>
      </c>
      <c r="J131" s="33" t="s">
        <v>3065</v>
      </c>
    </row>
    <row r="132" spans="1:10">
      <c r="A132" s="33" t="s">
        <v>1223</v>
      </c>
      <c r="B132" s="33">
        <f t="shared" si="2"/>
        <v>131</v>
      </c>
      <c r="C132" s="53">
        <v>6</v>
      </c>
      <c r="D132" s="33" t="s">
        <v>16</v>
      </c>
      <c r="E132" s="39" t="s">
        <v>210</v>
      </c>
      <c r="F132" s="33" t="s">
        <v>884</v>
      </c>
      <c r="G132" s="33" t="s">
        <v>1609</v>
      </c>
      <c r="H132" s="33" t="s">
        <v>2520</v>
      </c>
      <c r="I132" s="33" t="s">
        <v>2521</v>
      </c>
      <c r="J132" s="33" t="s">
        <v>3173</v>
      </c>
    </row>
    <row r="133" spans="1:10">
      <c r="A133" s="33" t="s">
        <v>1224</v>
      </c>
      <c r="B133" s="33">
        <f t="shared" si="2"/>
        <v>132</v>
      </c>
      <c r="C133" s="53">
        <v>6</v>
      </c>
      <c r="D133" s="33" t="s">
        <v>16</v>
      </c>
      <c r="E133" s="39" t="s">
        <v>212</v>
      </c>
      <c r="F133" s="33" t="s">
        <v>883</v>
      </c>
      <c r="G133" s="33" t="s">
        <v>1610</v>
      </c>
      <c r="H133" s="33" t="s">
        <v>213</v>
      </c>
      <c r="I133" s="33" t="s">
        <v>2522</v>
      </c>
      <c r="J133" s="33" t="s">
        <v>3066</v>
      </c>
    </row>
    <row r="134" spans="1:10">
      <c r="A134" s="33" t="s">
        <v>813</v>
      </c>
      <c r="B134" s="33">
        <f t="shared" si="2"/>
        <v>133</v>
      </c>
      <c r="C134" s="53">
        <v>5</v>
      </c>
      <c r="D134" s="33" t="s">
        <v>16</v>
      </c>
      <c r="E134" s="38" t="s">
        <v>214</v>
      </c>
      <c r="F134" s="94" t="s">
        <v>3457</v>
      </c>
      <c r="G134" s="33" t="s">
        <v>124</v>
      </c>
      <c r="H134" s="33" t="s">
        <v>215</v>
      </c>
      <c r="I134" s="33" t="s">
        <v>2523</v>
      </c>
      <c r="J134" s="33" t="s">
        <v>3174</v>
      </c>
    </row>
    <row r="135" spans="1:10">
      <c r="A135" s="33" t="s">
        <v>1225</v>
      </c>
      <c r="B135" s="33">
        <f t="shared" si="2"/>
        <v>134</v>
      </c>
      <c r="C135" s="53">
        <v>6</v>
      </c>
      <c r="D135" s="33" t="s">
        <v>16</v>
      </c>
      <c r="E135" s="39" t="s">
        <v>216</v>
      </c>
      <c r="F135" s="33" t="s">
        <v>885</v>
      </c>
      <c r="G135" s="33" t="s">
        <v>217</v>
      </c>
      <c r="H135" s="33" t="s">
        <v>217</v>
      </c>
      <c r="I135" s="33" t="s">
        <v>2524</v>
      </c>
      <c r="J135" s="33" t="s">
        <v>3175</v>
      </c>
    </row>
    <row r="136" spans="1:10">
      <c r="A136" s="33" t="s">
        <v>1226</v>
      </c>
      <c r="B136" s="33">
        <f t="shared" si="2"/>
        <v>135</v>
      </c>
      <c r="C136" s="53">
        <v>6</v>
      </c>
      <c r="D136" s="33" t="s">
        <v>16</v>
      </c>
      <c r="E136" s="39" t="s">
        <v>218</v>
      </c>
      <c r="F136" s="33" t="s">
        <v>886</v>
      </c>
      <c r="G136" s="33" t="s">
        <v>1612</v>
      </c>
      <c r="H136" s="33" t="s">
        <v>219</v>
      </c>
      <c r="I136" s="33" t="s">
        <v>2525</v>
      </c>
      <c r="J136" s="33" t="s">
        <v>3067</v>
      </c>
    </row>
    <row r="137" spans="1:10">
      <c r="A137" s="33" t="s">
        <v>814</v>
      </c>
      <c r="B137" s="33">
        <f t="shared" si="2"/>
        <v>136</v>
      </c>
      <c r="C137" s="53">
        <v>5</v>
      </c>
      <c r="D137" s="33" t="s">
        <v>16</v>
      </c>
      <c r="E137" s="38" t="s">
        <v>220</v>
      </c>
      <c r="F137" s="94" t="s">
        <v>3457</v>
      </c>
      <c r="G137" s="33" t="s">
        <v>2466</v>
      </c>
      <c r="H137" s="33" t="s">
        <v>221</v>
      </c>
      <c r="I137" s="33" t="s">
        <v>2526</v>
      </c>
      <c r="J137" s="33" t="s">
        <v>3176</v>
      </c>
    </row>
    <row r="138" spans="1:10">
      <c r="A138" s="33" t="s">
        <v>1227</v>
      </c>
      <c r="B138" s="33">
        <f t="shared" si="2"/>
        <v>137</v>
      </c>
      <c r="C138" s="53">
        <v>6</v>
      </c>
      <c r="D138" s="33" t="s">
        <v>16</v>
      </c>
      <c r="E138" s="39" t="s">
        <v>222</v>
      </c>
      <c r="F138" s="33" t="s">
        <v>882</v>
      </c>
      <c r="G138" s="33" t="s">
        <v>1614</v>
      </c>
      <c r="H138" s="33" t="s">
        <v>223</v>
      </c>
      <c r="I138" s="33" t="s">
        <v>2527</v>
      </c>
      <c r="J138" s="33" t="s">
        <v>3068</v>
      </c>
    </row>
    <row r="139" spans="1:10">
      <c r="A139" s="33" t="s">
        <v>1228</v>
      </c>
      <c r="B139" s="33">
        <f t="shared" si="2"/>
        <v>138</v>
      </c>
      <c r="C139" s="53">
        <v>6</v>
      </c>
      <c r="D139" s="33" t="s">
        <v>16</v>
      </c>
      <c r="E139" s="39" t="s">
        <v>224</v>
      </c>
      <c r="F139" s="33" t="s">
        <v>881</v>
      </c>
      <c r="G139" s="33" t="s">
        <v>1615</v>
      </c>
      <c r="H139" s="33" t="s">
        <v>225</v>
      </c>
      <c r="I139" s="33" t="s">
        <v>2528</v>
      </c>
      <c r="J139" s="33" t="s">
        <v>3177</v>
      </c>
    </row>
    <row r="140" spans="1:10">
      <c r="A140" s="33" t="s">
        <v>1229</v>
      </c>
      <c r="B140" s="33">
        <f t="shared" si="2"/>
        <v>139</v>
      </c>
      <c r="C140" s="53">
        <v>5</v>
      </c>
      <c r="D140" s="33" t="s">
        <v>16</v>
      </c>
      <c r="E140" s="38" t="s">
        <v>226</v>
      </c>
      <c r="F140" s="33" t="s">
        <v>1055</v>
      </c>
      <c r="G140" s="33" t="s">
        <v>1616</v>
      </c>
      <c r="H140" s="33" t="s">
        <v>227</v>
      </c>
      <c r="I140" s="33" t="s">
        <v>2529</v>
      </c>
      <c r="J140" s="33" t="s">
        <v>3069</v>
      </c>
    </row>
    <row r="141" spans="1:10">
      <c r="A141" s="33" t="s">
        <v>1230</v>
      </c>
      <c r="B141" s="33">
        <f t="shared" si="2"/>
        <v>140</v>
      </c>
      <c r="C141" s="53">
        <v>5</v>
      </c>
      <c r="D141" s="33" t="s">
        <v>16</v>
      </c>
      <c r="E141" s="38" t="s">
        <v>228</v>
      </c>
      <c r="F141" s="33" t="s">
        <v>993</v>
      </c>
      <c r="G141" s="33" t="s">
        <v>2530</v>
      </c>
      <c r="H141" s="33" t="s">
        <v>229</v>
      </c>
      <c r="I141" s="33" t="s">
        <v>2531</v>
      </c>
      <c r="J141" s="33" t="s">
        <v>3178</v>
      </c>
    </row>
    <row r="142" spans="1:10">
      <c r="A142" s="33" t="s">
        <v>1231</v>
      </c>
      <c r="B142" s="33">
        <f t="shared" si="2"/>
        <v>141</v>
      </c>
      <c r="C142" s="53">
        <v>5</v>
      </c>
      <c r="D142" s="33" t="s">
        <v>16</v>
      </c>
      <c r="E142" s="38" t="s">
        <v>230</v>
      </c>
      <c r="F142" s="33" t="s">
        <v>852</v>
      </c>
      <c r="G142" s="33" t="s">
        <v>1618</v>
      </c>
      <c r="H142" s="33" t="s">
        <v>140</v>
      </c>
      <c r="I142" s="33" t="s">
        <v>2532</v>
      </c>
      <c r="J142" s="33" t="s">
        <v>3145</v>
      </c>
    </row>
    <row r="143" spans="1:10">
      <c r="A143" s="33" t="s">
        <v>823</v>
      </c>
      <c r="B143" s="33">
        <f t="shared" si="2"/>
        <v>142</v>
      </c>
      <c r="C143" s="53">
        <v>3</v>
      </c>
      <c r="D143" s="33" t="s">
        <v>0</v>
      </c>
      <c r="E143" s="36" t="s">
        <v>462</v>
      </c>
      <c r="F143" s="94" t="s">
        <v>3457</v>
      </c>
      <c r="G143" s="33" t="s">
        <v>1736</v>
      </c>
      <c r="H143" s="33" t="s">
        <v>463</v>
      </c>
      <c r="I143" s="33" t="s">
        <v>2730</v>
      </c>
      <c r="J143" s="33" t="s">
        <v>3278</v>
      </c>
    </row>
    <row r="144" spans="1:10">
      <c r="A144" s="33" t="s">
        <v>1340</v>
      </c>
      <c r="B144" s="33">
        <f t="shared" si="2"/>
        <v>143</v>
      </c>
      <c r="C144" s="53">
        <v>4</v>
      </c>
      <c r="D144" s="33" t="s">
        <v>0</v>
      </c>
      <c r="E144" s="37" t="s">
        <v>464</v>
      </c>
      <c r="F144" s="33" t="s">
        <v>879</v>
      </c>
      <c r="G144" s="33" t="s">
        <v>2731</v>
      </c>
      <c r="H144" s="33" t="s">
        <v>9</v>
      </c>
      <c r="I144" s="33" t="s">
        <v>2732</v>
      </c>
      <c r="J144" s="33" t="s">
        <v>3279</v>
      </c>
    </row>
    <row r="145" spans="1:10">
      <c r="A145" s="33" t="s">
        <v>3640</v>
      </c>
      <c r="B145" s="33">
        <f t="shared" si="2"/>
        <v>144</v>
      </c>
      <c r="C145" s="53">
        <v>4</v>
      </c>
      <c r="D145" s="33" t="s">
        <v>0</v>
      </c>
      <c r="E145" s="37" t="s">
        <v>465</v>
      </c>
      <c r="F145" s="94" t="s">
        <v>3457</v>
      </c>
      <c r="G145" s="33" t="s">
        <v>2733</v>
      </c>
      <c r="H145" s="33" t="s">
        <v>466</v>
      </c>
      <c r="I145" s="33" t="s">
        <v>2734</v>
      </c>
      <c r="J145" s="33" t="s">
        <v>3280</v>
      </c>
    </row>
    <row r="146" spans="1:10">
      <c r="A146" s="33" t="s">
        <v>1341</v>
      </c>
      <c r="B146" s="33">
        <f t="shared" si="2"/>
        <v>145</v>
      </c>
      <c r="C146" s="53">
        <v>5</v>
      </c>
      <c r="D146" s="33" t="s">
        <v>0</v>
      </c>
      <c r="E146" s="38" t="s">
        <v>467</v>
      </c>
      <c r="F146" s="33" t="s">
        <v>887</v>
      </c>
      <c r="G146" s="33" t="s">
        <v>2735</v>
      </c>
      <c r="H146" s="33" t="s">
        <v>468</v>
      </c>
      <c r="I146" s="33" t="s">
        <v>2736</v>
      </c>
      <c r="J146" s="33" t="s">
        <v>3281</v>
      </c>
    </row>
    <row r="147" spans="1:10">
      <c r="A147" s="33" t="s">
        <v>1342</v>
      </c>
      <c r="B147" s="33">
        <f t="shared" si="2"/>
        <v>146</v>
      </c>
      <c r="C147" s="53">
        <v>5</v>
      </c>
      <c r="D147" s="33" t="s">
        <v>0</v>
      </c>
      <c r="E147" s="38" t="s">
        <v>469</v>
      </c>
      <c r="F147" s="33" t="s">
        <v>888</v>
      </c>
      <c r="G147" s="33" t="s">
        <v>2733</v>
      </c>
      <c r="H147" s="33" t="s">
        <v>470</v>
      </c>
      <c r="I147" s="33" t="s">
        <v>2737</v>
      </c>
      <c r="J147" s="33" t="s">
        <v>3434</v>
      </c>
    </row>
    <row r="148" spans="1:10">
      <c r="A148" s="33" t="s">
        <v>1343</v>
      </c>
      <c r="B148" s="33">
        <f t="shared" si="2"/>
        <v>147</v>
      </c>
      <c r="C148" s="53">
        <v>5</v>
      </c>
      <c r="D148" s="33" t="s">
        <v>0</v>
      </c>
      <c r="E148" s="38" t="s">
        <v>2738</v>
      </c>
      <c r="F148" s="33" t="s">
        <v>889</v>
      </c>
      <c r="G148" s="33" t="s">
        <v>2739</v>
      </c>
      <c r="H148" s="33" t="s">
        <v>472</v>
      </c>
      <c r="I148" s="33" t="s">
        <v>2740</v>
      </c>
      <c r="J148" s="33" t="s">
        <v>3282</v>
      </c>
    </row>
    <row r="149" spans="1:10">
      <c r="A149" s="33" t="s">
        <v>1344</v>
      </c>
      <c r="B149" s="33">
        <f t="shared" si="2"/>
        <v>148</v>
      </c>
      <c r="C149" s="53">
        <v>4</v>
      </c>
      <c r="D149" s="33" t="s">
        <v>0</v>
      </c>
      <c r="E149" s="37" t="s">
        <v>473</v>
      </c>
      <c r="F149" s="33" t="s">
        <v>933</v>
      </c>
      <c r="G149" s="33" t="s">
        <v>1742</v>
      </c>
      <c r="H149" s="33" t="s">
        <v>1742</v>
      </c>
      <c r="I149" s="33" t="s">
        <v>2741</v>
      </c>
      <c r="J149" s="33" t="s">
        <v>3283</v>
      </c>
    </row>
    <row r="150" spans="1:10">
      <c r="A150" s="33" t="s">
        <v>1345</v>
      </c>
      <c r="B150" s="33">
        <f t="shared" si="2"/>
        <v>149</v>
      </c>
      <c r="C150" s="53">
        <v>4</v>
      </c>
      <c r="D150" s="33" t="s">
        <v>0</v>
      </c>
      <c r="E150" s="37" t="s">
        <v>475</v>
      </c>
      <c r="F150" s="33" t="s">
        <v>939</v>
      </c>
      <c r="G150" s="33" t="s">
        <v>1743</v>
      </c>
      <c r="H150" s="33" t="s">
        <v>476</v>
      </c>
      <c r="I150" s="33" t="s">
        <v>2742</v>
      </c>
      <c r="J150" s="33" t="s">
        <v>3284</v>
      </c>
    </row>
    <row r="151" spans="1:10" ht="19">
      <c r="A151" s="33" t="s">
        <v>3792</v>
      </c>
      <c r="B151" s="33">
        <f t="shared" si="2"/>
        <v>150</v>
      </c>
      <c r="C151" s="53">
        <v>4</v>
      </c>
      <c r="D151" s="33" t="s">
        <v>3642</v>
      </c>
      <c r="E151" s="37" t="s">
        <v>3761</v>
      </c>
      <c r="F151" s="33" t="s">
        <v>3762</v>
      </c>
      <c r="G151" s="9" t="s">
        <v>4355</v>
      </c>
      <c r="H151" s="33" t="s">
        <v>4356</v>
      </c>
    </row>
    <row r="152" spans="1:10">
      <c r="A152" s="41" t="s">
        <v>3667</v>
      </c>
      <c r="B152" s="33">
        <f t="shared" si="2"/>
        <v>151</v>
      </c>
      <c r="C152" s="53">
        <v>4</v>
      </c>
      <c r="D152" s="33" t="s">
        <v>3528</v>
      </c>
      <c r="E152" s="37" t="s">
        <v>4399</v>
      </c>
      <c r="F152" s="33" t="s">
        <v>3597</v>
      </c>
      <c r="G152" s="33" t="s">
        <v>1994</v>
      </c>
      <c r="H152" s="33" t="s">
        <v>4395</v>
      </c>
      <c r="I152" s="33" t="s">
        <v>3643</v>
      </c>
      <c r="J152" s="33" t="s">
        <v>3643</v>
      </c>
    </row>
    <row r="153" spans="1:10">
      <c r="A153" s="33" t="s">
        <v>1346</v>
      </c>
      <c r="B153" s="33">
        <f t="shared" ref="B153:B216" si="3">ROW()-1</f>
        <v>152</v>
      </c>
      <c r="C153" s="53">
        <v>4</v>
      </c>
      <c r="D153" s="33" t="s">
        <v>0</v>
      </c>
      <c r="E153" s="37" t="s">
        <v>477</v>
      </c>
      <c r="F153" s="33" t="s">
        <v>880</v>
      </c>
      <c r="G153" s="33" t="s">
        <v>1744</v>
      </c>
      <c r="H153" s="33" t="s">
        <v>478</v>
      </c>
      <c r="I153" s="33" t="s">
        <v>2743</v>
      </c>
      <c r="J153" s="33" t="s">
        <v>3285</v>
      </c>
    </row>
    <row r="154" spans="1:10">
      <c r="A154" s="33" t="s">
        <v>1347</v>
      </c>
      <c r="B154" s="33">
        <f t="shared" si="3"/>
        <v>153</v>
      </c>
      <c r="C154" s="53">
        <v>4</v>
      </c>
      <c r="D154" s="33" t="s">
        <v>0</v>
      </c>
      <c r="E154" s="37" t="s">
        <v>479</v>
      </c>
      <c r="F154" s="33" t="s">
        <v>890</v>
      </c>
      <c r="G154" s="33" t="s">
        <v>1745</v>
      </c>
      <c r="H154" s="33" t="s">
        <v>2744</v>
      </c>
      <c r="I154" s="33" t="s">
        <v>2745</v>
      </c>
      <c r="J154" s="33" t="s">
        <v>3286</v>
      </c>
    </row>
    <row r="155" spans="1:10">
      <c r="A155" s="33" t="s">
        <v>1348</v>
      </c>
      <c r="B155" s="33">
        <f t="shared" si="3"/>
        <v>154</v>
      </c>
      <c r="C155" s="53">
        <v>4</v>
      </c>
      <c r="D155" s="33" t="s">
        <v>0</v>
      </c>
      <c r="E155" s="37" t="s">
        <v>481</v>
      </c>
      <c r="F155" s="33" t="s">
        <v>878</v>
      </c>
      <c r="G155" s="33" t="s">
        <v>1746</v>
      </c>
      <c r="H155" s="33" t="s">
        <v>482</v>
      </c>
      <c r="I155" s="33" t="s">
        <v>2746</v>
      </c>
      <c r="J155" s="33" t="s">
        <v>3287</v>
      </c>
    </row>
    <row r="156" spans="1:10">
      <c r="A156" s="33" t="s">
        <v>825</v>
      </c>
      <c r="B156" s="33">
        <f t="shared" si="3"/>
        <v>155</v>
      </c>
      <c r="C156" s="53">
        <v>4</v>
      </c>
      <c r="D156" s="33" t="s">
        <v>0</v>
      </c>
      <c r="E156" s="37" t="s">
        <v>483</v>
      </c>
      <c r="F156" s="94" t="s">
        <v>3457</v>
      </c>
      <c r="G156" s="33" t="s">
        <v>548</v>
      </c>
      <c r="H156" s="33" t="s">
        <v>484</v>
      </c>
      <c r="I156" s="33" t="s">
        <v>2747</v>
      </c>
      <c r="J156" s="33" t="s">
        <v>3288</v>
      </c>
    </row>
    <row r="157" spans="1:10">
      <c r="A157" s="33" t="s">
        <v>1349</v>
      </c>
      <c r="B157" s="33">
        <f t="shared" si="3"/>
        <v>156</v>
      </c>
      <c r="C157" s="53">
        <v>5</v>
      </c>
      <c r="D157" s="33" t="s">
        <v>0</v>
      </c>
      <c r="E157" s="38" t="s">
        <v>485</v>
      </c>
      <c r="F157" s="33" t="s">
        <v>882</v>
      </c>
      <c r="G157" s="33" t="s">
        <v>2748</v>
      </c>
      <c r="H157" s="33" t="s">
        <v>486</v>
      </c>
      <c r="I157" s="33" t="s">
        <v>2749</v>
      </c>
      <c r="J157" s="33" t="s">
        <v>3435</v>
      </c>
    </row>
    <row r="158" spans="1:10">
      <c r="A158" s="33" t="s">
        <v>1350</v>
      </c>
      <c r="B158" s="33">
        <f t="shared" si="3"/>
        <v>157</v>
      </c>
      <c r="C158" s="53">
        <v>5</v>
      </c>
      <c r="D158" s="33" t="s">
        <v>0</v>
      </c>
      <c r="E158" s="38" t="s">
        <v>487</v>
      </c>
      <c r="F158" s="33" t="s">
        <v>881</v>
      </c>
      <c r="G158" s="33" t="s">
        <v>488</v>
      </c>
      <c r="H158" s="33" t="s">
        <v>488</v>
      </c>
      <c r="I158" s="33" t="s">
        <v>2750</v>
      </c>
      <c r="J158" s="33" t="s">
        <v>3288</v>
      </c>
    </row>
    <row r="159" spans="1:10">
      <c r="A159" s="33" t="s">
        <v>826</v>
      </c>
      <c r="B159" s="33">
        <f t="shared" si="3"/>
        <v>158</v>
      </c>
      <c r="C159" s="53">
        <v>4</v>
      </c>
      <c r="D159" s="33" t="s">
        <v>0</v>
      </c>
      <c r="E159" s="37" t="s">
        <v>489</v>
      </c>
      <c r="F159" s="94" t="s">
        <v>3457</v>
      </c>
      <c r="G159" s="33" t="s">
        <v>536</v>
      </c>
      <c r="H159" s="33" t="s">
        <v>490</v>
      </c>
      <c r="I159" s="33" t="s">
        <v>2751</v>
      </c>
      <c r="J159" s="33" t="s">
        <v>3289</v>
      </c>
    </row>
    <row r="160" spans="1:10">
      <c r="A160" s="33" t="s">
        <v>1351</v>
      </c>
      <c r="B160" s="33">
        <f t="shared" si="3"/>
        <v>159</v>
      </c>
      <c r="C160" s="53">
        <v>5</v>
      </c>
      <c r="D160" s="33" t="s">
        <v>0</v>
      </c>
      <c r="E160" s="38" t="s">
        <v>491</v>
      </c>
      <c r="F160" s="33" t="s">
        <v>884</v>
      </c>
      <c r="G160" s="33" t="s">
        <v>3470</v>
      </c>
      <c r="H160" s="33" t="s">
        <v>2752</v>
      </c>
      <c r="I160" s="33" t="s">
        <v>2753</v>
      </c>
      <c r="J160" s="33" t="s">
        <v>3436</v>
      </c>
    </row>
    <row r="161" spans="1:10">
      <c r="A161" s="33" t="s">
        <v>1352</v>
      </c>
      <c r="B161" s="33">
        <f t="shared" si="3"/>
        <v>160</v>
      </c>
      <c r="C161" s="53">
        <v>5</v>
      </c>
      <c r="D161" s="33" t="s">
        <v>0</v>
      </c>
      <c r="E161" s="38" t="s">
        <v>493</v>
      </c>
      <c r="F161" s="33" t="s">
        <v>883</v>
      </c>
      <c r="G161" s="33" t="s">
        <v>494</v>
      </c>
      <c r="H161" s="33" t="s">
        <v>494</v>
      </c>
      <c r="I161" s="33" t="s">
        <v>2754</v>
      </c>
      <c r="J161" s="33" t="s">
        <v>3289</v>
      </c>
    </row>
    <row r="162" spans="1:10">
      <c r="A162" s="33" t="s">
        <v>827</v>
      </c>
      <c r="B162" s="33">
        <f t="shared" si="3"/>
        <v>161</v>
      </c>
      <c r="C162" s="53">
        <v>4</v>
      </c>
      <c r="D162" s="33" t="s">
        <v>0</v>
      </c>
      <c r="E162" s="37" t="s">
        <v>495</v>
      </c>
      <c r="F162" s="94" t="s">
        <v>3457</v>
      </c>
      <c r="G162" s="33" t="s">
        <v>2755</v>
      </c>
      <c r="H162" s="33" t="s">
        <v>496</v>
      </c>
      <c r="I162" s="33" t="s">
        <v>2756</v>
      </c>
      <c r="J162" s="33" t="s">
        <v>3290</v>
      </c>
    </row>
    <row r="163" spans="1:10">
      <c r="A163" s="33" t="s">
        <v>1353</v>
      </c>
      <c r="B163" s="33">
        <f t="shared" si="3"/>
        <v>162</v>
      </c>
      <c r="C163" s="53">
        <v>5</v>
      </c>
      <c r="D163" s="33" t="s">
        <v>0</v>
      </c>
      <c r="E163" s="38" t="s">
        <v>497</v>
      </c>
      <c r="F163" s="33" t="s">
        <v>886</v>
      </c>
      <c r="G163" s="33" t="s">
        <v>2757</v>
      </c>
      <c r="H163" s="33" t="s">
        <v>498</v>
      </c>
      <c r="I163" s="33" t="s">
        <v>2758</v>
      </c>
      <c r="J163" s="33" t="s">
        <v>3437</v>
      </c>
    </row>
    <row r="164" spans="1:10">
      <c r="A164" s="33" t="s">
        <v>1354</v>
      </c>
      <c r="B164" s="33">
        <f t="shared" si="3"/>
        <v>163</v>
      </c>
      <c r="C164" s="53">
        <v>5</v>
      </c>
      <c r="D164" s="33" t="s">
        <v>0</v>
      </c>
      <c r="E164" s="38" t="s">
        <v>499</v>
      </c>
      <c r="F164" s="33" t="s">
        <v>885</v>
      </c>
      <c r="G164" s="33" t="s">
        <v>500</v>
      </c>
      <c r="H164" s="33" t="s">
        <v>500</v>
      </c>
      <c r="I164" s="33" t="s">
        <v>2759</v>
      </c>
      <c r="J164" s="33" t="s">
        <v>3291</v>
      </c>
    </row>
    <row r="165" spans="1:10">
      <c r="A165" s="33" t="s">
        <v>1355</v>
      </c>
      <c r="B165" s="33">
        <f t="shared" si="3"/>
        <v>164</v>
      </c>
      <c r="C165" s="53">
        <v>4</v>
      </c>
      <c r="D165" s="33" t="s">
        <v>16</v>
      </c>
      <c r="E165" s="37" t="s">
        <v>501</v>
      </c>
      <c r="F165" s="33" t="s">
        <v>989</v>
      </c>
      <c r="G165" s="33" t="s">
        <v>1755</v>
      </c>
      <c r="H165" s="33" t="s">
        <v>502</v>
      </c>
      <c r="I165" s="33" t="s">
        <v>2760</v>
      </c>
      <c r="J165" s="33" t="s">
        <v>3292</v>
      </c>
    </row>
    <row r="166" spans="1:10">
      <c r="A166" s="33" t="s">
        <v>828</v>
      </c>
      <c r="B166" s="33">
        <f t="shared" si="3"/>
        <v>165</v>
      </c>
      <c r="C166" s="53">
        <v>4</v>
      </c>
      <c r="D166" s="33" t="s">
        <v>16</v>
      </c>
      <c r="E166" s="37" t="s">
        <v>503</v>
      </c>
      <c r="F166" s="94" t="s">
        <v>3457</v>
      </c>
      <c r="G166" s="33" t="s">
        <v>2424</v>
      </c>
      <c r="H166" s="33" t="s">
        <v>504</v>
      </c>
      <c r="I166" s="33" t="s">
        <v>2761</v>
      </c>
      <c r="J166" s="33" t="s">
        <v>3293</v>
      </c>
    </row>
    <row r="167" spans="1:10">
      <c r="A167" s="33" t="s">
        <v>1356</v>
      </c>
      <c r="B167" s="33">
        <f t="shared" si="3"/>
        <v>166</v>
      </c>
      <c r="C167" s="53">
        <v>5</v>
      </c>
      <c r="D167" s="33" t="s">
        <v>16</v>
      </c>
      <c r="E167" s="38" t="s">
        <v>505</v>
      </c>
      <c r="F167" s="33" t="s">
        <v>985</v>
      </c>
      <c r="G167" s="33" t="s">
        <v>1757</v>
      </c>
      <c r="H167" s="33" t="s">
        <v>506</v>
      </c>
      <c r="I167" s="33" t="s">
        <v>2762</v>
      </c>
      <c r="J167" s="33" t="s">
        <v>3294</v>
      </c>
    </row>
    <row r="168" spans="1:10">
      <c r="A168" s="33" t="s">
        <v>1357</v>
      </c>
      <c r="B168" s="33">
        <f t="shared" si="3"/>
        <v>167</v>
      </c>
      <c r="C168" s="53">
        <v>5</v>
      </c>
      <c r="D168" s="33" t="s">
        <v>16</v>
      </c>
      <c r="E168" s="38" t="s">
        <v>507</v>
      </c>
      <c r="F168" s="33" t="s">
        <v>986</v>
      </c>
      <c r="G168" s="33" t="s">
        <v>1758</v>
      </c>
      <c r="H168" s="33" t="s">
        <v>508</v>
      </c>
      <c r="I168" s="33" t="s">
        <v>2763</v>
      </c>
      <c r="J168" s="33" t="s">
        <v>3295</v>
      </c>
    </row>
    <row r="169" spans="1:10">
      <c r="A169" s="33" t="s">
        <v>1358</v>
      </c>
      <c r="B169" s="33">
        <f t="shared" si="3"/>
        <v>168</v>
      </c>
      <c r="C169" s="53">
        <v>5</v>
      </c>
      <c r="D169" s="33" t="s">
        <v>16</v>
      </c>
      <c r="E169" s="38" t="s">
        <v>509</v>
      </c>
      <c r="F169" s="33" t="s">
        <v>1043</v>
      </c>
      <c r="G169" s="33" t="s">
        <v>82</v>
      </c>
      <c r="H169" s="33" t="s">
        <v>510</v>
      </c>
      <c r="I169" s="33" t="s">
        <v>2764</v>
      </c>
      <c r="J169" s="33" t="s">
        <v>3296</v>
      </c>
    </row>
    <row r="170" spans="1:10">
      <c r="A170" s="33" t="s">
        <v>1359</v>
      </c>
      <c r="B170" s="33">
        <f t="shared" si="3"/>
        <v>169</v>
      </c>
      <c r="C170" s="53">
        <v>5</v>
      </c>
      <c r="D170" s="33" t="s">
        <v>16</v>
      </c>
      <c r="E170" s="38" t="s">
        <v>511</v>
      </c>
      <c r="F170" s="33" t="s">
        <v>991</v>
      </c>
      <c r="G170" s="33" t="s">
        <v>2434</v>
      </c>
      <c r="H170" s="33" t="s">
        <v>512</v>
      </c>
      <c r="I170" s="33" t="s">
        <v>2765</v>
      </c>
      <c r="J170" s="33" t="s">
        <v>3120</v>
      </c>
    </row>
    <row r="171" spans="1:10">
      <c r="A171" s="33" t="s">
        <v>1360</v>
      </c>
      <c r="B171" s="33">
        <f t="shared" si="3"/>
        <v>170</v>
      </c>
      <c r="C171" s="53">
        <v>5</v>
      </c>
      <c r="D171" s="33" t="s">
        <v>16</v>
      </c>
      <c r="E171" s="38" t="s">
        <v>513</v>
      </c>
      <c r="F171" s="33" t="s">
        <v>1044</v>
      </c>
      <c r="G171" s="33" t="s">
        <v>86</v>
      </c>
      <c r="H171" s="33" t="s">
        <v>514</v>
      </c>
      <c r="I171" s="33" t="s">
        <v>2766</v>
      </c>
      <c r="J171" s="33" t="s">
        <v>3297</v>
      </c>
    </row>
    <row r="172" spans="1:10" ht="19">
      <c r="A172" s="33" t="s">
        <v>4362</v>
      </c>
      <c r="B172" s="33">
        <f t="shared" si="3"/>
        <v>171</v>
      </c>
      <c r="C172" s="55">
        <v>5</v>
      </c>
      <c r="D172" s="33" t="s">
        <v>3642</v>
      </c>
      <c r="E172" s="38" t="s">
        <v>4358</v>
      </c>
      <c r="F172" s="33" t="s">
        <v>3762</v>
      </c>
      <c r="G172" s="52" t="s">
        <v>4357</v>
      </c>
      <c r="H172" s="33" t="s">
        <v>3938</v>
      </c>
    </row>
    <row r="173" spans="1:10">
      <c r="A173" s="33" t="s">
        <v>1361</v>
      </c>
      <c r="B173" s="33">
        <f t="shared" si="3"/>
        <v>172</v>
      </c>
      <c r="C173" s="53">
        <v>5</v>
      </c>
      <c r="D173" s="33" t="s">
        <v>16</v>
      </c>
      <c r="E173" s="38" t="s">
        <v>515</v>
      </c>
      <c r="F173" s="33" t="s">
        <v>987</v>
      </c>
      <c r="G173" s="33" t="s">
        <v>516</v>
      </c>
      <c r="H173" s="33" t="s">
        <v>516</v>
      </c>
      <c r="I173" s="33" t="s">
        <v>2767</v>
      </c>
      <c r="J173" s="33" t="s">
        <v>3298</v>
      </c>
    </row>
    <row r="174" spans="1:10">
      <c r="A174" s="33" t="s">
        <v>1362</v>
      </c>
      <c r="B174" s="33">
        <f t="shared" si="3"/>
        <v>173</v>
      </c>
      <c r="C174" s="53">
        <v>5</v>
      </c>
      <c r="D174" s="33" t="s">
        <v>16</v>
      </c>
      <c r="E174" s="38" t="s">
        <v>517</v>
      </c>
      <c r="F174" s="33" t="s">
        <v>990</v>
      </c>
      <c r="G174" s="33" t="s">
        <v>2438</v>
      </c>
      <c r="H174" s="33" t="s">
        <v>518</v>
      </c>
      <c r="I174" s="33" t="s">
        <v>2768</v>
      </c>
      <c r="J174" s="33" t="s">
        <v>3299</v>
      </c>
    </row>
    <row r="175" spans="1:10">
      <c r="A175" s="33" t="s">
        <v>1363</v>
      </c>
      <c r="B175" s="33">
        <f t="shared" si="3"/>
        <v>174</v>
      </c>
      <c r="C175" s="53">
        <v>5</v>
      </c>
      <c r="D175" s="33" t="s">
        <v>16</v>
      </c>
      <c r="E175" s="38" t="s">
        <v>519</v>
      </c>
      <c r="F175" s="33" t="s">
        <v>988</v>
      </c>
      <c r="G175" s="33" t="s">
        <v>520</v>
      </c>
      <c r="H175" s="33" t="s">
        <v>520</v>
      </c>
      <c r="I175" s="33" t="s">
        <v>2769</v>
      </c>
      <c r="J175" s="33" t="s">
        <v>3300</v>
      </c>
    </row>
    <row r="176" spans="1:10">
      <c r="A176" s="33" t="s">
        <v>1364</v>
      </c>
      <c r="B176" s="33">
        <f t="shared" si="3"/>
        <v>175</v>
      </c>
      <c r="C176" s="53">
        <v>5</v>
      </c>
      <c r="D176" s="33" t="s">
        <v>16</v>
      </c>
      <c r="E176" s="38" t="s">
        <v>521</v>
      </c>
      <c r="F176" s="33" t="s">
        <v>992</v>
      </c>
      <c r="G176" s="33" t="s">
        <v>2440</v>
      </c>
      <c r="H176" s="33" t="s">
        <v>522</v>
      </c>
      <c r="I176" s="33" t="s">
        <v>2770</v>
      </c>
      <c r="J176" s="33" t="s">
        <v>3301</v>
      </c>
    </row>
    <row r="177" spans="1:10">
      <c r="A177" s="33" t="s">
        <v>1365</v>
      </c>
      <c r="B177" s="33">
        <f t="shared" si="3"/>
        <v>176</v>
      </c>
      <c r="C177" s="53">
        <v>5</v>
      </c>
      <c r="D177" s="33" t="s">
        <v>16</v>
      </c>
      <c r="E177" s="38" t="s">
        <v>523</v>
      </c>
      <c r="F177" s="33" t="s">
        <v>993</v>
      </c>
      <c r="G177" s="33" t="s">
        <v>2771</v>
      </c>
      <c r="H177" s="33" t="s">
        <v>2772</v>
      </c>
      <c r="I177" s="33" t="s">
        <v>2773</v>
      </c>
      <c r="J177" s="33" t="s">
        <v>3302</v>
      </c>
    </row>
    <row r="178" spans="1:10">
      <c r="A178" s="33" t="s">
        <v>3518</v>
      </c>
      <c r="B178" s="33">
        <f t="shared" si="3"/>
        <v>177</v>
      </c>
      <c r="C178" s="53">
        <v>4</v>
      </c>
      <c r="D178" s="33" t="s">
        <v>0</v>
      </c>
      <c r="E178" s="37" t="s">
        <v>525</v>
      </c>
      <c r="F178" s="94" t="s">
        <v>3643</v>
      </c>
      <c r="G178" s="33" t="s">
        <v>526</v>
      </c>
      <c r="H178" s="33" t="s">
        <v>526</v>
      </c>
      <c r="I178" s="33" t="s">
        <v>2774</v>
      </c>
      <c r="J178" s="33" t="s">
        <v>3303</v>
      </c>
    </row>
    <row r="179" spans="1:10">
      <c r="A179" s="33" t="s">
        <v>1366</v>
      </c>
      <c r="B179" s="33">
        <f t="shared" si="3"/>
        <v>178</v>
      </c>
      <c r="C179" s="53">
        <v>5</v>
      </c>
      <c r="D179" s="33" t="s">
        <v>0</v>
      </c>
      <c r="E179" s="38" t="s">
        <v>527</v>
      </c>
      <c r="F179" s="33" t="s">
        <v>926</v>
      </c>
      <c r="G179" s="33" t="s">
        <v>1767</v>
      </c>
      <c r="H179" s="33" t="s">
        <v>106</v>
      </c>
      <c r="I179" s="33" t="s">
        <v>2775</v>
      </c>
      <c r="J179" s="33" t="s">
        <v>3134</v>
      </c>
    </row>
    <row r="180" spans="1:10">
      <c r="A180" s="33" t="s">
        <v>1367</v>
      </c>
      <c r="B180" s="33">
        <f t="shared" si="3"/>
        <v>179</v>
      </c>
      <c r="C180" s="53">
        <v>5</v>
      </c>
      <c r="D180" s="33" t="s">
        <v>0</v>
      </c>
      <c r="E180" s="38" t="s">
        <v>528</v>
      </c>
      <c r="F180" s="33" t="s">
        <v>932</v>
      </c>
      <c r="G180" s="33" t="s">
        <v>1768</v>
      </c>
      <c r="H180" s="33" t="s">
        <v>529</v>
      </c>
      <c r="I180" s="33" t="s">
        <v>2776</v>
      </c>
      <c r="J180" s="33" t="s">
        <v>3438</v>
      </c>
    </row>
    <row r="181" spans="1:10">
      <c r="A181" s="33" t="s">
        <v>1368</v>
      </c>
      <c r="B181" s="33">
        <f t="shared" si="3"/>
        <v>180</v>
      </c>
      <c r="C181" s="53">
        <v>5</v>
      </c>
      <c r="D181" s="33" t="s">
        <v>0</v>
      </c>
      <c r="E181" s="38" t="s">
        <v>530</v>
      </c>
      <c r="F181" s="33" t="s">
        <v>927</v>
      </c>
      <c r="G181" s="33" t="s">
        <v>1769</v>
      </c>
      <c r="H181" s="33" t="s">
        <v>110</v>
      </c>
      <c r="I181" s="33" t="s">
        <v>2777</v>
      </c>
      <c r="J181" s="33" t="s">
        <v>3135</v>
      </c>
    </row>
    <row r="182" spans="1:10">
      <c r="A182" s="33" t="s">
        <v>1369</v>
      </c>
      <c r="B182" s="33">
        <f t="shared" si="3"/>
        <v>181</v>
      </c>
      <c r="C182" s="53">
        <v>5</v>
      </c>
      <c r="D182" s="33" t="s">
        <v>0</v>
      </c>
      <c r="E182" s="38" t="s">
        <v>531</v>
      </c>
      <c r="F182" s="33" t="s">
        <v>928</v>
      </c>
      <c r="G182" s="33" t="s">
        <v>1770</v>
      </c>
      <c r="H182" s="33" t="s">
        <v>112</v>
      </c>
      <c r="I182" s="33" t="s">
        <v>3079</v>
      </c>
      <c r="J182" s="33" t="s">
        <v>3136</v>
      </c>
    </row>
    <row r="183" spans="1:10">
      <c r="A183" s="33" t="s">
        <v>1370</v>
      </c>
      <c r="B183" s="33">
        <f t="shared" si="3"/>
        <v>182</v>
      </c>
      <c r="C183" s="53">
        <v>5</v>
      </c>
      <c r="D183" s="33" t="s">
        <v>0</v>
      </c>
      <c r="E183" s="38" t="s">
        <v>532</v>
      </c>
      <c r="F183" s="33" t="s">
        <v>929</v>
      </c>
      <c r="G183" s="33" t="s">
        <v>1771</v>
      </c>
      <c r="H183" s="33" t="s">
        <v>114</v>
      </c>
      <c r="I183" s="33" t="s">
        <v>2778</v>
      </c>
      <c r="J183" s="33" t="s">
        <v>3137</v>
      </c>
    </row>
    <row r="184" spans="1:10">
      <c r="A184" s="33" t="s">
        <v>1371</v>
      </c>
      <c r="B184" s="33">
        <f t="shared" si="3"/>
        <v>183</v>
      </c>
      <c r="C184" s="53">
        <v>5</v>
      </c>
      <c r="D184" s="33" t="s">
        <v>0</v>
      </c>
      <c r="E184" s="38" t="s">
        <v>533</v>
      </c>
      <c r="F184" s="33" t="s">
        <v>930</v>
      </c>
      <c r="G184" s="33" t="s">
        <v>2779</v>
      </c>
      <c r="H184" s="33" t="s">
        <v>534</v>
      </c>
      <c r="I184" s="33" t="s">
        <v>2780</v>
      </c>
      <c r="J184" s="33" t="s">
        <v>3439</v>
      </c>
    </row>
    <row r="185" spans="1:10">
      <c r="A185" s="33" t="s">
        <v>830</v>
      </c>
      <c r="B185" s="33">
        <f t="shared" si="3"/>
        <v>184</v>
      </c>
      <c r="C185" s="53">
        <v>5</v>
      </c>
      <c r="D185" s="33" t="s">
        <v>0</v>
      </c>
      <c r="E185" s="38" t="s">
        <v>535</v>
      </c>
      <c r="F185" s="94" t="s">
        <v>3457</v>
      </c>
      <c r="G185" s="33" t="s">
        <v>1773</v>
      </c>
      <c r="H185" s="33" t="s">
        <v>536</v>
      </c>
      <c r="I185" s="33" t="s">
        <v>2781</v>
      </c>
      <c r="J185" s="33" t="s">
        <v>3440</v>
      </c>
    </row>
    <row r="186" spans="1:10">
      <c r="A186" s="33" t="s">
        <v>1372</v>
      </c>
      <c r="B186" s="33">
        <f t="shared" si="3"/>
        <v>185</v>
      </c>
      <c r="C186" s="53">
        <v>6</v>
      </c>
      <c r="D186" s="33" t="s">
        <v>0</v>
      </c>
      <c r="E186" s="39" t="s">
        <v>537</v>
      </c>
      <c r="F186" s="33" t="s">
        <v>884</v>
      </c>
      <c r="G186" s="33" t="s">
        <v>2782</v>
      </c>
      <c r="H186" s="33" t="s">
        <v>2783</v>
      </c>
      <c r="I186" s="33" t="s">
        <v>2784</v>
      </c>
      <c r="J186" s="33" t="s">
        <v>3441</v>
      </c>
    </row>
    <row r="187" spans="1:10">
      <c r="A187" s="33" t="s">
        <v>1373</v>
      </c>
      <c r="B187" s="33">
        <f t="shared" si="3"/>
        <v>186</v>
      </c>
      <c r="C187" s="53">
        <v>6</v>
      </c>
      <c r="D187" s="33" t="s">
        <v>0</v>
      </c>
      <c r="E187" s="39" t="s">
        <v>539</v>
      </c>
      <c r="F187" s="33" t="s">
        <v>883</v>
      </c>
      <c r="G187" s="33" t="s">
        <v>540</v>
      </c>
      <c r="H187" s="33" t="s">
        <v>540</v>
      </c>
      <c r="I187" s="33" t="s">
        <v>2785</v>
      </c>
      <c r="J187" s="33" t="s">
        <v>3304</v>
      </c>
    </row>
    <row r="188" spans="1:10">
      <c r="A188" s="33" t="s">
        <v>831</v>
      </c>
      <c r="B188" s="33">
        <f t="shared" si="3"/>
        <v>187</v>
      </c>
      <c r="C188" s="53">
        <v>5</v>
      </c>
      <c r="D188" s="33" t="s">
        <v>0</v>
      </c>
      <c r="E188" s="38" t="s">
        <v>541</v>
      </c>
      <c r="F188" s="94" t="s">
        <v>3457</v>
      </c>
      <c r="G188" s="33" t="s">
        <v>1777</v>
      </c>
      <c r="H188" s="33" t="s">
        <v>542</v>
      </c>
      <c r="I188" s="33" t="s">
        <v>2786</v>
      </c>
      <c r="J188" s="33" t="s">
        <v>3305</v>
      </c>
    </row>
    <row r="189" spans="1:10">
      <c r="A189" s="33" t="s">
        <v>1374</v>
      </c>
      <c r="B189" s="33">
        <f t="shared" si="3"/>
        <v>188</v>
      </c>
      <c r="C189" s="53">
        <v>6</v>
      </c>
      <c r="D189" s="33" t="s">
        <v>0</v>
      </c>
      <c r="E189" s="39" t="s">
        <v>543</v>
      </c>
      <c r="F189" s="33" t="s">
        <v>886</v>
      </c>
      <c r="G189" s="33" t="s">
        <v>2787</v>
      </c>
      <c r="H189" s="33" t="s">
        <v>544</v>
      </c>
      <c r="I189" s="33" t="s">
        <v>2788</v>
      </c>
      <c r="J189" s="33" t="s">
        <v>3442</v>
      </c>
    </row>
    <row r="190" spans="1:10">
      <c r="A190" s="33" t="s">
        <v>1375</v>
      </c>
      <c r="B190" s="33">
        <f t="shared" si="3"/>
        <v>189</v>
      </c>
      <c r="C190" s="53">
        <v>6</v>
      </c>
      <c r="D190" s="33" t="s">
        <v>0</v>
      </c>
      <c r="E190" s="39" t="s">
        <v>545</v>
      </c>
      <c r="F190" s="33" t="s">
        <v>885</v>
      </c>
      <c r="G190" s="33" t="s">
        <v>546</v>
      </c>
      <c r="H190" s="33" t="s">
        <v>546</v>
      </c>
      <c r="I190" s="33" t="s">
        <v>2789</v>
      </c>
      <c r="J190" s="33" t="s">
        <v>3306</v>
      </c>
    </row>
    <row r="191" spans="1:10">
      <c r="A191" s="33" t="s">
        <v>832</v>
      </c>
      <c r="B191" s="33">
        <f t="shared" si="3"/>
        <v>190</v>
      </c>
      <c r="C191" s="53">
        <v>5</v>
      </c>
      <c r="D191" s="33" t="s">
        <v>0</v>
      </c>
      <c r="E191" s="38" t="s">
        <v>547</v>
      </c>
      <c r="F191" s="94" t="s">
        <v>3457</v>
      </c>
      <c r="G191" s="33" t="s">
        <v>1780</v>
      </c>
      <c r="H191" s="33" t="s">
        <v>548</v>
      </c>
      <c r="I191" s="33" t="s">
        <v>2790</v>
      </c>
      <c r="J191" s="33" t="s">
        <v>3307</v>
      </c>
    </row>
    <row r="192" spans="1:10">
      <c r="A192" s="33" t="s">
        <v>1376</v>
      </c>
      <c r="B192" s="33">
        <f t="shared" si="3"/>
        <v>191</v>
      </c>
      <c r="C192" s="53">
        <v>6</v>
      </c>
      <c r="D192" s="33" t="s">
        <v>0</v>
      </c>
      <c r="E192" s="39" t="s">
        <v>549</v>
      </c>
      <c r="F192" s="33" t="s">
        <v>882</v>
      </c>
      <c r="G192" s="33" t="s">
        <v>2791</v>
      </c>
      <c r="H192" s="33" t="s">
        <v>550</v>
      </c>
      <c r="I192" s="33" t="s">
        <v>2792</v>
      </c>
      <c r="J192" s="33" t="s">
        <v>3443</v>
      </c>
    </row>
    <row r="193" spans="1:10">
      <c r="A193" s="33" t="s">
        <v>1377</v>
      </c>
      <c r="B193" s="33">
        <f t="shared" si="3"/>
        <v>192</v>
      </c>
      <c r="C193" s="53">
        <v>6</v>
      </c>
      <c r="D193" s="33" t="s">
        <v>0</v>
      </c>
      <c r="E193" s="39" t="s">
        <v>551</v>
      </c>
      <c r="F193" s="33" t="s">
        <v>881</v>
      </c>
      <c r="G193" s="33" t="s">
        <v>552</v>
      </c>
      <c r="H193" s="33" t="s">
        <v>552</v>
      </c>
      <c r="I193" s="33" t="s">
        <v>2793</v>
      </c>
      <c r="J193" s="33" t="s">
        <v>3308</v>
      </c>
    </row>
    <row r="194" spans="1:10" ht="19">
      <c r="A194" s="107" t="s">
        <v>4568</v>
      </c>
      <c r="B194" s="33">
        <f t="shared" si="3"/>
        <v>193</v>
      </c>
      <c r="C194" s="55">
        <v>5</v>
      </c>
      <c r="D194" s="33" t="s">
        <v>3642</v>
      </c>
      <c r="E194" s="38" t="s">
        <v>4360</v>
      </c>
      <c r="F194" s="33" t="s">
        <v>3762</v>
      </c>
      <c r="G194" s="52" t="s">
        <v>4359</v>
      </c>
      <c r="H194" s="33" t="s">
        <v>4361</v>
      </c>
    </row>
    <row r="195" spans="1:10">
      <c r="A195" s="33" t="s">
        <v>1378</v>
      </c>
      <c r="B195" s="33">
        <f t="shared" si="3"/>
        <v>194</v>
      </c>
      <c r="C195" s="53">
        <v>5</v>
      </c>
      <c r="D195" s="33" t="s">
        <v>0</v>
      </c>
      <c r="E195" s="38" t="s">
        <v>553</v>
      </c>
      <c r="F195" s="33" t="s">
        <v>931</v>
      </c>
      <c r="G195" s="33" t="s">
        <v>554</v>
      </c>
      <c r="H195" s="33" t="s">
        <v>554</v>
      </c>
      <c r="I195" s="33" t="s">
        <v>2794</v>
      </c>
      <c r="J195" s="33" t="s">
        <v>3444</v>
      </c>
    </row>
    <row r="196" spans="1:10">
      <c r="A196" s="33" t="s">
        <v>1379</v>
      </c>
      <c r="B196" s="33">
        <f t="shared" si="3"/>
        <v>195</v>
      </c>
      <c r="C196" s="53">
        <v>5</v>
      </c>
      <c r="D196" s="33" t="s">
        <v>16</v>
      </c>
      <c r="E196" s="38" t="s">
        <v>555</v>
      </c>
      <c r="F196" s="33" t="s">
        <v>993</v>
      </c>
      <c r="G196" s="33" t="s">
        <v>2795</v>
      </c>
      <c r="H196" s="33" t="s">
        <v>3471</v>
      </c>
      <c r="I196" s="33" t="s">
        <v>2796</v>
      </c>
      <c r="J196" s="33" t="s">
        <v>3309</v>
      </c>
    </row>
    <row r="197" spans="1:10">
      <c r="A197" s="33" t="s">
        <v>1380</v>
      </c>
      <c r="B197" s="33">
        <f t="shared" si="3"/>
        <v>196</v>
      </c>
      <c r="C197" s="53">
        <v>4</v>
      </c>
      <c r="D197" s="33" t="s">
        <v>0</v>
      </c>
      <c r="E197" s="37" t="s">
        <v>557</v>
      </c>
      <c r="F197" s="33" t="s">
        <v>852</v>
      </c>
      <c r="G197" s="33" t="s">
        <v>1782</v>
      </c>
      <c r="H197" s="33" t="s">
        <v>558</v>
      </c>
      <c r="I197" s="33" t="s">
        <v>2797</v>
      </c>
      <c r="J197" s="33" t="s">
        <v>3310</v>
      </c>
    </row>
    <row r="198" spans="1:10">
      <c r="A198" s="33" t="s">
        <v>815</v>
      </c>
      <c r="B198" s="33">
        <f t="shared" si="3"/>
        <v>197</v>
      </c>
      <c r="C198" s="53">
        <v>3</v>
      </c>
      <c r="D198" s="33" t="s">
        <v>16</v>
      </c>
      <c r="E198" s="36" t="s">
        <v>231</v>
      </c>
      <c r="F198" s="94" t="s">
        <v>3457</v>
      </c>
      <c r="G198" s="33" t="s">
        <v>1619</v>
      </c>
      <c r="H198" s="33" t="s">
        <v>232</v>
      </c>
      <c r="I198" s="33" t="s">
        <v>2533</v>
      </c>
      <c r="J198" s="33" t="s">
        <v>3179</v>
      </c>
    </row>
    <row r="199" spans="1:10">
      <c r="A199" s="33" t="s">
        <v>1232</v>
      </c>
      <c r="B199" s="33">
        <f t="shared" si="3"/>
        <v>198</v>
      </c>
      <c r="C199" s="53">
        <v>4</v>
      </c>
      <c r="D199" s="33" t="s">
        <v>16</v>
      </c>
      <c r="E199" s="37" t="s">
        <v>233</v>
      </c>
      <c r="F199" s="33" t="s">
        <v>1027</v>
      </c>
      <c r="G199" s="33" t="s">
        <v>1620</v>
      </c>
      <c r="H199" s="33" t="s">
        <v>234</v>
      </c>
      <c r="I199" s="33" t="s">
        <v>2534</v>
      </c>
      <c r="J199" s="33" t="s">
        <v>3180</v>
      </c>
    </row>
    <row r="200" spans="1:10">
      <c r="A200" s="33" t="s">
        <v>1233</v>
      </c>
      <c r="B200" s="33">
        <f t="shared" si="3"/>
        <v>199</v>
      </c>
      <c r="C200" s="53">
        <v>4</v>
      </c>
      <c r="D200" s="33" t="s">
        <v>16</v>
      </c>
      <c r="E200" s="37" t="s">
        <v>235</v>
      </c>
      <c r="F200" s="33" t="s">
        <v>1028</v>
      </c>
      <c r="G200" s="33" t="s">
        <v>1621</v>
      </c>
      <c r="H200" s="33" t="s">
        <v>236</v>
      </c>
      <c r="I200" s="33" t="s">
        <v>2535</v>
      </c>
      <c r="J200" s="33" t="s">
        <v>3181</v>
      </c>
    </row>
    <row r="201" spans="1:10">
      <c r="A201" s="33" t="s">
        <v>1234</v>
      </c>
      <c r="B201" s="33">
        <f t="shared" si="3"/>
        <v>200</v>
      </c>
      <c r="C201" s="53">
        <v>4</v>
      </c>
      <c r="D201" s="33" t="s">
        <v>16</v>
      </c>
      <c r="E201" s="37" t="s">
        <v>237</v>
      </c>
      <c r="F201" s="33" t="s">
        <v>1029</v>
      </c>
      <c r="G201" s="33" t="s">
        <v>1622</v>
      </c>
      <c r="H201" s="33" t="s">
        <v>238</v>
      </c>
      <c r="I201" s="33" t="s">
        <v>2536</v>
      </c>
      <c r="J201" s="33" t="s">
        <v>3182</v>
      </c>
    </row>
    <row r="202" spans="1:10">
      <c r="A202" s="33" t="s">
        <v>1136</v>
      </c>
      <c r="B202" s="33">
        <f t="shared" si="3"/>
        <v>201</v>
      </c>
      <c r="C202" s="53">
        <v>4</v>
      </c>
      <c r="D202" s="33" t="s">
        <v>16</v>
      </c>
      <c r="E202" s="37" t="s">
        <v>2537</v>
      </c>
      <c r="F202" s="33" t="s">
        <v>1030</v>
      </c>
      <c r="G202" s="33" t="s">
        <v>2538</v>
      </c>
      <c r="H202" s="33" t="s">
        <v>250</v>
      </c>
      <c r="I202" s="33" t="s">
        <v>2539</v>
      </c>
      <c r="J202" s="33" t="s">
        <v>3070</v>
      </c>
    </row>
    <row r="203" spans="1:10">
      <c r="A203" s="33" t="s">
        <v>1235</v>
      </c>
      <c r="B203" s="33">
        <f t="shared" si="3"/>
        <v>202</v>
      </c>
      <c r="C203" s="53">
        <v>4</v>
      </c>
      <c r="D203" s="33" t="s">
        <v>16</v>
      </c>
      <c r="E203" s="37" t="s">
        <v>241</v>
      </c>
      <c r="F203" s="33" t="s">
        <v>1031</v>
      </c>
      <c r="G203" s="33" t="s">
        <v>2540</v>
      </c>
      <c r="H203" s="33" t="s">
        <v>242</v>
      </c>
      <c r="I203" s="33" t="s">
        <v>2541</v>
      </c>
      <c r="J203" s="33" t="s">
        <v>3183</v>
      </c>
    </row>
    <row r="204" spans="1:10">
      <c r="A204" s="33" t="s">
        <v>1236</v>
      </c>
      <c r="B204" s="33">
        <f t="shared" si="3"/>
        <v>203</v>
      </c>
      <c r="C204" s="53">
        <v>4</v>
      </c>
      <c r="D204" s="33" t="s">
        <v>16</v>
      </c>
      <c r="E204" s="37" t="s">
        <v>243</v>
      </c>
      <c r="F204" s="33" t="s">
        <v>1032</v>
      </c>
      <c r="G204" s="33" t="s">
        <v>2542</v>
      </c>
      <c r="H204" s="33" t="s">
        <v>244</v>
      </c>
      <c r="I204" s="33" t="s">
        <v>2543</v>
      </c>
      <c r="J204" s="33" t="s">
        <v>3071</v>
      </c>
    </row>
    <row r="205" spans="1:10">
      <c r="A205" s="33" t="s">
        <v>1237</v>
      </c>
      <c r="B205" s="33">
        <f t="shared" si="3"/>
        <v>204</v>
      </c>
      <c r="C205" s="53">
        <v>4</v>
      </c>
      <c r="D205" s="33" t="s">
        <v>16</v>
      </c>
      <c r="E205" s="37" t="s">
        <v>245</v>
      </c>
      <c r="F205" s="33" t="s">
        <v>1008</v>
      </c>
      <c r="G205" s="33" t="s">
        <v>1626</v>
      </c>
      <c r="H205" s="33" t="s">
        <v>246</v>
      </c>
      <c r="I205" s="33" t="s">
        <v>2544</v>
      </c>
      <c r="J205" s="33" t="s">
        <v>3184</v>
      </c>
    </row>
    <row r="206" spans="1:10">
      <c r="A206" s="33" t="s">
        <v>1238</v>
      </c>
      <c r="B206" s="33">
        <f t="shared" si="3"/>
        <v>205</v>
      </c>
      <c r="C206" s="53">
        <v>4</v>
      </c>
      <c r="D206" s="33" t="s">
        <v>16</v>
      </c>
      <c r="E206" s="37" t="s">
        <v>247</v>
      </c>
      <c r="F206" s="33" t="s">
        <v>1062</v>
      </c>
      <c r="G206" s="33" t="s">
        <v>1627</v>
      </c>
      <c r="H206" s="33" t="s">
        <v>248</v>
      </c>
      <c r="I206" s="33" t="s">
        <v>2545</v>
      </c>
      <c r="J206" s="33" t="s">
        <v>3185</v>
      </c>
    </row>
    <row r="207" spans="1:10">
      <c r="A207" s="40" t="s">
        <v>3644</v>
      </c>
      <c r="B207" s="33">
        <f t="shared" si="3"/>
        <v>206</v>
      </c>
      <c r="C207" s="53">
        <v>4</v>
      </c>
      <c r="D207" s="33" t="s">
        <v>3528</v>
      </c>
      <c r="E207" s="37" t="s">
        <v>3606</v>
      </c>
      <c r="F207" s="33" t="s">
        <v>3597</v>
      </c>
      <c r="G207" s="33" t="s">
        <v>2103</v>
      </c>
      <c r="H207" s="33" t="str">
        <f>VLOOKUP(G207,Table2!D:E,2,FALSE)</f>
        <v>A group of business terms providing information on the invoice period.</v>
      </c>
      <c r="I207" s="33" t="s">
        <v>3643</v>
      </c>
      <c r="J207" s="33" t="s">
        <v>3643</v>
      </c>
    </row>
    <row r="208" spans="1:10" ht="19">
      <c r="A208" s="40" t="s">
        <v>4353</v>
      </c>
      <c r="B208" s="33">
        <f t="shared" si="3"/>
        <v>207</v>
      </c>
      <c r="C208" s="53">
        <v>5</v>
      </c>
      <c r="D208" s="33" t="s">
        <v>3642</v>
      </c>
      <c r="E208" s="38" t="s">
        <v>3766</v>
      </c>
      <c r="F208" s="33" t="s">
        <v>4398</v>
      </c>
      <c r="G208" s="49" t="s">
        <v>2105</v>
      </c>
      <c r="H208" s="33" t="str">
        <f>VLOOKUP(G208,Table2!D:E,2,FALSE)</f>
        <v>The date when the Invoice period starts.</v>
      </c>
      <c r="I208" s="33" t="s">
        <v>3643</v>
      </c>
      <c r="J208" s="33" t="s">
        <v>3643</v>
      </c>
    </row>
    <row r="209" spans="1:10" ht="19">
      <c r="A209" s="40" t="s">
        <v>4354</v>
      </c>
      <c r="B209" s="33">
        <f t="shared" si="3"/>
        <v>208</v>
      </c>
      <c r="C209" s="53">
        <v>5</v>
      </c>
      <c r="D209" s="33" t="s">
        <v>3642</v>
      </c>
      <c r="E209" s="38" t="s">
        <v>3767</v>
      </c>
      <c r="F209" s="33" t="s">
        <v>4398</v>
      </c>
      <c r="G209" s="49" t="s">
        <v>4349</v>
      </c>
      <c r="H209" s="33" t="str">
        <f>VLOOKUP(G209,Table2!D:E,2,FALSE)</f>
        <v>The date when the Invoice period ends.</v>
      </c>
      <c r="I209" s="33" t="s">
        <v>3643</v>
      </c>
      <c r="J209" s="33" t="s">
        <v>3643</v>
      </c>
    </row>
    <row r="210" spans="1:10">
      <c r="A210" s="33" t="s">
        <v>816</v>
      </c>
      <c r="B210" s="33">
        <f t="shared" si="3"/>
        <v>209</v>
      </c>
      <c r="C210" s="53">
        <v>4</v>
      </c>
      <c r="D210" s="33" t="s">
        <v>16</v>
      </c>
      <c r="E210" s="37" t="s">
        <v>2546</v>
      </c>
      <c r="F210" s="94" t="s">
        <v>3457</v>
      </c>
      <c r="G210" s="33" t="s">
        <v>1628</v>
      </c>
      <c r="H210" s="33" t="s">
        <v>240</v>
      </c>
      <c r="I210" s="33" t="s">
        <v>2547</v>
      </c>
      <c r="J210" s="33" t="s">
        <v>3186</v>
      </c>
    </row>
    <row r="211" spans="1:10">
      <c r="A211" s="33" t="s">
        <v>1239</v>
      </c>
      <c r="B211" s="33">
        <f t="shared" si="3"/>
        <v>210</v>
      </c>
      <c r="C211" s="53">
        <v>5</v>
      </c>
      <c r="D211" s="33" t="s">
        <v>16</v>
      </c>
      <c r="E211" s="38" t="s">
        <v>251</v>
      </c>
      <c r="F211" s="33" t="s">
        <v>1033</v>
      </c>
      <c r="G211" s="33" t="s">
        <v>2548</v>
      </c>
      <c r="H211" s="33" t="s">
        <v>252</v>
      </c>
      <c r="I211" s="33" t="s">
        <v>2549</v>
      </c>
      <c r="J211" s="33" t="s">
        <v>3187</v>
      </c>
    </row>
    <row r="212" spans="1:10">
      <c r="A212" s="33" t="s">
        <v>1240</v>
      </c>
      <c r="B212" s="33">
        <f t="shared" si="3"/>
        <v>211</v>
      </c>
      <c r="C212" s="53">
        <v>5</v>
      </c>
      <c r="D212" s="33" t="s">
        <v>16</v>
      </c>
      <c r="E212" s="38" t="s">
        <v>253</v>
      </c>
      <c r="F212" s="33" t="s">
        <v>1034</v>
      </c>
      <c r="G212" s="33" t="s">
        <v>1630</v>
      </c>
      <c r="H212" s="33" t="s">
        <v>254</v>
      </c>
      <c r="I212" s="33" t="s">
        <v>2550</v>
      </c>
      <c r="J212" s="33" t="s">
        <v>3188</v>
      </c>
    </row>
    <row r="213" spans="1:10">
      <c r="A213" s="33" t="s">
        <v>1241</v>
      </c>
      <c r="B213" s="33">
        <f t="shared" si="3"/>
        <v>212</v>
      </c>
      <c r="C213" s="53">
        <v>5</v>
      </c>
      <c r="D213" s="33" t="s">
        <v>16</v>
      </c>
      <c r="E213" s="38" t="s">
        <v>255</v>
      </c>
      <c r="F213" s="33" t="s">
        <v>1035</v>
      </c>
      <c r="G213" s="33" t="s">
        <v>2551</v>
      </c>
      <c r="H213" s="33" t="s">
        <v>256</v>
      </c>
      <c r="I213" s="33" t="s">
        <v>2552</v>
      </c>
      <c r="J213" s="33" t="s">
        <v>3072</v>
      </c>
    </row>
    <row r="214" spans="1:10">
      <c r="A214" s="33" t="s">
        <v>1242</v>
      </c>
      <c r="B214" s="33">
        <f t="shared" si="3"/>
        <v>213</v>
      </c>
      <c r="C214" s="53">
        <v>5</v>
      </c>
      <c r="D214" s="33" t="s">
        <v>16</v>
      </c>
      <c r="E214" s="38" t="s">
        <v>257</v>
      </c>
      <c r="F214" s="33" t="s">
        <v>1036</v>
      </c>
      <c r="G214" s="33" t="s">
        <v>2553</v>
      </c>
      <c r="H214" s="33" t="s">
        <v>258</v>
      </c>
      <c r="I214" s="33" t="s">
        <v>2554</v>
      </c>
      <c r="J214" s="33" t="s">
        <v>3073</v>
      </c>
    </row>
    <row r="215" spans="1:10">
      <c r="A215" s="33" t="s">
        <v>1243</v>
      </c>
      <c r="B215" s="33">
        <f t="shared" si="3"/>
        <v>214</v>
      </c>
      <c r="C215" s="53">
        <v>5</v>
      </c>
      <c r="D215" s="33" t="s">
        <v>16</v>
      </c>
      <c r="E215" s="38" t="s">
        <v>259</v>
      </c>
      <c r="F215" s="33" t="s">
        <v>1037</v>
      </c>
      <c r="G215" s="33" t="s">
        <v>1633</v>
      </c>
      <c r="H215" s="33" t="s">
        <v>260</v>
      </c>
      <c r="I215" s="33" t="s">
        <v>2555</v>
      </c>
      <c r="J215" s="33" t="s">
        <v>3189</v>
      </c>
    </row>
    <row r="216" spans="1:10">
      <c r="A216" s="33" t="s">
        <v>817</v>
      </c>
      <c r="B216" s="33">
        <f t="shared" si="3"/>
        <v>215</v>
      </c>
      <c r="C216" s="53">
        <v>2</v>
      </c>
      <c r="D216" s="33" t="s">
        <v>0</v>
      </c>
      <c r="E216" s="35" t="s">
        <v>261</v>
      </c>
      <c r="F216" s="94" t="s">
        <v>3457</v>
      </c>
      <c r="G216" s="33" t="s">
        <v>2556</v>
      </c>
      <c r="H216" s="33" t="s">
        <v>262</v>
      </c>
      <c r="I216" s="33" t="s">
        <v>2557</v>
      </c>
      <c r="J216" s="33" t="s">
        <v>3190</v>
      </c>
    </row>
    <row r="217" spans="1:10">
      <c r="A217" s="33" t="s">
        <v>1244</v>
      </c>
      <c r="B217" s="33">
        <f t="shared" ref="B217:B280" si="4">ROW()-1</f>
        <v>216</v>
      </c>
      <c r="C217" s="53">
        <v>3</v>
      </c>
      <c r="D217" s="33" t="s">
        <v>0</v>
      </c>
      <c r="E217" s="36" t="s">
        <v>263</v>
      </c>
      <c r="F217" s="33" t="s">
        <v>901</v>
      </c>
      <c r="G217" s="33" t="s">
        <v>2558</v>
      </c>
      <c r="H217" s="33" t="s">
        <v>264</v>
      </c>
      <c r="I217" s="33" t="s">
        <v>2559</v>
      </c>
      <c r="J217" s="33" t="s">
        <v>3191</v>
      </c>
    </row>
    <row r="218" spans="1:10">
      <c r="A218" s="33" t="s">
        <v>1245</v>
      </c>
      <c r="B218" s="33">
        <f t="shared" si="4"/>
        <v>217</v>
      </c>
      <c r="C218" s="53">
        <v>3</v>
      </c>
      <c r="D218" s="33" t="s">
        <v>0</v>
      </c>
      <c r="E218" s="36" t="s">
        <v>265</v>
      </c>
      <c r="F218" s="33" t="s">
        <v>870</v>
      </c>
      <c r="G218" s="33" t="s">
        <v>2560</v>
      </c>
      <c r="H218" s="33" t="s">
        <v>266</v>
      </c>
      <c r="I218" s="33" t="s">
        <v>2561</v>
      </c>
      <c r="J218" s="33" t="s">
        <v>3192</v>
      </c>
    </row>
    <row r="219" spans="1:10">
      <c r="A219" s="33" t="s">
        <v>1246</v>
      </c>
      <c r="B219" s="33">
        <f t="shared" si="4"/>
        <v>218</v>
      </c>
      <c r="C219" s="53">
        <v>3</v>
      </c>
      <c r="D219" s="33" t="s">
        <v>16</v>
      </c>
      <c r="E219" s="36" t="s">
        <v>267</v>
      </c>
      <c r="F219" s="33" t="s">
        <v>980</v>
      </c>
      <c r="G219" s="33" t="s">
        <v>2562</v>
      </c>
      <c r="H219" s="33" t="s">
        <v>268</v>
      </c>
      <c r="I219" s="33" t="s">
        <v>2563</v>
      </c>
      <c r="J219" s="33" t="s">
        <v>3193</v>
      </c>
    </row>
    <row r="220" spans="1:10">
      <c r="A220" s="33" t="s">
        <v>1247</v>
      </c>
      <c r="B220" s="33">
        <f t="shared" si="4"/>
        <v>219</v>
      </c>
      <c r="C220" s="53">
        <v>3</v>
      </c>
      <c r="D220" s="33" t="s">
        <v>0</v>
      </c>
      <c r="E220" s="36" t="s">
        <v>269</v>
      </c>
      <c r="F220" s="33" t="s">
        <v>871</v>
      </c>
      <c r="G220" s="33" t="s">
        <v>2564</v>
      </c>
      <c r="H220" s="33" t="s">
        <v>3462</v>
      </c>
      <c r="I220" s="33" t="s">
        <v>2565</v>
      </c>
      <c r="J220" s="33" t="s">
        <v>3194</v>
      </c>
    </row>
    <row r="221" spans="1:10">
      <c r="A221" s="33" t="s">
        <v>1248</v>
      </c>
      <c r="B221" s="33">
        <f t="shared" si="4"/>
        <v>220</v>
      </c>
      <c r="C221" s="53">
        <v>3</v>
      </c>
      <c r="D221" s="33" t="s">
        <v>16</v>
      </c>
      <c r="E221" s="36" t="s">
        <v>271</v>
      </c>
      <c r="F221" s="33" t="s">
        <v>982</v>
      </c>
      <c r="G221" s="33" t="s">
        <v>2566</v>
      </c>
      <c r="H221" s="33" t="s">
        <v>272</v>
      </c>
      <c r="I221" s="33" t="s">
        <v>2567</v>
      </c>
      <c r="J221" s="33" t="s">
        <v>3195</v>
      </c>
    </row>
    <row r="222" spans="1:10">
      <c r="A222" s="33" t="s">
        <v>1249</v>
      </c>
      <c r="B222" s="33">
        <f t="shared" si="4"/>
        <v>221</v>
      </c>
      <c r="C222" s="53">
        <v>3</v>
      </c>
      <c r="D222" s="33" t="s">
        <v>0</v>
      </c>
      <c r="E222" s="36" t="s">
        <v>273</v>
      </c>
      <c r="F222" s="33" t="s">
        <v>917</v>
      </c>
      <c r="G222" s="33" t="s">
        <v>2568</v>
      </c>
      <c r="H222" s="33" t="s">
        <v>3463</v>
      </c>
      <c r="I222" s="33" t="s">
        <v>2569</v>
      </c>
      <c r="J222" s="33" t="s">
        <v>3196</v>
      </c>
    </row>
    <row r="223" spans="1:10">
      <c r="A223" s="33" t="s">
        <v>1250</v>
      </c>
      <c r="B223" s="33">
        <f t="shared" si="4"/>
        <v>222</v>
      </c>
      <c r="C223" s="53">
        <v>3</v>
      </c>
      <c r="D223" s="33" t="s">
        <v>16</v>
      </c>
      <c r="E223" s="36" t="s">
        <v>274</v>
      </c>
      <c r="F223" s="33" t="s">
        <v>1039</v>
      </c>
      <c r="G223" s="33" t="s">
        <v>2570</v>
      </c>
      <c r="H223" s="33" t="s">
        <v>275</v>
      </c>
      <c r="I223" s="33" t="s">
        <v>2571</v>
      </c>
      <c r="J223" s="33" t="s">
        <v>3197</v>
      </c>
    </row>
    <row r="224" spans="1:10">
      <c r="A224" s="33" t="s">
        <v>1251</v>
      </c>
      <c r="B224" s="33">
        <f t="shared" si="4"/>
        <v>223</v>
      </c>
      <c r="C224" s="53">
        <v>3</v>
      </c>
      <c r="D224" s="33" t="s">
        <v>0</v>
      </c>
      <c r="E224" s="36" t="s">
        <v>276</v>
      </c>
      <c r="F224" s="33" t="s">
        <v>877</v>
      </c>
      <c r="G224" s="33" t="s">
        <v>2572</v>
      </c>
      <c r="H224" s="33" t="s">
        <v>277</v>
      </c>
      <c r="I224" s="33" t="s">
        <v>2573</v>
      </c>
      <c r="J224" s="33" t="s">
        <v>3198</v>
      </c>
    </row>
    <row r="225" spans="1:10">
      <c r="A225" s="33" t="s">
        <v>1252</v>
      </c>
      <c r="B225" s="33">
        <f t="shared" si="4"/>
        <v>224</v>
      </c>
      <c r="C225" s="53">
        <v>3</v>
      </c>
      <c r="D225" s="33" t="s">
        <v>16</v>
      </c>
      <c r="E225" s="36" t="s">
        <v>278</v>
      </c>
      <c r="F225" s="33" t="s">
        <v>981</v>
      </c>
      <c r="G225" s="33" t="s">
        <v>1643</v>
      </c>
      <c r="H225" s="33" t="s">
        <v>279</v>
      </c>
      <c r="I225" s="33" t="s">
        <v>2574</v>
      </c>
      <c r="J225" s="33" t="s">
        <v>3199</v>
      </c>
    </row>
    <row r="226" spans="1:10">
      <c r="A226" s="33" t="s">
        <v>1253</v>
      </c>
      <c r="B226" s="33">
        <f t="shared" si="4"/>
        <v>225</v>
      </c>
      <c r="C226" s="53">
        <v>3</v>
      </c>
      <c r="D226" s="33" t="s">
        <v>0</v>
      </c>
      <c r="E226" s="36" t="s">
        <v>280</v>
      </c>
      <c r="F226" s="33" t="s">
        <v>876</v>
      </c>
      <c r="G226" s="33" t="s">
        <v>2575</v>
      </c>
      <c r="H226" s="33" t="s">
        <v>281</v>
      </c>
      <c r="I226" s="33" t="s">
        <v>2576</v>
      </c>
      <c r="J226" s="33" t="s">
        <v>3200</v>
      </c>
    </row>
    <row r="227" spans="1:10">
      <c r="A227" s="33" t="s">
        <v>1254</v>
      </c>
      <c r="B227" s="33">
        <f t="shared" si="4"/>
        <v>226</v>
      </c>
      <c r="C227" s="53">
        <v>3</v>
      </c>
      <c r="D227" s="33" t="s">
        <v>0</v>
      </c>
      <c r="E227" s="36" t="s">
        <v>282</v>
      </c>
      <c r="F227" s="33" t="s">
        <v>874</v>
      </c>
      <c r="G227" s="33" t="s">
        <v>2577</v>
      </c>
      <c r="H227" s="33" t="s">
        <v>283</v>
      </c>
      <c r="I227" s="33" t="s">
        <v>2578</v>
      </c>
      <c r="J227" s="33" t="s">
        <v>3074</v>
      </c>
    </row>
    <row r="228" spans="1:10">
      <c r="A228" s="33" t="s">
        <v>1255</v>
      </c>
      <c r="B228" s="33">
        <f t="shared" si="4"/>
        <v>227</v>
      </c>
      <c r="C228" s="53">
        <v>3</v>
      </c>
      <c r="D228" s="33" t="s">
        <v>0</v>
      </c>
      <c r="E228" s="36" t="s">
        <v>284</v>
      </c>
      <c r="F228" s="33" t="s">
        <v>904</v>
      </c>
      <c r="G228" s="33" t="s">
        <v>2579</v>
      </c>
      <c r="H228" s="33" t="s">
        <v>285</v>
      </c>
      <c r="I228" s="33" t="s">
        <v>2580</v>
      </c>
      <c r="J228" s="33" t="s">
        <v>3428</v>
      </c>
    </row>
    <row r="229" spans="1:10">
      <c r="A229" s="33" t="s">
        <v>1256</v>
      </c>
      <c r="B229" s="33">
        <f t="shared" si="4"/>
        <v>228</v>
      </c>
      <c r="C229" s="53">
        <v>3</v>
      </c>
      <c r="D229" s="33" t="s">
        <v>0</v>
      </c>
      <c r="E229" s="36" t="s">
        <v>286</v>
      </c>
      <c r="F229" s="33" t="s">
        <v>937</v>
      </c>
      <c r="G229" s="33" t="s">
        <v>2581</v>
      </c>
      <c r="H229" s="33" t="s">
        <v>287</v>
      </c>
      <c r="I229" s="33" t="s">
        <v>2582</v>
      </c>
      <c r="J229" s="33" t="s">
        <v>3201</v>
      </c>
    </row>
    <row r="230" spans="1:10">
      <c r="A230" s="33" t="s">
        <v>1257</v>
      </c>
      <c r="B230" s="33">
        <f t="shared" si="4"/>
        <v>229</v>
      </c>
      <c r="C230" s="53">
        <v>3</v>
      </c>
      <c r="D230" s="33" t="s">
        <v>16</v>
      </c>
      <c r="E230" s="36" t="s">
        <v>288</v>
      </c>
      <c r="F230" s="33" t="s">
        <v>1026</v>
      </c>
      <c r="G230" s="33" t="s">
        <v>1648</v>
      </c>
      <c r="H230" s="33" t="s">
        <v>289</v>
      </c>
      <c r="I230" s="33" t="s">
        <v>2583</v>
      </c>
      <c r="J230" s="33" t="s">
        <v>3202</v>
      </c>
    </row>
    <row r="231" spans="1:10">
      <c r="A231" s="33" t="s">
        <v>1258</v>
      </c>
      <c r="B231" s="33">
        <f t="shared" si="4"/>
        <v>230</v>
      </c>
      <c r="C231" s="53">
        <v>3</v>
      </c>
      <c r="D231" s="33" t="s">
        <v>16</v>
      </c>
      <c r="E231" s="36" t="s">
        <v>290</v>
      </c>
      <c r="F231" s="33" t="s">
        <v>956</v>
      </c>
      <c r="G231" s="33" t="s">
        <v>2584</v>
      </c>
      <c r="H231" s="33" t="s">
        <v>291</v>
      </c>
      <c r="I231" s="33" t="s">
        <v>2585</v>
      </c>
      <c r="J231" s="33" t="s">
        <v>3203</v>
      </c>
    </row>
    <row r="232" spans="1:10">
      <c r="A232" s="33" t="s">
        <v>1259</v>
      </c>
      <c r="B232" s="33">
        <f t="shared" si="4"/>
        <v>231</v>
      </c>
      <c r="C232" s="53">
        <v>3</v>
      </c>
      <c r="D232" s="33" t="s">
        <v>16</v>
      </c>
      <c r="E232" s="36" t="s">
        <v>292</v>
      </c>
      <c r="F232" s="33" t="s">
        <v>955</v>
      </c>
      <c r="G232" s="33" t="s">
        <v>1650</v>
      </c>
      <c r="H232" s="33" t="s">
        <v>293</v>
      </c>
      <c r="I232" s="33" t="s">
        <v>2586</v>
      </c>
      <c r="J232" s="33" t="s">
        <v>3204</v>
      </c>
    </row>
    <row r="233" spans="1:10">
      <c r="A233" s="33" t="s">
        <v>1260</v>
      </c>
      <c r="B233" s="33">
        <f t="shared" si="4"/>
        <v>232</v>
      </c>
      <c r="C233" s="53">
        <v>3</v>
      </c>
      <c r="D233" s="33" t="s">
        <v>16</v>
      </c>
      <c r="E233" s="36" t="s">
        <v>294</v>
      </c>
      <c r="F233" s="33" t="s">
        <v>1045</v>
      </c>
      <c r="G233" s="33" t="s">
        <v>2587</v>
      </c>
      <c r="H233" s="33" t="s">
        <v>295</v>
      </c>
      <c r="I233" s="33" t="s">
        <v>2588</v>
      </c>
      <c r="J233" s="33" t="s">
        <v>3205</v>
      </c>
    </row>
    <row r="234" spans="1:10">
      <c r="A234" s="33" t="s">
        <v>1261</v>
      </c>
      <c r="B234" s="33">
        <f t="shared" si="4"/>
        <v>233</v>
      </c>
      <c r="C234" s="53">
        <v>3</v>
      </c>
      <c r="D234" s="33" t="s">
        <v>16</v>
      </c>
      <c r="E234" s="36" t="s">
        <v>296</v>
      </c>
      <c r="F234" s="33" t="s">
        <v>1046</v>
      </c>
      <c r="G234" s="33" t="s">
        <v>2589</v>
      </c>
      <c r="H234" s="33" t="s">
        <v>297</v>
      </c>
      <c r="I234" s="33" t="s">
        <v>2590</v>
      </c>
      <c r="J234" s="33" t="s">
        <v>3206</v>
      </c>
    </row>
    <row r="235" spans="1:10">
      <c r="A235" s="33" t="s">
        <v>1262</v>
      </c>
      <c r="B235" s="33">
        <f t="shared" si="4"/>
        <v>234</v>
      </c>
      <c r="C235" s="53">
        <v>3</v>
      </c>
      <c r="D235" s="33" t="s">
        <v>16</v>
      </c>
      <c r="E235" s="36" t="s">
        <v>298</v>
      </c>
      <c r="F235" s="33" t="s">
        <v>1047</v>
      </c>
      <c r="G235" s="33" t="s">
        <v>2591</v>
      </c>
      <c r="H235" s="33" t="s">
        <v>299</v>
      </c>
      <c r="I235" s="33" t="s">
        <v>2592</v>
      </c>
      <c r="J235" s="33" t="s">
        <v>3207</v>
      </c>
    </row>
    <row r="236" spans="1:10">
      <c r="A236" s="33" t="s">
        <v>1263</v>
      </c>
      <c r="B236" s="33">
        <f t="shared" si="4"/>
        <v>235</v>
      </c>
      <c r="C236" s="53">
        <v>3</v>
      </c>
      <c r="D236" s="33" t="s">
        <v>0</v>
      </c>
      <c r="E236" s="36" t="s">
        <v>300</v>
      </c>
      <c r="F236" s="33" t="s">
        <v>858</v>
      </c>
      <c r="G236" s="33" t="s">
        <v>2593</v>
      </c>
      <c r="H236" s="33" t="s">
        <v>301</v>
      </c>
      <c r="I236" s="33" t="s">
        <v>2594</v>
      </c>
      <c r="J236" s="33" t="s">
        <v>3208</v>
      </c>
    </row>
    <row r="237" spans="1:10">
      <c r="A237" s="33" t="s">
        <v>1264</v>
      </c>
      <c r="B237" s="33">
        <f t="shared" si="4"/>
        <v>236</v>
      </c>
      <c r="C237" s="53">
        <v>3</v>
      </c>
      <c r="D237" s="33" t="s">
        <v>16</v>
      </c>
      <c r="E237" s="36" t="s">
        <v>302</v>
      </c>
      <c r="F237" s="33" t="s">
        <v>979</v>
      </c>
      <c r="G237" s="33" t="s">
        <v>1655</v>
      </c>
      <c r="H237" s="33" t="s">
        <v>303</v>
      </c>
      <c r="I237" s="33" t="s">
        <v>2595</v>
      </c>
      <c r="J237" s="33" t="s">
        <v>3209</v>
      </c>
    </row>
    <row r="238" spans="1:10">
      <c r="A238" s="33" t="s">
        <v>1265</v>
      </c>
      <c r="B238" s="33">
        <f t="shared" si="4"/>
        <v>237</v>
      </c>
      <c r="C238" s="53">
        <v>3</v>
      </c>
      <c r="D238" s="33" t="s">
        <v>16</v>
      </c>
      <c r="E238" s="36" t="s">
        <v>304</v>
      </c>
      <c r="F238" s="33" t="s">
        <v>959</v>
      </c>
      <c r="G238" s="33" t="s">
        <v>1656</v>
      </c>
      <c r="H238" s="33" t="s">
        <v>305</v>
      </c>
      <c r="I238" s="33" t="s">
        <v>2596</v>
      </c>
      <c r="J238" s="33" t="s">
        <v>3210</v>
      </c>
    </row>
    <row r="239" spans="1:10">
      <c r="A239" s="33" t="s">
        <v>1266</v>
      </c>
      <c r="B239" s="33">
        <f t="shared" si="4"/>
        <v>238</v>
      </c>
      <c r="C239" s="53">
        <v>3</v>
      </c>
      <c r="D239" s="33" t="s">
        <v>16</v>
      </c>
      <c r="E239" s="36" t="s">
        <v>306</v>
      </c>
      <c r="F239" s="33" t="s">
        <v>960</v>
      </c>
      <c r="G239" s="33" t="s">
        <v>1657</v>
      </c>
      <c r="H239" s="33" t="s">
        <v>307</v>
      </c>
      <c r="I239" s="33" t="s">
        <v>2597</v>
      </c>
      <c r="J239" s="33" t="s">
        <v>3211</v>
      </c>
    </row>
    <row r="240" spans="1:10">
      <c r="A240" s="33" t="s">
        <v>1267</v>
      </c>
      <c r="B240" s="33">
        <f t="shared" si="4"/>
        <v>239</v>
      </c>
      <c r="C240" s="53">
        <v>3</v>
      </c>
      <c r="D240" s="33" t="s">
        <v>16</v>
      </c>
      <c r="E240" s="36" t="s">
        <v>308</v>
      </c>
      <c r="F240" s="33" t="s">
        <v>961</v>
      </c>
      <c r="G240" s="33" t="s">
        <v>2598</v>
      </c>
      <c r="H240" s="33" t="s">
        <v>309</v>
      </c>
      <c r="I240" s="33" t="s">
        <v>2599</v>
      </c>
      <c r="J240" s="33" t="s">
        <v>3212</v>
      </c>
    </row>
    <row r="241" spans="1:10">
      <c r="A241" s="33" t="s">
        <v>1268</v>
      </c>
      <c r="B241" s="33">
        <f t="shared" si="4"/>
        <v>240</v>
      </c>
      <c r="C241" s="53">
        <v>3</v>
      </c>
      <c r="D241" s="33" t="s">
        <v>16</v>
      </c>
      <c r="E241" s="36" t="s">
        <v>310</v>
      </c>
      <c r="F241" s="33" t="s">
        <v>958</v>
      </c>
      <c r="G241" s="33" t="s">
        <v>2600</v>
      </c>
      <c r="H241" s="33" t="s">
        <v>311</v>
      </c>
      <c r="I241" s="33" t="s">
        <v>2601</v>
      </c>
      <c r="J241" s="33" t="s">
        <v>3213</v>
      </c>
    </row>
    <row r="242" spans="1:10">
      <c r="A242" s="33" t="s">
        <v>1269</v>
      </c>
      <c r="B242" s="33">
        <f t="shared" si="4"/>
        <v>241</v>
      </c>
      <c r="C242" s="53">
        <v>3</v>
      </c>
      <c r="D242" s="33" t="s">
        <v>16</v>
      </c>
      <c r="E242" s="36" t="s">
        <v>312</v>
      </c>
      <c r="F242" s="33" t="s">
        <v>957</v>
      </c>
      <c r="G242" s="33" t="s">
        <v>1660</v>
      </c>
      <c r="H242" s="33" t="s">
        <v>313</v>
      </c>
      <c r="I242" s="33" t="s">
        <v>2602</v>
      </c>
      <c r="J242" s="33" t="s">
        <v>3427</v>
      </c>
    </row>
    <row r="243" spans="1:10">
      <c r="A243" s="33" t="s">
        <v>1270</v>
      </c>
      <c r="B243" s="33">
        <f t="shared" si="4"/>
        <v>242</v>
      </c>
      <c r="C243" s="53">
        <v>3</v>
      </c>
      <c r="D243" s="33" t="s">
        <v>314</v>
      </c>
      <c r="E243" s="36" t="s">
        <v>315</v>
      </c>
      <c r="F243" s="33" t="s">
        <v>1113</v>
      </c>
      <c r="G243" s="33" t="s">
        <v>2603</v>
      </c>
      <c r="H243" s="33" t="s">
        <v>316</v>
      </c>
      <c r="I243" s="33" t="s">
        <v>2604</v>
      </c>
      <c r="J243" s="33" t="s">
        <v>3214</v>
      </c>
    </row>
    <row r="244" spans="1:10">
      <c r="A244" s="33" t="s">
        <v>1271</v>
      </c>
      <c r="B244" s="33">
        <f t="shared" si="4"/>
        <v>243</v>
      </c>
      <c r="C244" s="53">
        <v>3</v>
      </c>
      <c r="D244" s="33" t="s">
        <v>314</v>
      </c>
      <c r="E244" s="36" t="s">
        <v>317</v>
      </c>
      <c r="F244" s="33" t="s">
        <v>1109</v>
      </c>
      <c r="G244" s="33" t="s">
        <v>2605</v>
      </c>
      <c r="H244" s="33" t="s">
        <v>318</v>
      </c>
      <c r="I244" s="33" t="s">
        <v>2606</v>
      </c>
      <c r="J244" s="33" t="s">
        <v>3215</v>
      </c>
    </row>
    <row r="245" spans="1:10">
      <c r="A245" s="33" t="s">
        <v>1272</v>
      </c>
      <c r="B245" s="33">
        <f t="shared" si="4"/>
        <v>244</v>
      </c>
      <c r="C245" s="53">
        <v>3</v>
      </c>
      <c r="D245" s="33" t="s">
        <v>314</v>
      </c>
      <c r="E245" s="36" t="s">
        <v>319</v>
      </c>
      <c r="F245" s="33" t="s">
        <v>1101</v>
      </c>
      <c r="G245" s="33" t="s">
        <v>1663</v>
      </c>
      <c r="H245" s="33" t="s">
        <v>3464</v>
      </c>
      <c r="I245" s="33" t="s">
        <v>2607</v>
      </c>
      <c r="J245" s="33" t="s">
        <v>3216</v>
      </c>
    </row>
    <row r="246" spans="1:10">
      <c r="A246" s="33" t="s">
        <v>1273</v>
      </c>
      <c r="B246" s="33">
        <f t="shared" si="4"/>
        <v>245</v>
      </c>
      <c r="C246" s="53">
        <v>3</v>
      </c>
      <c r="D246" s="33" t="s">
        <v>314</v>
      </c>
      <c r="E246" s="36" t="s">
        <v>321</v>
      </c>
      <c r="F246" s="33" t="s">
        <v>1102</v>
      </c>
      <c r="G246" s="33" t="s">
        <v>1664</v>
      </c>
      <c r="H246" s="33" t="s">
        <v>3465</v>
      </c>
      <c r="I246" s="33" t="s">
        <v>2608</v>
      </c>
      <c r="J246" s="33" t="s">
        <v>3217</v>
      </c>
    </row>
    <row r="247" spans="1:10">
      <c r="A247" s="33" t="s">
        <v>1274</v>
      </c>
      <c r="B247" s="33">
        <f t="shared" si="4"/>
        <v>246</v>
      </c>
      <c r="C247" s="53">
        <v>3</v>
      </c>
      <c r="D247" s="33" t="s">
        <v>314</v>
      </c>
      <c r="E247" s="36" t="s">
        <v>323</v>
      </c>
      <c r="F247" s="33" t="s">
        <v>1110</v>
      </c>
      <c r="G247" s="33" t="s">
        <v>1665</v>
      </c>
      <c r="H247" s="33" t="s">
        <v>324</v>
      </c>
      <c r="I247" s="33" t="s">
        <v>2609</v>
      </c>
      <c r="J247" s="33" t="s">
        <v>3218</v>
      </c>
    </row>
    <row r="248" spans="1:10">
      <c r="A248" s="33" t="s">
        <v>1275</v>
      </c>
      <c r="B248" s="33">
        <f t="shared" si="4"/>
        <v>247</v>
      </c>
      <c r="C248" s="53">
        <v>3</v>
      </c>
      <c r="D248" s="33" t="s">
        <v>314</v>
      </c>
      <c r="E248" s="36" t="s">
        <v>325</v>
      </c>
      <c r="F248" s="33" t="s">
        <v>1108</v>
      </c>
      <c r="G248" s="33" t="s">
        <v>1666</v>
      </c>
      <c r="H248" s="33" t="s">
        <v>326</v>
      </c>
      <c r="I248" s="33" t="s">
        <v>2610</v>
      </c>
      <c r="J248" s="33" t="s">
        <v>3219</v>
      </c>
    </row>
    <row r="249" spans="1:10">
      <c r="A249" s="33" t="s">
        <v>1276</v>
      </c>
      <c r="B249" s="33">
        <f t="shared" si="4"/>
        <v>248</v>
      </c>
      <c r="C249" s="53">
        <v>3</v>
      </c>
      <c r="D249" s="33" t="s">
        <v>314</v>
      </c>
      <c r="E249" s="36" t="s">
        <v>327</v>
      </c>
      <c r="F249" s="33" t="s">
        <v>1107</v>
      </c>
      <c r="G249" s="33" t="s">
        <v>1667</v>
      </c>
      <c r="H249" s="33" t="s">
        <v>328</v>
      </c>
      <c r="I249" s="33" t="s">
        <v>2611</v>
      </c>
      <c r="J249" s="33" t="s">
        <v>3220</v>
      </c>
    </row>
    <row r="250" spans="1:10">
      <c r="A250" s="33" t="s">
        <v>1277</v>
      </c>
      <c r="B250" s="33">
        <f t="shared" si="4"/>
        <v>249</v>
      </c>
      <c r="C250" s="53">
        <v>3</v>
      </c>
      <c r="D250" s="33" t="s">
        <v>314</v>
      </c>
      <c r="E250" s="36" t="s">
        <v>329</v>
      </c>
      <c r="F250" s="33" t="s">
        <v>1114</v>
      </c>
      <c r="G250" s="33" t="s">
        <v>2612</v>
      </c>
      <c r="H250" s="33" t="s">
        <v>330</v>
      </c>
      <c r="I250" s="33" t="s">
        <v>2613</v>
      </c>
      <c r="J250" s="33" t="s">
        <v>3221</v>
      </c>
    </row>
    <row r="251" spans="1:10">
      <c r="A251" s="33" t="s">
        <v>1278</v>
      </c>
      <c r="B251" s="33">
        <f t="shared" si="4"/>
        <v>250</v>
      </c>
      <c r="C251" s="53">
        <v>3</v>
      </c>
      <c r="D251" s="33" t="s">
        <v>314</v>
      </c>
      <c r="E251" s="36" t="s">
        <v>331</v>
      </c>
      <c r="F251" s="33" t="s">
        <v>1111</v>
      </c>
      <c r="G251" s="33" t="s">
        <v>1669</v>
      </c>
      <c r="H251" s="33" t="s">
        <v>332</v>
      </c>
      <c r="I251" s="33" t="s">
        <v>2614</v>
      </c>
      <c r="J251" s="33" t="s">
        <v>3222</v>
      </c>
    </row>
    <row r="252" spans="1:10">
      <c r="A252" s="33" t="s">
        <v>1279</v>
      </c>
      <c r="B252" s="33">
        <f t="shared" si="4"/>
        <v>251</v>
      </c>
      <c r="C252" s="53">
        <v>3</v>
      </c>
      <c r="D252" s="33" t="s">
        <v>314</v>
      </c>
      <c r="E252" s="36" t="s">
        <v>333</v>
      </c>
      <c r="F252" s="33" t="s">
        <v>1112</v>
      </c>
      <c r="G252" s="33" t="s">
        <v>1670</v>
      </c>
      <c r="H252" s="33" t="s">
        <v>3639</v>
      </c>
      <c r="I252" s="33" t="s">
        <v>2615</v>
      </c>
      <c r="J252" s="33" t="s">
        <v>3223</v>
      </c>
    </row>
    <row r="253" spans="1:10">
      <c r="A253" s="33" t="s">
        <v>1280</v>
      </c>
      <c r="B253" s="33">
        <f t="shared" si="4"/>
        <v>252</v>
      </c>
      <c r="C253" s="53">
        <v>3</v>
      </c>
      <c r="D253" s="33" t="s">
        <v>0</v>
      </c>
      <c r="E253" s="36" t="s">
        <v>335</v>
      </c>
      <c r="F253" s="33" t="s">
        <v>875</v>
      </c>
      <c r="G253" s="33" t="s">
        <v>1671</v>
      </c>
      <c r="H253" s="33" t="s">
        <v>336</v>
      </c>
      <c r="I253" s="33" t="s">
        <v>2616</v>
      </c>
      <c r="J253" s="33" t="s">
        <v>3425</v>
      </c>
    </row>
    <row r="254" spans="1:10">
      <c r="A254" s="40" t="s">
        <v>3652</v>
      </c>
      <c r="B254" s="33">
        <f t="shared" si="4"/>
        <v>253</v>
      </c>
      <c r="C254" s="53">
        <v>3</v>
      </c>
      <c r="D254" s="33" t="s">
        <v>3528</v>
      </c>
      <c r="E254" s="36" t="s">
        <v>3552</v>
      </c>
      <c r="F254" s="94" t="s">
        <v>3643</v>
      </c>
      <c r="G254" s="33" t="s">
        <v>2155</v>
      </c>
      <c r="H254" s="33" t="str">
        <f>VLOOKUP(G254,Table2!D:E,2,FALSE)</f>
        <v>A group of business terms providing information about allowances applicable to the Invoice as a whole.</v>
      </c>
      <c r="I254" s="33" t="s">
        <v>3643</v>
      </c>
      <c r="J254" s="33" t="s">
        <v>3643</v>
      </c>
    </row>
    <row r="255" spans="1:10">
      <c r="A255" s="41" t="s">
        <v>3678</v>
      </c>
      <c r="B255" s="33">
        <f t="shared" si="4"/>
        <v>254</v>
      </c>
      <c r="C255" s="53">
        <v>4</v>
      </c>
      <c r="D255" s="33" t="s">
        <v>3528</v>
      </c>
      <c r="E255" s="37" t="s">
        <v>3553</v>
      </c>
      <c r="F255" s="33" t="s">
        <v>3598</v>
      </c>
      <c r="G255" s="33" t="s">
        <v>2158</v>
      </c>
      <c r="H255" s="33" t="str">
        <f>VLOOKUP(G255,Table2!D:E,2,FALSE)</f>
        <v>The base amount that may be used, in conjunction with the document level allowance percentage, to calculate the document level allowance amount.</v>
      </c>
      <c r="I255" s="33" t="s">
        <v>3643</v>
      </c>
      <c r="J255" s="33" t="s">
        <v>3643</v>
      </c>
    </row>
    <row r="256" spans="1:10">
      <c r="A256" s="41" t="s">
        <v>3679</v>
      </c>
      <c r="B256" s="33">
        <f t="shared" si="4"/>
        <v>255</v>
      </c>
      <c r="C256" s="53">
        <v>4</v>
      </c>
      <c r="D256" s="33" t="s">
        <v>3528</v>
      </c>
      <c r="E256" s="37" t="s">
        <v>3554</v>
      </c>
      <c r="F256" s="33" t="s">
        <v>3599</v>
      </c>
      <c r="G256" s="33" t="s">
        <v>2161</v>
      </c>
      <c r="H256" s="33" t="str">
        <f>VLOOKUP(G256,Table2!D:E,2,FALSE)</f>
        <v>The percentage that may be used, in conjunction with the document level allowance base amount, to calculate the document level allowance amount.</v>
      </c>
      <c r="I256" s="33" t="s">
        <v>3643</v>
      </c>
      <c r="J256" s="33" t="s">
        <v>3643</v>
      </c>
    </row>
    <row r="257" spans="1:10">
      <c r="A257" s="41" t="s">
        <v>3680</v>
      </c>
      <c r="B257" s="33">
        <f t="shared" si="4"/>
        <v>256</v>
      </c>
      <c r="C257" s="53">
        <v>4</v>
      </c>
      <c r="D257" s="33" t="s">
        <v>3528</v>
      </c>
      <c r="E257" s="37" t="s">
        <v>3555</v>
      </c>
      <c r="F257" s="33" t="s">
        <v>3597</v>
      </c>
      <c r="G257" s="33" t="s">
        <v>2167</v>
      </c>
      <c r="H257" s="33" t="str">
        <f>VLOOKUP(G257,Table2!D:E,2,FALSE)</f>
        <v>The reason for the document level allowance, expressed as text</v>
      </c>
      <c r="I257" s="33" t="s">
        <v>3643</v>
      </c>
      <c r="J257" s="33" t="s">
        <v>3643</v>
      </c>
    </row>
    <row r="258" spans="1:10">
      <c r="A258" s="41" t="s">
        <v>3681</v>
      </c>
      <c r="B258" s="33">
        <f t="shared" si="4"/>
        <v>257</v>
      </c>
      <c r="C258" s="53">
        <v>4</v>
      </c>
      <c r="D258" s="33" t="s">
        <v>3528</v>
      </c>
      <c r="E258" s="37" t="s">
        <v>3556</v>
      </c>
      <c r="F258" s="33" t="s">
        <v>3595</v>
      </c>
      <c r="G258" s="33" t="s">
        <v>2169</v>
      </c>
      <c r="H258" s="33" t="str">
        <f>VLOOKUP(G258,Table2!D:E,2,FALSE)</f>
        <v>The reason for the document level allowance, expressed as a code.</v>
      </c>
      <c r="I258" s="33" t="s">
        <v>3643</v>
      </c>
      <c r="J258" s="33" t="s">
        <v>3643</v>
      </c>
    </row>
    <row r="259" spans="1:10">
      <c r="A259" s="40" t="s">
        <v>3653</v>
      </c>
      <c r="B259" s="33">
        <f t="shared" si="4"/>
        <v>258</v>
      </c>
      <c r="C259" s="53">
        <v>3</v>
      </c>
      <c r="D259" s="33" t="s">
        <v>3528</v>
      </c>
      <c r="E259" s="36" t="s">
        <v>3557</v>
      </c>
      <c r="F259" s="94" t="s">
        <v>3643</v>
      </c>
      <c r="G259" s="33" t="s">
        <v>2171</v>
      </c>
      <c r="H259" s="33" t="str">
        <f>VLOOKUP(G259,Table2!D:E,2,FALSE)</f>
        <v>A group of business terms providing information about charges and taxes other than VAT, applicable to the Invoice as a whole.</v>
      </c>
      <c r="I259" s="33" t="s">
        <v>3643</v>
      </c>
      <c r="J259" s="33" t="s">
        <v>3643</v>
      </c>
    </row>
    <row r="260" spans="1:10">
      <c r="A260" s="41" t="s">
        <v>3682</v>
      </c>
      <c r="B260" s="33">
        <f t="shared" si="4"/>
        <v>259</v>
      </c>
      <c r="C260" s="53">
        <v>4</v>
      </c>
      <c r="D260" s="33" t="s">
        <v>3528</v>
      </c>
      <c r="E260" s="37" t="s">
        <v>3558</v>
      </c>
      <c r="F260" s="33" t="s">
        <v>3598</v>
      </c>
      <c r="G260" s="33" t="s">
        <v>2175</v>
      </c>
      <c r="H260" s="33" t="str">
        <f>VLOOKUP(G260,Table2!D:E,2,FALSE)</f>
        <v>The base amount that may be used, in conjunction with the document level charge percentage, to calculate the document level charge amount.</v>
      </c>
      <c r="I260" s="33" t="s">
        <v>3643</v>
      </c>
      <c r="J260" s="33" t="s">
        <v>3643</v>
      </c>
    </row>
    <row r="261" spans="1:10">
      <c r="A261" s="41" t="s">
        <v>3683</v>
      </c>
      <c r="B261" s="33">
        <f t="shared" si="4"/>
        <v>260</v>
      </c>
      <c r="C261" s="53">
        <v>4</v>
      </c>
      <c r="D261" s="33" t="s">
        <v>3528</v>
      </c>
      <c r="E261" s="37" t="s">
        <v>3559</v>
      </c>
      <c r="F261" s="33" t="s">
        <v>3599</v>
      </c>
      <c r="G261" s="33" t="s">
        <v>2177</v>
      </c>
      <c r="H261" s="33" t="str">
        <f>VLOOKUP(G261,Table2!D:E,2,FALSE)</f>
        <v>The percentage that may be used, in conjunction with the document level charge base amount, to calculate the document level charge amount</v>
      </c>
      <c r="I261" s="33" t="s">
        <v>3643</v>
      </c>
      <c r="J261" s="33" t="s">
        <v>3643</v>
      </c>
    </row>
    <row r="262" spans="1:10">
      <c r="A262" s="41" t="s">
        <v>3684</v>
      </c>
      <c r="B262" s="33">
        <f t="shared" si="4"/>
        <v>261</v>
      </c>
      <c r="C262" s="53">
        <v>4</v>
      </c>
      <c r="D262" s="33" t="s">
        <v>3528</v>
      </c>
      <c r="E262" s="37" t="s">
        <v>3560</v>
      </c>
      <c r="F262" s="33" t="s">
        <v>3597</v>
      </c>
      <c r="G262" s="33" t="s">
        <v>2183</v>
      </c>
      <c r="H262" s="33" t="str">
        <f>VLOOKUP(G262,Table2!D:E,2,FALSE)</f>
        <v>The reason for the document level charge, expressed as text.</v>
      </c>
      <c r="I262" s="33" t="s">
        <v>3643</v>
      </c>
      <c r="J262" s="33" t="s">
        <v>3643</v>
      </c>
    </row>
    <row r="263" spans="1:10">
      <c r="A263" s="41" t="s">
        <v>3685</v>
      </c>
      <c r="B263" s="33">
        <f t="shared" si="4"/>
        <v>262</v>
      </c>
      <c r="C263" s="53">
        <v>4</v>
      </c>
      <c r="D263" s="33" t="s">
        <v>3528</v>
      </c>
      <c r="E263" s="37" t="s">
        <v>3561</v>
      </c>
      <c r="F263" s="33" t="s">
        <v>3595</v>
      </c>
      <c r="G263" s="33" t="s">
        <v>2185</v>
      </c>
      <c r="H263" s="33" t="str">
        <f>VLOOKUP(G263,Table2!D:E,2,FALSE)</f>
        <v>The reason for the document level charge, expressed as a code.</v>
      </c>
      <c r="I263" s="33" t="s">
        <v>3643</v>
      </c>
      <c r="J263" s="33" t="s">
        <v>3643</v>
      </c>
    </row>
    <row r="264" spans="1:10">
      <c r="A264" s="40" t="s">
        <v>3654</v>
      </c>
      <c r="B264" s="33">
        <f t="shared" si="4"/>
        <v>263</v>
      </c>
      <c r="C264" s="53">
        <v>3</v>
      </c>
      <c r="D264" s="33" t="s">
        <v>3528</v>
      </c>
      <c r="E264" s="36" t="s">
        <v>3562</v>
      </c>
      <c r="F264" s="94" t="s">
        <v>3643</v>
      </c>
      <c r="G264" s="33" t="s">
        <v>2187</v>
      </c>
      <c r="H264" s="33" t="str">
        <f>VLOOKUP(G264,Table2!D:E,2,FALSE)</f>
        <v>A group of business terms providing the monetary totals for the Invoice.</v>
      </c>
      <c r="I264" s="33" t="s">
        <v>3643</v>
      </c>
      <c r="J264" s="33" t="s">
        <v>3643</v>
      </c>
    </row>
    <row r="265" spans="1:10">
      <c r="A265" s="41" t="s">
        <v>4382</v>
      </c>
      <c r="B265" s="33">
        <f t="shared" si="4"/>
        <v>264</v>
      </c>
      <c r="C265" s="53">
        <v>4</v>
      </c>
      <c r="D265" s="33" t="s">
        <v>3642</v>
      </c>
      <c r="E265" s="37" t="s">
        <v>4383</v>
      </c>
      <c r="F265" s="33" t="s">
        <v>4373</v>
      </c>
      <c r="G265" s="33" t="str">
        <f>VLOOKUP("BT-"&amp;MID(A265,5,LEN(A265)-4),Table2!A:E,4,FALSE)</f>
        <v>Sum of Invoice line net amount</v>
      </c>
      <c r="H265" s="33" t="str">
        <f>VLOOKUP("BT-"&amp;MID(A265,5,LEN(A265)-4),Table2!A:E,5,FALSE)</f>
        <v>Sum of all Invoice line net amounts in the Invoice.</v>
      </c>
    </row>
    <row r="266" spans="1:10">
      <c r="A266" s="41" t="s">
        <v>3686</v>
      </c>
      <c r="B266" s="33">
        <f t="shared" si="4"/>
        <v>265</v>
      </c>
      <c r="C266" s="53">
        <v>4</v>
      </c>
      <c r="D266" s="33" t="s">
        <v>3528</v>
      </c>
      <c r="E266" s="37" t="s">
        <v>3563</v>
      </c>
      <c r="F266" s="33" t="s">
        <v>3598</v>
      </c>
      <c r="G266" s="33" t="s">
        <v>2191</v>
      </c>
      <c r="H266" s="33" t="str">
        <f>VLOOKUP(G266,Table2!D:E,2,FALSE)</f>
        <v>Sum of all allowances on document level in the Invoice.</v>
      </c>
      <c r="I266" s="33" t="s">
        <v>3643</v>
      </c>
      <c r="J266" s="33" t="s">
        <v>3643</v>
      </c>
    </row>
    <row r="267" spans="1:10">
      <c r="A267" s="41" t="s">
        <v>3687</v>
      </c>
      <c r="B267" s="33">
        <f t="shared" si="4"/>
        <v>266</v>
      </c>
      <c r="C267" s="53">
        <v>4</v>
      </c>
      <c r="D267" s="33" t="s">
        <v>3528</v>
      </c>
      <c r="E267" s="37" t="s">
        <v>3564</v>
      </c>
      <c r="F267" s="33" t="s">
        <v>3598</v>
      </c>
      <c r="G267" s="33" t="s">
        <v>2193</v>
      </c>
      <c r="H267" s="33" t="str">
        <f>VLOOKUP(G267,Table2!D:E,2,FALSE)</f>
        <v>Sum of all charges on document level in the Invoice.</v>
      </c>
      <c r="I267" s="33" t="s">
        <v>3643</v>
      </c>
      <c r="J267" s="33" t="s">
        <v>3643</v>
      </c>
    </row>
    <row r="268" spans="1:10">
      <c r="A268" s="41" t="s">
        <v>3688</v>
      </c>
      <c r="B268" s="33">
        <f t="shared" si="4"/>
        <v>267</v>
      </c>
      <c r="C268" s="53">
        <v>4</v>
      </c>
      <c r="D268" s="33" t="s">
        <v>3528</v>
      </c>
      <c r="E268" s="37" t="s">
        <v>3565</v>
      </c>
      <c r="F268" s="33" t="s">
        <v>3598</v>
      </c>
      <c r="G268" s="33" t="s">
        <v>2195</v>
      </c>
      <c r="H268" s="33" t="str">
        <f>VLOOKUP(G268,Table2!D:E,2,FALSE)</f>
        <v>The total amount of the Invoice without VAT.</v>
      </c>
      <c r="I268" s="33" t="s">
        <v>3643</v>
      </c>
      <c r="J268" s="33" t="s">
        <v>3643</v>
      </c>
    </row>
    <row r="269" spans="1:10">
      <c r="A269" s="41" t="s">
        <v>3689</v>
      </c>
      <c r="B269" s="33">
        <f t="shared" si="4"/>
        <v>268</v>
      </c>
      <c r="C269" s="53">
        <v>4</v>
      </c>
      <c r="D269" s="33" t="s">
        <v>3528</v>
      </c>
      <c r="E269" s="37" t="s">
        <v>3566</v>
      </c>
      <c r="F269" s="33" t="s">
        <v>3598</v>
      </c>
      <c r="G269" s="33" t="s">
        <v>2198</v>
      </c>
      <c r="H269" s="33" t="str">
        <f>VLOOKUP(G269,Table2!D:E,2,FALSE)</f>
        <v>The VAT total amount expressed in the accounting currency accepted or required in the country of the Seller.</v>
      </c>
      <c r="I269" s="33" t="s">
        <v>3643</v>
      </c>
      <c r="J269" s="33" t="s">
        <v>3643</v>
      </c>
    </row>
    <row r="270" spans="1:10">
      <c r="A270" s="41" t="s">
        <v>3690</v>
      </c>
      <c r="B270" s="33">
        <f t="shared" si="4"/>
        <v>269</v>
      </c>
      <c r="C270" s="53">
        <v>4</v>
      </c>
      <c r="D270" s="33" t="s">
        <v>3528</v>
      </c>
      <c r="E270" s="37" t="s">
        <v>3567</v>
      </c>
      <c r="F270" s="33" t="s">
        <v>3598</v>
      </c>
      <c r="G270" s="33" t="s">
        <v>2200</v>
      </c>
      <c r="H270" s="33" t="str">
        <f>VLOOKUP(G270,Table2!D:E,2,FALSE)</f>
        <v>The total amount of the Invoice with VAT.</v>
      </c>
      <c r="I270" s="33" t="s">
        <v>3643</v>
      </c>
      <c r="J270" s="33" t="s">
        <v>3643</v>
      </c>
    </row>
    <row r="271" spans="1:10">
      <c r="A271" s="41" t="s">
        <v>3691</v>
      </c>
      <c r="B271" s="33">
        <f t="shared" si="4"/>
        <v>270</v>
      </c>
      <c r="C271" s="53">
        <v>4</v>
      </c>
      <c r="D271" s="33" t="s">
        <v>3528</v>
      </c>
      <c r="E271" s="37" t="s">
        <v>3568</v>
      </c>
      <c r="F271" s="33" t="s">
        <v>3598</v>
      </c>
      <c r="G271" s="33" t="s">
        <v>2202</v>
      </c>
      <c r="H271" s="33" t="str">
        <f>VLOOKUP(G271,Table2!D:E,2,FALSE)</f>
        <v>The sum of amounts which have been paid in advance.</v>
      </c>
      <c r="I271" s="33" t="s">
        <v>3643</v>
      </c>
      <c r="J271" s="33" t="s">
        <v>3643</v>
      </c>
    </row>
    <row r="272" spans="1:10">
      <c r="A272" s="41" t="s">
        <v>3692</v>
      </c>
      <c r="B272" s="33">
        <f t="shared" si="4"/>
        <v>271</v>
      </c>
      <c r="C272" s="53">
        <v>4</v>
      </c>
      <c r="D272" s="33" t="s">
        <v>3528</v>
      </c>
      <c r="E272" s="37" t="s">
        <v>3569</v>
      </c>
      <c r="F272" s="33" t="s">
        <v>3598</v>
      </c>
      <c r="G272" s="33" t="s">
        <v>2204</v>
      </c>
      <c r="H272" s="33" t="str">
        <f>VLOOKUP(G272,Table2!D:E,2,FALSE)</f>
        <v>The amount to be added to the invoice total to round the amount to be paid.</v>
      </c>
      <c r="I272" s="33" t="s">
        <v>3643</v>
      </c>
      <c r="J272" s="33" t="s">
        <v>3643</v>
      </c>
    </row>
    <row r="273" spans="1:10">
      <c r="A273" s="41" t="s">
        <v>3693</v>
      </c>
      <c r="B273" s="33">
        <f t="shared" si="4"/>
        <v>272</v>
      </c>
      <c r="C273" s="53">
        <v>4</v>
      </c>
      <c r="D273" s="33" t="s">
        <v>3528</v>
      </c>
      <c r="E273" s="37" t="s">
        <v>3570</v>
      </c>
      <c r="F273" s="33" t="s">
        <v>3598</v>
      </c>
      <c r="G273" s="33" t="s">
        <v>2206</v>
      </c>
      <c r="H273" s="33" t="str">
        <f>VLOOKUP(G273,Table2!D:E,2,FALSE)</f>
        <v>The outstanding amount that is requested to be paid.</v>
      </c>
      <c r="I273" s="33" t="s">
        <v>3643</v>
      </c>
      <c r="J273" s="33" t="s">
        <v>3643</v>
      </c>
    </row>
    <row r="274" spans="1:10">
      <c r="A274" s="40" t="s">
        <v>3655</v>
      </c>
      <c r="B274" s="33">
        <f t="shared" si="4"/>
        <v>273</v>
      </c>
      <c r="C274" s="53">
        <v>3</v>
      </c>
      <c r="D274" s="33" t="s">
        <v>3528</v>
      </c>
      <c r="E274" s="36" t="s">
        <v>3571</v>
      </c>
      <c r="F274" s="94" t="s">
        <v>3643</v>
      </c>
      <c r="G274" s="108" t="s">
        <v>2209</v>
      </c>
      <c r="H274" s="33" t="str">
        <f>VLOOKUP(G274,Table2!D:E,2,FALSE)</f>
        <v>A group of business terms providing information about VAT breakdown by different categories, rates and exemption reasons</v>
      </c>
      <c r="I274" s="33" t="s">
        <v>3643</v>
      </c>
      <c r="J274" s="33" t="s">
        <v>3643</v>
      </c>
    </row>
    <row r="275" spans="1:10">
      <c r="A275" s="41" t="s">
        <v>4364</v>
      </c>
      <c r="B275" s="33">
        <f t="shared" si="4"/>
        <v>274</v>
      </c>
      <c r="C275" s="54">
        <v>4</v>
      </c>
      <c r="D275" s="51" t="s">
        <v>3642</v>
      </c>
      <c r="E275" s="56" t="s">
        <v>4368</v>
      </c>
      <c r="F275" s="33" t="s">
        <v>4373</v>
      </c>
      <c r="G275" s="51" t="s">
        <v>4178</v>
      </c>
      <c r="H275" s="51" t="s">
        <v>4179</v>
      </c>
    </row>
    <row r="276" spans="1:10">
      <c r="A276" s="41" t="s">
        <v>4365</v>
      </c>
      <c r="B276" s="33">
        <f t="shared" si="4"/>
        <v>275</v>
      </c>
      <c r="C276" s="54">
        <v>4</v>
      </c>
      <c r="D276" s="51" t="s">
        <v>3642</v>
      </c>
      <c r="E276" s="56" t="s">
        <v>4369</v>
      </c>
      <c r="F276" s="33" t="s">
        <v>4373</v>
      </c>
      <c r="G276" s="51" t="s">
        <v>4182</v>
      </c>
      <c r="H276" s="51" t="s">
        <v>4183</v>
      </c>
    </row>
    <row r="277" spans="1:10">
      <c r="A277" s="41" t="s">
        <v>4366</v>
      </c>
      <c r="B277" s="33">
        <f t="shared" si="4"/>
        <v>276</v>
      </c>
      <c r="C277" s="54">
        <v>4</v>
      </c>
      <c r="D277" s="51" t="s">
        <v>3642</v>
      </c>
      <c r="E277" s="56" t="s">
        <v>4569</v>
      </c>
      <c r="F277" s="33" t="s">
        <v>4372</v>
      </c>
      <c r="G277" s="51" t="s">
        <v>4187</v>
      </c>
      <c r="H277" s="51" t="s">
        <v>4188</v>
      </c>
    </row>
    <row r="278" spans="1:10">
      <c r="A278" s="41" t="s">
        <v>4367</v>
      </c>
      <c r="B278" s="33">
        <f t="shared" si="4"/>
        <v>277</v>
      </c>
      <c r="C278" s="54">
        <v>4</v>
      </c>
      <c r="D278" s="51" t="s">
        <v>3642</v>
      </c>
      <c r="E278" s="56" t="s">
        <v>4370</v>
      </c>
      <c r="F278" s="33" t="s">
        <v>4371</v>
      </c>
      <c r="G278" s="51" t="s">
        <v>4192</v>
      </c>
      <c r="H278" s="51" t="s">
        <v>4193</v>
      </c>
    </row>
    <row r="279" spans="1:10">
      <c r="A279" s="41" t="s">
        <v>3694</v>
      </c>
      <c r="B279" s="33">
        <f t="shared" si="4"/>
        <v>278</v>
      </c>
      <c r="C279" s="53">
        <v>4</v>
      </c>
      <c r="D279" s="33" t="s">
        <v>3528</v>
      </c>
      <c r="E279" s="37" t="s">
        <v>3572</v>
      </c>
      <c r="F279" s="33" t="s">
        <v>3597</v>
      </c>
      <c r="G279" s="33" t="s">
        <v>2219</v>
      </c>
      <c r="H279" s="33" t="str">
        <f>VLOOKUP(G279,Table2!D:E,2,FALSE)</f>
        <v>A textual statement of the reason why the amount is exempted from VAT or why no VAT is being charged</v>
      </c>
      <c r="I279" s="33" t="s">
        <v>3643</v>
      </c>
      <c r="J279" s="33" t="s">
        <v>3643</v>
      </c>
    </row>
    <row r="280" spans="1:10">
      <c r="A280" s="41" t="s">
        <v>3695</v>
      </c>
      <c r="B280" s="33">
        <f t="shared" si="4"/>
        <v>279</v>
      </c>
      <c r="C280" s="53">
        <v>4</v>
      </c>
      <c r="D280" s="33" t="s">
        <v>3528</v>
      </c>
      <c r="E280" s="37" t="s">
        <v>3573</v>
      </c>
      <c r="F280" s="33" t="s">
        <v>3595</v>
      </c>
      <c r="G280" s="33" t="s">
        <v>2221</v>
      </c>
      <c r="H280" s="33" t="str">
        <f>VLOOKUP(G280,Table2!D:E,2,FALSE)</f>
        <v>A coded statement of the reason for why the amount is exempted from VAT.</v>
      </c>
      <c r="I280" s="33" t="s">
        <v>3643</v>
      </c>
      <c r="J280" s="33" t="s">
        <v>3643</v>
      </c>
    </row>
    <row r="281" spans="1:10">
      <c r="A281" s="40" t="s">
        <v>3656</v>
      </c>
      <c r="B281" s="33">
        <f t="shared" ref="B281:B344" si="5">ROW()-1</f>
        <v>280</v>
      </c>
      <c r="C281" s="53">
        <v>3</v>
      </c>
      <c r="D281" s="33" t="s">
        <v>3528</v>
      </c>
      <c r="E281" s="36" t="s">
        <v>3574</v>
      </c>
      <c r="F281" s="94" t="s">
        <v>3643</v>
      </c>
      <c r="G281" s="33" t="s">
        <v>2223</v>
      </c>
      <c r="H281" s="33" t="str">
        <f>VLOOKUP(G281,Table2!D:E,2,FALSE)</f>
        <v>A group of business terms providing information about additional supporting documents substantiating the claims made in the Invoice.</v>
      </c>
      <c r="I281" s="33" t="s">
        <v>3643</v>
      </c>
      <c r="J281" s="33" t="s">
        <v>3643</v>
      </c>
    </row>
    <row r="282" spans="1:10">
      <c r="A282" s="41" t="s">
        <v>3696</v>
      </c>
      <c r="B282" s="33">
        <f t="shared" si="5"/>
        <v>281</v>
      </c>
      <c r="C282" s="53">
        <v>4</v>
      </c>
      <c r="D282" s="33" t="s">
        <v>3528</v>
      </c>
      <c r="E282" s="37" t="s">
        <v>3575</v>
      </c>
      <c r="F282" s="33" t="s">
        <v>868</v>
      </c>
      <c r="G282" s="33" t="s">
        <v>2225</v>
      </c>
      <c r="H282" s="33" t="str">
        <f>VLOOKUP(G282,Table2!D:E,2,FALSE)</f>
        <v>An identifier of the supporting document.</v>
      </c>
      <c r="I282" s="33" t="s">
        <v>3643</v>
      </c>
      <c r="J282" s="33" t="s">
        <v>3643</v>
      </c>
    </row>
    <row r="283" spans="1:10">
      <c r="A283" s="41" t="s">
        <v>3697</v>
      </c>
      <c r="B283" s="33">
        <f t="shared" si="5"/>
        <v>282</v>
      </c>
      <c r="C283" s="53">
        <v>4</v>
      </c>
      <c r="D283" s="33" t="s">
        <v>3528</v>
      </c>
      <c r="E283" s="37" t="s">
        <v>3576</v>
      </c>
      <c r="F283" s="33" t="s">
        <v>3597</v>
      </c>
      <c r="G283" s="33" t="s">
        <v>2227</v>
      </c>
      <c r="H283" s="33" t="str">
        <f>VLOOKUP(G283,Table2!D:E,2,FALSE)</f>
        <v>A description of the supporting document</v>
      </c>
      <c r="I283" s="33" t="s">
        <v>3643</v>
      </c>
      <c r="J283" s="33" t="s">
        <v>3643</v>
      </c>
    </row>
    <row r="284" spans="1:10">
      <c r="A284" s="41" t="s">
        <v>3698</v>
      </c>
      <c r="B284" s="33">
        <f t="shared" si="5"/>
        <v>283</v>
      </c>
      <c r="C284" s="53">
        <v>4</v>
      </c>
      <c r="D284" s="33" t="s">
        <v>3528</v>
      </c>
      <c r="E284" s="37" t="s">
        <v>3577</v>
      </c>
      <c r="F284" s="33" t="s">
        <v>3597</v>
      </c>
      <c r="G284" s="108" t="s">
        <v>2229</v>
      </c>
      <c r="H284" s="33" t="str">
        <f>VLOOKUP(G284,Table2!D:E,2,FALSE)</f>
        <v>The URL (Uniform Resource Locator) that identifies where the external document is located.</v>
      </c>
      <c r="I284" s="33" t="s">
        <v>3643</v>
      </c>
      <c r="J284" s="33" t="s">
        <v>3643</v>
      </c>
    </row>
    <row r="285" spans="1:10">
      <c r="A285" s="41" t="s">
        <v>3699</v>
      </c>
      <c r="B285" s="33">
        <f t="shared" si="5"/>
        <v>284</v>
      </c>
      <c r="C285" s="53">
        <v>4</v>
      </c>
      <c r="D285" s="33" t="s">
        <v>3528</v>
      </c>
      <c r="E285" s="37" t="s">
        <v>3578</v>
      </c>
      <c r="F285" s="33" t="s">
        <v>3600</v>
      </c>
      <c r="G285" s="33" t="s">
        <v>2232</v>
      </c>
      <c r="H285" s="33" t="str">
        <f>VLOOKUP(G285,Table2!D:E,2,FALSE)</f>
        <v>An attached document embedded as binary object or sent together with the invoice.</v>
      </c>
      <c r="I285" s="33" t="s">
        <v>3643</v>
      </c>
      <c r="J285" s="33" t="s">
        <v>3643</v>
      </c>
    </row>
    <row r="286" spans="1:10">
      <c r="A286" s="41" t="s">
        <v>3700</v>
      </c>
      <c r="B286" s="33">
        <f t="shared" si="5"/>
        <v>285</v>
      </c>
      <c r="C286" s="53">
        <v>4</v>
      </c>
      <c r="D286" s="33" t="s">
        <v>3528</v>
      </c>
      <c r="E286" s="37" t="s">
        <v>3579</v>
      </c>
      <c r="F286" s="33" t="s">
        <v>3597</v>
      </c>
      <c r="G286" s="33" t="s">
        <v>2234</v>
      </c>
      <c r="H286" s="33" t="str">
        <f>VLOOKUP(G286,Table2!D:E,2,FALSE)</f>
        <v>The mime code of the attached document.</v>
      </c>
      <c r="I286" s="33" t="s">
        <v>3643</v>
      </c>
      <c r="J286" s="33" t="s">
        <v>3643</v>
      </c>
    </row>
    <row r="287" spans="1:10">
      <c r="A287" s="41" t="s">
        <v>3701</v>
      </c>
      <c r="B287" s="33">
        <f t="shared" si="5"/>
        <v>286</v>
      </c>
      <c r="C287" s="53">
        <v>4</v>
      </c>
      <c r="D287" s="33" t="s">
        <v>3528</v>
      </c>
      <c r="E287" s="37" t="s">
        <v>3580</v>
      </c>
      <c r="F287" s="33" t="s">
        <v>3597</v>
      </c>
      <c r="G287" s="33" t="s">
        <v>2236</v>
      </c>
      <c r="H287" s="33" t="str">
        <f>VLOOKUP(G287,Table2!D:E,2,FALSE)</f>
        <v>The file name of the attached document</v>
      </c>
      <c r="I287" s="33" t="s">
        <v>3643</v>
      </c>
      <c r="J287" s="33" t="s">
        <v>3643</v>
      </c>
    </row>
    <row r="288" spans="1:10">
      <c r="A288" s="41" t="s">
        <v>3702</v>
      </c>
      <c r="B288" s="33">
        <f t="shared" si="5"/>
        <v>287</v>
      </c>
      <c r="C288" s="53">
        <v>3</v>
      </c>
      <c r="D288" s="33" t="s">
        <v>3528</v>
      </c>
      <c r="E288" s="36" t="s">
        <v>3529</v>
      </c>
      <c r="F288" s="33" t="s">
        <v>3595</v>
      </c>
      <c r="G288" s="33" t="s">
        <v>1934</v>
      </c>
      <c r="H288" s="33" t="str">
        <f>VLOOKUP(G288,Table2!D:E,2,FALSE)</f>
        <v>The code of the date when the VAT becomes accountable for the Seller and for the Buyer.</v>
      </c>
      <c r="I288" s="33" t="s">
        <v>3643</v>
      </c>
      <c r="J288" s="33" t="s">
        <v>3643</v>
      </c>
    </row>
    <row r="289" spans="1:10">
      <c r="A289" s="41" t="s">
        <v>3703</v>
      </c>
      <c r="B289" s="33">
        <f t="shared" si="5"/>
        <v>288</v>
      </c>
      <c r="C289" s="53">
        <v>3</v>
      </c>
      <c r="D289" s="33" t="s">
        <v>3528</v>
      </c>
      <c r="E289" s="36" t="s">
        <v>3530</v>
      </c>
      <c r="F289" s="33" t="s">
        <v>3596</v>
      </c>
      <c r="G289" s="33" t="s">
        <v>1950</v>
      </c>
      <c r="H289" s="33" t="str">
        <f>VLOOKUP(G289,Table2!D:E,2,FALSE)</f>
        <v>An identifier for an object on which the invoice is based, given by the Seller.</v>
      </c>
      <c r="I289" s="33" t="s">
        <v>3643</v>
      </c>
      <c r="J289" s="33" t="s">
        <v>3643</v>
      </c>
    </row>
    <row r="290" spans="1:10">
      <c r="A290" s="33" t="s">
        <v>818</v>
      </c>
      <c r="B290" s="33">
        <f t="shared" si="5"/>
        <v>289</v>
      </c>
      <c r="C290" s="53">
        <v>3</v>
      </c>
      <c r="D290" s="33" t="s">
        <v>0</v>
      </c>
      <c r="E290" s="36" t="s">
        <v>337</v>
      </c>
      <c r="F290" s="94" t="s">
        <v>3457</v>
      </c>
      <c r="G290" s="33" t="s">
        <v>1672</v>
      </c>
      <c r="H290" s="33" t="s">
        <v>338</v>
      </c>
      <c r="I290" s="33" t="s">
        <v>2617</v>
      </c>
      <c r="J290" s="33" t="s">
        <v>3224</v>
      </c>
    </row>
    <row r="291" spans="1:10">
      <c r="A291" s="33" t="s">
        <v>1281</v>
      </c>
      <c r="B291" s="33">
        <f t="shared" si="5"/>
        <v>290</v>
      </c>
      <c r="C291" s="53">
        <v>4</v>
      </c>
      <c r="D291" s="33" t="s">
        <v>0</v>
      </c>
      <c r="E291" s="37" t="s">
        <v>339</v>
      </c>
      <c r="F291" s="33" t="s">
        <v>892</v>
      </c>
      <c r="G291" s="33" t="s">
        <v>1673</v>
      </c>
      <c r="H291" s="33" t="s">
        <v>3466</v>
      </c>
      <c r="I291" s="33" t="s">
        <v>2618</v>
      </c>
      <c r="J291" s="33" t="s">
        <v>3225</v>
      </c>
    </row>
    <row r="292" spans="1:10">
      <c r="A292" s="33" t="s">
        <v>1282</v>
      </c>
      <c r="B292" s="33">
        <f t="shared" si="5"/>
        <v>291</v>
      </c>
      <c r="C292" s="53">
        <v>4</v>
      </c>
      <c r="D292" s="33" t="s">
        <v>0</v>
      </c>
      <c r="E292" s="37" t="s">
        <v>341</v>
      </c>
      <c r="F292" s="33" t="s">
        <v>875</v>
      </c>
      <c r="G292" s="33" t="s">
        <v>1674</v>
      </c>
      <c r="H292" s="33" t="s">
        <v>342</v>
      </c>
      <c r="I292" s="33" t="s">
        <v>2619</v>
      </c>
      <c r="J292" s="33" t="s">
        <v>3426</v>
      </c>
    </row>
    <row r="293" spans="1:10">
      <c r="A293" s="40" t="s">
        <v>4377</v>
      </c>
      <c r="B293" s="33">
        <f t="shared" si="5"/>
        <v>292</v>
      </c>
      <c r="C293" s="53">
        <v>4</v>
      </c>
      <c r="D293" s="33" t="s">
        <v>3642</v>
      </c>
      <c r="E293" s="37" t="s">
        <v>4384</v>
      </c>
      <c r="F293" s="33" t="s">
        <v>4373</v>
      </c>
      <c r="G293" s="33" t="str">
        <f>VLOOKUP("BT-"&amp;MID(A293,5,LEN(A293)-4),Table2!A:E,4,FALSE)</f>
        <v>Invoice line net amount</v>
      </c>
      <c r="H293" s="33" t="str">
        <f>VLOOKUP("BT-"&amp;MID(A293,5,LEN(A293)-4),Table2!A:E,5,FALSE)</f>
        <v>The total amount of the Invoice line.</v>
      </c>
    </row>
    <row r="294" spans="1:10">
      <c r="A294" s="40" t="s">
        <v>3657</v>
      </c>
      <c r="B294" s="33">
        <f t="shared" si="5"/>
        <v>293</v>
      </c>
      <c r="C294" s="53">
        <v>4</v>
      </c>
      <c r="D294" s="33" t="s">
        <v>3528</v>
      </c>
      <c r="E294" s="37" t="s">
        <v>3605</v>
      </c>
      <c r="F294" s="94" t="s">
        <v>3643</v>
      </c>
      <c r="G294" s="33" t="s">
        <v>2258</v>
      </c>
      <c r="H294" s="33" t="str">
        <f>VLOOKUP(G294,Table2!D:E,2,FALSE)</f>
        <v>A group of business terms providing information about the period relevant for the Invoice line.</v>
      </c>
      <c r="I294" s="33" t="s">
        <v>3643</v>
      </c>
      <c r="J294" s="33" t="s">
        <v>3643</v>
      </c>
    </row>
    <row r="295" spans="1:10" ht="19">
      <c r="A295" s="40" t="s">
        <v>4351</v>
      </c>
      <c r="B295" s="33">
        <f t="shared" si="5"/>
        <v>294</v>
      </c>
      <c r="C295" s="53">
        <v>5</v>
      </c>
      <c r="D295" s="33" t="s">
        <v>3642</v>
      </c>
      <c r="E295" s="38" t="s">
        <v>3768</v>
      </c>
      <c r="F295" s="33" t="s">
        <v>4398</v>
      </c>
      <c r="G295" s="52" t="s">
        <v>2260</v>
      </c>
      <c r="H295" s="33" t="str">
        <f>VLOOKUP(G295,Table2!D:E,2,FALSE)</f>
        <v>The date when the Invoice period for this Invoice line starts.</v>
      </c>
      <c r="I295" s="33" t="s">
        <v>3643</v>
      </c>
      <c r="J295" s="33" t="s">
        <v>3643</v>
      </c>
    </row>
    <row r="296" spans="1:10" ht="19">
      <c r="A296" s="40" t="s">
        <v>4352</v>
      </c>
      <c r="B296" s="33">
        <f t="shared" si="5"/>
        <v>295</v>
      </c>
      <c r="C296" s="53">
        <v>5</v>
      </c>
      <c r="D296" s="33" t="s">
        <v>3642</v>
      </c>
      <c r="E296" s="38" t="s">
        <v>3769</v>
      </c>
      <c r="F296" s="33" t="s">
        <v>4398</v>
      </c>
      <c r="G296" s="52" t="s">
        <v>4350</v>
      </c>
      <c r="H296" s="33" t="str">
        <f>VLOOKUP(G296,Table2!D:E,2,FALSE)</f>
        <v>The date when the Invoice period for this Invoice line ends.</v>
      </c>
      <c r="I296" s="33" t="s">
        <v>3643</v>
      </c>
      <c r="J296" s="33" t="s">
        <v>3643</v>
      </c>
    </row>
    <row r="297" spans="1:10">
      <c r="A297" s="33" t="s">
        <v>819</v>
      </c>
      <c r="B297" s="33">
        <f t="shared" si="5"/>
        <v>296</v>
      </c>
      <c r="C297" s="53">
        <v>4</v>
      </c>
      <c r="D297" s="33" t="s">
        <v>0</v>
      </c>
      <c r="E297" s="37" t="s">
        <v>343</v>
      </c>
      <c r="F297" s="94" t="s">
        <v>3457</v>
      </c>
      <c r="G297" s="33" t="s">
        <v>2620</v>
      </c>
      <c r="H297" s="33" t="s">
        <v>3467</v>
      </c>
      <c r="I297" s="33" t="s">
        <v>2621</v>
      </c>
      <c r="J297" s="33" t="s">
        <v>3226</v>
      </c>
    </row>
    <row r="298" spans="1:10">
      <c r="A298" s="33" t="s">
        <v>1283</v>
      </c>
      <c r="B298" s="33">
        <f t="shared" si="5"/>
        <v>297</v>
      </c>
      <c r="C298" s="53">
        <v>5</v>
      </c>
      <c r="D298" s="33" t="s">
        <v>0</v>
      </c>
      <c r="E298" s="38" t="s">
        <v>344</v>
      </c>
      <c r="F298" s="33" t="s">
        <v>849</v>
      </c>
      <c r="G298" s="33" t="s">
        <v>2622</v>
      </c>
      <c r="H298" s="33" t="s">
        <v>345</v>
      </c>
      <c r="I298" s="33" t="s">
        <v>2623</v>
      </c>
      <c r="J298" s="33" t="s">
        <v>3227</v>
      </c>
    </row>
    <row r="299" spans="1:10">
      <c r="A299" s="33" t="s">
        <v>1284</v>
      </c>
      <c r="B299" s="33">
        <f t="shared" si="5"/>
        <v>298</v>
      </c>
      <c r="C299" s="53">
        <v>5</v>
      </c>
      <c r="D299" s="33" t="s">
        <v>0</v>
      </c>
      <c r="E299" s="38" t="s">
        <v>346</v>
      </c>
      <c r="F299" s="33" t="s">
        <v>848</v>
      </c>
      <c r="G299" s="33" t="s">
        <v>2624</v>
      </c>
      <c r="H299" s="33" t="s">
        <v>347</v>
      </c>
      <c r="I299" s="33" t="s">
        <v>2625</v>
      </c>
      <c r="J299" s="33" t="s">
        <v>3228</v>
      </c>
    </row>
    <row r="300" spans="1:10">
      <c r="A300" s="33" t="s">
        <v>1285</v>
      </c>
      <c r="B300" s="33">
        <f t="shared" si="5"/>
        <v>299</v>
      </c>
      <c r="C300" s="53">
        <v>5</v>
      </c>
      <c r="D300" s="33" t="s">
        <v>0</v>
      </c>
      <c r="E300" s="38" t="s">
        <v>348</v>
      </c>
      <c r="F300" s="33" t="s">
        <v>893</v>
      </c>
      <c r="G300" s="33" t="s">
        <v>2626</v>
      </c>
      <c r="H300" s="33" t="s">
        <v>3468</v>
      </c>
      <c r="I300" s="33" t="s">
        <v>2627</v>
      </c>
      <c r="J300" s="33" t="s">
        <v>3229</v>
      </c>
    </row>
    <row r="301" spans="1:10">
      <c r="A301" s="33" t="s">
        <v>1286</v>
      </c>
      <c r="B301" s="33">
        <f t="shared" si="5"/>
        <v>300</v>
      </c>
      <c r="C301" s="53">
        <v>5</v>
      </c>
      <c r="D301" s="33" t="s">
        <v>0</v>
      </c>
      <c r="E301" s="38" t="s">
        <v>350</v>
      </c>
      <c r="F301" s="33" t="s">
        <v>935</v>
      </c>
      <c r="G301" s="33" t="s">
        <v>2628</v>
      </c>
      <c r="H301" s="33" t="s">
        <v>351</v>
      </c>
      <c r="I301" s="33" t="s">
        <v>2629</v>
      </c>
      <c r="J301" s="33" t="s">
        <v>3230</v>
      </c>
    </row>
    <row r="302" spans="1:10">
      <c r="A302" s="33" t="s">
        <v>1287</v>
      </c>
      <c r="B302" s="33">
        <f t="shared" si="5"/>
        <v>301</v>
      </c>
      <c r="C302" s="53">
        <v>5</v>
      </c>
      <c r="D302" s="33" t="s">
        <v>0</v>
      </c>
      <c r="E302" s="38" t="s">
        <v>352</v>
      </c>
      <c r="F302" s="33" t="s">
        <v>895</v>
      </c>
      <c r="G302" s="33" t="s">
        <v>2630</v>
      </c>
      <c r="H302" s="33" t="s">
        <v>353</v>
      </c>
      <c r="I302" s="33" t="s">
        <v>2631</v>
      </c>
      <c r="J302" s="33" t="s">
        <v>3231</v>
      </c>
    </row>
    <row r="303" spans="1:10">
      <c r="A303" s="33" t="s">
        <v>1288</v>
      </c>
      <c r="B303" s="33">
        <f t="shared" si="5"/>
        <v>302</v>
      </c>
      <c r="C303" s="53">
        <v>5</v>
      </c>
      <c r="D303" s="33" t="s">
        <v>0</v>
      </c>
      <c r="E303" s="38" t="s">
        <v>354</v>
      </c>
      <c r="F303" s="33" t="s">
        <v>850</v>
      </c>
      <c r="G303" s="33" t="s">
        <v>2632</v>
      </c>
      <c r="H303" s="33" t="s">
        <v>355</v>
      </c>
      <c r="I303" s="33" t="s">
        <v>2633</v>
      </c>
      <c r="J303" s="33" t="s">
        <v>3232</v>
      </c>
    </row>
    <row r="304" spans="1:10">
      <c r="A304" s="33" t="s">
        <v>1289</v>
      </c>
      <c r="B304" s="33">
        <f t="shared" si="5"/>
        <v>303</v>
      </c>
      <c r="C304" s="53">
        <v>5</v>
      </c>
      <c r="D304" s="33" t="s">
        <v>0</v>
      </c>
      <c r="E304" s="38" t="s">
        <v>356</v>
      </c>
      <c r="F304" s="33" t="s">
        <v>851</v>
      </c>
      <c r="G304" s="33" t="s">
        <v>2634</v>
      </c>
      <c r="H304" s="33" t="s">
        <v>357</v>
      </c>
      <c r="I304" s="33" t="s">
        <v>2635</v>
      </c>
      <c r="J304" s="33" t="s">
        <v>3233</v>
      </c>
    </row>
    <row r="305" spans="1:10">
      <c r="A305" s="33" t="s">
        <v>1290</v>
      </c>
      <c r="B305" s="33">
        <f t="shared" si="5"/>
        <v>304</v>
      </c>
      <c r="C305" s="53">
        <v>5</v>
      </c>
      <c r="D305" s="33" t="s">
        <v>0</v>
      </c>
      <c r="E305" s="38" t="s">
        <v>358</v>
      </c>
      <c r="F305" s="33" t="s">
        <v>856</v>
      </c>
      <c r="G305" s="33" t="s">
        <v>1683</v>
      </c>
      <c r="H305" s="33" t="s">
        <v>2636</v>
      </c>
      <c r="I305" s="33" t="s">
        <v>2637</v>
      </c>
      <c r="J305" s="33" t="s">
        <v>3234</v>
      </c>
    </row>
    <row r="306" spans="1:10">
      <c r="A306" s="33" t="s">
        <v>1291</v>
      </c>
      <c r="B306" s="33">
        <f t="shared" si="5"/>
        <v>305</v>
      </c>
      <c r="C306" s="53">
        <v>5</v>
      </c>
      <c r="D306" s="33" t="s">
        <v>0</v>
      </c>
      <c r="E306" s="38" t="s">
        <v>360</v>
      </c>
      <c r="F306" s="33" t="s">
        <v>938</v>
      </c>
      <c r="G306" s="33" t="s">
        <v>1684</v>
      </c>
      <c r="H306" s="33" t="s">
        <v>361</v>
      </c>
      <c r="I306" s="33" t="s">
        <v>2638</v>
      </c>
      <c r="J306" s="33" t="s">
        <v>3235</v>
      </c>
    </row>
    <row r="307" spans="1:10">
      <c r="A307" s="33" t="s">
        <v>1292</v>
      </c>
      <c r="B307" s="33">
        <f t="shared" si="5"/>
        <v>306</v>
      </c>
      <c r="C307" s="53">
        <v>5</v>
      </c>
      <c r="D307" s="33" t="s">
        <v>16</v>
      </c>
      <c r="E307" s="38" t="s">
        <v>362</v>
      </c>
      <c r="F307" s="33" t="s">
        <v>1007</v>
      </c>
      <c r="G307" s="33" t="s">
        <v>1685</v>
      </c>
      <c r="H307" s="33" t="s">
        <v>363</v>
      </c>
      <c r="I307" s="33" t="s">
        <v>2639</v>
      </c>
      <c r="J307" s="33" t="s">
        <v>3075</v>
      </c>
    </row>
    <row r="308" spans="1:10">
      <c r="A308" s="33" t="s">
        <v>1293</v>
      </c>
      <c r="B308" s="33">
        <f t="shared" si="5"/>
        <v>307</v>
      </c>
      <c r="C308" s="53">
        <v>5</v>
      </c>
      <c r="D308" s="33" t="s">
        <v>16</v>
      </c>
      <c r="E308" s="38" t="s">
        <v>364</v>
      </c>
      <c r="F308" s="33" t="s">
        <v>1063</v>
      </c>
      <c r="G308" s="33" t="s">
        <v>1686</v>
      </c>
      <c r="H308" s="33" t="s">
        <v>365</v>
      </c>
      <c r="I308" s="33" t="s">
        <v>2640</v>
      </c>
      <c r="J308" s="33" t="s">
        <v>3236</v>
      </c>
    </row>
    <row r="309" spans="1:10">
      <c r="A309" s="33" t="s">
        <v>1294</v>
      </c>
      <c r="B309" s="33">
        <f t="shared" si="5"/>
        <v>308</v>
      </c>
      <c r="C309" s="53">
        <v>5</v>
      </c>
      <c r="D309" s="33" t="s">
        <v>16</v>
      </c>
      <c r="E309" s="38" t="s">
        <v>366</v>
      </c>
      <c r="F309" s="33" t="s">
        <v>1008</v>
      </c>
      <c r="G309" s="33" t="s">
        <v>1687</v>
      </c>
      <c r="H309" s="33" t="s">
        <v>367</v>
      </c>
      <c r="I309" s="33" t="s">
        <v>2641</v>
      </c>
      <c r="J309" s="33" t="s">
        <v>3076</v>
      </c>
    </row>
    <row r="310" spans="1:10">
      <c r="A310" s="33" t="s">
        <v>1295</v>
      </c>
      <c r="B310" s="33">
        <f t="shared" si="5"/>
        <v>309</v>
      </c>
      <c r="C310" s="53">
        <v>5</v>
      </c>
      <c r="D310" s="33" t="s">
        <v>16</v>
      </c>
      <c r="E310" s="38" t="s">
        <v>368</v>
      </c>
      <c r="F310" s="33" t="s">
        <v>1064</v>
      </c>
      <c r="G310" s="33" t="s">
        <v>1688</v>
      </c>
      <c r="H310" s="33" t="s">
        <v>369</v>
      </c>
      <c r="I310" s="33" t="s">
        <v>2642</v>
      </c>
      <c r="J310" s="33" t="s">
        <v>3237</v>
      </c>
    </row>
    <row r="311" spans="1:10">
      <c r="A311" s="33" t="s">
        <v>820</v>
      </c>
      <c r="B311" s="33">
        <f t="shared" si="5"/>
        <v>310</v>
      </c>
      <c r="C311" s="53">
        <v>5</v>
      </c>
      <c r="D311" s="33" t="s">
        <v>0</v>
      </c>
      <c r="E311" s="38" t="s">
        <v>370</v>
      </c>
      <c r="F311" s="94" t="s">
        <v>3457</v>
      </c>
      <c r="G311" s="33" t="s">
        <v>2643</v>
      </c>
      <c r="H311" s="33" t="s">
        <v>371</v>
      </c>
      <c r="I311" s="33" t="s">
        <v>2644</v>
      </c>
      <c r="J311" s="33" t="s">
        <v>3238</v>
      </c>
    </row>
    <row r="312" spans="1:10">
      <c r="A312" s="33" t="s">
        <v>1296</v>
      </c>
      <c r="B312" s="33">
        <f t="shared" si="5"/>
        <v>311</v>
      </c>
      <c r="C312" s="53">
        <v>6</v>
      </c>
      <c r="D312" s="33" t="s">
        <v>0</v>
      </c>
      <c r="E312" s="39" t="s">
        <v>372</v>
      </c>
      <c r="F312" s="33" t="s">
        <v>853</v>
      </c>
      <c r="G312" s="33" t="s">
        <v>2645</v>
      </c>
      <c r="H312" s="33" t="s">
        <v>373</v>
      </c>
      <c r="I312" s="33" t="s">
        <v>2646</v>
      </c>
      <c r="J312" s="33" t="s">
        <v>3239</v>
      </c>
    </row>
    <row r="313" spans="1:10">
      <c r="A313" s="33" t="s">
        <v>1297</v>
      </c>
      <c r="B313" s="33">
        <f t="shared" si="5"/>
        <v>312</v>
      </c>
      <c r="C313" s="53">
        <v>6</v>
      </c>
      <c r="D313" s="33" t="s">
        <v>0</v>
      </c>
      <c r="E313" s="39" t="s">
        <v>374</v>
      </c>
      <c r="F313" s="33" t="s">
        <v>854</v>
      </c>
      <c r="G313" s="33" t="s">
        <v>2647</v>
      </c>
      <c r="H313" s="33" t="s">
        <v>375</v>
      </c>
      <c r="I313" s="33" t="s">
        <v>2648</v>
      </c>
      <c r="J313" s="33" t="s">
        <v>3240</v>
      </c>
    </row>
    <row r="314" spans="1:10">
      <c r="A314" s="33" t="s">
        <v>1298</v>
      </c>
      <c r="B314" s="33">
        <f t="shared" si="5"/>
        <v>313</v>
      </c>
      <c r="C314" s="53">
        <v>6</v>
      </c>
      <c r="D314" s="33" t="s">
        <v>0</v>
      </c>
      <c r="E314" s="39" t="s">
        <v>376</v>
      </c>
      <c r="F314" s="33" t="s">
        <v>855</v>
      </c>
      <c r="G314" s="33" t="s">
        <v>2649</v>
      </c>
      <c r="H314" s="33" t="s">
        <v>377</v>
      </c>
      <c r="I314" s="33" t="s">
        <v>2650</v>
      </c>
      <c r="J314" s="33" t="s">
        <v>3077</v>
      </c>
    </row>
    <row r="315" spans="1:10">
      <c r="A315" s="33" t="s">
        <v>821</v>
      </c>
      <c r="B315" s="33">
        <f t="shared" si="5"/>
        <v>314</v>
      </c>
      <c r="C315" s="53">
        <v>6</v>
      </c>
      <c r="D315" s="33" t="s">
        <v>0</v>
      </c>
      <c r="E315" s="39" t="s">
        <v>378</v>
      </c>
      <c r="F315" s="94" t="s">
        <v>3457</v>
      </c>
      <c r="G315" s="33" t="s">
        <v>2651</v>
      </c>
      <c r="H315" s="33" t="s">
        <v>379</v>
      </c>
      <c r="I315" s="33" t="s">
        <v>2652</v>
      </c>
      <c r="J315" s="33" t="s">
        <v>3241</v>
      </c>
    </row>
    <row r="316" spans="1:10">
      <c r="A316" s="33" t="s">
        <v>1299</v>
      </c>
      <c r="B316" s="33">
        <f t="shared" si="5"/>
        <v>315</v>
      </c>
      <c r="C316" s="53">
        <v>7</v>
      </c>
      <c r="D316" s="33" t="s">
        <v>0</v>
      </c>
      <c r="E316" s="42" t="s">
        <v>380</v>
      </c>
      <c r="F316" s="33" t="s">
        <v>896</v>
      </c>
      <c r="G316" s="33" t="s">
        <v>1694</v>
      </c>
      <c r="H316" s="33" t="s">
        <v>381</v>
      </c>
      <c r="I316" s="33" t="s">
        <v>2653</v>
      </c>
      <c r="J316" s="33" t="s">
        <v>3242</v>
      </c>
    </row>
    <row r="317" spans="1:10">
      <c r="A317" s="33" t="s">
        <v>1300</v>
      </c>
      <c r="B317" s="33">
        <f t="shared" si="5"/>
        <v>316</v>
      </c>
      <c r="C317" s="53">
        <v>7</v>
      </c>
      <c r="D317" s="33" t="s">
        <v>0</v>
      </c>
      <c r="E317" s="42" t="s">
        <v>382</v>
      </c>
      <c r="F317" s="33" t="s">
        <v>898</v>
      </c>
      <c r="G317" s="33" t="s">
        <v>1695</v>
      </c>
      <c r="H317" s="33" t="s">
        <v>383</v>
      </c>
      <c r="I317" s="33" t="s">
        <v>2654</v>
      </c>
      <c r="J317" s="33" t="s">
        <v>3243</v>
      </c>
    </row>
    <row r="318" spans="1:10">
      <c r="A318" s="33" t="s">
        <v>1301</v>
      </c>
      <c r="B318" s="33">
        <f t="shared" si="5"/>
        <v>317</v>
      </c>
      <c r="C318" s="53">
        <v>7</v>
      </c>
      <c r="D318" s="33" t="s">
        <v>0</v>
      </c>
      <c r="E318" s="42" t="s">
        <v>384</v>
      </c>
      <c r="F318" s="33" t="s">
        <v>905</v>
      </c>
      <c r="G318" s="33" t="s">
        <v>1696</v>
      </c>
      <c r="H318" s="33" t="s">
        <v>385</v>
      </c>
      <c r="I318" s="33" t="s">
        <v>2655</v>
      </c>
      <c r="J318" s="33" t="s">
        <v>3244</v>
      </c>
    </row>
    <row r="319" spans="1:10">
      <c r="A319" s="33" t="s">
        <v>1302</v>
      </c>
      <c r="B319" s="33">
        <f t="shared" si="5"/>
        <v>318</v>
      </c>
      <c r="C319" s="53">
        <v>7</v>
      </c>
      <c r="D319" s="33" t="s">
        <v>0</v>
      </c>
      <c r="E319" s="42" t="s">
        <v>386</v>
      </c>
      <c r="F319" s="33" t="s">
        <v>897</v>
      </c>
      <c r="G319" s="33" t="s">
        <v>2656</v>
      </c>
      <c r="H319" s="33" t="s">
        <v>387</v>
      </c>
      <c r="I319" s="33" t="s">
        <v>2657</v>
      </c>
      <c r="J319" s="33" t="s">
        <v>3245</v>
      </c>
    </row>
    <row r="320" spans="1:10">
      <c r="A320" s="33" t="s">
        <v>1303</v>
      </c>
      <c r="B320" s="33">
        <f t="shared" si="5"/>
        <v>319</v>
      </c>
      <c r="C320" s="53">
        <v>5</v>
      </c>
      <c r="D320" s="33" t="s">
        <v>0</v>
      </c>
      <c r="E320" s="38" t="s">
        <v>388</v>
      </c>
      <c r="F320" s="33" t="s">
        <v>852</v>
      </c>
      <c r="G320" s="33" t="s">
        <v>1698</v>
      </c>
      <c r="H320" s="33" t="s">
        <v>389</v>
      </c>
      <c r="I320" s="33" t="s">
        <v>2658</v>
      </c>
      <c r="J320" s="33" t="s">
        <v>3246</v>
      </c>
    </row>
    <row r="321" spans="1:10">
      <c r="A321" s="33" t="s">
        <v>1304</v>
      </c>
      <c r="B321" s="33">
        <f t="shared" si="5"/>
        <v>320</v>
      </c>
      <c r="C321" s="53">
        <v>4</v>
      </c>
      <c r="D321" s="33" t="s">
        <v>0</v>
      </c>
      <c r="E321" s="37" t="s">
        <v>390</v>
      </c>
      <c r="F321" s="33" t="s">
        <v>857</v>
      </c>
      <c r="G321" s="33" t="s">
        <v>2659</v>
      </c>
      <c r="H321" s="33" t="s">
        <v>2660</v>
      </c>
      <c r="I321" s="33" t="s">
        <v>2661</v>
      </c>
      <c r="J321" s="33" t="s">
        <v>3247</v>
      </c>
    </row>
    <row r="322" spans="1:10">
      <c r="A322" s="33" t="s">
        <v>1305</v>
      </c>
      <c r="B322" s="33">
        <f t="shared" si="5"/>
        <v>321</v>
      </c>
      <c r="C322" s="53">
        <v>4</v>
      </c>
      <c r="D322" s="33" t="s">
        <v>35</v>
      </c>
      <c r="E322" s="37" t="s">
        <v>391</v>
      </c>
      <c r="F322" s="33" t="s">
        <v>1088</v>
      </c>
      <c r="G322" s="33" t="s">
        <v>2662</v>
      </c>
      <c r="H322" s="33" t="s">
        <v>2663</v>
      </c>
      <c r="I322" s="33" t="s">
        <v>2664</v>
      </c>
      <c r="J322" s="33" t="s">
        <v>3248</v>
      </c>
    </row>
    <row r="323" spans="1:10">
      <c r="A323" s="33" t="s">
        <v>1309</v>
      </c>
      <c r="B323" s="33">
        <f t="shared" si="5"/>
        <v>322</v>
      </c>
      <c r="C323" s="53">
        <v>4</v>
      </c>
      <c r="D323" s="33" t="s">
        <v>35</v>
      </c>
      <c r="E323" s="37" t="s">
        <v>398</v>
      </c>
      <c r="F323" s="33" t="s">
        <v>1090</v>
      </c>
      <c r="G323" s="33" t="s">
        <v>2665</v>
      </c>
      <c r="H323" s="33" t="s">
        <v>399</v>
      </c>
      <c r="I323" s="33" t="s">
        <v>2666</v>
      </c>
      <c r="J323" s="33" t="s">
        <v>3249</v>
      </c>
    </row>
    <row r="324" spans="1:10">
      <c r="A324" s="33" t="s">
        <v>1306</v>
      </c>
      <c r="B324" s="33">
        <f t="shared" si="5"/>
        <v>323</v>
      </c>
      <c r="C324" s="53">
        <v>4</v>
      </c>
      <c r="D324" s="33" t="s">
        <v>35</v>
      </c>
      <c r="E324" s="37" t="s">
        <v>392</v>
      </c>
      <c r="F324" s="33" t="s">
        <v>857</v>
      </c>
      <c r="G324" s="33" t="s">
        <v>2667</v>
      </c>
      <c r="H324" s="33" t="s">
        <v>3469</v>
      </c>
      <c r="I324" s="33" t="s">
        <v>2668</v>
      </c>
      <c r="J324" s="33" t="s">
        <v>3250</v>
      </c>
    </row>
    <row r="325" spans="1:10">
      <c r="A325" s="33" t="s">
        <v>1307</v>
      </c>
      <c r="B325" s="33">
        <f t="shared" si="5"/>
        <v>324</v>
      </c>
      <c r="C325" s="53">
        <v>4</v>
      </c>
      <c r="D325" s="33" t="s">
        <v>35</v>
      </c>
      <c r="E325" s="37" t="s">
        <v>394</v>
      </c>
      <c r="F325" s="33" t="s">
        <v>1088</v>
      </c>
      <c r="G325" s="33" t="s">
        <v>2669</v>
      </c>
      <c r="H325" s="33" t="s">
        <v>395</v>
      </c>
      <c r="I325" s="33" t="s">
        <v>2670</v>
      </c>
      <c r="J325" s="33" t="s">
        <v>3251</v>
      </c>
    </row>
    <row r="326" spans="1:10">
      <c r="A326" s="33" t="s">
        <v>1308</v>
      </c>
      <c r="B326" s="33">
        <f t="shared" si="5"/>
        <v>325</v>
      </c>
      <c r="C326" s="53">
        <v>4</v>
      </c>
      <c r="D326" s="33" t="s">
        <v>35</v>
      </c>
      <c r="E326" s="37" t="s">
        <v>396</v>
      </c>
      <c r="F326" s="33" t="s">
        <v>1089</v>
      </c>
      <c r="G326" s="33" t="s">
        <v>2671</v>
      </c>
      <c r="H326" s="33" t="s">
        <v>397</v>
      </c>
      <c r="I326" s="33" t="s">
        <v>2672</v>
      </c>
      <c r="J326" s="33" t="s">
        <v>3429</v>
      </c>
    </row>
    <row r="327" spans="1:10">
      <c r="A327" s="33" t="s">
        <v>1310</v>
      </c>
      <c r="B327" s="33">
        <f t="shared" si="5"/>
        <v>326</v>
      </c>
      <c r="C327" s="53">
        <v>4</v>
      </c>
      <c r="D327" s="33" t="s">
        <v>35</v>
      </c>
      <c r="E327" s="37" t="s">
        <v>400</v>
      </c>
      <c r="F327" s="33" t="s">
        <v>1092</v>
      </c>
      <c r="G327" s="33" t="s">
        <v>2673</v>
      </c>
      <c r="H327" s="33" t="s">
        <v>401</v>
      </c>
      <c r="I327" s="33" t="s">
        <v>2674</v>
      </c>
      <c r="J327" s="33" t="s">
        <v>3252</v>
      </c>
    </row>
    <row r="328" spans="1:10">
      <c r="A328" s="33" t="s">
        <v>1311</v>
      </c>
      <c r="B328" s="33">
        <f t="shared" si="5"/>
        <v>327</v>
      </c>
      <c r="C328" s="53">
        <v>4</v>
      </c>
      <c r="D328" s="33" t="s">
        <v>35</v>
      </c>
      <c r="E328" s="37" t="s">
        <v>402</v>
      </c>
      <c r="F328" s="33" t="s">
        <v>1091</v>
      </c>
      <c r="G328" s="33" t="s">
        <v>2675</v>
      </c>
      <c r="H328" s="33" t="s">
        <v>403</v>
      </c>
      <c r="I328" s="33" t="s">
        <v>2676</v>
      </c>
      <c r="J328" s="33" t="s">
        <v>3253</v>
      </c>
    </row>
    <row r="329" spans="1:10">
      <c r="A329" s="33" t="s">
        <v>1312</v>
      </c>
      <c r="B329" s="33">
        <f t="shared" si="5"/>
        <v>328</v>
      </c>
      <c r="C329" s="53">
        <v>4</v>
      </c>
      <c r="D329" s="33" t="s">
        <v>35</v>
      </c>
      <c r="E329" s="37" t="s">
        <v>404</v>
      </c>
      <c r="F329" s="33" t="s">
        <v>857</v>
      </c>
      <c r="G329" s="33" t="s">
        <v>2677</v>
      </c>
      <c r="H329" s="33" t="s">
        <v>405</v>
      </c>
      <c r="I329" s="33" t="s">
        <v>2678</v>
      </c>
      <c r="J329" s="33" t="s">
        <v>3254</v>
      </c>
    </row>
    <row r="330" spans="1:10">
      <c r="A330" s="33" t="s">
        <v>1313</v>
      </c>
      <c r="B330" s="33">
        <f t="shared" si="5"/>
        <v>329</v>
      </c>
      <c r="C330" s="53">
        <v>4</v>
      </c>
      <c r="D330" s="33" t="s">
        <v>35</v>
      </c>
      <c r="E330" s="37" t="s">
        <v>406</v>
      </c>
      <c r="F330" s="33" t="s">
        <v>1088</v>
      </c>
      <c r="G330" s="33" t="s">
        <v>2679</v>
      </c>
      <c r="H330" s="33" t="s">
        <v>407</v>
      </c>
      <c r="I330" s="33" t="s">
        <v>2680</v>
      </c>
      <c r="J330" s="33" t="s">
        <v>3255</v>
      </c>
    </row>
    <row r="331" spans="1:10">
      <c r="A331" s="33" t="s">
        <v>1314</v>
      </c>
      <c r="B331" s="33">
        <f t="shared" si="5"/>
        <v>330</v>
      </c>
      <c r="C331" s="53">
        <v>4</v>
      </c>
      <c r="D331" s="33" t="s">
        <v>35</v>
      </c>
      <c r="E331" s="37" t="s">
        <v>408</v>
      </c>
      <c r="F331" s="33" t="s">
        <v>1089</v>
      </c>
      <c r="G331" s="33" t="s">
        <v>2681</v>
      </c>
      <c r="H331" s="33" t="s">
        <v>409</v>
      </c>
      <c r="I331" s="33" t="s">
        <v>2682</v>
      </c>
      <c r="J331" s="33" t="s">
        <v>3430</v>
      </c>
    </row>
    <row r="332" spans="1:10">
      <c r="A332" s="33" t="s">
        <v>1315</v>
      </c>
      <c r="B332" s="33">
        <f t="shared" si="5"/>
        <v>331</v>
      </c>
      <c r="C332" s="53">
        <v>4</v>
      </c>
      <c r="D332" s="33" t="s">
        <v>35</v>
      </c>
      <c r="E332" s="37" t="s">
        <v>410</v>
      </c>
      <c r="F332" s="33" t="s">
        <v>1092</v>
      </c>
      <c r="G332" s="33" t="s">
        <v>2683</v>
      </c>
      <c r="H332" s="33" t="s">
        <v>411</v>
      </c>
      <c r="I332" s="33" t="s">
        <v>2684</v>
      </c>
      <c r="J332" s="33" t="s">
        <v>3256</v>
      </c>
    </row>
    <row r="333" spans="1:10">
      <c r="A333" s="33" t="s">
        <v>1316</v>
      </c>
      <c r="B333" s="33">
        <f t="shared" si="5"/>
        <v>332</v>
      </c>
      <c r="C333" s="53">
        <v>4</v>
      </c>
      <c r="D333" s="33" t="s">
        <v>35</v>
      </c>
      <c r="E333" s="37" t="s">
        <v>412</v>
      </c>
      <c r="F333" s="33" t="s">
        <v>1093</v>
      </c>
      <c r="G333" s="33" t="s">
        <v>2685</v>
      </c>
      <c r="H333" s="33" t="s">
        <v>413</v>
      </c>
      <c r="I333" s="33" t="s">
        <v>2686</v>
      </c>
      <c r="J333" s="33" t="s">
        <v>3257</v>
      </c>
    </row>
    <row r="334" spans="1:10">
      <c r="A334" s="33" t="s">
        <v>1317</v>
      </c>
      <c r="B334" s="33">
        <f t="shared" si="5"/>
        <v>333</v>
      </c>
      <c r="C334" s="53">
        <v>4</v>
      </c>
      <c r="D334" s="33" t="s">
        <v>35</v>
      </c>
      <c r="E334" s="37" t="s">
        <v>414</v>
      </c>
      <c r="F334" s="33" t="s">
        <v>1089</v>
      </c>
      <c r="G334" s="33" t="s">
        <v>2687</v>
      </c>
      <c r="H334" s="33" t="s">
        <v>415</v>
      </c>
      <c r="I334" s="33" t="s">
        <v>2688</v>
      </c>
      <c r="J334" s="33" t="s">
        <v>3431</v>
      </c>
    </row>
    <row r="335" spans="1:10">
      <c r="A335" s="33" t="s">
        <v>1318</v>
      </c>
      <c r="B335" s="33">
        <f t="shared" si="5"/>
        <v>334</v>
      </c>
      <c r="C335" s="53">
        <v>4</v>
      </c>
      <c r="D335" s="33" t="s">
        <v>35</v>
      </c>
      <c r="E335" s="37" t="s">
        <v>416</v>
      </c>
      <c r="F335" s="33" t="s">
        <v>1092</v>
      </c>
      <c r="G335" s="33" t="s">
        <v>2689</v>
      </c>
      <c r="H335" s="33" t="s">
        <v>417</v>
      </c>
      <c r="I335" s="33" t="s">
        <v>2690</v>
      </c>
      <c r="J335" s="33" t="s">
        <v>3258</v>
      </c>
    </row>
    <row r="336" spans="1:10">
      <c r="A336" s="33" t="s">
        <v>1319</v>
      </c>
      <c r="B336" s="33">
        <f t="shared" si="5"/>
        <v>335</v>
      </c>
      <c r="C336" s="53">
        <v>4</v>
      </c>
      <c r="D336" s="33" t="s">
        <v>35</v>
      </c>
      <c r="E336" s="37" t="s">
        <v>418</v>
      </c>
      <c r="F336" s="33" t="s">
        <v>1093</v>
      </c>
      <c r="G336" s="33" t="s">
        <v>2691</v>
      </c>
      <c r="H336" s="33" t="s">
        <v>419</v>
      </c>
      <c r="I336" s="33" t="s">
        <v>2692</v>
      </c>
      <c r="J336" s="33" t="s">
        <v>3259</v>
      </c>
    </row>
    <row r="337" spans="1:10">
      <c r="A337" s="33" t="s">
        <v>1320</v>
      </c>
      <c r="B337" s="33">
        <f t="shared" si="5"/>
        <v>336</v>
      </c>
      <c r="C337" s="53">
        <v>4</v>
      </c>
      <c r="D337" s="33" t="s">
        <v>0</v>
      </c>
      <c r="E337" s="37" t="s">
        <v>420</v>
      </c>
      <c r="F337" s="33" t="s">
        <v>909</v>
      </c>
      <c r="G337" s="33" t="s">
        <v>2693</v>
      </c>
      <c r="H337" s="33" t="s">
        <v>421</v>
      </c>
      <c r="I337" s="33" t="s">
        <v>2694</v>
      </c>
      <c r="J337" s="33" t="s">
        <v>3260</v>
      </c>
    </row>
    <row r="338" spans="1:10">
      <c r="A338" s="33" t="s">
        <v>1321</v>
      </c>
      <c r="B338" s="33">
        <f t="shared" si="5"/>
        <v>337</v>
      </c>
      <c r="C338" s="53">
        <v>4</v>
      </c>
      <c r="D338" s="33" t="s">
        <v>0</v>
      </c>
      <c r="E338" s="37" t="s">
        <v>422</v>
      </c>
      <c r="F338" s="33" t="s">
        <v>862</v>
      </c>
      <c r="G338" s="33" t="s">
        <v>2695</v>
      </c>
      <c r="H338" s="33" t="s">
        <v>423</v>
      </c>
      <c r="I338" s="33" t="s">
        <v>2696</v>
      </c>
      <c r="J338" s="33" t="s">
        <v>3261</v>
      </c>
    </row>
    <row r="339" spans="1:10">
      <c r="A339" s="33" t="s">
        <v>1322</v>
      </c>
      <c r="B339" s="33">
        <f t="shared" si="5"/>
        <v>338</v>
      </c>
      <c r="C339" s="53">
        <v>4</v>
      </c>
      <c r="D339" s="33" t="s">
        <v>0</v>
      </c>
      <c r="E339" s="37" t="s">
        <v>424</v>
      </c>
      <c r="F339" s="33" t="s">
        <v>902</v>
      </c>
      <c r="G339" s="33" t="s">
        <v>1717</v>
      </c>
      <c r="H339" s="33" t="s">
        <v>425</v>
      </c>
      <c r="I339" s="33" t="s">
        <v>2697</v>
      </c>
      <c r="J339" s="33" t="s">
        <v>3262</v>
      </c>
    </row>
    <row r="340" spans="1:10">
      <c r="A340" s="33" t="s">
        <v>1323</v>
      </c>
      <c r="B340" s="33">
        <f t="shared" si="5"/>
        <v>339</v>
      </c>
      <c r="C340" s="53">
        <v>4</v>
      </c>
      <c r="D340" s="33" t="s">
        <v>16</v>
      </c>
      <c r="E340" s="37" t="s">
        <v>426</v>
      </c>
      <c r="F340" s="33" t="s">
        <v>954</v>
      </c>
      <c r="G340" s="33" t="s">
        <v>2698</v>
      </c>
      <c r="H340" s="33" t="s">
        <v>427</v>
      </c>
      <c r="I340" s="33" t="s">
        <v>2699</v>
      </c>
      <c r="J340" s="33" t="s">
        <v>3263</v>
      </c>
    </row>
    <row r="341" spans="1:10">
      <c r="A341" s="40" t="s">
        <v>3658</v>
      </c>
      <c r="B341" s="33">
        <f t="shared" si="5"/>
        <v>340</v>
      </c>
      <c r="C341" s="53">
        <v>4</v>
      </c>
      <c r="D341" s="33" t="s">
        <v>3528</v>
      </c>
      <c r="E341" s="37" t="s">
        <v>3581</v>
      </c>
      <c r="F341" s="94" t="s">
        <v>3643</v>
      </c>
      <c r="G341" s="33" t="s">
        <v>2264</v>
      </c>
      <c r="H341" s="33" t="str">
        <f>VLOOKUP(G341,Table2!D:E,2,FALSE)</f>
        <v>A group of business terms providing information about allowances applicable to the individual Invoice line.</v>
      </c>
      <c r="I341" s="33" t="s">
        <v>3643</v>
      </c>
      <c r="J341" s="33" t="s">
        <v>3643</v>
      </c>
    </row>
    <row r="342" spans="1:10">
      <c r="A342" s="40" t="s">
        <v>4378</v>
      </c>
      <c r="B342" s="33">
        <f t="shared" si="5"/>
        <v>341</v>
      </c>
      <c r="C342" s="53">
        <v>5</v>
      </c>
      <c r="D342" s="33" t="s">
        <v>3642</v>
      </c>
      <c r="E342" s="38" t="s">
        <v>4380</v>
      </c>
      <c r="F342" s="33" t="s">
        <v>4373</v>
      </c>
      <c r="G342" s="33" t="str">
        <f>VLOOKUP("BT-"&amp;MID(A342,5,LEN(A342)-4),Table2!A:E,4,FALSE)</f>
        <v>Invoice line allowance amount</v>
      </c>
      <c r="H342" s="33" t="str">
        <f>VLOOKUP("BT-"&amp;MID(A342,5,LEN(A342)-4),Table2!A:E,5,FALSE)</f>
        <v>The amount of an allowance, without VAT.</v>
      </c>
    </row>
    <row r="343" spans="1:10" ht="17" customHeight="1">
      <c r="A343" s="41" t="s">
        <v>3704</v>
      </c>
      <c r="B343" s="33">
        <f t="shared" si="5"/>
        <v>342</v>
      </c>
      <c r="C343" s="53">
        <v>5</v>
      </c>
      <c r="D343" s="33" t="s">
        <v>3528</v>
      </c>
      <c r="E343" s="38" t="s">
        <v>3582</v>
      </c>
      <c r="F343" s="33" t="s">
        <v>3598</v>
      </c>
      <c r="G343" s="33" t="s">
        <v>2268</v>
      </c>
      <c r="H343" s="33" t="str">
        <f>VLOOKUP(G343,Table2!D:E,2,FALSE)</f>
        <v>The base amount that may be used, in conjunction with the Invoice line allowance percentage, to calculate the Invoice line allowance amount.</v>
      </c>
      <c r="I343" s="33" t="s">
        <v>3643</v>
      </c>
      <c r="J343" s="33" t="s">
        <v>3643</v>
      </c>
    </row>
    <row r="344" spans="1:10">
      <c r="A344" s="41" t="s">
        <v>3705</v>
      </c>
      <c r="B344" s="33">
        <f t="shared" si="5"/>
        <v>343</v>
      </c>
      <c r="C344" s="53">
        <v>5</v>
      </c>
      <c r="D344" s="33" t="s">
        <v>3528</v>
      </c>
      <c r="E344" s="38" t="s">
        <v>3583</v>
      </c>
      <c r="F344" s="33" t="s">
        <v>3599</v>
      </c>
      <c r="G344" s="33" t="s">
        <v>2270</v>
      </c>
      <c r="H344" s="33" t="str">
        <f>VLOOKUP(G344,Table2!D:E,2,FALSE)</f>
        <v>The percentage that may be used, in conjunction with the Invoice line allowance base amount, to calculate the Invoice line allowance amount</v>
      </c>
      <c r="I344" s="33" t="s">
        <v>3643</v>
      </c>
      <c r="J344" s="33" t="s">
        <v>3643</v>
      </c>
    </row>
    <row r="345" spans="1:10">
      <c r="A345" s="41" t="s">
        <v>3706</v>
      </c>
      <c r="B345" s="33">
        <f t="shared" ref="B345:B408" si="6">ROW()-1</f>
        <v>344</v>
      </c>
      <c r="C345" s="53">
        <v>5</v>
      </c>
      <c r="D345" s="33" t="s">
        <v>3528</v>
      </c>
      <c r="E345" s="38" t="s">
        <v>3584</v>
      </c>
      <c r="F345" s="33" t="s">
        <v>3597</v>
      </c>
      <c r="G345" s="33" t="s">
        <v>2272</v>
      </c>
      <c r="H345" s="33" t="str">
        <f>VLOOKUP(G345,Table2!D:E,2,FALSE)</f>
        <v>The reason for the Invoice line allowance, expressed as text.</v>
      </c>
      <c r="I345" s="33" t="s">
        <v>3643</v>
      </c>
      <c r="J345" s="33" t="s">
        <v>3643</v>
      </c>
    </row>
    <row r="346" spans="1:10">
      <c r="A346" s="41" t="s">
        <v>3707</v>
      </c>
      <c r="B346" s="33">
        <f t="shared" si="6"/>
        <v>345</v>
      </c>
      <c r="C346" s="53">
        <v>5</v>
      </c>
      <c r="D346" s="33" t="s">
        <v>3528</v>
      </c>
      <c r="E346" s="38" t="s">
        <v>3585</v>
      </c>
      <c r="F346" s="33" t="s">
        <v>3595</v>
      </c>
      <c r="G346" s="33" t="s">
        <v>2274</v>
      </c>
      <c r="H346" s="33" t="str">
        <f>VLOOKUP(G346,Table2!D:E,2,FALSE)</f>
        <v>The reason for the Invoice line allowance, expressed as a code.</v>
      </c>
      <c r="I346" s="33" t="s">
        <v>3643</v>
      </c>
      <c r="J346" s="33" t="s">
        <v>3643</v>
      </c>
    </row>
    <row r="347" spans="1:10">
      <c r="A347" s="40" t="s">
        <v>3659</v>
      </c>
      <c r="B347" s="33">
        <f t="shared" si="6"/>
        <v>346</v>
      </c>
      <c r="C347" s="53">
        <v>4</v>
      </c>
      <c r="D347" s="33" t="s">
        <v>3528</v>
      </c>
      <c r="E347" s="37" t="s">
        <v>3586</v>
      </c>
      <c r="F347" s="94" t="s">
        <v>3643</v>
      </c>
      <c r="G347" s="33" t="s">
        <v>2276</v>
      </c>
      <c r="H347" s="33" t="str">
        <f>VLOOKUP(G347,Table2!D:E,2,FALSE)</f>
        <v>A group of business terms providing information about charges and taxes other than VAT applicable to the individual Invoice line.</v>
      </c>
      <c r="I347" s="33" t="s">
        <v>3643</v>
      </c>
      <c r="J347" s="33" t="s">
        <v>3643</v>
      </c>
    </row>
    <row r="348" spans="1:10">
      <c r="A348" s="40" t="s">
        <v>4379</v>
      </c>
      <c r="B348" s="33">
        <f t="shared" si="6"/>
        <v>347</v>
      </c>
      <c r="C348" s="53">
        <v>5</v>
      </c>
      <c r="D348" s="33" t="s">
        <v>3642</v>
      </c>
      <c r="E348" s="38" t="s">
        <v>4381</v>
      </c>
      <c r="F348" s="33" t="s">
        <v>4373</v>
      </c>
      <c r="G348" s="33" t="str">
        <f>VLOOKUP("BT-"&amp;MID(A348,5,LEN(A348)-4),Table2!A:E,4,FALSE)</f>
        <v>Invoice line charge amount</v>
      </c>
      <c r="H348" s="33" t="str">
        <f>VLOOKUP("BT-"&amp;MID(A348,5,LEN(A348)-4),Table2!A:E,5,FALSE)</f>
        <v>The amount of a charge, without VAT.</v>
      </c>
    </row>
    <row r="349" spans="1:10">
      <c r="A349" s="41" t="s">
        <v>3708</v>
      </c>
      <c r="B349" s="33">
        <f t="shared" si="6"/>
        <v>348</v>
      </c>
      <c r="C349" s="53">
        <v>5</v>
      </c>
      <c r="D349" s="33" t="s">
        <v>3528</v>
      </c>
      <c r="E349" s="38" t="s">
        <v>3587</v>
      </c>
      <c r="F349" s="33" t="s">
        <v>3598</v>
      </c>
      <c r="G349" s="33" t="s">
        <v>2280</v>
      </c>
      <c r="H349" s="33" t="str">
        <f>VLOOKUP(G349,Table2!D:E,2,FALSE)</f>
        <v>The base amount that may be used, in conjunction with the Invoice line charge percentage, to calculate the Invoice line charge amount.</v>
      </c>
      <c r="I349" s="33" t="s">
        <v>3643</v>
      </c>
      <c r="J349" s="33" t="s">
        <v>3643</v>
      </c>
    </row>
    <row r="350" spans="1:10">
      <c r="A350" s="41" t="s">
        <v>3709</v>
      </c>
      <c r="B350" s="33">
        <f t="shared" si="6"/>
        <v>349</v>
      </c>
      <c r="C350" s="53">
        <v>5</v>
      </c>
      <c r="D350" s="33" t="s">
        <v>3528</v>
      </c>
      <c r="E350" s="38" t="s">
        <v>3588</v>
      </c>
      <c r="F350" s="33" t="s">
        <v>3599</v>
      </c>
      <c r="G350" s="33" t="s">
        <v>2282</v>
      </c>
      <c r="H350" s="33" t="str">
        <f>VLOOKUP(G350,Table2!D:E,2,FALSE)</f>
        <v>The percentage that may be used, in conjunction with the Invoice line charge base amount, to calculate the Invoice line charge amount.</v>
      </c>
      <c r="I350" s="33" t="s">
        <v>3643</v>
      </c>
      <c r="J350" s="33" t="s">
        <v>3643</v>
      </c>
    </row>
    <row r="351" spans="1:10">
      <c r="A351" s="41" t="s">
        <v>3710</v>
      </c>
      <c r="B351" s="33">
        <f t="shared" si="6"/>
        <v>350</v>
      </c>
      <c r="C351" s="53">
        <v>5</v>
      </c>
      <c r="D351" s="33" t="s">
        <v>3528</v>
      </c>
      <c r="E351" s="38" t="s">
        <v>3589</v>
      </c>
      <c r="F351" s="33" t="s">
        <v>3597</v>
      </c>
      <c r="G351" s="33" t="s">
        <v>2284</v>
      </c>
      <c r="H351" s="33" t="str">
        <f>VLOOKUP(G351,Table2!D:E,2,FALSE)</f>
        <v>The reason for the Invoice line charge, expressed as text.</v>
      </c>
      <c r="I351" s="33" t="s">
        <v>3643</v>
      </c>
      <c r="J351" s="33" t="s">
        <v>3643</v>
      </c>
    </row>
    <row r="352" spans="1:10">
      <c r="A352" s="41" t="s">
        <v>3711</v>
      </c>
      <c r="B352" s="33">
        <f t="shared" si="6"/>
        <v>351</v>
      </c>
      <c r="C352" s="53">
        <v>5</v>
      </c>
      <c r="D352" s="33" t="s">
        <v>3528</v>
      </c>
      <c r="E352" s="38" t="s">
        <v>3590</v>
      </c>
      <c r="F352" s="33" t="s">
        <v>3595</v>
      </c>
      <c r="G352" s="33" t="s">
        <v>2286</v>
      </c>
      <c r="H352" s="33" t="str">
        <f>VLOOKUP(G352,Table2!D:E,2,FALSE)</f>
        <v>The reason for the Invoice line charge, expressed as a code.</v>
      </c>
      <c r="I352" s="33" t="s">
        <v>3643</v>
      </c>
      <c r="J352" s="33" t="s">
        <v>3643</v>
      </c>
    </row>
    <row r="353" spans="1:10">
      <c r="A353" s="41" t="s">
        <v>3712</v>
      </c>
      <c r="B353" s="33">
        <f t="shared" si="6"/>
        <v>352</v>
      </c>
      <c r="C353" s="53">
        <v>5</v>
      </c>
      <c r="D353" s="33" t="s">
        <v>3528</v>
      </c>
      <c r="E353" s="38" t="s">
        <v>3591</v>
      </c>
      <c r="F353" s="33" t="s">
        <v>3597</v>
      </c>
      <c r="G353" s="33" t="s">
        <v>2312</v>
      </c>
      <c r="H353" s="33" t="str">
        <f>VLOOKUP(G353,Table2!D:E,2,FALSE)</f>
        <v>A description for an item.</v>
      </c>
      <c r="I353" s="33" t="s">
        <v>3643</v>
      </c>
      <c r="J353" s="33" t="s">
        <v>3643</v>
      </c>
    </row>
    <row r="354" spans="1:10">
      <c r="A354" s="33" t="s">
        <v>1324</v>
      </c>
      <c r="B354" s="33">
        <f t="shared" si="6"/>
        <v>353</v>
      </c>
      <c r="C354" s="53">
        <v>4</v>
      </c>
      <c r="D354" s="33" t="s">
        <v>16</v>
      </c>
      <c r="E354" s="37" t="s">
        <v>428</v>
      </c>
      <c r="F354" s="33" t="s">
        <v>953</v>
      </c>
      <c r="G354" s="33" t="s">
        <v>1719</v>
      </c>
      <c r="H354" s="33" t="s">
        <v>313</v>
      </c>
      <c r="I354" s="33" t="s">
        <v>2700</v>
      </c>
      <c r="J354" s="33" t="s">
        <v>3264</v>
      </c>
    </row>
    <row r="355" spans="1:10">
      <c r="A355" s="33" t="s">
        <v>822</v>
      </c>
      <c r="B355" s="33">
        <f t="shared" si="6"/>
        <v>354</v>
      </c>
      <c r="C355" s="53">
        <v>4</v>
      </c>
      <c r="D355" s="33" t="s">
        <v>35</v>
      </c>
      <c r="E355" s="37" t="s">
        <v>430</v>
      </c>
      <c r="F355" s="94" t="s">
        <v>3457</v>
      </c>
      <c r="G355" s="33" t="s">
        <v>1720</v>
      </c>
      <c r="H355" s="33" t="s">
        <v>431</v>
      </c>
      <c r="I355" s="33" t="s">
        <v>2701</v>
      </c>
      <c r="J355" s="33" t="s">
        <v>3265</v>
      </c>
    </row>
    <row r="356" spans="1:10">
      <c r="A356" s="33" t="s">
        <v>1325</v>
      </c>
      <c r="B356" s="33">
        <f t="shared" si="6"/>
        <v>355</v>
      </c>
      <c r="C356" s="53">
        <v>5</v>
      </c>
      <c r="D356" s="33" t="s">
        <v>35</v>
      </c>
      <c r="E356" s="38" t="s">
        <v>432</v>
      </c>
      <c r="F356" s="33" t="s">
        <v>1090</v>
      </c>
      <c r="G356" s="33" t="s">
        <v>2702</v>
      </c>
      <c r="H356" s="33" t="s">
        <v>433</v>
      </c>
      <c r="I356" s="33" t="s">
        <v>2703</v>
      </c>
      <c r="J356" s="33" t="s">
        <v>3266</v>
      </c>
    </row>
    <row r="357" spans="1:10">
      <c r="A357" s="33" t="s">
        <v>1326</v>
      </c>
      <c r="B357" s="33">
        <f t="shared" si="6"/>
        <v>356</v>
      </c>
      <c r="C357" s="53">
        <v>5</v>
      </c>
      <c r="D357" s="33" t="s">
        <v>35</v>
      </c>
      <c r="E357" s="38" t="s">
        <v>434</v>
      </c>
      <c r="F357" s="33" t="s">
        <v>857</v>
      </c>
      <c r="G357" s="33" t="s">
        <v>2704</v>
      </c>
      <c r="H357" s="33" t="s">
        <v>435</v>
      </c>
      <c r="I357" s="33" t="s">
        <v>2705</v>
      </c>
      <c r="J357" s="33" t="s">
        <v>3267</v>
      </c>
    </row>
    <row r="358" spans="1:10">
      <c r="A358" s="33" t="s">
        <v>1327</v>
      </c>
      <c r="B358" s="33">
        <f t="shared" si="6"/>
        <v>357</v>
      </c>
      <c r="C358" s="53">
        <v>5</v>
      </c>
      <c r="D358" s="33" t="s">
        <v>35</v>
      </c>
      <c r="E358" s="38" t="s">
        <v>436</v>
      </c>
      <c r="F358" s="33" t="s">
        <v>1088</v>
      </c>
      <c r="G358" s="33" t="s">
        <v>2706</v>
      </c>
      <c r="H358" s="33" t="s">
        <v>437</v>
      </c>
      <c r="I358" s="33" t="s">
        <v>2707</v>
      </c>
      <c r="J358" s="33" t="s">
        <v>3268</v>
      </c>
    </row>
    <row r="359" spans="1:10">
      <c r="A359" s="33" t="s">
        <v>1328</v>
      </c>
      <c r="B359" s="33">
        <f t="shared" si="6"/>
        <v>358</v>
      </c>
      <c r="C359" s="53">
        <v>5</v>
      </c>
      <c r="D359" s="33" t="s">
        <v>35</v>
      </c>
      <c r="E359" s="38" t="s">
        <v>438</v>
      </c>
      <c r="F359" s="33" t="s">
        <v>1089</v>
      </c>
      <c r="G359" s="33" t="s">
        <v>2708</v>
      </c>
      <c r="H359" s="33" t="s">
        <v>439</v>
      </c>
      <c r="I359" s="33" t="s">
        <v>2709</v>
      </c>
      <c r="J359" s="33" t="s">
        <v>3078</v>
      </c>
    </row>
    <row r="360" spans="1:10">
      <c r="A360" s="33" t="s">
        <v>1329</v>
      </c>
      <c r="B360" s="33">
        <f t="shared" si="6"/>
        <v>359</v>
      </c>
      <c r="C360" s="53">
        <v>5</v>
      </c>
      <c r="D360" s="33" t="s">
        <v>35</v>
      </c>
      <c r="E360" s="38" t="s">
        <v>440</v>
      </c>
      <c r="F360" s="33" t="s">
        <v>1092</v>
      </c>
      <c r="G360" s="33" t="s">
        <v>2710</v>
      </c>
      <c r="H360" s="33" t="s">
        <v>441</v>
      </c>
      <c r="I360" s="33" t="s">
        <v>2711</v>
      </c>
      <c r="J360" s="33" t="s">
        <v>3269</v>
      </c>
    </row>
    <row r="361" spans="1:10">
      <c r="A361" s="33" t="s">
        <v>1330</v>
      </c>
      <c r="B361" s="33">
        <f t="shared" si="6"/>
        <v>360</v>
      </c>
      <c r="C361" s="53">
        <v>5</v>
      </c>
      <c r="D361" s="33" t="s">
        <v>35</v>
      </c>
      <c r="E361" s="38" t="s">
        <v>442</v>
      </c>
      <c r="F361" s="33" t="s">
        <v>1093</v>
      </c>
      <c r="G361" s="33" t="s">
        <v>2712</v>
      </c>
      <c r="H361" s="33" t="s">
        <v>443</v>
      </c>
      <c r="I361" s="33" t="s">
        <v>2713</v>
      </c>
      <c r="J361" s="33" t="s">
        <v>3270</v>
      </c>
    </row>
    <row r="362" spans="1:10">
      <c r="A362" s="33" t="s">
        <v>1331</v>
      </c>
      <c r="B362" s="33">
        <f t="shared" si="6"/>
        <v>361</v>
      </c>
      <c r="C362" s="53">
        <v>5</v>
      </c>
      <c r="D362" s="33" t="s">
        <v>35</v>
      </c>
      <c r="E362" s="38" t="s">
        <v>444</v>
      </c>
      <c r="F362" s="33" t="s">
        <v>857</v>
      </c>
      <c r="G362" s="33" t="s">
        <v>2714</v>
      </c>
      <c r="H362" s="33" t="s">
        <v>445</v>
      </c>
      <c r="I362" s="33" t="s">
        <v>2715</v>
      </c>
      <c r="J362" s="33" t="s">
        <v>3271</v>
      </c>
    </row>
    <row r="363" spans="1:10">
      <c r="A363" s="33" t="s">
        <v>1332</v>
      </c>
      <c r="B363" s="33">
        <f t="shared" si="6"/>
        <v>362</v>
      </c>
      <c r="C363" s="53">
        <v>5</v>
      </c>
      <c r="D363" s="33" t="s">
        <v>35</v>
      </c>
      <c r="E363" s="38" t="s">
        <v>446</v>
      </c>
      <c r="F363" s="33" t="s">
        <v>1088</v>
      </c>
      <c r="G363" s="33" t="s">
        <v>2716</v>
      </c>
      <c r="H363" s="33" t="s">
        <v>447</v>
      </c>
      <c r="I363" s="33" t="s">
        <v>2717</v>
      </c>
      <c r="J363" s="33" t="s">
        <v>3272</v>
      </c>
    </row>
    <row r="364" spans="1:10">
      <c r="A364" s="33" t="s">
        <v>1333</v>
      </c>
      <c r="B364" s="33">
        <f t="shared" si="6"/>
        <v>363</v>
      </c>
      <c r="C364" s="53">
        <v>5</v>
      </c>
      <c r="D364" s="33" t="s">
        <v>35</v>
      </c>
      <c r="E364" s="38" t="s">
        <v>448</v>
      </c>
      <c r="F364" s="33" t="s">
        <v>1089</v>
      </c>
      <c r="G364" s="33" t="s">
        <v>2718</v>
      </c>
      <c r="H364" s="33" t="s">
        <v>449</v>
      </c>
      <c r="I364" s="33" t="s">
        <v>2719</v>
      </c>
      <c r="J364" s="33" t="s">
        <v>3432</v>
      </c>
    </row>
    <row r="365" spans="1:10">
      <c r="A365" s="33" t="s">
        <v>1334</v>
      </c>
      <c r="B365" s="33">
        <f t="shared" si="6"/>
        <v>364</v>
      </c>
      <c r="C365" s="53">
        <v>5</v>
      </c>
      <c r="D365" s="33" t="s">
        <v>35</v>
      </c>
      <c r="E365" s="38" t="s">
        <v>450</v>
      </c>
      <c r="F365" s="33" t="s">
        <v>1092</v>
      </c>
      <c r="G365" s="33" t="s">
        <v>2720</v>
      </c>
      <c r="H365" s="33" t="s">
        <v>451</v>
      </c>
      <c r="I365" s="33" t="s">
        <v>2721</v>
      </c>
      <c r="J365" s="33" t="s">
        <v>3273</v>
      </c>
    </row>
    <row r="366" spans="1:10">
      <c r="A366" s="33" t="s">
        <v>1335</v>
      </c>
      <c r="B366" s="33">
        <f t="shared" si="6"/>
        <v>365</v>
      </c>
      <c r="C366" s="53">
        <v>5</v>
      </c>
      <c r="D366" s="33" t="s">
        <v>35</v>
      </c>
      <c r="E366" s="38" t="s">
        <v>452</v>
      </c>
      <c r="F366" s="33" t="s">
        <v>1093</v>
      </c>
      <c r="G366" s="33" t="s">
        <v>2722</v>
      </c>
      <c r="H366" s="33" t="s">
        <v>453</v>
      </c>
      <c r="I366" s="33" t="s">
        <v>2723</v>
      </c>
      <c r="J366" s="33" t="s">
        <v>3274</v>
      </c>
    </row>
    <row r="367" spans="1:10">
      <c r="A367" s="33" t="s">
        <v>1336</v>
      </c>
      <c r="B367" s="33">
        <f t="shared" si="6"/>
        <v>366</v>
      </c>
      <c r="C367" s="53">
        <v>5</v>
      </c>
      <c r="D367" s="33" t="s">
        <v>35</v>
      </c>
      <c r="E367" s="38" t="s">
        <v>454</v>
      </c>
      <c r="F367" s="33" t="s">
        <v>1089</v>
      </c>
      <c r="G367" s="33" t="s">
        <v>1732</v>
      </c>
      <c r="H367" s="33" t="s">
        <v>455</v>
      </c>
      <c r="I367" s="33" t="s">
        <v>2724</v>
      </c>
      <c r="J367" s="33" t="s">
        <v>3433</v>
      </c>
    </row>
    <row r="368" spans="1:10">
      <c r="A368" s="33" t="s">
        <v>1337</v>
      </c>
      <c r="B368" s="33">
        <f t="shared" si="6"/>
        <v>367</v>
      </c>
      <c r="C368" s="53">
        <v>5</v>
      </c>
      <c r="D368" s="33" t="s">
        <v>35</v>
      </c>
      <c r="E368" s="38" t="s">
        <v>456</v>
      </c>
      <c r="F368" s="33" t="s">
        <v>1092</v>
      </c>
      <c r="G368" s="33" t="s">
        <v>2725</v>
      </c>
      <c r="H368" s="33" t="s">
        <v>457</v>
      </c>
      <c r="I368" s="33" t="s">
        <v>2726</v>
      </c>
      <c r="J368" s="33" t="s">
        <v>3275</v>
      </c>
    </row>
    <row r="369" spans="1:10">
      <c r="A369" s="33" t="s">
        <v>1338</v>
      </c>
      <c r="B369" s="33">
        <f t="shared" si="6"/>
        <v>368</v>
      </c>
      <c r="C369" s="53">
        <v>5</v>
      </c>
      <c r="D369" s="33" t="s">
        <v>35</v>
      </c>
      <c r="E369" s="38" t="s">
        <v>458</v>
      </c>
      <c r="F369" s="33" t="s">
        <v>1093</v>
      </c>
      <c r="G369" s="33" t="s">
        <v>2727</v>
      </c>
      <c r="H369" s="33" t="s">
        <v>459</v>
      </c>
      <c r="I369" s="33" t="s">
        <v>2728</v>
      </c>
      <c r="J369" s="33" t="s">
        <v>3276</v>
      </c>
    </row>
    <row r="370" spans="1:10">
      <c r="A370" s="33" t="s">
        <v>1339</v>
      </c>
      <c r="B370" s="33">
        <f t="shared" si="6"/>
        <v>369</v>
      </c>
      <c r="C370" s="53">
        <v>5</v>
      </c>
      <c r="D370" s="33" t="s">
        <v>35</v>
      </c>
      <c r="E370" s="38" t="s">
        <v>460</v>
      </c>
      <c r="F370" s="33" t="s">
        <v>3641</v>
      </c>
      <c r="G370" s="33" t="s">
        <v>1735</v>
      </c>
      <c r="H370" s="33" t="s">
        <v>461</v>
      </c>
      <c r="I370" s="33" t="s">
        <v>2729</v>
      </c>
      <c r="J370" s="33" t="s">
        <v>3277</v>
      </c>
    </row>
    <row r="371" spans="1:10">
      <c r="A371" s="33" t="s">
        <v>1381</v>
      </c>
      <c r="B371" s="33">
        <f t="shared" si="6"/>
        <v>370</v>
      </c>
      <c r="C371" s="53">
        <v>4</v>
      </c>
      <c r="D371" s="33" t="s">
        <v>0</v>
      </c>
      <c r="E371" s="37" t="s">
        <v>559</v>
      </c>
      <c r="F371" s="33" t="s">
        <v>869</v>
      </c>
      <c r="G371" s="33" t="s">
        <v>1783</v>
      </c>
      <c r="H371" s="33" t="s">
        <v>2798</v>
      </c>
      <c r="I371" s="33" t="s">
        <v>2799</v>
      </c>
      <c r="J371" s="33" t="s">
        <v>3311</v>
      </c>
    </row>
    <row r="372" spans="1:10">
      <c r="A372" s="33" t="s">
        <v>1382</v>
      </c>
      <c r="B372" s="33">
        <f t="shared" si="6"/>
        <v>371</v>
      </c>
      <c r="C372" s="53">
        <v>4</v>
      </c>
      <c r="D372" s="33" t="s">
        <v>0</v>
      </c>
      <c r="E372" s="37" t="s">
        <v>561</v>
      </c>
      <c r="F372" s="33" t="s">
        <v>934</v>
      </c>
      <c r="G372" s="33" t="s">
        <v>1784</v>
      </c>
      <c r="H372" s="33" t="s">
        <v>562</v>
      </c>
      <c r="I372" s="33" t="s">
        <v>2800</v>
      </c>
      <c r="J372" s="33" t="s">
        <v>3312</v>
      </c>
    </row>
    <row r="373" spans="1:10">
      <c r="A373" s="33" t="s">
        <v>1383</v>
      </c>
      <c r="B373" s="33">
        <f t="shared" si="6"/>
        <v>372</v>
      </c>
      <c r="C373" s="53">
        <v>4</v>
      </c>
      <c r="D373" s="33" t="s">
        <v>0</v>
      </c>
      <c r="E373" s="37" t="s">
        <v>563</v>
      </c>
      <c r="F373" s="33" t="s">
        <v>867</v>
      </c>
      <c r="G373" s="33" t="s">
        <v>1785</v>
      </c>
      <c r="H373" s="33" t="s">
        <v>564</v>
      </c>
      <c r="I373" s="33" t="s">
        <v>2801</v>
      </c>
      <c r="J373" s="33" t="s">
        <v>3445</v>
      </c>
    </row>
    <row r="374" spans="1:10">
      <c r="A374" s="33" t="s">
        <v>1384</v>
      </c>
      <c r="B374" s="33">
        <f t="shared" si="6"/>
        <v>373</v>
      </c>
      <c r="C374" s="53">
        <v>4</v>
      </c>
      <c r="D374" s="33" t="s">
        <v>0</v>
      </c>
      <c r="E374" s="37" t="s">
        <v>4392</v>
      </c>
      <c r="F374" s="33" t="s">
        <v>866</v>
      </c>
      <c r="G374" s="33" t="s">
        <v>1786</v>
      </c>
      <c r="H374" s="33" t="s">
        <v>566</v>
      </c>
      <c r="I374" s="33" t="s">
        <v>2802</v>
      </c>
      <c r="J374" s="33" t="s">
        <v>3313</v>
      </c>
    </row>
    <row r="375" spans="1:10">
      <c r="A375" s="33" t="s">
        <v>1385</v>
      </c>
      <c r="B375" s="33">
        <f t="shared" si="6"/>
        <v>374</v>
      </c>
      <c r="C375" s="53">
        <v>4</v>
      </c>
      <c r="D375" s="33" t="s">
        <v>0</v>
      </c>
      <c r="E375" s="37" t="s">
        <v>567</v>
      </c>
      <c r="F375" s="33" t="s">
        <v>864</v>
      </c>
      <c r="G375" s="33" t="s">
        <v>2803</v>
      </c>
      <c r="H375" s="33" t="s">
        <v>568</v>
      </c>
      <c r="I375" s="33" t="s">
        <v>2804</v>
      </c>
      <c r="J375" s="33" t="s">
        <v>3314</v>
      </c>
    </row>
    <row r="376" spans="1:10">
      <c r="A376" s="33" t="s">
        <v>1386</v>
      </c>
      <c r="B376" s="33">
        <f t="shared" si="6"/>
        <v>375</v>
      </c>
      <c r="C376" s="53">
        <v>4</v>
      </c>
      <c r="D376" s="33" t="s">
        <v>0</v>
      </c>
      <c r="E376" s="37" t="s">
        <v>569</v>
      </c>
      <c r="F376" s="33" t="s">
        <v>868</v>
      </c>
      <c r="G376" s="33" t="s">
        <v>1788</v>
      </c>
      <c r="H376" s="33" t="s">
        <v>570</v>
      </c>
      <c r="I376" s="33" t="s">
        <v>2805</v>
      </c>
      <c r="J376" s="33" t="s">
        <v>3315</v>
      </c>
    </row>
    <row r="377" spans="1:10">
      <c r="A377" s="33" t="s">
        <v>1387</v>
      </c>
      <c r="B377" s="33">
        <f t="shared" si="6"/>
        <v>376</v>
      </c>
      <c r="C377" s="53">
        <v>4</v>
      </c>
      <c r="D377" s="33" t="s">
        <v>0</v>
      </c>
      <c r="E377" s="37" t="s">
        <v>571</v>
      </c>
      <c r="F377" s="33" t="s">
        <v>865</v>
      </c>
      <c r="G377" s="33" t="s">
        <v>1789</v>
      </c>
      <c r="H377" s="33" t="s">
        <v>572</v>
      </c>
      <c r="I377" s="33" t="s">
        <v>2806</v>
      </c>
      <c r="J377" s="33" t="s">
        <v>3316</v>
      </c>
    </row>
    <row r="378" spans="1:10">
      <c r="A378" s="33" t="s">
        <v>1388</v>
      </c>
      <c r="B378" s="33">
        <f t="shared" si="6"/>
        <v>377</v>
      </c>
      <c r="C378" s="53">
        <v>4</v>
      </c>
      <c r="D378" s="33" t="s">
        <v>16</v>
      </c>
      <c r="E378" s="37" t="s">
        <v>573</v>
      </c>
      <c r="F378" s="33" t="s">
        <v>978</v>
      </c>
      <c r="G378" s="33" t="s">
        <v>2807</v>
      </c>
      <c r="H378" s="33" t="s">
        <v>574</v>
      </c>
      <c r="I378" s="33" t="s">
        <v>2808</v>
      </c>
      <c r="J378" s="33" t="s">
        <v>3317</v>
      </c>
    </row>
    <row r="379" spans="1:10">
      <c r="A379" s="33" t="s">
        <v>1389</v>
      </c>
      <c r="B379" s="33">
        <f t="shared" si="6"/>
        <v>378</v>
      </c>
      <c r="C379" s="53">
        <v>4</v>
      </c>
      <c r="D379" s="33" t="s">
        <v>16</v>
      </c>
      <c r="E379" s="37" t="s">
        <v>575</v>
      </c>
      <c r="F379" s="33" t="s">
        <v>976</v>
      </c>
      <c r="G379" s="33" t="s">
        <v>2809</v>
      </c>
      <c r="H379" s="33" t="s">
        <v>576</v>
      </c>
      <c r="I379" s="33" t="s">
        <v>2810</v>
      </c>
      <c r="J379" s="33" t="s">
        <v>3318</v>
      </c>
    </row>
    <row r="380" spans="1:10">
      <c r="A380" s="33" t="s">
        <v>1390</v>
      </c>
      <c r="B380" s="33">
        <f t="shared" si="6"/>
        <v>379</v>
      </c>
      <c r="C380" s="53">
        <v>4</v>
      </c>
      <c r="D380" s="33" t="s">
        <v>16</v>
      </c>
      <c r="E380" s="37" t="s">
        <v>577</v>
      </c>
      <c r="F380" s="33" t="s">
        <v>977</v>
      </c>
      <c r="G380" s="33" t="s">
        <v>1792</v>
      </c>
      <c r="H380" s="33" t="s">
        <v>578</v>
      </c>
      <c r="I380" s="33" t="s">
        <v>2811</v>
      </c>
      <c r="J380" s="33" t="s">
        <v>3319</v>
      </c>
    </row>
    <row r="381" spans="1:10">
      <c r="A381" s="33" t="s">
        <v>1391</v>
      </c>
      <c r="B381" s="33">
        <f t="shared" si="6"/>
        <v>380</v>
      </c>
      <c r="C381" s="53">
        <v>4</v>
      </c>
      <c r="D381" s="33" t="s">
        <v>16</v>
      </c>
      <c r="E381" s="37" t="s">
        <v>579</v>
      </c>
      <c r="F381" s="33" t="s">
        <v>1023</v>
      </c>
      <c r="G381" s="33" t="s">
        <v>1793</v>
      </c>
      <c r="H381" s="33" t="s">
        <v>580</v>
      </c>
      <c r="I381" s="33" t="s">
        <v>2812</v>
      </c>
      <c r="J381" s="33" t="s">
        <v>3320</v>
      </c>
    </row>
    <row r="382" spans="1:10">
      <c r="A382" s="33" t="s">
        <v>1392</v>
      </c>
      <c r="B382" s="33">
        <f t="shared" si="6"/>
        <v>381</v>
      </c>
      <c r="C382" s="53">
        <v>4</v>
      </c>
      <c r="D382" s="33" t="s">
        <v>0</v>
      </c>
      <c r="E382" s="37" t="s">
        <v>581</v>
      </c>
      <c r="F382" s="33" t="s">
        <v>903</v>
      </c>
      <c r="G382" s="33" t="s">
        <v>1794</v>
      </c>
      <c r="H382" s="33" t="s">
        <v>3472</v>
      </c>
      <c r="I382" s="33" t="s">
        <v>2813</v>
      </c>
      <c r="J382" s="33" t="s">
        <v>3321</v>
      </c>
    </row>
    <row r="383" spans="1:10">
      <c r="A383" s="33" t="s">
        <v>1393</v>
      </c>
      <c r="B383" s="33">
        <f t="shared" si="6"/>
        <v>382</v>
      </c>
      <c r="C383" s="53">
        <v>4</v>
      </c>
      <c r="D383" s="33" t="s">
        <v>0</v>
      </c>
      <c r="E383" s="37" t="s">
        <v>582</v>
      </c>
      <c r="F383" s="33" t="s">
        <v>936</v>
      </c>
      <c r="G383" s="33" t="s">
        <v>1795</v>
      </c>
      <c r="H383" s="33" t="s">
        <v>583</v>
      </c>
      <c r="I383" s="33" t="s">
        <v>2814</v>
      </c>
      <c r="J383" s="33" t="s">
        <v>3322</v>
      </c>
    </row>
    <row r="384" spans="1:10">
      <c r="A384" s="33" t="s">
        <v>833</v>
      </c>
      <c r="B384" s="33">
        <f t="shared" si="6"/>
        <v>383</v>
      </c>
      <c r="C384" s="53">
        <v>4</v>
      </c>
      <c r="D384" s="33" t="s">
        <v>0</v>
      </c>
      <c r="E384" s="37" t="s">
        <v>584</v>
      </c>
      <c r="F384" s="94" t="s">
        <v>3457</v>
      </c>
      <c r="G384" s="33" t="s">
        <v>2815</v>
      </c>
      <c r="H384" s="33" t="s">
        <v>585</v>
      </c>
      <c r="I384" s="33" t="s">
        <v>2816</v>
      </c>
      <c r="J384" s="33" t="s">
        <v>2817</v>
      </c>
    </row>
    <row r="385" spans="1:10">
      <c r="A385" s="33" t="s">
        <v>1394</v>
      </c>
      <c r="B385" s="33">
        <f t="shared" si="6"/>
        <v>384</v>
      </c>
      <c r="C385" s="53">
        <v>5</v>
      </c>
      <c r="D385" s="33" t="s">
        <v>0</v>
      </c>
      <c r="E385" s="38" t="s">
        <v>586</v>
      </c>
      <c r="F385" s="33" t="s">
        <v>921</v>
      </c>
      <c r="G385" s="33" t="s">
        <v>2818</v>
      </c>
      <c r="H385" s="33" t="s">
        <v>587</v>
      </c>
      <c r="I385" s="33" t="s">
        <v>2819</v>
      </c>
      <c r="J385" s="33" t="s">
        <v>3323</v>
      </c>
    </row>
    <row r="386" spans="1:10">
      <c r="A386" s="33" t="s">
        <v>1395</v>
      </c>
      <c r="B386" s="33">
        <f t="shared" si="6"/>
        <v>385</v>
      </c>
      <c r="C386" s="53">
        <v>5</v>
      </c>
      <c r="D386" s="33" t="s">
        <v>0</v>
      </c>
      <c r="E386" s="38" t="s">
        <v>588</v>
      </c>
      <c r="F386" s="33" t="s">
        <v>922</v>
      </c>
      <c r="G386" s="33" t="s">
        <v>1798</v>
      </c>
      <c r="H386" s="33" t="s">
        <v>589</v>
      </c>
      <c r="I386" s="33" t="s">
        <v>2820</v>
      </c>
      <c r="J386" s="33" t="s">
        <v>3324</v>
      </c>
    </row>
    <row r="387" spans="1:10">
      <c r="A387" s="33" t="s">
        <v>1396</v>
      </c>
      <c r="B387" s="33">
        <f t="shared" si="6"/>
        <v>386</v>
      </c>
      <c r="C387" s="53">
        <v>5</v>
      </c>
      <c r="D387" s="33" t="s">
        <v>0</v>
      </c>
      <c r="E387" s="38" t="s">
        <v>590</v>
      </c>
      <c r="F387" s="33" t="s">
        <v>923</v>
      </c>
      <c r="G387" s="33" t="s">
        <v>1799</v>
      </c>
      <c r="H387" s="33" t="s">
        <v>591</v>
      </c>
      <c r="I387" s="33" t="s">
        <v>2821</v>
      </c>
      <c r="J387" s="33" t="s">
        <v>3325</v>
      </c>
    </row>
    <row r="388" spans="1:10">
      <c r="A388" s="33" t="s">
        <v>1400</v>
      </c>
      <c r="B388" s="33">
        <f t="shared" si="6"/>
        <v>387</v>
      </c>
      <c r="C388" s="53">
        <v>5</v>
      </c>
      <c r="D388" s="33" t="s">
        <v>38</v>
      </c>
      <c r="E388" s="38" t="s">
        <v>2822</v>
      </c>
      <c r="F388" s="33" t="s">
        <v>1134</v>
      </c>
      <c r="G388" s="33" t="s">
        <v>1800</v>
      </c>
      <c r="H388" s="33" t="s">
        <v>2823</v>
      </c>
      <c r="I388" s="33" t="s">
        <v>2824</v>
      </c>
      <c r="J388" s="33" t="s">
        <v>3326</v>
      </c>
    </row>
    <row r="389" spans="1:10">
      <c r="A389" s="33" t="s">
        <v>1401</v>
      </c>
      <c r="B389" s="33">
        <f t="shared" si="6"/>
        <v>388</v>
      </c>
      <c r="C389" s="53">
        <v>5</v>
      </c>
      <c r="D389" s="33" t="s">
        <v>38</v>
      </c>
      <c r="E389" s="38" t="s">
        <v>2825</v>
      </c>
      <c r="F389" s="33" t="s">
        <v>1115</v>
      </c>
      <c r="G389" s="33" t="s">
        <v>1801</v>
      </c>
      <c r="H389" s="33" t="s">
        <v>3473</v>
      </c>
      <c r="I389" s="33" t="s">
        <v>2826</v>
      </c>
      <c r="J389" s="33" t="s">
        <v>3327</v>
      </c>
    </row>
    <row r="390" spans="1:10">
      <c r="A390" s="33" t="s">
        <v>1402</v>
      </c>
      <c r="B390" s="33">
        <f t="shared" si="6"/>
        <v>389</v>
      </c>
      <c r="C390" s="53">
        <v>5</v>
      </c>
      <c r="D390" s="33" t="s">
        <v>38</v>
      </c>
      <c r="E390" s="38" t="s">
        <v>592</v>
      </c>
      <c r="F390" s="33" t="s">
        <v>1116</v>
      </c>
      <c r="G390" s="33" t="s">
        <v>1802</v>
      </c>
      <c r="H390" s="33" t="s">
        <v>2827</v>
      </c>
      <c r="I390" s="33" t="s">
        <v>2828</v>
      </c>
      <c r="J390" s="33" t="s">
        <v>3328</v>
      </c>
    </row>
    <row r="391" spans="1:10">
      <c r="A391" s="33" t="s">
        <v>846</v>
      </c>
      <c r="B391" s="33">
        <f t="shared" si="6"/>
        <v>390</v>
      </c>
      <c r="C391" s="53">
        <v>5</v>
      </c>
      <c r="D391" s="33" t="s">
        <v>38</v>
      </c>
      <c r="E391" s="38" t="s">
        <v>593</v>
      </c>
      <c r="F391" s="94" t="s">
        <v>3457</v>
      </c>
      <c r="G391" s="33" t="s">
        <v>1804</v>
      </c>
      <c r="H391" s="33" t="s">
        <v>2829</v>
      </c>
      <c r="I391" s="33" t="s">
        <v>2830</v>
      </c>
      <c r="J391" s="33" t="s">
        <v>3329</v>
      </c>
    </row>
    <row r="392" spans="1:10">
      <c r="A392" s="33" t="s">
        <v>1403</v>
      </c>
      <c r="B392" s="33">
        <f t="shared" si="6"/>
        <v>391</v>
      </c>
      <c r="C392" s="53">
        <v>6</v>
      </c>
      <c r="D392" s="33" t="s">
        <v>38</v>
      </c>
      <c r="E392" s="39" t="s">
        <v>2832</v>
      </c>
      <c r="F392" s="33" t="s">
        <v>2831</v>
      </c>
      <c r="G392" s="33" t="s">
        <v>2833</v>
      </c>
      <c r="H392" s="33" t="s">
        <v>2834</v>
      </c>
      <c r="I392" s="33" t="s">
        <v>2835</v>
      </c>
      <c r="J392" s="33" t="s">
        <v>3330</v>
      </c>
    </row>
    <row r="393" spans="1:10">
      <c r="A393" s="33" t="s">
        <v>1404</v>
      </c>
      <c r="B393" s="33">
        <f t="shared" si="6"/>
        <v>392</v>
      </c>
      <c r="C393" s="53">
        <v>6</v>
      </c>
      <c r="D393" s="33" t="s">
        <v>38</v>
      </c>
      <c r="E393" s="39" t="s">
        <v>2837</v>
      </c>
      <c r="F393" s="33" t="s">
        <v>2836</v>
      </c>
      <c r="G393" s="33" t="s">
        <v>2838</v>
      </c>
      <c r="H393" s="33" t="s">
        <v>2839</v>
      </c>
      <c r="I393" s="33" t="s">
        <v>2840</v>
      </c>
      <c r="J393" s="33" t="s">
        <v>3331</v>
      </c>
    </row>
    <row r="394" spans="1:10">
      <c r="A394" s="33" t="s">
        <v>1405</v>
      </c>
      <c r="B394" s="33">
        <f t="shared" si="6"/>
        <v>393</v>
      </c>
      <c r="C394" s="53">
        <v>6</v>
      </c>
      <c r="D394" s="33" t="s">
        <v>38</v>
      </c>
      <c r="E394" s="39" t="s">
        <v>2842</v>
      </c>
      <c r="F394" s="33" t="s">
        <v>2841</v>
      </c>
      <c r="G394" s="33" t="s">
        <v>2843</v>
      </c>
      <c r="H394" s="33" t="s">
        <v>2844</v>
      </c>
      <c r="I394" s="33" t="s">
        <v>2845</v>
      </c>
      <c r="J394" s="33" t="s">
        <v>3332</v>
      </c>
    </row>
    <row r="395" spans="1:10">
      <c r="A395" s="33" t="s">
        <v>1406</v>
      </c>
      <c r="B395" s="33">
        <f t="shared" si="6"/>
        <v>394</v>
      </c>
      <c r="C395" s="53">
        <v>6</v>
      </c>
      <c r="D395" s="33" t="s">
        <v>38</v>
      </c>
      <c r="E395" s="39" t="s">
        <v>2847</v>
      </c>
      <c r="F395" s="33" t="s">
        <v>2846</v>
      </c>
      <c r="G395" s="33" t="s">
        <v>2848</v>
      </c>
      <c r="H395" s="33" t="s">
        <v>2849</v>
      </c>
      <c r="I395" s="33" t="s">
        <v>2850</v>
      </c>
      <c r="J395" s="33" t="s">
        <v>3333</v>
      </c>
    </row>
    <row r="396" spans="1:10">
      <c r="A396" s="33" t="s">
        <v>847</v>
      </c>
      <c r="B396" s="33">
        <f t="shared" si="6"/>
        <v>395</v>
      </c>
      <c r="C396" s="53">
        <v>5</v>
      </c>
      <c r="D396" s="33" t="s">
        <v>38</v>
      </c>
      <c r="E396" s="38" t="s">
        <v>594</v>
      </c>
      <c r="F396" s="94" t="s">
        <v>3457</v>
      </c>
      <c r="G396" s="33" t="s">
        <v>1805</v>
      </c>
      <c r="H396" s="33" t="s">
        <v>2851</v>
      </c>
      <c r="I396" s="33" t="s">
        <v>2852</v>
      </c>
      <c r="J396" s="33" t="s">
        <v>3334</v>
      </c>
    </row>
    <row r="397" spans="1:10">
      <c r="A397" s="33" t="s">
        <v>3474</v>
      </c>
      <c r="B397" s="33">
        <f t="shared" si="6"/>
        <v>396</v>
      </c>
      <c r="C397" s="53">
        <v>6</v>
      </c>
      <c r="D397" s="33" t="s">
        <v>38</v>
      </c>
      <c r="E397" s="39" t="s">
        <v>595</v>
      </c>
      <c r="F397" s="94" t="s">
        <v>3457</v>
      </c>
      <c r="G397" s="33" t="s">
        <v>1806</v>
      </c>
      <c r="H397" s="33" t="s">
        <v>2853</v>
      </c>
      <c r="I397" s="33" t="s">
        <v>2854</v>
      </c>
      <c r="J397" s="33" t="s">
        <v>3335</v>
      </c>
    </row>
    <row r="398" spans="1:10">
      <c r="A398" s="33" t="s">
        <v>1407</v>
      </c>
      <c r="B398" s="33">
        <f t="shared" si="6"/>
        <v>397</v>
      </c>
      <c r="C398" s="53">
        <v>7</v>
      </c>
      <c r="D398" s="33" t="s">
        <v>38</v>
      </c>
      <c r="E398" s="42" t="s">
        <v>2855</v>
      </c>
      <c r="F398" s="33" t="s">
        <v>1123</v>
      </c>
      <c r="G398" s="33" t="s">
        <v>2856</v>
      </c>
      <c r="H398" s="33" t="s">
        <v>2857</v>
      </c>
      <c r="I398" s="33" t="s">
        <v>2858</v>
      </c>
      <c r="J398" s="33" t="s">
        <v>3336</v>
      </c>
    </row>
    <row r="399" spans="1:10">
      <c r="A399" s="33" t="s">
        <v>1408</v>
      </c>
      <c r="B399" s="33">
        <f t="shared" si="6"/>
        <v>398</v>
      </c>
      <c r="C399" s="53">
        <v>7</v>
      </c>
      <c r="D399" s="33" t="s">
        <v>38</v>
      </c>
      <c r="E399" s="42" t="s">
        <v>2859</v>
      </c>
      <c r="F399" s="33" t="s">
        <v>1131</v>
      </c>
      <c r="G399" s="33" t="s">
        <v>2860</v>
      </c>
      <c r="H399" s="33" t="s">
        <v>2861</v>
      </c>
      <c r="I399" s="33" t="s">
        <v>2862</v>
      </c>
      <c r="J399" s="33" t="s">
        <v>3337</v>
      </c>
    </row>
    <row r="400" spans="1:10">
      <c r="A400" s="33" t="s">
        <v>3475</v>
      </c>
      <c r="B400" s="33">
        <f t="shared" si="6"/>
        <v>399</v>
      </c>
      <c r="C400" s="53">
        <v>7</v>
      </c>
      <c r="D400" s="33" t="s">
        <v>38</v>
      </c>
      <c r="E400" s="42" t="s">
        <v>596</v>
      </c>
      <c r="F400" s="94" t="s">
        <v>3457</v>
      </c>
      <c r="G400" s="33" t="s">
        <v>2863</v>
      </c>
      <c r="H400" s="33" t="s">
        <v>2864</v>
      </c>
      <c r="I400" s="33" t="s">
        <v>2865</v>
      </c>
      <c r="J400" s="33" t="s">
        <v>3338</v>
      </c>
    </row>
    <row r="401" spans="1:10">
      <c r="A401" s="33" t="s">
        <v>3476</v>
      </c>
      <c r="B401" s="33">
        <f t="shared" si="6"/>
        <v>400</v>
      </c>
      <c r="C401" s="53">
        <v>8</v>
      </c>
      <c r="D401" s="33" t="s">
        <v>38</v>
      </c>
      <c r="E401" s="43" t="s">
        <v>3770</v>
      </c>
      <c r="F401" s="95" t="s">
        <v>3643</v>
      </c>
      <c r="G401" s="44" t="s">
        <v>3726</v>
      </c>
      <c r="H401" s="33" t="s">
        <v>2866</v>
      </c>
      <c r="I401" s="33" t="s">
        <v>2867</v>
      </c>
      <c r="J401" s="33" t="s">
        <v>3339</v>
      </c>
    </row>
    <row r="402" spans="1:10">
      <c r="A402" s="33" t="s">
        <v>1409</v>
      </c>
      <c r="B402" s="33">
        <f t="shared" si="6"/>
        <v>401</v>
      </c>
      <c r="C402" s="53">
        <v>9</v>
      </c>
      <c r="D402" s="33" t="s">
        <v>38</v>
      </c>
      <c r="E402" s="45" t="s">
        <v>3771</v>
      </c>
      <c r="F402" s="33" t="s">
        <v>3743</v>
      </c>
      <c r="G402" s="44" t="s">
        <v>3723</v>
      </c>
      <c r="H402" s="33" t="s">
        <v>2868</v>
      </c>
      <c r="I402" s="33" t="s">
        <v>2869</v>
      </c>
      <c r="J402" s="33" t="s">
        <v>3340</v>
      </c>
    </row>
    <row r="403" spans="1:10">
      <c r="A403" s="33" t="s">
        <v>1410</v>
      </c>
      <c r="B403" s="33">
        <f t="shared" si="6"/>
        <v>402</v>
      </c>
      <c r="C403" s="53">
        <v>9</v>
      </c>
      <c r="D403" s="33" t="s">
        <v>38</v>
      </c>
      <c r="E403" s="45" t="s">
        <v>3772</v>
      </c>
      <c r="F403" s="33" t="s">
        <v>3756</v>
      </c>
      <c r="G403" s="44" t="s">
        <v>3727</v>
      </c>
      <c r="H403" s="33" t="s">
        <v>2870</v>
      </c>
      <c r="I403" s="33" t="s">
        <v>2871</v>
      </c>
      <c r="J403" s="33" t="s">
        <v>3341</v>
      </c>
    </row>
    <row r="404" spans="1:10">
      <c r="A404" s="33" t="s">
        <v>3477</v>
      </c>
      <c r="B404" s="33">
        <f t="shared" si="6"/>
        <v>403</v>
      </c>
      <c r="C404" s="53">
        <v>8</v>
      </c>
      <c r="D404" s="33" t="s">
        <v>38</v>
      </c>
      <c r="E404" s="43" t="s">
        <v>3773</v>
      </c>
      <c r="F404" s="95" t="s">
        <v>3457</v>
      </c>
      <c r="G404" s="44" t="s">
        <v>3728</v>
      </c>
      <c r="H404" s="33" t="s">
        <v>2872</v>
      </c>
      <c r="I404" s="33" t="s">
        <v>2873</v>
      </c>
      <c r="J404" s="33" t="s">
        <v>3342</v>
      </c>
    </row>
    <row r="405" spans="1:10">
      <c r="A405" s="33" t="s">
        <v>3478</v>
      </c>
      <c r="B405" s="33">
        <f t="shared" si="6"/>
        <v>404</v>
      </c>
      <c r="C405" s="53">
        <v>9</v>
      </c>
      <c r="D405" s="33" t="s">
        <v>38</v>
      </c>
      <c r="E405" s="45" t="s">
        <v>3774</v>
      </c>
      <c r="F405" s="33" t="s">
        <v>3744</v>
      </c>
      <c r="G405" s="44" t="s">
        <v>3724</v>
      </c>
      <c r="H405" s="33" t="s">
        <v>2868</v>
      </c>
      <c r="I405" s="33" t="s">
        <v>2869</v>
      </c>
      <c r="J405" s="33" t="s">
        <v>3340</v>
      </c>
    </row>
    <row r="406" spans="1:10">
      <c r="A406" s="33" t="s">
        <v>2350</v>
      </c>
      <c r="B406" s="33">
        <f t="shared" si="6"/>
        <v>405</v>
      </c>
      <c r="C406" s="53">
        <v>9</v>
      </c>
      <c r="D406" s="33" t="s">
        <v>38</v>
      </c>
      <c r="E406" s="45" t="s">
        <v>3775</v>
      </c>
      <c r="F406" s="33" t="s">
        <v>3745</v>
      </c>
      <c r="G406" s="44" t="s">
        <v>3729</v>
      </c>
      <c r="H406" s="33" t="s">
        <v>2874</v>
      </c>
      <c r="I406" s="33" t="s">
        <v>2875</v>
      </c>
      <c r="J406" s="33" t="s">
        <v>3343</v>
      </c>
    </row>
    <row r="407" spans="1:10">
      <c r="A407" s="33" t="s">
        <v>3479</v>
      </c>
      <c r="B407" s="33">
        <f t="shared" si="6"/>
        <v>406</v>
      </c>
      <c r="C407" s="53">
        <v>8</v>
      </c>
      <c r="D407" s="33" t="s">
        <v>38</v>
      </c>
      <c r="E407" s="43" t="s">
        <v>3776</v>
      </c>
      <c r="F407" s="95" t="s">
        <v>3457</v>
      </c>
      <c r="G407" s="44" t="s">
        <v>3730</v>
      </c>
      <c r="H407" s="33" t="s">
        <v>2876</v>
      </c>
      <c r="I407" s="33" t="s">
        <v>2877</v>
      </c>
      <c r="J407" s="33" t="s">
        <v>3344</v>
      </c>
    </row>
    <row r="408" spans="1:10">
      <c r="A408" s="33" t="s">
        <v>2351</v>
      </c>
      <c r="B408" s="33">
        <f t="shared" si="6"/>
        <v>407</v>
      </c>
      <c r="C408" s="53">
        <v>9</v>
      </c>
      <c r="D408" s="33" t="s">
        <v>38</v>
      </c>
      <c r="E408" s="45" t="s">
        <v>3777</v>
      </c>
      <c r="F408" s="33" t="s">
        <v>3746</v>
      </c>
      <c r="G408" s="44" t="s">
        <v>3725</v>
      </c>
      <c r="H408" s="33" t="s">
        <v>2878</v>
      </c>
      <c r="I408" s="33" t="s">
        <v>2879</v>
      </c>
      <c r="J408" s="33" t="s">
        <v>2880</v>
      </c>
    </row>
    <row r="409" spans="1:10">
      <c r="A409" s="33" t="s">
        <v>2352</v>
      </c>
      <c r="B409" s="33">
        <f t="shared" ref="B409:B472" si="7">ROW()-1</f>
        <v>408</v>
      </c>
      <c r="C409" s="53">
        <v>9</v>
      </c>
      <c r="D409" s="33" t="s">
        <v>38</v>
      </c>
      <c r="E409" s="45" t="s">
        <v>3778</v>
      </c>
      <c r="F409" s="33" t="s">
        <v>3747</v>
      </c>
      <c r="G409" s="44" t="s">
        <v>3731</v>
      </c>
      <c r="H409" s="33" t="s">
        <v>2881</v>
      </c>
      <c r="I409" s="33" t="s">
        <v>2882</v>
      </c>
      <c r="J409" s="33" t="s">
        <v>3345</v>
      </c>
    </row>
    <row r="410" spans="1:10">
      <c r="A410" s="33" t="s">
        <v>3480</v>
      </c>
      <c r="B410" s="33">
        <f t="shared" si="7"/>
        <v>409</v>
      </c>
      <c r="C410" s="53">
        <v>8</v>
      </c>
      <c r="D410" s="33" t="s">
        <v>38</v>
      </c>
      <c r="E410" s="43" t="s">
        <v>3779</v>
      </c>
      <c r="F410" s="33" t="s">
        <v>3748</v>
      </c>
      <c r="G410" s="44" t="s">
        <v>3732</v>
      </c>
      <c r="H410" s="33" t="s">
        <v>2883</v>
      </c>
      <c r="I410" s="33" t="s">
        <v>2884</v>
      </c>
      <c r="J410" s="33" t="s">
        <v>3346</v>
      </c>
    </row>
    <row r="411" spans="1:10">
      <c r="A411" s="33" t="s">
        <v>3481</v>
      </c>
      <c r="B411" s="33">
        <f t="shared" si="7"/>
        <v>410</v>
      </c>
      <c r="C411" s="53">
        <v>6</v>
      </c>
      <c r="D411" s="33" t="s">
        <v>38</v>
      </c>
      <c r="E411" s="39" t="s">
        <v>597</v>
      </c>
      <c r="F411" s="94" t="s">
        <v>3457</v>
      </c>
      <c r="G411" s="46" t="s">
        <v>1810</v>
      </c>
      <c r="H411" s="33" t="s">
        <v>2885</v>
      </c>
      <c r="I411" s="33" t="s">
        <v>2886</v>
      </c>
      <c r="J411" s="33" t="s">
        <v>3347</v>
      </c>
    </row>
    <row r="412" spans="1:10">
      <c r="A412" s="33" t="s">
        <v>3482</v>
      </c>
      <c r="B412" s="33">
        <f t="shared" si="7"/>
        <v>411</v>
      </c>
      <c r="C412" s="53">
        <v>7</v>
      </c>
      <c r="D412" s="33" t="s">
        <v>38</v>
      </c>
      <c r="E412" s="42" t="s">
        <v>598</v>
      </c>
      <c r="F412" s="33" t="s">
        <v>1124</v>
      </c>
      <c r="G412" s="46" t="s">
        <v>2887</v>
      </c>
      <c r="H412" s="33" t="s">
        <v>2888</v>
      </c>
      <c r="I412" s="33" t="s">
        <v>2889</v>
      </c>
      <c r="J412" s="33" t="s">
        <v>3348</v>
      </c>
    </row>
    <row r="413" spans="1:10">
      <c r="A413" s="33" t="s">
        <v>3483</v>
      </c>
      <c r="B413" s="33">
        <f t="shared" si="7"/>
        <v>412</v>
      </c>
      <c r="C413" s="53">
        <v>7</v>
      </c>
      <c r="D413" s="33" t="s">
        <v>38</v>
      </c>
      <c r="E413" s="42" t="s">
        <v>599</v>
      </c>
      <c r="F413" s="33" t="s">
        <v>1133</v>
      </c>
      <c r="G413" s="46" t="s">
        <v>2890</v>
      </c>
      <c r="H413" s="33" t="s">
        <v>2891</v>
      </c>
      <c r="I413" s="33" t="s">
        <v>2892</v>
      </c>
      <c r="J413" s="33" t="s">
        <v>3349</v>
      </c>
    </row>
    <row r="414" spans="1:10">
      <c r="A414" s="33" t="s">
        <v>3484</v>
      </c>
      <c r="B414" s="33">
        <f t="shared" si="7"/>
        <v>413</v>
      </c>
      <c r="C414" s="53">
        <v>7</v>
      </c>
      <c r="D414" s="33" t="s">
        <v>38</v>
      </c>
      <c r="E414" s="42" t="s">
        <v>600</v>
      </c>
      <c r="F414" s="33" t="s">
        <v>1121</v>
      </c>
      <c r="G414" s="46" t="s">
        <v>2893</v>
      </c>
      <c r="H414" s="33" t="s">
        <v>2894</v>
      </c>
      <c r="I414" s="33" t="s">
        <v>2895</v>
      </c>
      <c r="J414" s="33" t="s">
        <v>3350</v>
      </c>
    </row>
    <row r="415" spans="1:10">
      <c r="A415" s="33" t="s">
        <v>3485</v>
      </c>
      <c r="B415" s="33">
        <f t="shared" si="7"/>
        <v>414</v>
      </c>
      <c r="C415" s="53">
        <v>7</v>
      </c>
      <c r="D415" s="33" t="s">
        <v>38</v>
      </c>
      <c r="E415" s="42" t="s">
        <v>2897</v>
      </c>
      <c r="F415" s="33" t="s">
        <v>2896</v>
      </c>
      <c r="G415" s="46" t="s">
        <v>2898</v>
      </c>
      <c r="H415" s="33" t="s">
        <v>2899</v>
      </c>
      <c r="I415" s="33" t="s">
        <v>2900</v>
      </c>
      <c r="J415" s="33" t="s">
        <v>3351</v>
      </c>
    </row>
    <row r="416" spans="1:10">
      <c r="A416" s="33" t="s">
        <v>3486</v>
      </c>
      <c r="B416" s="33">
        <f t="shared" si="7"/>
        <v>415</v>
      </c>
      <c r="C416" s="53">
        <v>6</v>
      </c>
      <c r="D416" s="33" t="s">
        <v>38</v>
      </c>
      <c r="E416" s="39" t="s">
        <v>601</v>
      </c>
      <c r="F416" s="94" t="s">
        <v>3457</v>
      </c>
      <c r="G416" s="46" t="s">
        <v>1814</v>
      </c>
      <c r="H416" s="33" t="s">
        <v>2901</v>
      </c>
      <c r="I416" s="33" t="s">
        <v>2902</v>
      </c>
      <c r="J416" s="33" t="s">
        <v>3352</v>
      </c>
    </row>
    <row r="417" spans="1:10">
      <c r="A417" s="33" t="s">
        <v>3487</v>
      </c>
      <c r="B417" s="33">
        <f t="shared" si="7"/>
        <v>416</v>
      </c>
      <c r="C417" s="53">
        <v>7</v>
      </c>
      <c r="D417" s="33" t="s">
        <v>38</v>
      </c>
      <c r="E417" s="47" t="s">
        <v>3780</v>
      </c>
      <c r="F417" s="95" t="s">
        <v>3457</v>
      </c>
      <c r="G417" s="44" t="s">
        <v>3740</v>
      </c>
      <c r="H417" s="33" t="s">
        <v>2866</v>
      </c>
      <c r="I417" s="33" t="s">
        <v>2867</v>
      </c>
      <c r="J417" s="33" t="s">
        <v>3339</v>
      </c>
    </row>
    <row r="418" spans="1:10">
      <c r="A418" s="33" t="s">
        <v>3488</v>
      </c>
      <c r="B418" s="33">
        <f t="shared" si="7"/>
        <v>417</v>
      </c>
      <c r="C418" s="53">
        <v>8</v>
      </c>
      <c r="D418" s="33" t="s">
        <v>38</v>
      </c>
      <c r="E418" s="43" t="s">
        <v>3781</v>
      </c>
      <c r="F418" s="33" t="s">
        <v>3749</v>
      </c>
      <c r="G418" s="44" t="s">
        <v>3733</v>
      </c>
      <c r="H418" s="33" t="s">
        <v>2868</v>
      </c>
      <c r="I418" s="33" t="s">
        <v>2869</v>
      </c>
      <c r="J418" s="33" t="s">
        <v>3340</v>
      </c>
    </row>
    <row r="419" spans="1:10">
      <c r="A419" s="33" t="s">
        <v>3489</v>
      </c>
      <c r="B419" s="33">
        <f t="shared" si="7"/>
        <v>418</v>
      </c>
      <c r="C419" s="53">
        <v>8</v>
      </c>
      <c r="D419" s="33" t="s">
        <v>38</v>
      </c>
      <c r="E419" s="43" t="s">
        <v>3782</v>
      </c>
      <c r="F419" s="33" t="s">
        <v>3750</v>
      </c>
      <c r="G419" s="44" t="s">
        <v>3734</v>
      </c>
      <c r="H419" s="33" t="s">
        <v>2870</v>
      </c>
      <c r="I419" s="33" t="s">
        <v>2871</v>
      </c>
      <c r="J419" s="33" t="s">
        <v>3341</v>
      </c>
    </row>
    <row r="420" spans="1:10">
      <c r="A420" s="33" t="s">
        <v>3490</v>
      </c>
      <c r="B420" s="33">
        <f t="shared" si="7"/>
        <v>419</v>
      </c>
      <c r="C420" s="53">
        <v>7</v>
      </c>
      <c r="D420" s="33" t="s">
        <v>38</v>
      </c>
      <c r="E420" s="47" t="s">
        <v>3783</v>
      </c>
      <c r="F420" s="95" t="s">
        <v>3457</v>
      </c>
      <c r="G420" s="44" t="s">
        <v>3739</v>
      </c>
      <c r="H420" s="33" t="s">
        <v>2872</v>
      </c>
      <c r="I420" s="33" t="s">
        <v>2873</v>
      </c>
      <c r="J420" s="33" t="s">
        <v>3342</v>
      </c>
    </row>
    <row r="421" spans="1:10">
      <c r="A421" s="33" t="s">
        <v>3491</v>
      </c>
      <c r="B421" s="33">
        <f t="shared" si="7"/>
        <v>420</v>
      </c>
      <c r="C421" s="53">
        <v>8</v>
      </c>
      <c r="D421" s="33" t="s">
        <v>38</v>
      </c>
      <c r="E421" s="43" t="s">
        <v>3784</v>
      </c>
      <c r="F421" s="33" t="s">
        <v>3751</v>
      </c>
      <c r="G421" s="44" t="s">
        <v>3737</v>
      </c>
      <c r="H421" s="33" t="s">
        <v>2868</v>
      </c>
      <c r="I421" s="33" t="s">
        <v>2869</v>
      </c>
      <c r="J421" s="33" t="s">
        <v>3340</v>
      </c>
    </row>
    <row r="422" spans="1:10">
      <c r="A422" s="33" t="s">
        <v>3492</v>
      </c>
      <c r="B422" s="33">
        <f t="shared" si="7"/>
        <v>421</v>
      </c>
      <c r="C422" s="53">
        <v>8</v>
      </c>
      <c r="D422" s="33" t="s">
        <v>38</v>
      </c>
      <c r="E422" s="43" t="s">
        <v>3785</v>
      </c>
      <c r="F422" s="33" t="s">
        <v>3752</v>
      </c>
      <c r="G422" s="44" t="s">
        <v>3738</v>
      </c>
      <c r="H422" s="33" t="s">
        <v>2874</v>
      </c>
      <c r="I422" s="33" t="s">
        <v>2875</v>
      </c>
      <c r="J422" s="33" t="s">
        <v>3343</v>
      </c>
    </row>
    <row r="423" spans="1:10">
      <c r="A423" s="33" t="s">
        <v>3493</v>
      </c>
      <c r="B423" s="33">
        <f t="shared" si="7"/>
        <v>422</v>
      </c>
      <c r="C423" s="53">
        <v>7</v>
      </c>
      <c r="D423" s="33" t="s">
        <v>38</v>
      </c>
      <c r="E423" s="47" t="s">
        <v>3786</v>
      </c>
      <c r="F423" s="95" t="s">
        <v>3457</v>
      </c>
      <c r="G423" s="44" t="s">
        <v>3741</v>
      </c>
      <c r="H423" s="33" t="s">
        <v>2876</v>
      </c>
      <c r="I423" s="33" t="s">
        <v>2877</v>
      </c>
      <c r="J423" s="33" t="s">
        <v>3344</v>
      </c>
    </row>
    <row r="424" spans="1:10">
      <c r="A424" s="33" t="s">
        <v>3494</v>
      </c>
      <c r="B424" s="33">
        <f t="shared" si="7"/>
        <v>423</v>
      </c>
      <c r="C424" s="53">
        <v>8</v>
      </c>
      <c r="D424" s="33" t="s">
        <v>38</v>
      </c>
      <c r="E424" s="43" t="s">
        <v>3787</v>
      </c>
      <c r="F424" s="33" t="s">
        <v>3753</v>
      </c>
      <c r="G424" s="44" t="s">
        <v>3742</v>
      </c>
      <c r="H424" s="33" t="s">
        <v>2878</v>
      </c>
      <c r="I424" s="33" t="s">
        <v>2879</v>
      </c>
      <c r="J424" s="33" t="s">
        <v>2880</v>
      </c>
    </row>
    <row r="425" spans="1:10">
      <c r="A425" s="33" t="s">
        <v>3495</v>
      </c>
      <c r="B425" s="33">
        <f t="shared" si="7"/>
        <v>424</v>
      </c>
      <c r="C425" s="53">
        <v>8</v>
      </c>
      <c r="D425" s="33" t="s">
        <v>38</v>
      </c>
      <c r="E425" s="43" t="s">
        <v>3788</v>
      </c>
      <c r="F425" s="33" t="s">
        <v>3754</v>
      </c>
      <c r="G425" s="44" t="s">
        <v>3735</v>
      </c>
      <c r="H425" s="33" t="s">
        <v>2881</v>
      </c>
      <c r="I425" s="33" t="s">
        <v>2882</v>
      </c>
      <c r="J425" s="33" t="s">
        <v>3345</v>
      </c>
    </row>
    <row r="426" spans="1:10">
      <c r="A426" s="33" t="s">
        <v>3496</v>
      </c>
      <c r="B426" s="33">
        <f t="shared" si="7"/>
        <v>425</v>
      </c>
      <c r="C426" s="53">
        <v>7</v>
      </c>
      <c r="D426" s="33" t="s">
        <v>38</v>
      </c>
      <c r="E426" s="47" t="s">
        <v>3789</v>
      </c>
      <c r="F426" s="33" t="s">
        <v>3755</v>
      </c>
      <c r="G426" s="44" t="s">
        <v>3736</v>
      </c>
      <c r="H426" s="33" t="s">
        <v>2883</v>
      </c>
      <c r="I426" s="33" t="s">
        <v>2884</v>
      </c>
      <c r="J426" s="33" t="s">
        <v>3346</v>
      </c>
    </row>
    <row r="427" spans="1:10">
      <c r="A427" s="33" t="s">
        <v>3497</v>
      </c>
      <c r="B427" s="33">
        <f t="shared" si="7"/>
        <v>426</v>
      </c>
      <c r="C427" s="53">
        <v>5</v>
      </c>
      <c r="D427" s="33" t="s">
        <v>38</v>
      </c>
      <c r="E427" s="38" t="s">
        <v>602</v>
      </c>
      <c r="F427" s="94" t="s">
        <v>3457</v>
      </c>
      <c r="G427" s="33" t="s">
        <v>1815</v>
      </c>
      <c r="H427" s="33" t="s">
        <v>2903</v>
      </c>
      <c r="I427" s="33" t="s">
        <v>2904</v>
      </c>
      <c r="J427" s="33" t="s">
        <v>3353</v>
      </c>
    </row>
    <row r="428" spans="1:10">
      <c r="A428" s="33" t="s">
        <v>3498</v>
      </c>
      <c r="B428" s="33">
        <f t="shared" si="7"/>
        <v>427</v>
      </c>
      <c r="C428" s="53">
        <v>6</v>
      </c>
      <c r="D428" s="33" t="s">
        <v>38</v>
      </c>
      <c r="E428" s="39" t="s">
        <v>2906</v>
      </c>
      <c r="F428" s="33" t="s">
        <v>2905</v>
      </c>
      <c r="G428" s="33" t="s">
        <v>2907</v>
      </c>
      <c r="H428" s="33" t="s">
        <v>2908</v>
      </c>
      <c r="I428" s="33" t="s">
        <v>2909</v>
      </c>
      <c r="J428" s="33" t="s">
        <v>3354</v>
      </c>
    </row>
    <row r="429" spans="1:10">
      <c r="A429" s="33" t="s">
        <v>3499</v>
      </c>
      <c r="B429" s="33">
        <f t="shared" si="7"/>
        <v>428</v>
      </c>
      <c r="C429" s="53">
        <v>6</v>
      </c>
      <c r="D429" s="33" t="s">
        <v>38</v>
      </c>
      <c r="E429" s="39" t="s">
        <v>2911</v>
      </c>
      <c r="F429" s="33" t="s">
        <v>2910</v>
      </c>
      <c r="G429" s="33" t="s">
        <v>2912</v>
      </c>
      <c r="H429" s="33" t="s">
        <v>2913</v>
      </c>
      <c r="I429" s="33" t="s">
        <v>2914</v>
      </c>
      <c r="J429" s="33" t="s">
        <v>3355</v>
      </c>
    </row>
    <row r="430" spans="1:10">
      <c r="A430" s="33" t="s">
        <v>3500</v>
      </c>
      <c r="B430" s="33">
        <f t="shared" si="7"/>
        <v>429</v>
      </c>
      <c r="C430" s="53">
        <v>5</v>
      </c>
      <c r="D430" s="33" t="s">
        <v>38</v>
      </c>
      <c r="E430" s="38" t="s">
        <v>603</v>
      </c>
      <c r="F430" s="33" t="s">
        <v>1129</v>
      </c>
      <c r="G430" s="33" t="s">
        <v>2915</v>
      </c>
      <c r="H430" s="33" t="s">
        <v>2916</v>
      </c>
      <c r="I430" s="33" t="s">
        <v>2917</v>
      </c>
      <c r="J430" s="33" t="s">
        <v>3356</v>
      </c>
    </row>
    <row r="431" spans="1:10">
      <c r="A431" s="33" t="s">
        <v>1411</v>
      </c>
      <c r="B431" s="33">
        <f t="shared" si="7"/>
        <v>430</v>
      </c>
      <c r="C431" s="53">
        <v>4</v>
      </c>
      <c r="D431" s="33" t="s">
        <v>0</v>
      </c>
      <c r="E431" s="37" t="s">
        <v>604</v>
      </c>
      <c r="F431" s="33" t="s">
        <v>863</v>
      </c>
      <c r="G431" s="33" t="s">
        <v>2356</v>
      </c>
      <c r="H431" s="33" t="s">
        <v>605</v>
      </c>
      <c r="I431" s="33" t="s">
        <v>2918</v>
      </c>
      <c r="J431" s="33" t="s">
        <v>3357</v>
      </c>
    </row>
    <row r="432" spans="1:10">
      <c r="A432" s="33" t="s">
        <v>1412</v>
      </c>
      <c r="B432" s="33">
        <f t="shared" si="7"/>
        <v>431</v>
      </c>
      <c r="C432" s="53">
        <v>4</v>
      </c>
      <c r="D432" s="33" t="s">
        <v>0</v>
      </c>
      <c r="E432" s="37" t="s">
        <v>606</v>
      </c>
      <c r="F432" s="33" t="s">
        <v>861</v>
      </c>
      <c r="G432" s="33" t="s">
        <v>2919</v>
      </c>
      <c r="H432" s="33" t="s">
        <v>607</v>
      </c>
      <c r="I432" s="33" t="s">
        <v>2920</v>
      </c>
      <c r="J432" s="33" t="s">
        <v>3358</v>
      </c>
    </row>
    <row r="433" spans="1:10">
      <c r="A433" s="33" t="s">
        <v>1413</v>
      </c>
      <c r="B433" s="33">
        <f t="shared" si="7"/>
        <v>432</v>
      </c>
      <c r="C433" s="53">
        <v>4</v>
      </c>
      <c r="D433" s="33" t="s">
        <v>0</v>
      </c>
      <c r="E433" s="37" t="s">
        <v>608</v>
      </c>
      <c r="F433" s="33" t="s">
        <v>859</v>
      </c>
      <c r="G433" s="33" t="s">
        <v>2921</v>
      </c>
      <c r="H433" s="33" t="s">
        <v>609</v>
      </c>
      <c r="I433" s="33" t="s">
        <v>2922</v>
      </c>
      <c r="J433" s="33" t="s">
        <v>3359</v>
      </c>
    </row>
    <row r="434" spans="1:10">
      <c r="A434" s="33" t="s">
        <v>1414</v>
      </c>
      <c r="B434" s="33">
        <f t="shared" si="7"/>
        <v>433</v>
      </c>
      <c r="C434" s="53">
        <v>4</v>
      </c>
      <c r="D434" s="33" t="s">
        <v>0</v>
      </c>
      <c r="E434" s="37" t="s">
        <v>610</v>
      </c>
      <c r="F434" s="33" t="s">
        <v>925</v>
      </c>
      <c r="G434" s="33" t="s">
        <v>1820</v>
      </c>
      <c r="H434" s="33" t="s">
        <v>611</v>
      </c>
      <c r="I434" s="33" t="s">
        <v>2923</v>
      </c>
      <c r="J434" s="33" t="s">
        <v>3360</v>
      </c>
    </row>
    <row r="435" spans="1:10">
      <c r="A435" s="33" t="s">
        <v>1415</v>
      </c>
      <c r="B435" s="33">
        <f t="shared" si="7"/>
        <v>434</v>
      </c>
      <c r="C435" s="53">
        <v>4</v>
      </c>
      <c r="D435" s="33" t="s">
        <v>0</v>
      </c>
      <c r="E435" s="37" t="s">
        <v>612</v>
      </c>
      <c r="F435" s="33" t="s">
        <v>908</v>
      </c>
      <c r="G435" s="33" t="s">
        <v>2924</v>
      </c>
      <c r="H435" s="33" t="s">
        <v>613</v>
      </c>
      <c r="I435" s="33" t="s">
        <v>2925</v>
      </c>
      <c r="J435" s="33" t="s">
        <v>3361</v>
      </c>
    </row>
    <row r="436" spans="1:10">
      <c r="A436" s="33" t="s">
        <v>1416</v>
      </c>
      <c r="B436" s="33">
        <f t="shared" si="7"/>
        <v>435</v>
      </c>
      <c r="C436" s="53">
        <v>4</v>
      </c>
      <c r="D436" s="33" t="s">
        <v>0</v>
      </c>
      <c r="E436" s="37" t="s">
        <v>614</v>
      </c>
      <c r="F436" s="33" t="s">
        <v>894</v>
      </c>
      <c r="G436" s="33" t="s">
        <v>2926</v>
      </c>
      <c r="H436" s="33" t="s">
        <v>615</v>
      </c>
      <c r="I436" s="33" t="s">
        <v>2927</v>
      </c>
      <c r="J436" s="33" t="s">
        <v>3362</v>
      </c>
    </row>
    <row r="437" spans="1:10">
      <c r="A437" s="33" t="s">
        <v>1417</v>
      </c>
      <c r="B437" s="33">
        <f t="shared" si="7"/>
        <v>436</v>
      </c>
      <c r="C437" s="53">
        <v>4</v>
      </c>
      <c r="D437" s="33" t="s">
        <v>0</v>
      </c>
      <c r="E437" s="37" t="s">
        <v>616</v>
      </c>
      <c r="F437" s="33" t="s">
        <v>924</v>
      </c>
      <c r="G437" s="33" t="s">
        <v>2928</v>
      </c>
      <c r="H437" s="33" t="s">
        <v>617</v>
      </c>
      <c r="I437" s="33" t="s">
        <v>2929</v>
      </c>
      <c r="J437" s="33" t="s">
        <v>3363</v>
      </c>
    </row>
    <row r="438" spans="1:10">
      <c r="A438" s="33" t="s">
        <v>834</v>
      </c>
      <c r="B438" s="33">
        <f t="shared" si="7"/>
        <v>437</v>
      </c>
      <c r="C438" s="53">
        <v>4</v>
      </c>
      <c r="D438" s="33" t="s">
        <v>16</v>
      </c>
      <c r="E438" s="37" t="s">
        <v>618</v>
      </c>
      <c r="F438" s="94" t="s">
        <v>3457</v>
      </c>
      <c r="G438" s="33" t="s">
        <v>1824</v>
      </c>
      <c r="H438" s="33" t="s">
        <v>619</v>
      </c>
      <c r="I438" s="33" t="s">
        <v>2930</v>
      </c>
      <c r="J438" s="33" t="s">
        <v>3364</v>
      </c>
    </row>
    <row r="439" spans="1:10">
      <c r="A439" s="33" t="s">
        <v>1418</v>
      </c>
      <c r="B439" s="33">
        <f t="shared" si="7"/>
        <v>438</v>
      </c>
      <c r="C439" s="53">
        <v>5</v>
      </c>
      <c r="D439" s="33" t="s">
        <v>16</v>
      </c>
      <c r="E439" s="38" t="s">
        <v>620</v>
      </c>
      <c r="F439" s="33" t="s">
        <v>994</v>
      </c>
      <c r="G439" s="33" t="s">
        <v>1825</v>
      </c>
      <c r="H439" s="33" t="s">
        <v>621</v>
      </c>
      <c r="I439" s="33" t="s">
        <v>2931</v>
      </c>
      <c r="J439" s="33" t="s">
        <v>3446</v>
      </c>
    </row>
    <row r="440" spans="1:10">
      <c r="A440" s="33" t="s">
        <v>1419</v>
      </c>
      <c r="B440" s="33">
        <f t="shared" si="7"/>
        <v>439</v>
      </c>
      <c r="C440" s="53">
        <v>5</v>
      </c>
      <c r="D440" s="33" t="s">
        <v>16</v>
      </c>
      <c r="E440" s="38" t="s">
        <v>622</v>
      </c>
      <c r="F440" s="33" t="s">
        <v>1060</v>
      </c>
      <c r="G440" s="33" t="s">
        <v>1826</v>
      </c>
      <c r="H440" s="33" t="s">
        <v>623</v>
      </c>
      <c r="I440" s="33" t="s">
        <v>2932</v>
      </c>
      <c r="J440" s="33" t="s">
        <v>3365</v>
      </c>
    </row>
    <row r="441" spans="1:10">
      <c r="A441" s="33" t="s">
        <v>1420</v>
      </c>
      <c r="B441" s="33">
        <f t="shared" si="7"/>
        <v>440</v>
      </c>
      <c r="C441" s="53">
        <v>5</v>
      </c>
      <c r="D441" s="33" t="s">
        <v>16</v>
      </c>
      <c r="E441" s="38" t="s">
        <v>624</v>
      </c>
      <c r="F441" s="33" t="s">
        <v>995</v>
      </c>
      <c r="G441" s="33" t="s">
        <v>1827</v>
      </c>
      <c r="H441" s="33" t="s">
        <v>625</v>
      </c>
      <c r="I441" s="33" t="s">
        <v>2933</v>
      </c>
      <c r="J441" s="33" t="s">
        <v>3366</v>
      </c>
    </row>
    <row r="442" spans="1:10">
      <c r="A442" s="33" t="s">
        <v>1421</v>
      </c>
      <c r="B442" s="33">
        <f t="shared" si="7"/>
        <v>441</v>
      </c>
      <c r="C442" s="53">
        <v>5</v>
      </c>
      <c r="D442" s="33" t="s">
        <v>16</v>
      </c>
      <c r="E442" s="38" t="s">
        <v>626</v>
      </c>
      <c r="F442" s="33" t="s">
        <v>998</v>
      </c>
      <c r="G442" s="33" t="s">
        <v>2934</v>
      </c>
      <c r="H442" s="33" t="s">
        <v>627</v>
      </c>
      <c r="I442" s="33" t="s">
        <v>2935</v>
      </c>
      <c r="J442" s="33" t="s">
        <v>3367</v>
      </c>
    </row>
    <row r="443" spans="1:10">
      <c r="A443" s="33" t="s">
        <v>1422</v>
      </c>
      <c r="B443" s="33">
        <f t="shared" si="7"/>
        <v>442</v>
      </c>
      <c r="C443" s="53">
        <v>5</v>
      </c>
      <c r="D443" s="33" t="s">
        <v>16</v>
      </c>
      <c r="E443" s="38" t="s">
        <v>628</v>
      </c>
      <c r="F443" s="33" t="s">
        <v>1001</v>
      </c>
      <c r="G443" s="33" t="s">
        <v>2936</v>
      </c>
      <c r="H443" s="33" t="s">
        <v>629</v>
      </c>
      <c r="I443" s="33" t="s">
        <v>2937</v>
      </c>
      <c r="J443" s="33" t="s">
        <v>3368</v>
      </c>
    </row>
    <row r="444" spans="1:10">
      <c r="A444" s="33" t="s">
        <v>1423</v>
      </c>
      <c r="B444" s="33">
        <f t="shared" si="7"/>
        <v>443</v>
      </c>
      <c r="C444" s="53">
        <v>5</v>
      </c>
      <c r="D444" s="33" t="s">
        <v>16</v>
      </c>
      <c r="E444" s="38" t="s">
        <v>630</v>
      </c>
      <c r="F444" s="33" t="s">
        <v>999</v>
      </c>
      <c r="G444" s="33" t="s">
        <v>2938</v>
      </c>
      <c r="H444" s="33" t="s">
        <v>631</v>
      </c>
      <c r="I444" s="33" t="s">
        <v>2939</v>
      </c>
      <c r="J444" s="33" t="s">
        <v>3369</v>
      </c>
    </row>
    <row r="445" spans="1:10">
      <c r="A445" s="33" t="s">
        <v>1424</v>
      </c>
      <c r="B445" s="33">
        <f t="shared" si="7"/>
        <v>444</v>
      </c>
      <c r="C445" s="53">
        <v>5</v>
      </c>
      <c r="D445" s="33" t="s">
        <v>16</v>
      </c>
      <c r="E445" s="38" t="s">
        <v>632</v>
      </c>
      <c r="F445" s="33" t="s">
        <v>1000</v>
      </c>
      <c r="G445" s="33" t="s">
        <v>2940</v>
      </c>
      <c r="H445" s="33" t="s">
        <v>633</v>
      </c>
      <c r="I445" s="33" t="s">
        <v>2941</v>
      </c>
      <c r="J445" s="33" t="s">
        <v>3370</v>
      </c>
    </row>
    <row r="446" spans="1:10">
      <c r="A446" s="33" t="s">
        <v>1425</v>
      </c>
      <c r="B446" s="33">
        <f t="shared" si="7"/>
        <v>445</v>
      </c>
      <c r="C446" s="53">
        <v>5</v>
      </c>
      <c r="D446" s="33" t="s">
        <v>16</v>
      </c>
      <c r="E446" s="38" t="s">
        <v>634</v>
      </c>
      <c r="F446" s="33" t="s">
        <v>997</v>
      </c>
      <c r="G446" s="33" t="s">
        <v>1829</v>
      </c>
      <c r="H446" s="33" t="s">
        <v>635</v>
      </c>
      <c r="I446" s="33" t="s">
        <v>2942</v>
      </c>
      <c r="J446" s="33" t="s">
        <v>3080</v>
      </c>
    </row>
    <row r="447" spans="1:10">
      <c r="A447" s="33" t="s">
        <v>1426</v>
      </c>
      <c r="B447" s="33">
        <f t="shared" si="7"/>
        <v>446</v>
      </c>
      <c r="C447" s="53">
        <v>5</v>
      </c>
      <c r="D447" s="33" t="s">
        <v>16</v>
      </c>
      <c r="E447" s="38" t="s">
        <v>636</v>
      </c>
      <c r="F447" s="33" t="s">
        <v>1003</v>
      </c>
      <c r="G447" s="33" t="s">
        <v>2247</v>
      </c>
      <c r="H447" s="33" t="s">
        <v>637</v>
      </c>
      <c r="I447" s="33" t="s">
        <v>2943</v>
      </c>
      <c r="J447" s="33" t="s">
        <v>3371</v>
      </c>
    </row>
    <row r="448" spans="1:10">
      <c r="A448" s="33" t="s">
        <v>1427</v>
      </c>
      <c r="B448" s="33">
        <f t="shared" si="7"/>
        <v>447</v>
      </c>
      <c r="C448" s="53">
        <v>5</v>
      </c>
      <c r="D448" s="33" t="s">
        <v>16</v>
      </c>
      <c r="E448" s="38" t="s">
        <v>638</v>
      </c>
      <c r="F448" s="33" t="s">
        <v>1002</v>
      </c>
      <c r="G448" s="33" t="s">
        <v>2944</v>
      </c>
      <c r="H448" s="33" t="s">
        <v>639</v>
      </c>
      <c r="I448" s="33" t="s">
        <v>2945</v>
      </c>
      <c r="J448" s="33" t="s">
        <v>3372</v>
      </c>
    </row>
    <row r="449" spans="1:10">
      <c r="A449" s="33" t="s">
        <v>4386</v>
      </c>
      <c r="B449" s="33">
        <f t="shared" si="7"/>
        <v>448</v>
      </c>
      <c r="C449" s="53">
        <v>5</v>
      </c>
      <c r="D449" s="33" t="s">
        <v>3642</v>
      </c>
      <c r="E449" s="38" t="s">
        <v>4389</v>
      </c>
      <c r="F449" s="33" t="s">
        <v>4372</v>
      </c>
      <c r="G449" s="33" t="str">
        <f>VLOOKUP("BT-"&amp;MID(A449,5,LEN(A449)-4),Table2!A:E,4,FALSE)</f>
        <v>Item Seller's identifier</v>
      </c>
      <c r="H449" s="33" t="str">
        <f>VLOOKUP("BT-"&amp;MID(A449,5,LEN(A449)-4),Table2!A:E,5,FALSE)</f>
        <v>An identifier, assigned by the Seller, for the item.</v>
      </c>
    </row>
    <row r="450" spans="1:10">
      <c r="A450" s="33" t="s">
        <v>4385</v>
      </c>
      <c r="B450" s="33">
        <f t="shared" si="7"/>
        <v>449</v>
      </c>
      <c r="C450" s="53">
        <v>5</v>
      </c>
      <c r="D450" s="33" t="s">
        <v>3642</v>
      </c>
      <c r="E450" s="38" t="s">
        <v>4390</v>
      </c>
      <c r="F450" s="33" t="s">
        <v>4372</v>
      </c>
      <c r="G450" s="33" t="str">
        <f>VLOOKUP("BT-"&amp;MID(A450,5,LEN(A450)-4),Table2!A:E,4,FALSE)</f>
        <v>Item Buyer's identifier</v>
      </c>
      <c r="H450" s="33" t="str">
        <f>VLOOKUP("BT-"&amp;MID(A450,5,LEN(A450)-4),Table2!A:E,5,FALSE)</f>
        <v>An identifier, assigned by the Buyer, for the item.</v>
      </c>
    </row>
    <row r="451" spans="1:10" ht="19">
      <c r="A451" s="33" t="s">
        <v>4363</v>
      </c>
      <c r="B451" s="33">
        <f t="shared" si="7"/>
        <v>450</v>
      </c>
      <c r="C451" s="53">
        <v>5</v>
      </c>
      <c r="D451" s="33" t="s">
        <v>3642</v>
      </c>
      <c r="E451" s="38" t="s">
        <v>3764</v>
      </c>
      <c r="F451" s="33" t="s">
        <v>3762</v>
      </c>
      <c r="G451" s="9" t="s">
        <v>3763</v>
      </c>
      <c r="H451" s="33" t="str">
        <f>VLOOKUP(G451,Table2!D:E,2,FALSE)</f>
        <v>The code identifying the country from which the item originates.</v>
      </c>
    </row>
    <row r="452" spans="1:10">
      <c r="A452" s="33" t="s">
        <v>1428</v>
      </c>
      <c r="B452" s="33">
        <f t="shared" si="7"/>
        <v>451</v>
      </c>
      <c r="C452" s="53">
        <v>5</v>
      </c>
      <c r="D452" s="33" t="s">
        <v>16</v>
      </c>
      <c r="E452" s="38" t="s">
        <v>640</v>
      </c>
      <c r="F452" s="33" t="s">
        <v>1006</v>
      </c>
      <c r="G452" s="33" t="s">
        <v>2946</v>
      </c>
      <c r="H452" s="33" t="s">
        <v>641</v>
      </c>
      <c r="I452" s="33" t="s">
        <v>2947</v>
      </c>
      <c r="J452" s="33" t="s">
        <v>3373</v>
      </c>
    </row>
    <row r="453" spans="1:10">
      <c r="A453" s="33" t="s">
        <v>1429</v>
      </c>
      <c r="B453" s="33">
        <f t="shared" si="7"/>
        <v>452</v>
      </c>
      <c r="C453" s="53">
        <v>5</v>
      </c>
      <c r="D453" s="33" t="s">
        <v>16</v>
      </c>
      <c r="E453" s="38" t="s">
        <v>642</v>
      </c>
      <c r="F453" s="33" t="s">
        <v>996</v>
      </c>
      <c r="G453" s="33" t="s">
        <v>2948</v>
      </c>
      <c r="H453" s="33" t="s">
        <v>643</v>
      </c>
      <c r="I453" s="33" t="s">
        <v>2949</v>
      </c>
      <c r="J453" s="33" t="s">
        <v>3374</v>
      </c>
    </row>
    <row r="454" spans="1:10">
      <c r="A454" s="33" t="s">
        <v>1430</v>
      </c>
      <c r="B454" s="33">
        <f t="shared" si="7"/>
        <v>453</v>
      </c>
      <c r="C454" s="53">
        <v>5</v>
      </c>
      <c r="D454" s="33" t="s">
        <v>16</v>
      </c>
      <c r="E454" s="38" t="s">
        <v>644</v>
      </c>
      <c r="F454" s="33" t="s">
        <v>1004</v>
      </c>
      <c r="G454" s="33" t="s">
        <v>2950</v>
      </c>
      <c r="H454" s="33" t="s">
        <v>645</v>
      </c>
      <c r="I454" s="33" t="s">
        <v>2951</v>
      </c>
      <c r="J454" s="33" t="s">
        <v>3375</v>
      </c>
    </row>
    <row r="455" spans="1:10">
      <c r="A455" s="33" t="s">
        <v>1431</v>
      </c>
      <c r="B455" s="33">
        <f t="shared" si="7"/>
        <v>454</v>
      </c>
      <c r="C455" s="53">
        <v>5</v>
      </c>
      <c r="D455" s="33" t="s">
        <v>16</v>
      </c>
      <c r="E455" s="38" t="s">
        <v>646</v>
      </c>
      <c r="F455" s="33" t="s">
        <v>1005</v>
      </c>
      <c r="G455" s="33" t="s">
        <v>2952</v>
      </c>
      <c r="H455" s="33" t="s">
        <v>647</v>
      </c>
      <c r="I455" s="33" t="s">
        <v>2953</v>
      </c>
      <c r="J455" s="33" t="s">
        <v>3376</v>
      </c>
    </row>
    <row r="456" spans="1:10">
      <c r="A456" s="33" t="s">
        <v>1432</v>
      </c>
      <c r="B456" s="33">
        <f t="shared" si="7"/>
        <v>455</v>
      </c>
      <c r="C456" s="53">
        <v>5</v>
      </c>
      <c r="D456" s="33" t="s">
        <v>16</v>
      </c>
      <c r="E456" s="38" t="s">
        <v>648</v>
      </c>
      <c r="F456" s="33" t="s">
        <v>852</v>
      </c>
      <c r="G456" s="33" t="s">
        <v>1836</v>
      </c>
      <c r="H456" s="33" t="s">
        <v>649</v>
      </c>
      <c r="I456" s="33" t="s">
        <v>2954</v>
      </c>
      <c r="J456" s="33" t="s">
        <v>3377</v>
      </c>
    </row>
    <row r="457" spans="1:10">
      <c r="A457" s="33" t="s">
        <v>1445</v>
      </c>
      <c r="B457" s="33">
        <f t="shared" si="7"/>
        <v>456</v>
      </c>
      <c r="C457" s="53">
        <v>5</v>
      </c>
      <c r="D457" s="33" t="s">
        <v>679</v>
      </c>
      <c r="E457" s="38" t="s">
        <v>678</v>
      </c>
      <c r="F457" s="33" t="s">
        <v>1065</v>
      </c>
      <c r="G457" s="33" t="s">
        <v>1851</v>
      </c>
      <c r="H457" s="33" t="s">
        <v>680</v>
      </c>
    </row>
    <row r="458" spans="1:10">
      <c r="A458" s="33" t="s">
        <v>1446</v>
      </c>
      <c r="B458" s="33">
        <f t="shared" si="7"/>
        <v>457</v>
      </c>
      <c r="C458" s="53">
        <v>5</v>
      </c>
      <c r="D458" s="33" t="s">
        <v>679</v>
      </c>
      <c r="E458" s="38" t="s">
        <v>681</v>
      </c>
      <c r="F458" s="33" t="s">
        <v>1066</v>
      </c>
      <c r="G458" s="33" t="s">
        <v>1852</v>
      </c>
      <c r="H458" s="33" t="s">
        <v>682</v>
      </c>
    </row>
    <row r="459" spans="1:10">
      <c r="A459" s="33" t="s">
        <v>1447</v>
      </c>
      <c r="B459" s="33">
        <f t="shared" si="7"/>
        <v>458</v>
      </c>
      <c r="C459" s="53">
        <v>5</v>
      </c>
      <c r="D459" s="33" t="s">
        <v>679</v>
      </c>
      <c r="E459" s="38" t="s">
        <v>683</v>
      </c>
      <c r="F459" s="33" t="s">
        <v>1067</v>
      </c>
      <c r="G459" s="33" t="s">
        <v>1853</v>
      </c>
      <c r="H459" s="33" t="s">
        <v>684</v>
      </c>
    </row>
    <row r="460" spans="1:10">
      <c r="A460" s="33" t="s">
        <v>1448</v>
      </c>
      <c r="B460" s="33">
        <f t="shared" si="7"/>
        <v>459</v>
      </c>
      <c r="C460" s="53">
        <v>5</v>
      </c>
      <c r="D460" s="33" t="s">
        <v>679</v>
      </c>
      <c r="E460" s="38" t="s">
        <v>685</v>
      </c>
      <c r="F460" s="33" t="s">
        <v>1068</v>
      </c>
      <c r="G460" s="33" t="s">
        <v>1854</v>
      </c>
      <c r="H460" s="33" t="s">
        <v>686</v>
      </c>
    </row>
    <row r="461" spans="1:10">
      <c r="A461" s="33" t="s">
        <v>1449</v>
      </c>
      <c r="B461" s="33">
        <f t="shared" si="7"/>
        <v>460</v>
      </c>
      <c r="C461" s="53">
        <v>5</v>
      </c>
      <c r="D461" s="33" t="s">
        <v>679</v>
      </c>
      <c r="E461" s="38" t="s">
        <v>687</v>
      </c>
      <c r="F461" s="33" t="s">
        <v>1069</v>
      </c>
      <c r="G461" s="33" t="s">
        <v>1855</v>
      </c>
      <c r="H461" s="33" t="s">
        <v>2978</v>
      </c>
    </row>
    <row r="462" spans="1:10">
      <c r="A462" s="33" t="s">
        <v>837</v>
      </c>
      <c r="B462" s="33">
        <f t="shared" si="7"/>
        <v>461</v>
      </c>
      <c r="C462" s="53">
        <v>5</v>
      </c>
      <c r="D462" s="33" t="s">
        <v>679</v>
      </c>
      <c r="E462" s="38" t="s">
        <v>688</v>
      </c>
      <c r="F462" s="94" t="s">
        <v>3457</v>
      </c>
      <c r="G462" s="33" t="s">
        <v>1856</v>
      </c>
      <c r="H462" s="33" t="s">
        <v>689</v>
      </c>
    </row>
    <row r="463" spans="1:10">
      <c r="A463" s="33" t="s">
        <v>1450</v>
      </c>
      <c r="B463" s="33">
        <f t="shared" si="7"/>
        <v>462</v>
      </c>
      <c r="C463" s="53">
        <v>6</v>
      </c>
      <c r="D463" s="33" t="s">
        <v>679</v>
      </c>
      <c r="E463" s="39" t="s">
        <v>690</v>
      </c>
      <c r="F463" s="33" t="s">
        <v>1070</v>
      </c>
      <c r="G463" s="33" t="s">
        <v>1857</v>
      </c>
      <c r="H463" s="33" t="s">
        <v>691</v>
      </c>
    </row>
    <row r="464" spans="1:10">
      <c r="A464" s="33" t="s">
        <v>1451</v>
      </c>
      <c r="B464" s="33">
        <f t="shared" si="7"/>
        <v>463</v>
      </c>
      <c r="C464" s="53">
        <v>6</v>
      </c>
      <c r="D464" s="33" t="s">
        <v>679</v>
      </c>
      <c r="E464" s="39" t="s">
        <v>692</v>
      </c>
      <c r="F464" s="33" t="s">
        <v>1071</v>
      </c>
      <c r="G464" s="33" t="s">
        <v>1858</v>
      </c>
      <c r="H464" s="33" t="s">
        <v>693</v>
      </c>
    </row>
    <row r="465" spans="1:8">
      <c r="A465" s="33" t="s">
        <v>1452</v>
      </c>
      <c r="B465" s="33">
        <f t="shared" si="7"/>
        <v>464</v>
      </c>
      <c r="C465" s="53">
        <v>6</v>
      </c>
      <c r="D465" s="33" t="s">
        <v>679</v>
      </c>
      <c r="E465" s="39" t="s">
        <v>694</v>
      </c>
      <c r="F465" s="33" t="s">
        <v>1072</v>
      </c>
      <c r="G465" s="33" t="s">
        <v>1859</v>
      </c>
      <c r="H465" s="33" t="s">
        <v>695</v>
      </c>
    </row>
    <row r="466" spans="1:8">
      <c r="A466" s="33" t="s">
        <v>1453</v>
      </c>
      <c r="B466" s="33">
        <f t="shared" si="7"/>
        <v>465</v>
      </c>
      <c r="C466" s="53">
        <v>6</v>
      </c>
      <c r="D466" s="33" t="s">
        <v>679</v>
      </c>
      <c r="E466" s="39" t="s">
        <v>696</v>
      </c>
      <c r="F466" s="33" t="s">
        <v>1073</v>
      </c>
      <c r="G466" s="33" t="s">
        <v>1860</v>
      </c>
      <c r="H466" s="33" t="s">
        <v>697</v>
      </c>
    </row>
    <row r="467" spans="1:8">
      <c r="A467" s="33" t="s">
        <v>1454</v>
      </c>
      <c r="B467" s="33">
        <f t="shared" si="7"/>
        <v>466</v>
      </c>
      <c r="C467" s="53">
        <v>6</v>
      </c>
      <c r="D467" s="33" t="s">
        <v>679</v>
      </c>
      <c r="E467" s="39" t="s">
        <v>698</v>
      </c>
      <c r="F467" s="33" t="s">
        <v>1074</v>
      </c>
      <c r="G467" s="33" t="s">
        <v>1861</v>
      </c>
      <c r="H467" s="33" t="s">
        <v>699</v>
      </c>
    </row>
    <row r="468" spans="1:8">
      <c r="A468" s="33" t="s">
        <v>1455</v>
      </c>
      <c r="B468" s="33">
        <f t="shared" si="7"/>
        <v>467</v>
      </c>
      <c r="C468" s="53">
        <v>6</v>
      </c>
      <c r="D468" s="33" t="s">
        <v>679</v>
      </c>
      <c r="E468" s="39" t="s">
        <v>700</v>
      </c>
      <c r="F468" s="33" t="s">
        <v>1075</v>
      </c>
      <c r="G468" s="33" t="s">
        <v>1862</v>
      </c>
      <c r="H468" s="33" t="s">
        <v>701</v>
      </c>
    </row>
    <row r="469" spans="1:8">
      <c r="A469" s="33" t="s">
        <v>1456</v>
      </c>
      <c r="B469" s="33">
        <f t="shared" si="7"/>
        <v>468</v>
      </c>
      <c r="C469" s="53">
        <v>6</v>
      </c>
      <c r="D469" s="33" t="s">
        <v>679</v>
      </c>
      <c r="E469" s="39" t="s">
        <v>702</v>
      </c>
      <c r="F469" s="33" t="s">
        <v>1076</v>
      </c>
      <c r="G469" s="33" t="s">
        <v>1863</v>
      </c>
      <c r="H469" s="33" t="s">
        <v>703</v>
      </c>
    </row>
    <row r="470" spans="1:8">
      <c r="A470" s="33" t="s">
        <v>1457</v>
      </c>
      <c r="B470" s="33">
        <f t="shared" si="7"/>
        <v>469</v>
      </c>
      <c r="C470" s="53">
        <v>6</v>
      </c>
      <c r="D470" s="33" t="s">
        <v>679</v>
      </c>
      <c r="E470" s="39" t="s">
        <v>704</v>
      </c>
      <c r="F470" s="33" t="s">
        <v>1077</v>
      </c>
      <c r="G470" s="33" t="s">
        <v>1864</v>
      </c>
      <c r="H470" s="33" t="s">
        <v>705</v>
      </c>
    </row>
    <row r="471" spans="1:8">
      <c r="A471" s="33" t="s">
        <v>1458</v>
      </c>
      <c r="B471" s="33">
        <f t="shared" si="7"/>
        <v>470</v>
      </c>
      <c r="C471" s="53">
        <v>6</v>
      </c>
      <c r="D471" s="33" t="s">
        <v>679</v>
      </c>
      <c r="E471" s="39" t="s">
        <v>706</v>
      </c>
      <c r="F471" s="33" t="s">
        <v>1078</v>
      </c>
      <c r="G471" s="33" t="s">
        <v>1865</v>
      </c>
      <c r="H471" s="33" t="s">
        <v>707</v>
      </c>
    </row>
    <row r="472" spans="1:8">
      <c r="A472" s="33" t="s">
        <v>1459</v>
      </c>
      <c r="B472" s="33">
        <f t="shared" si="7"/>
        <v>471</v>
      </c>
      <c r="C472" s="53">
        <v>6</v>
      </c>
      <c r="D472" s="33" t="s">
        <v>679</v>
      </c>
      <c r="E472" s="39" t="s">
        <v>708</v>
      </c>
      <c r="F472" s="33" t="s">
        <v>1079</v>
      </c>
      <c r="G472" s="33" t="s">
        <v>1866</v>
      </c>
      <c r="H472" s="33" t="s">
        <v>709</v>
      </c>
    </row>
    <row r="473" spans="1:8">
      <c r="A473" s="33" t="s">
        <v>1460</v>
      </c>
      <c r="B473" s="33">
        <f t="shared" ref="B473:B486" si="8">ROW()-1</f>
        <v>472</v>
      </c>
      <c r="C473" s="53">
        <v>6</v>
      </c>
      <c r="D473" s="33" t="s">
        <v>679</v>
      </c>
      <c r="E473" s="39" t="s">
        <v>710</v>
      </c>
      <c r="F473" s="33" t="s">
        <v>1080</v>
      </c>
      <c r="G473" s="33" t="s">
        <v>1867</v>
      </c>
      <c r="H473" s="33" t="s">
        <v>711</v>
      </c>
    </row>
    <row r="474" spans="1:8">
      <c r="A474" s="33" t="s">
        <v>1461</v>
      </c>
      <c r="B474" s="33">
        <f t="shared" si="8"/>
        <v>473</v>
      </c>
      <c r="C474" s="53">
        <v>6</v>
      </c>
      <c r="D474" s="33" t="s">
        <v>679</v>
      </c>
      <c r="E474" s="39" t="s">
        <v>712</v>
      </c>
      <c r="F474" s="33" t="s">
        <v>1081</v>
      </c>
      <c r="G474" s="33" t="s">
        <v>1868</v>
      </c>
      <c r="H474" s="33" t="s">
        <v>713</v>
      </c>
    </row>
    <row r="475" spans="1:8">
      <c r="A475" s="33" t="s">
        <v>1462</v>
      </c>
      <c r="B475" s="33">
        <f t="shared" si="8"/>
        <v>474</v>
      </c>
      <c r="C475" s="53">
        <v>6</v>
      </c>
      <c r="D475" s="33" t="s">
        <v>679</v>
      </c>
      <c r="E475" s="39" t="s">
        <v>714</v>
      </c>
      <c r="F475" s="33" t="s">
        <v>1082</v>
      </c>
      <c r="G475" s="33" t="s">
        <v>1869</v>
      </c>
      <c r="H475" s="33" t="s">
        <v>715</v>
      </c>
    </row>
    <row r="476" spans="1:8">
      <c r="A476" s="33" t="s">
        <v>1463</v>
      </c>
      <c r="B476" s="33">
        <f t="shared" si="8"/>
        <v>475</v>
      </c>
      <c r="C476" s="53">
        <v>6</v>
      </c>
      <c r="D476" s="33" t="s">
        <v>679</v>
      </c>
      <c r="E476" s="39" t="s">
        <v>716</v>
      </c>
      <c r="F476" s="33" t="s">
        <v>1083</v>
      </c>
      <c r="G476" s="33" t="s">
        <v>1870</v>
      </c>
      <c r="H476" s="33" t="s">
        <v>717</v>
      </c>
    </row>
    <row r="477" spans="1:8">
      <c r="A477" s="33" t="s">
        <v>1464</v>
      </c>
      <c r="B477" s="33">
        <f t="shared" si="8"/>
        <v>476</v>
      </c>
      <c r="C477" s="53">
        <v>6</v>
      </c>
      <c r="D477" s="33" t="s">
        <v>679</v>
      </c>
      <c r="E477" s="39" t="s">
        <v>718</v>
      </c>
      <c r="F477" s="33" t="s">
        <v>1084</v>
      </c>
      <c r="G477" s="33" t="s">
        <v>1871</v>
      </c>
      <c r="H477" s="33" t="s">
        <v>719</v>
      </c>
    </row>
    <row r="478" spans="1:8">
      <c r="A478" s="33" t="s">
        <v>1465</v>
      </c>
      <c r="B478" s="33">
        <f t="shared" si="8"/>
        <v>477</v>
      </c>
      <c r="C478" s="53">
        <v>6</v>
      </c>
      <c r="D478" s="33" t="s">
        <v>679</v>
      </c>
      <c r="E478" s="39" t="s">
        <v>720</v>
      </c>
      <c r="F478" s="33" t="s">
        <v>1085</v>
      </c>
      <c r="G478" s="33" t="s">
        <v>1872</v>
      </c>
      <c r="H478" s="33" t="s">
        <v>721</v>
      </c>
    </row>
    <row r="479" spans="1:8">
      <c r="A479" s="33" t="s">
        <v>1466</v>
      </c>
      <c r="B479" s="33">
        <f t="shared" si="8"/>
        <v>478</v>
      </c>
      <c r="C479" s="53">
        <v>6</v>
      </c>
      <c r="D479" s="33" t="s">
        <v>679</v>
      </c>
      <c r="E479" s="39" t="s">
        <v>722</v>
      </c>
      <c r="F479" s="33" t="s">
        <v>1086</v>
      </c>
      <c r="G479" s="33" t="s">
        <v>1873</v>
      </c>
      <c r="H479" s="33" t="s">
        <v>723</v>
      </c>
    </row>
    <row r="480" spans="1:8">
      <c r="A480" s="33" t="s">
        <v>1467</v>
      </c>
      <c r="B480" s="33">
        <f t="shared" si="8"/>
        <v>479</v>
      </c>
      <c r="C480" s="53">
        <v>6</v>
      </c>
      <c r="D480" s="33" t="s">
        <v>679</v>
      </c>
      <c r="E480" s="39" t="s">
        <v>724</v>
      </c>
      <c r="F480" s="33" t="s">
        <v>1087</v>
      </c>
      <c r="G480" s="33" t="s">
        <v>1874</v>
      </c>
      <c r="H480" s="33" t="s">
        <v>725</v>
      </c>
    </row>
    <row r="481" spans="1:10">
      <c r="A481" s="40" t="s">
        <v>3660</v>
      </c>
      <c r="B481" s="33">
        <f t="shared" si="8"/>
        <v>480</v>
      </c>
      <c r="C481" s="53">
        <v>5</v>
      </c>
      <c r="D481" s="33" t="s">
        <v>3528</v>
      </c>
      <c r="E481" s="38" t="s">
        <v>3592</v>
      </c>
      <c r="F481" s="94" t="s">
        <v>3643</v>
      </c>
      <c r="G481" s="33" t="s">
        <v>2328</v>
      </c>
      <c r="H481" s="33" t="str">
        <f>VLOOKUP(G481,Table2!D:E,2,FALSE)</f>
        <v>A group of business terms providing information about properties of the goods and services invoiced.</v>
      </c>
      <c r="I481" s="33" t="s">
        <v>3643</v>
      </c>
      <c r="J481" s="33" t="s">
        <v>3643</v>
      </c>
    </row>
    <row r="482" spans="1:10">
      <c r="A482" s="41" t="s">
        <v>3713</v>
      </c>
      <c r="B482" s="33">
        <f t="shared" si="8"/>
        <v>481</v>
      </c>
      <c r="C482" s="53">
        <v>6</v>
      </c>
      <c r="D482" s="33" t="s">
        <v>3528</v>
      </c>
      <c r="E482" s="39" t="s">
        <v>3593</v>
      </c>
      <c r="F482" s="33" t="s">
        <v>3597</v>
      </c>
      <c r="G482" s="33" t="s">
        <v>2331</v>
      </c>
      <c r="H482" s="33" t="str">
        <f>VLOOKUP(G482,Table2!D:E,2,FALSE)</f>
        <v>The name of the attribute or property of the item.</v>
      </c>
      <c r="I482" s="33" t="s">
        <v>3643</v>
      </c>
      <c r="J482" s="33" t="s">
        <v>3643</v>
      </c>
    </row>
    <row r="483" spans="1:10">
      <c r="A483" s="41" t="s">
        <v>3714</v>
      </c>
      <c r="B483" s="33">
        <f t="shared" si="8"/>
        <v>482</v>
      </c>
      <c r="C483" s="53">
        <v>6</v>
      </c>
      <c r="D483" s="33" t="s">
        <v>3528</v>
      </c>
      <c r="E483" s="39" t="s">
        <v>3594</v>
      </c>
      <c r="F483" s="33" t="s">
        <v>3597</v>
      </c>
      <c r="G483" s="33" t="s">
        <v>2333</v>
      </c>
      <c r="H483" s="33" t="str">
        <f>VLOOKUP(G483,Table2!D:E,2,FALSE)</f>
        <v>The value of the attribute or property of the item.</v>
      </c>
      <c r="I483" s="33" t="s">
        <v>3643</v>
      </c>
      <c r="J483" s="33" t="s">
        <v>3643</v>
      </c>
    </row>
    <row r="484" spans="1:10">
      <c r="A484" s="41" t="s">
        <v>3715</v>
      </c>
      <c r="B484" s="33">
        <f t="shared" si="8"/>
        <v>483</v>
      </c>
      <c r="C484" s="53">
        <v>5</v>
      </c>
      <c r="D484" s="33" t="s">
        <v>3528</v>
      </c>
      <c r="E484" s="38" t="s">
        <v>3601</v>
      </c>
      <c r="F484" s="33" t="s">
        <v>3602</v>
      </c>
      <c r="G484" s="33" t="s">
        <v>2291</v>
      </c>
      <c r="H484" s="33" t="str">
        <f>VLOOKUP(G484,Table2!D:E,2,FALSE)</f>
        <v>The price of an item, exclusive of VAT, after subtracting item price discount.</v>
      </c>
      <c r="I484" s="33" t="s">
        <v>3643</v>
      </c>
      <c r="J484" s="33" t="s">
        <v>3643</v>
      </c>
    </row>
    <row r="485" spans="1:10">
      <c r="A485" s="41" t="s">
        <v>3716</v>
      </c>
      <c r="B485" s="33">
        <f t="shared" si="8"/>
        <v>484</v>
      </c>
      <c r="C485" s="53">
        <v>5</v>
      </c>
      <c r="D485" s="33" t="s">
        <v>3528</v>
      </c>
      <c r="E485" s="38" t="s">
        <v>3603</v>
      </c>
      <c r="F485" s="33" t="s">
        <v>3602</v>
      </c>
      <c r="G485" s="33" t="s">
        <v>2293</v>
      </c>
      <c r="H485" s="33" t="str">
        <f>VLOOKUP(G485,Table2!D:E,2,FALSE)</f>
        <v>The total discount subtracted from the Item gross price to calculate the Item net price.</v>
      </c>
      <c r="I485" s="33" t="s">
        <v>3643</v>
      </c>
      <c r="J485" s="33" t="s">
        <v>3643</v>
      </c>
    </row>
    <row r="486" spans="1:10">
      <c r="A486" s="41" t="s">
        <v>3717</v>
      </c>
      <c r="B486" s="33">
        <f t="shared" si="8"/>
        <v>485</v>
      </c>
      <c r="C486" s="53">
        <v>5</v>
      </c>
      <c r="D486" s="33" t="s">
        <v>3528</v>
      </c>
      <c r="E486" s="38" t="s">
        <v>3604</v>
      </c>
      <c r="F486" s="33" t="s">
        <v>3602</v>
      </c>
      <c r="G486" s="33" t="s">
        <v>2295</v>
      </c>
      <c r="H486" s="33" t="str">
        <f>VLOOKUP(G486,Table2!D:E,2,FALSE)</f>
        <v>The unit price, exclusive of VAT, before subtracting Item price discount.</v>
      </c>
      <c r="I486" s="33" t="s">
        <v>3643</v>
      </c>
      <c r="J486" s="33" t="s">
        <v>3643</v>
      </c>
    </row>
    <row r="487" spans="1:10">
      <c r="A487" s="33" t="s">
        <v>835</v>
      </c>
      <c r="B487" s="33">
        <f t="shared" ref="B487:B513" si="9">ROW()-1</f>
        <v>486</v>
      </c>
      <c r="C487" s="53">
        <v>4</v>
      </c>
      <c r="D487" s="33" t="s">
        <v>16</v>
      </c>
      <c r="E487" s="37" t="s">
        <v>650</v>
      </c>
      <c r="F487" s="94" t="s">
        <v>3457</v>
      </c>
      <c r="G487" s="33" t="s">
        <v>2955</v>
      </c>
      <c r="H487" s="33" t="s">
        <v>651</v>
      </c>
      <c r="I487" s="33" t="s">
        <v>2956</v>
      </c>
      <c r="J487" s="33" t="s">
        <v>3378</v>
      </c>
    </row>
    <row r="488" spans="1:10">
      <c r="A488" s="33" t="s">
        <v>1433</v>
      </c>
      <c r="B488" s="33">
        <f t="shared" si="9"/>
        <v>487</v>
      </c>
      <c r="C488" s="53">
        <v>5</v>
      </c>
      <c r="D488" s="33" t="s">
        <v>314</v>
      </c>
      <c r="E488" s="38" t="s">
        <v>652</v>
      </c>
      <c r="F488" s="33" t="s">
        <v>1103</v>
      </c>
      <c r="G488" s="33" t="s">
        <v>2957</v>
      </c>
      <c r="H488" s="33" t="s">
        <v>653</v>
      </c>
      <c r="I488" s="33" t="s">
        <v>2958</v>
      </c>
      <c r="J488" s="33" t="s">
        <v>3379</v>
      </c>
    </row>
    <row r="489" spans="1:10">
      <c r="A489" s="33" t="s">
        <v>1434</v>
      </c>
      <c r="B489" s="33">
        <f t="shared" si="9"/>
        <v>488</v>
      </c>
      <c r="C489" s="53">
        <v>5</v>
      </c>
      <c r="D489" s="33" t="s">
        <v>314</v>
      </c>
      <c r="E489" s="38" t="s">
        <v>654</v>
      </c>
      <c r="F489" s="33" t="s">
        <v>1104</v>
      </c>
      <c r="G489" s="33" t="s">
        <v>1839</v>
      </c>
      <c r="H489" s="33" t="s">
        <v>655</v>
      </c>
      <c r="I489" s="33" t="s">
        <v>2959</v>
      </c>
      <c r="J489" s="33" t="s">
        <v>3380</v>
      </c>
    </row>
    <row r="490" spans="1:10">
      <c r="A490" s="33" t="s">
        <v>1435</v>
      </c>
      <c r="B490" s="33">
        <f t="shared" si="9"/>
        <v>489</v>
      </c>
      <c r="C490" s="53">
        <v>5</v>
      </c>
      <c r="D490" s="33" t="s">
        <v>314</v>
      </c>
      <c r="E490" s="38" t="s">
        <v>656</v>
      </c>
      <c r="F490" s="33" t="s">
        <v>1105</v>
      </c>
      <c r="G490" s="33" t="s">
        <v>2960</v>
      </c>
      <c r="H490" s="33" t="s">
        <v>657</v>
      </c>
      <c r="I490" s="33" t="s">
        <v>2961</v>
      </c>
      <c r="J490" s="33" t="s">
        <v>3381</v>
      </c>
    </row>
    <row r="491" spans="1:10">
      <c r="A491" s="33" t="s">
        <v>1436</v>
      </c>
      <c r="B491" s="33">
        <f t="shared" si="9"/>
        <v>490</v>
      </c>
      <c r="C491" s="53">
        <v>5</v>
      </c>
      <c r="D491" s="33" t="s">
        <v>314</v>
      </c>
      <c r="E491" s="38" t="s">
        <v>658</v>
      </c>
      <c r="F491" s="33" t="s">
        <v>1106</v>
      </c>
      <c r="G491" s="33" t="s">
        <v>1841</v>
      </c>
      <c r="H491" s="33" t="s">
        <v>659</v>
      </c>
      <c r="I491" s="33" t="s">
        <v>2962</v>
      </c>
      <c r="J491" s="33" t="s">
        <v>3382</v>
      </c>
    </row>
    <row r="492" spans="1:10">
      <c r="A492" s="33" t="s">
        <v>1437</v>
      </c>
      <c r="B492" s="33">
        <f t="shared" si="9"/>
        <v>491</v>
      </c>
      <c r="C492" s="53">
        <v>5</v>
      </c>
      <c r="D492" s="33" t="s">
        <v>314</v>
      </c>
      <c r="E492" s="38" t="s">
        <v>660</v>
      </c>
      <c r="F492" s="33" t="s">
        <v>852</v>
      </c>
      <c r="G492" s="33" t="s">
        <v>1842</v>
      </c>
      <c r="H492" s="33" t="s">
        <v>661</v>
      </c>
      <c r="I492" s="33" t="s">
        <v>2963</v>
      </c>
      <c r="J492" s="33" t="s">
        <v>3383</v>
      </c>
    </row>
    <row r="493" spans="1:10">
      <c r="A493" s="33" t="s">
        <v>836</v>
      </c>
      <c r="B493" s="33">
        <f t="shared" si="9"/>
        <v>492</v>
      </c>
      <c r="C493" s="53">
        <v>4</v>
      </c>
      <c r="D493" s="33" t="s">
        <v>16</v>
      </c>
      <c r="E493" s="37" t="s">
        <v>2964</v>
      </c>
      <c r="F493" s="94" t="s">
        <v>3457</v>
      </c>
      <c r="G493" s="33" t="s">
        <v>1843</v>
      </c>
      <c r="H493" s="33" t="s">
        <v>663</v>
      </c>
      <c r="I493" s="33" t="s">
        <v>2965</v>
      </c>
      <c r="J493" s="33" t="s">
        <v>3384</v>
      </c>
    </row>
    <row r="494" spans="1:10">
      <c r="A494" s="33" t="s">
        <v>1438</v>
      </c>
      <c r="B494" s="33">
        <f t="shared" si="9"/>
        <v>493</v>
      </c>
      <c r="C494" s="53">
        <v>5</v>
      </c>
      <c r="D494" s="33" t="s">
        <v>16</v>
      </c>
      <c r="E494" s="38" t="s">
        <v>664</v>
      </c>
      <c r="F494" s="33" t="s">
        <v>970</v>
      </c>
      <c r="G494" s="33" t="s">
        <v>2966</v>
      </c>
      <c r="H494" s="33" t="s">
        <v>3501</v>
      </c>
      <c r="I494" s="33" t="s">
        <v>2967</v>
      </c>
      <c r="J494" s="33" t="s">
        <v>3385</v>
      </c>
    </row>
    <row r="495" spans="1:10">
      <c r="A495" s="33" t="s">
        <v>1439</v>
      </c>
      <c r="B495" s="33">
        <f t="shared" si="9"/>
        <v>494</v>
      </c>
      <c r="C495" s="53">
        <v>5</v>
      </c>
      <c r="D495" s="33" t="s">
        <v>16</v>
      </c>
      <c r="E495" s="38" t="s">
        <v>666</v>
      </c>
      <c r="F495" s="33" t="s">
        <v>972</v>
      </c>
      <c r="G495" s="33" t="s">
        <v>2968</v>
      </c>
      <c r="H495" s="33" t="s">
        <v>667</v>
      </c>
      <c r="I495" s="33" t="s">
        <v>2969</v>
      </c>
      <c r="J495" s="33" t="s">
        <v>3386</v>
      </c>
    </row>
    <row r="496" spans="1:10">
      <c r="A496" s="33" t="s">
        <v>1440</v>
      </c>
      <c r="B496" s="33">
        <f t="shared" si="9"/>
        <v>495</v>
      </c>
      <c r="C496" s="53">
        <v>5</v>
      </c>
      <c r="D496" s="33" t="s">
        <v>16</v>
      </c>
      <c r="E496" s="38" t="s">
        <v>668</v>
      </c>
      <c r="F496" s="33" t="s">
        <v>971</v>
      </c>
      <c r="G496" s="33" t="s">
        <v>2970</v>
      </c>
      <c r="H496" s="33" t="s">
        <v>669</v>
      </c>
      <c r="I496" s="33" t="s">
        <v>2971</v>
      </c>
      <c r="J496" s="33" t="s">
        <v>3387</v>
      </c>
    </row>
    <row r="497" spans="1:10">
      <c r="A497" s="33" t="s">
        <v>1441</v>
      </c>
      <c r="B497" s="33">
        <f t="shared" si="9"/>
        <v>496</v>
      </c>
      <c r="C497" s="53">
        <v>5</v>
      </c>
      <c r="D497" s="33" t="s">
        <v>16</v>
      </c>
      <c r="E497" s="38" t="s">
        <v>670</v>
      </c>
      <c r="F497" s="33" t="s">
        <v>973</v>
      </c>
      <c r="G497" s="33" t="s">
        <v>2356</v>
      </c>
      <c r="H497" s="33" t="s">
        <v>671</v>
      </c>
      <c r="I497" s="33" t="s">
        <v>2972</v>
      </c>
      <c r="J497" s="33" t="s">
        <v>3388</v>
      </c>
    </row>
    <row r="498" spans="1:10">
      <c r="A498" s="33" t="s">
        <v>1442</v>
      </c>
      <c r="B498" s="33">
        <f t="shared" si="9"/>
        <v>497</v>
      </c>
      <c r="C498" s="53">
        <v>5</v>
      </c>
      <c r="D498" s="33" t="s">
        <v>16</v>
      </c>
      <c r="E498" s="38" t="s">
        <v>672</v>
      </c>
      <c r="F498" s="33" t="s">
        <v>974</v>
      </c>
      <c r="G498" s="33" t="s">
        <v>2973</v>
      </c>
      <c r="H498" s="33" t="s">
        <v>673</v>
      </c>
      <c r="I498" s="33" t="s">
        <v>2974</v>
      </c>
      <c r="J498" s="33" t="s">
        <v>3389</v>
      </c>
    </row>
    <row r="499" spans="1:10">
      <c r="A499" s="33" t="s">
        <v>1443</v>
      </c>
      <c r="B499" s="33">
        <f t="shared" si="9"/>
        <v>498</v>
      </c>
      <c r="C499" s="53">
        <v>5</v>
      </c>
      <c r="D499" s="33" t="s">
        <v>16</v>
      </c>
      <c r="E499" s="38" t="s">
        <v>674</v>
      </c>
      <c r="F499" s="33" t="s">
        <v>974</v>
      </c>
      <c r="G499" s="33" t="s">
        <v>2975</v>
      </c>
      <c r="H499" s="33" t="s">
        <v>675</v>
      </c>
      <c r="I499" s="33" t="s">
        <v>2976</v>
      </c>
      <c r="J499" s="33" t="s">
        <v>3390</v>
      </c>
    </row>
    <row r="500" spans="1:10">
      <c r="A500" s="33" t="s">
        <v>1444</v>
      </c>
      <c r="B500" s="33">
        <f t="shared" si="9"/>
        <v>499</v>
      </c>
      <c r="C500" s="53">
        <v>5</v>
      </c>
      <c r="D500" s="33" t="s">
        <v>16</v>
      </c>
      <c r="E500" s="38" t="s">
        <v>676</v>
      </c>
      <c r="F500" s="33" t="s">
        <v>975</v>
      </c>
      <c r="G500" s="33" t="s">
        <v>1699</v>
      </c>
      <c r="H500" s="33" t="s">
        <v>677</v>
      </c>
      <c r="I500" s="33" t="s">
        <v>2977</v>
      </c>
      <c r="J500" s="33" t="s">
        <v>3391</v>
      </c>
    </row>
    <row r="501" spans="1:10">
      <c r="A501" s="33" t="s">
        <v>838</v>
      </c>
      <c r="B501" s="33">
        <f t="shared" si="9"/>
        <v>500</v>
      </c>
      <c r="C501" s="53">
        <v>4</v>
      </c>
      <c r="D501" s="33" t="s">
        <v>0</v>
      </c>
      <c r="E501" s="37" t="s">
        <v>726</v>
      </c>
      <c r="F501" s="94" t="s">
        <v>3457</v>
      </c>
      <c r="G501" s="33" t="s">
        <v>2979</v>
      </c>
      <c r="H501" s="33" t="s">
        <v>727</v>
      </c>
      <c r="I501" s="33" t="s">
        <v>2980</v>
      </c>
      <c r="J501" s="33" t="s">
        <v>3392</v>
      </c>
    </row>
    <row r="502" spans="1:10">
      <c r="A502" s="33" t="s">
        <v>1468</v>
      </c>
      <c r="B502" s="33">
        <f t="shared" si="9"/>
        <v>501</v>
      </c>
      <c r="C502" s="53">
        <v>5</v>
      </c>
      <c r="D502" s="33" t="s">
        <v>0</v>
      </c>
      <c r="E502" s="38" t="s">
        <v>728</v>
      </c>
      <c r="F502" s="33" t="s">
        <v>910</v>
      </c>
      <c r="G502" s="33" t="s">
        <v>1876</v>
      </c>
      <c r="H502" s="33" t="s">
        <v>729</v>
      </c>
      <c r="I502" s="33" t="s">
        <v>2981</v>
      </c>
      <c r="J502" s="33" t="s">
        <v>3393</v>
      </c>
    </row>
    <row r="503" spans="1:10">
      <c r="A503" s="33" t="s">
        <v>1469</v>
      </c>
      <c r="B503" s="33">
        <f t="shared" si="9"/>
        <v>502</v>
      </c>
      <c r="C503" s="53">
        <v>5</v>
      </c>
      <c r="D503" s="33" t="s">
        <v>0</v>
      </c>
      <c r="E503" s="38" t="s">
        <v>730</v>
      </c>
      <c r="F503" s="33" t="s">
        <v>911</v>
      </c>
      <c r="G503" s="33" t="s">
        <v>1877</v>
      </c>
      <c r="H503" s="33" t="s">
        <v>731</v>
      </c>
      <c r="I503" s="33" t="s">
        <v>2982</v>
      </c>
      <c r="J503" s="33" t="s">
        <v>3394</v>
      </c>
    </row>
    <row r="504" spans="1:10">
      <c r="A504" s="33" t="s">
        <v>1470</v>
      </c>
      <c r="B504" s="33">
        <f t="shared" si="9"/>
        <v>503</v>
      </c>
      <c r="C504" s="53">
        <v>5</v>
      </c>
      <c r="D504" s="33" t="s">
        <v>0</v>
      </c>
      <c r="E504" s="38" t="s">
        <v>732</v>
      </c>
      <c r="F504" s="33" t="s">
        <v>916</v>
      </c>
      <c r="G504" s="33" t="s">
        <v>1878</v>
      </c>
      <c r="H504" s="33" t="s">
        <v>733</v>
      </c>
      <c r="I504" s="33" t="s">
        <v>2983</v>
      </c>
      <c r="J504" s="33" t="s">
        <v>3395</v>
      </c>
    </row>
    <row r="505" spans="1:10">
      <c r="A505" s="33" t="s">
        <v>1471</v>
      </c>
      <c r="B505" s="33">
        <f t="shared" si="9"/>
        <v>504</v>
      </c>
      <c r="C505" s="53">
        <v>5</v>
      </c>
      <c r="D505" s="33" t="s">
        <v>0</v>
      </c>
      <c r="E505" s="38" t="s">
        <v>734</v>
      </c>
      <c r="F505" s="33" t="s">
        <v>912</v>
      </c>
      <c r="G505" s="33" t="s">
        <v>2984</v>
      </c>
      <c r="H505" s="33" t="s">
        <v>735</v>
      </c>
      <c r="I505" s="33" t="s">
        <v>2985</v>
      </c>
      <c r="J505" s="33" t="s">
        <v>3396</v>
      </c>
    </row>
    <row r="506" spans="1:10">
      <c r="A506" s="33" t="s">
        <v>1472</v>
      </c>
      <c r="B506" s="33">
        <f t="shared" si="9"/>
        <v>505</v>
      </c>
      <c r="C506" s="53">
        <v>5</v>
      </c>
      <c r="D506" s="33" t="s">
        <v>0</v>
      </c>
      <c r="E506" s="38" t="s">
        <v>736</v>
      </c>
      <c r="F506" s="33" t="s">
        <v>913</v>
      </c>
      <c r="G506" s="33" t="s">
        <v>2986</v>
      </c>
      <c r="H506" s="33" t="s">
        <v>737</v>
      </c>
      <c r="I506" s="33" t="s">
        <v>2987</v>
      </c>
      <c r="J506" s="33" t="s">
        <v>3397</v>
      </c>
    </row>
    <row r="507" spans="1:10">
      <c r="A507" s="33" t="s">
        <v>1473</v>
      </c>
      <c r="B507" s="33">
        <f t="shared" si="9"/>
        <v>506</v>
      </c>
      <c r="C507" s="53">
        <v>5</v>
      </c>
      <c r="D507" s="33" t="s">
        <v>0</v>
      </c>
      <c r="E507" s="38" t="s">
        <v>738</v>
      </c>
      <c r="F507" s="33" t="s">
        <v>918</v>
      </c>
      <c r="G507" s="33" t="s">
        <v>752</v>
      </c>
      <c r="H507" s="33" t="s">
        <v>3759</v>
      </c>
      <c r="I507" s="33" t="s">
        <v>2988</v>
      </c>
      <c r="J507" s="33" t="s">
        <v>3760</v>
      </c>
    </row>
    <row r="508" spans="1:10">
      <c r="A508" s="33" t="s">
        <v>1474</v>
      </c>
      <c r="B508" s="33">
        <f t="shared" si="9"/>
        <v>507</v>
      </c>
      <c r="C508" s="53">
        <v>5</v>
      </c>
      <c r="D508" s="33" t="s">
        <v>0</v>
      </c>
      <c r="E508" s="38" t="s">
        <v>740</v>
      </c>
      <c r="F508" s="33" t="s">
        <v>919</v>
      </c>
      <c r="G508" s="33" t="s">
        <v>1882</v>
      </c>
      <c r="H508" s="33" t="s">
        <v>741</v>
      </c>
      <c r="I508" s="33" t="s">
        <v>2989</v>
      </c>
      <c r="J508" s="33" t="s">
        <v>3398</v>
      </c>
    </row>
    <row r="509" spans="1:10">
      <c r="A509" s="33" t="s">
        <v>1475</v>
      </c>
      <c r="B509" s="33">
        <f t="shared" si="9"/>
        <v>508</v>
      </c>
      <c r="C509" s="53">
        <v>5</v>
      </c>
      <c r="D509" s="33" t="s">
        <v>0</v>
      </c>
      <c r="E509" s="38" t="s">
        <v>742</v>
      </c>
      <c r="F509" s="33" t="s">
        <v>914</v>
      </c>
      <c r="G509" s="33" t="s">
        <v>2990</v>
      </c>
      <c r="H509" s="33" t="s">
        <v>743</v>
      </c>
      <c r="I509" s="33" t="s">
        <v>2991</v>
      </c>
      <c r="J509" s="33" t="s">
        <v>3399</v>
      </c>
    </row>
    <row r="510" spans="1:10">
      <c r="A510" s="33" t="s">
        <v>1476</v>
      </c>
      <c r="B510" s="33">
        <f t="shared" si="9"/>
        <v>509</v>
      </c>
      <c r="C510" s="53">
        <v>5</v>
      </c>
      <c r="D510" s="33" t="s">
        <v>0</v>
      </c>
      <c r="E510" s="38" t="s">
        <v>744</v>
      </c>
      <c r="F510" s="33" t="s">
        <v>915</v>
      </c>
      <c r="G510" s="33" t="s">
        <v>2992</v>
      </c>
      <c r="H510" s="33" t="s">
        <v>745</v>
      </c>
      <c r="I510" s="33" t="s">
        <v>2993</v>
      </c>
      <c r="J510" s="33" t="s">
        <v>3400</v>
      </c>
    </row>
    <row r="511" spans="1:10">
      <c r="A511" s="33" t="s">
        <v>1477</v>
      </c>
      <c r="B511" s="33">
        <f t="shared" si="9"/>
        <v>510</v>
      </c>
      <c r="C511" s="53">
        <v>5</v>
      </c>
      <c r="D511" s="33" t="s">
        <v>35</v>
      </c>
      <c r="E511" s="38" t="s">
        <v>746</v>
      </c>
      <c r="F511" s="33" t="s">
        <v>857</v>
      </c>
      <c r="G511" s="33" t="s">
        <v>2994</v>
      </c>
      <c r="H511" s="33" t="s">
        <v>747</v>
      </c>
      <c r="I511" s="33" t="s">
        <v>2995</v>
      </c>
      <c r="J511" s="33" t="s">
        <v>3401</v>
      </c>
    </row>
    <row r="512" spans="1:10">
      <c r="A512" s="33" t="s">
        <v>1478</v>
      </c>
      <c r="B512" s="33">
        <f t="shared" si="9"/>
        <v>511</v>
      </c>
      <c r="C512" s="53">
        <v>5</v>
      </c>
      <c r="D512" s="33" t="s">
        <v>35</v>
      </c>
      <c r="E512" s="38" t="s">
        <v>748</v>
      </c>
      <c r="F512" s="33" t="s">
        <v>1088</v>
      </c>
      <c r="G512" s="33" t="s">
        <v>2996</v>
      </c>
      <c r="H512" s="33" t="s">
        <v>749</v>
      </c>
      <c r="I512" s="33" t="s">
        <v>2997</v>
      </c>
      <c r="J512" s="33" t="s">
        <v>3402</v>
      </c>
    </row>
    <row r="513" spans="1:10">
      <c r="A513" s="33" t="s">
        <v>1479</v>
      </c>
      <c r="B513" s="33">
        <f t="shared" si="9"/>
        <v>512</v>
      </c>
      <c r="C513" s="53">
        <v>5</v>
      </c>
      <c r="D513" s="33" t="s">
        <v>35</v>
      </c>
      <c r="E513" s="38" t="s">
        <v>750</v>
      </c>
      <c r="F513" s="33" t="s">
        <v>4397</v>
      </c>
      <c r="G513" s="33" t="s">
        <v>1887</v>
      </c>
      <c r="H513" s="33" t="s">
        <v>751</v>
      </c>
      <c r="I513" s="33" t="s">
        <v>2998</v>
      </c>
      <c r="J513" s="33" t="s">
        <v>3403</v>
      </c>
    </row>
    <row r="514" spans="1:10">
      <c r="A514" s="33" t="s">
        <v>3757</v>
      </c>
      <c r="B514" s="33">
        <f t="shared" ref="B514:B540" si="10">ROW()-1</f>
        <v>513</v>
      </c>
      <c r="C514" s="53">
        <v>5</v>
      </c>
      <c r="D514" s="33" t="s">
        <v>35</v>
      </c>
      <c r="E514" s="38" t="s">
        <v>738</v>
      </c>
      <c r="F514" s="33" t="s">
        <v>3758</v>
      </c>
      <c r="G514" s="33" t="s">
        <v>4396</v>
      </c>
      <c r="H514" s="33" t="s">
        <v>3759</v>
      </c>
      <c r="I514" s="33" t="s">
        <v>2999</v>
      </c>
      <c r="J514" s="33" t="s">
        <v>3760</v>
      </c>
    </row>
    <row r="515" spans="1:10">
      <c r="A515" s="33" t="s">
        <v>1481</v>
      </c>
      <c r="B515" s="33">
        <f t="shared" si="10"/>
        <v>514</v>
      </c>
      <c r="C515" s="53">
        <v>5</v>
      </c>
      <c r="D515" s="33" t="s">
        <v>35</v>
      </c>
      <c r="E515" s="38" t="s">
        <v>753</v>
      </c>
      <c r="F515" s="33" t="s">
        <v>1092</v>
      </c>
      <c r="G515" s="33" t="s">
        <v>1888</v>
      </c>
      <c r="H515" s="33" t="s">
        <v>754</v>
      </c>
      <c r="I515" s="33" t="s">
        <v>3000</v>
      </c>
      <c r="J515" s="33" t="s">
        <v>3447</v>
      </c>
    </row>
    <row r="516" spans="1:10">
      <c r="A516" s="33" t="s">
        <v>1482</v>
      </c>
      <c r="B516" s="33">
        <f t="shared" si="10"/>
        <v>515</v>
      </c>
      <c r="C516" s="53">
        <v>5</v>
      </c>
      <c r="D516" s="33" t="s">
        <v>35</v>
      </c>
      <c r="E516" s="38" t="s">
        <v>755</v>
      </c>
      <c r="F516" s="33" t="s">
        <v>1093</v>
      </c>
      <c r="G516" s="33" t="s">
        <v>1889</v>
      </c>
      <c r="H516" s="33" t="s">
        <v>756</v>
      </c>
      <c r="I516" s="33" t="s">
        <v>3001</v>
      </c>
      <c r="J516" s="33" t="s">
        <v>3404</v>
      </c>
    </row>
    <row r="517" spans="1:10">
      <c r="A517" s="33" t="s">
        <v>1483</v>
      </c>
      <c r="B517" s="33">
        <f t="shared" si="10"/>
        <v>516</v>
      </c>
      <c r="C517" s="53">
        <v>5</v>
      </c>
      <c r="D517" s="33" t="s">
        <v>35</v>
      </c>
      <c r="E517" s="38" t="s">
        <v>757</v>
      </c>
      <c r="F517" s="33" t="s">
        <v>1091</v>
      </c>
      <c r="G517" s="33" t="s">
        <v>1890</v>
      </c>
      <c r="H517" s="33" t="s">
        <v>3502</v>
      </c>
      <c r="I517" s="33" t="s">
        <v>3002</v>
      </c>
      <c r="J517" s="33" t="s">
        <v>3405</v>
      </c>
    </row>
    <row r="518" spans="1:10">
      <c r="A518" s="33" t="s">
        <v>1484</v>
      </c>
      <c r="B518" s="33">
        <f t="shared" si="10"/>
        <v>517</v>
      </c>
      <c r="C518" s="53">
        <v>5</v>
      </c>
      <c r="D518" s="33" t="s">
        <v>35</v>
      </c>
      <c r="E518" s="38" t="s">
        <v>759</v>
      </c>
      <c r="F518" s="33" t="s">
        <v>857</v>
      </c>
      <c r="G518" s="33" t="s">
        <v>3003</v>
      </c>
      <c r="H518" s="33" t="s">
        <v>760</v>
      </c>
      <c r="I518" s="33" t="s">
        <v>3004</v>
      </c>
      <c r="J518" s="33" t="s">
        <v>3406</v>
      </c>
    </row>
    <row r="519" spans="1:10">
      <c r="A519" s="33" t="s">
        <v>1485</v>
      </c>
      <c r="B519" s="33">
        <f t="shared" si="10"/>
        <v>518</v>
      </c>
      <c r="C519" s="53">
        <v>5</v>
      </c>
      <c r="D519" s="33" t="s">
        <v>35</v>
      </c>
      <c r="E519" s="38" t="s">
        <v>761</v>
      </c>
      <c r="F519" s="33" t="s">
        <v>1088</v>
      </c>
      <c r="G519" s="33" t="s">
        <v>1892</v>
      </c>
      <c r="H519" s="33" t="s">
        <v>762</v>
      </c>
      <c r="I519" s="33" t="s">
        <v>3005</v>
      </c>
      <c r="J519" s="33" t="s">
        <v>3407</v>
      </c>
    </row>
    <row r="520" spans="1:10">
      <c r="A520" s="33" t="s">
        <v>1486</v>
      </c>
      <c r="B520" s="33">
        <f t="shared" si="10"/>
        <v>519</v>
      </c>
      <c r="C520" s="53">
        <v>5</v>
      </c>
      <c r="D520" s="33" t="s">
        <v>35</v>
      </c>
      <c r="E520" s="38" t="s">
        <v>763</v>
      </c>
      <c r="F520" s="33" t="s">
        <v>1089</v>
      </c>
      <c r="G520" s="33" t="s">
        <v>3006</v>
      </c>
      <c r="H520" s="33" t="s">
        <v>764</v>
      </c>
      <c r="I520" s="33" t="s">
        <v>3007</v>
      </c>
      <c r="J520" s="33" t="s">
        <v>3408</v>
      </c>
    </row>
    <row r="521" spans="1:10">
      <c r="A521" s="33" t="s">
        <v>1487</v>
      </c>
      <c r="B521" s="33">
        <f t="shared" si="10"/>
        <v>520</v>
      </c>
      <c r="C521" s="53">
        <v>5</v>
      </c>
      <c r="D521" s="33" t="s">
        <v>35</v>
      </c>
      <c r="E521" s="38" t="s">
        <v>765</v>
      </c>
      <c r="F521" s="33" t="s">
        <v>1092</v>
      </c>
      <c r="G521" s="33" t="s">
        <v>3008</v>
      </c>
      <c r="H521" s="33" t="s">
        <v>766</v>
      </c>
      <c r="I521" s="33" t="s">
        <v>3009</v>
      </c>
      <c r="J521" s="33" t="s">
        <v>3081</v>
      </c>
    </row>
    <row r="522" spans="1:10">
      <c r="A522" s="33" t="s">
        <v>1488</v>
      </c>
      <c r="B522" s="33">
        <f t="shared" si="10"/>
        <v>521</v>
      </c>
      <c r="C522" s="53">
        <v>5</v>
      </c>
      <c r="D522" s="33" t="s">
        <v>35</v>
      </c>
      <c r="E522" s="38" t="s">
        <v>767</v>
      </c>
      <c r="F522" s="33" t="s">
        <v>1093</v>
      </c>
      <c r="G522" s="33" t="s">
        <v>3010</v>
      </c>
      <c r="H522" s="33" t="s">
        <v>768</v>
      </c>
      <c r="I522" s="33" t="s">
        <v>3011</v>
      </c>
      <c r="J522" s="33" t="s">
        <v>3082</v>
      </c>
    </row>
    <row r="523" spans="1:10">
      <c r="A523" s="33" t="s">
        <v>1489</v>
      </c>
      <c r="B523" s="33">
        <f t="shared" si="10"/>
        <v>522</v>
      </c>
      <c r="C523" s="53">
        <v>5</v>
      </c>
      <c r="D523" s="33" t="s">
        <v>35</v>
      </c>
      <c r="E523" s="38" t="s">
        <v>769</v>
      </c>
      <c r="F523" s="33" t="s">
        <v>1089</v>
      </c>
      <c r="G523" s="33" t="s">
        <v>3012</v>
      </c>
      <c r="H523" s="33" t="s">
        <v>770</v>
      </c>
      <c r="I523" s="33" t="s">
        <v>3013</v>
      </c>
      <c r="J523" s="33" t="s">
        <v>3409</v>
      </c>
    </row>
    <row r="524" spans="1:10">
      <c r="A524" s="33" t="s">
        <v>1490</v>
      </c>
      <c r="B524" s="33">
        <f t="shared" si="10"/>
        <v>523</v>
      </c>
      <c r="C524" s="53">
        <v>5</v>
      </c>
      <c r="D524" s="33" t="s">
        <v>35</v>
      </c>
      <c r="E524" s="38" t="s">
        <v>771</v>
      </c>
      <c r="F524" s="33" t="s">
        <v>1092</v>
      </c>
      <c r="G524" s="33" t="s">
        <v>3014</v>
      </c>
      <c r="H524" s="33" t="s">
        <v>766</v>
      </c>
      <c r="I524" s="33" t="s">
        <v>3015</v>
      </c>
      <c r="J524" s="33" t="s">
        <v>3448</v>
      </c>
    </row>
    <row r="525" spans="1:10">
      <c r="A525" s="33" t="s">
        <v>1491</v>
      </c>
      <c r="B525" s="33">
        <f t="shared" si="10"/>
        <v>524</v>
      </c>
      <c r="C525" s="53">
        <v>5</v>
      </c>
      <c r="D525" s="33" t="s">
        <v>35</v>
      </c>
      <c r="E525" s="38" t="s">
        <v>772</v>
      </c>
      <c r="F525" s="33" t="s">
        <v>1093</v>
      </c>
      <c r="G525" s="33" t="s">
        <v>3016</v>
      </c>
      <c r="H525" s="33" t="s">
        <v>768</v>
      </c>
      <c r="I525" s="33" t="s">
        <v>3017</v>
      </c>
      <c r="J525" s="33" t="s">
        <v>3410</v>
      </c>
    </row>
    <row r="526" spans="1:10">
      <c r="A526" s="33" t="s">
        <v>1492</v>
      </c>
      <c r="B526" s="33">
        <f t="shared" si="10"/>
        <v>525</v>
      </c>
      <c r="C526" s="53">
        <v>4</v>
      </c>
      <c r="D526" s="33" t="s">
        <v>773</v>
      </c>
      <c r="E526" s="37" t="s">
        <v>774</v>
      </c>
      <c r="F526" s="33" t="s">
        <v>1099</v>
      </c>
      <c r="G526" s="33" t="s">
        <v>1899</v>
      </c>
      <c r="H526" s="33" t="s">
        <v>3503</v>
      </c>
      <c r="I526" s="33" t="s">
        <v>3018</v>
      </c>
      <c r="J526" s="33" t="s">
        <v>3411</v>
      </c>
    </row>
    <row r="527" spans="1:10">
      <c r="A527" s="33" t="s">
        <v>1493</v>
      </c>
      <c r="B527" s="33">
        <f t="shared" si="10"/>
        <v>526</v>
      </c>
      <c r="C527" s="53">
        <v>4</v>
      </c>
      <c r="D527" s="33" t="s">
        <v>773</v>
      </c>
      <c r="E527" s="37" t="s">
        <v>776</v>
      </c>
      <c r="F527" s="33" t="s">
        <v>1100</v>
      </c>
      <c r="G527" s="33" t="s">
        <v>1900</v>
      </c>
      <c r="H527" s="33" t="s">
        <v>777</v>
      </c>
      <c r="I527" s="33" t="s">
        <v>3019</v>
      </c>
      <c r="J527" s="33" t="s">
        <v>3412</v>
      </c>
    </row>
    <row r="528" spans="1:10">
      <c r="A528" s="33" t="s">
        <v>1494</v>
      </c>
      <c r="B528" s="33">
        <f t="shared" si="10"/>
        <v>527</v>
      </c>
      <c r="C528" s="53">
        <v>4</v>
      </c>
      <c r="D528" s="33" t="s">
        <v>773</v>
      </c>
      <c r="E528" s="37" t="s">
        <v>778</v>
      </c>
      <c r="F528" s="33" t="s">
        <v>1094</v>
      </c>
      <c r="G528" s="33" t="s">
        <v>3020</v>
      </c>
      <c r="H528" s="33" t="s">
        <v>779</v>
      </c>
      <c r="I528" s="33" t="s">
        <v>3021</v>
      </c>
      <c r="J528" s="33" t="s">
        <v>3413</v>
      </c>
    </row>
    <row r="529" spans="1:10">
      <c r="A529" s="33" t="s">
        <v>839</v>
      </c>
      <c r="B529" s="33">
        <f t="shared" si="10"/>
        <v>528</v>
      </c>
      <c r="C529" s="53">
        <v>4</v>
      </c>
      <c r="D529" s="33" t="s">
        <v>773</v>
      </c>
      <c r="E529" s="37" t="s">
        <v>780</v>
      </c>
      <c r="F529" s="94" t="s">
        <v>3457</v>
      </c>
      <c r="G529" s="33" t="s">
        <v>3022</v>
      </c>
      <c r="H529" s="33" t="s">
        <v>781</v>
      </c>
      <c r="I529" s="33" t="s">
        <v>3023</v>
      </c>
      <c r="J529" s="33" t="s">
        <v>3414</v>
      </c>
    </row>
    <row r="530" spans="1:10">
      <c r="A530" s="33" t="s">
        <v>1495</v>
      </c>
      <c r="B530" s="33">
        <f t="shared" si="10"/>
        <v>529</v>
      </c>
      <c r="C530" s="53">
        <v>5</v>
      </c>
      <c r="D530" s="33" t="s">
        <v>773</v>
      </c>
      <c r="E530" s="38" t="s">
        <v>782</v>
      </c>
      <c r="F530" s="33" t="s">
        <v>869</v>
      </c>
      <c r="G530" s="33" t="s">
        <v>1903</v>
      </c>
      <c r="H530" s="33" t="s">
        <v>3024</v>
      </c>
      <c r="I530" s="33" t="s">
        <v>3025</v>
      </c>
      <c r="J530" s="33" t="s">
        <v>3415</v>
      </c>
    </row>
    <row r="531" spans="1:10">
      <c r="A531" s="33" t="s">
        <v>1496</v>
      </c>
      <c r="B531" s="33">
        <f t="shared" si="10"/>
        <v>530</v>
      </c>
      <c r="C531" s="53">
        <v>5</v>
      </c>
      <c r="D531" s="33" t="s">
        <v>773</v>
      </c>
      <c r="E531" s="38" t="s">
        <v>784</v>
      </c>
      <c r="F531" s="33" t="s">
        <v>1095</v>
      </c>
      <c r="G531" s="33" t="s">
        <v>1904</v>
      </c>
      <c r="H531" s="33" t="s">
        <v>785</v>
      </c>
      <c r="I531" s="33" t="s">
        <v>3026</v>
      </c>
      <c r="J531" s="33" t="s">
        <v>3416</v>
      </c>
    </row>
    <row r="532" spans="1:10">
      <c r="A532" s="33" t="s">
        <v>1497</v>
      </c>
      <c r="B532" s="33">
        <f t="shared" si="10"/>
        <v>531</v>
      </c>
      <c r="C532" s="53">
        <v>5</v>
      </c>
      <c r="D532" s="33" t="s">
        <v>773</v>
      </c>
      <c r="E532" s="38" t="s">
        <v>786</v>
      </c>
      <c r="F532" s="33" t="s">
        <v>1096</v>
      </c>
      <c r="G532" s="33" t="s">
        <v>1905</v>
      </c>
      <c r="H532" s="33" t="s">
        <v>787</v>
      </c>
      <c r="I532" s="33" t="s">
        <v>3027</v>
      </c>
      <c r="J532" s="33" t="s">
        <v>3417</v>
      </c>
    </row>
    <row r="533" spans="1:10">
      <c r="A533" s="33" t="s">
        <v>1498</v>
      </c>
      <c r="B533" s="33">
        <f t="shared" si="10"/>
        <v>532</v>
      </c>
      <c r="C533" s="53">
        <v>5</v>
      </c>
      <c r="D533" s="33" t="s">
        <v>773</v>
      </c>
      <c r="E533" s="38" t="s">
        <v>788</v>
      </c>
      <c r="F533" s="33" t="s">
        <v>890</v>
      </c>
      <c r="G533" s="33" t="s">
        <v>1906</v>
      </c>
      <c r="H533" s="33" t="s">
        <v>3028</v>
      </c>
      <c r="I533" s="33" t="s">
        <v>3029</v>
      </c>
      <c r="J533" s="33" t="s">
        <v>3418</v>
      </c>
    </row>
    <row r="534" spans="1:10">
      <c r="A534" s="33" t="s">
        <v>1499</v>
      </c>
      <c r="B534" s="33">
        <f t="shared" si="10"/>
        <v>533</v>
      </c>
      <c r="C534" s="53">
        <v>5</v>
      </c>
      <c r="D534" s="33" t="s">
        <v>773</v>
      </c>
      <c r="E534" s="38" t="s">
        <v>790</v>
      </c>
      <c r="F534" s="33" t="s">
        <v>1097</v>
      </c>
      <c r="G534" s="33" t="s">
        <v>1907</v>
      </c>
      <c r="H534" s="33" t="s">
        <v>791</v>
      </c>
      <c r="I534" s="33" t="s">
        <v>3030</v>
      </c>
      <c r="J534" s="33" t="s">
        <v>3419</v>
      </c>
    </row>
    <row r="535" spans="1:10">
      <c r="A535" s="33" t="s">
        <v>1500</v>
      </c>
      <c r="B535" s="33">
        <f t="shared" si="10"/>
        <v>534</v>
      </c>
      <c r="C535" s="53">
        <v>5</v>
      </c>
      <c r="D535" s="33" t="s">
        <v>773</v>
      </c>
      <c r="E535" s="38" t="s">
        <v>792</v>
      </c>
      <c r="F535" s="33" t="s">
        <v>1098</v>
      </c>
      <c r="G535" s="33" t="s">
        <v>1908</v>
      </c>
      <c r="H535" s="33" t="s">
        <v>793</v>
      </c>
      <c r="I535" s="33" t="s">
        <v>3031</v>
      </c>
      <c r="J535" s="33" t="s">
        <v>3420</v>
      </c>
    </row>
    <row r="536" spans="1:10">
      <c r="A536" s="33" t="s">
        <v>3504</v>
      </c>
      <c r="B536" s="33">
        <f t="shared" si="10"/>
        <v>535</v>
      </c>
      <c r="C536" s="53">
        <v>4</v>
      </c>
      <c r="D536" s="33" t="s">
        <v>38</v>
      </c>
      <c r="E536" s="37" t="s">
        <v>794</v>
      </c>
      <c r="F536" s="94" t="s">
        <v>3457</v>
      </c>
      <c r="G536" s="33" t="s">
        <v>1909</v>
      </c>
      <c r="H536" s="33" t="s">
        <v>3032</v>
      </c>
      <c r="I536" s="33" t="s">
        <v>3033</v>
      </c>
      <c r="J536" s="33" t="s">
        <v>3421</v>
      </c>
    </row>
    <row r="537" spans="1:10">
      <c r="A537" s="33" t="s">
        <v>3505</v>
      </c>
      <c r="B537" s="33">
        <f t="shared" si="10"/>
        <v>536</v>
      </c>
      <c r="C537" s="53">
        <v>5</v>
      </c>
      <c r="D537" s="33" t="s">
        <v>38</v>
      </c>
      <c r="E537" s="38" t="s">
        <v>3035</v>
      </c>
      <c r="F537" s="33" t="s">
        <v>3034</v>
      </c>
      <c r="G537" s="33" t="s">
        <v>3036</v>
      </c>
      <c r="H537" s="33" t="s">
        <v>3037</v>
      </c>
      <c r="I537" s="33" t="s">
        <v>3038</v>
      </c>
      <c r="J537" s="33" t="s">
        <v>3449</v>
      </c>
    </row>
    <row r="538" spans="1:10">
      <c r="A538" s="33" t="s">
        <v>3506</v>
      </c>
      <c r="B538" s="33">
        <f t="shared" si="10"/>
        <v>537</v>
      </c>
      <c r="C538" s="53">
        <v>5</v>
      </c>
      <c r="D538" s="33" t="s">
        <v>38</v>
      </c>
      <c r="E538" s="38" t="s">
        <v>1119</v>
      </c>
      <c r="F538" s="33" t="s">
        <v>3039</v>
      </c>
      <c r="G538" s="33" t="s">
        <v>3040</v>
      </c>
      <c r="H538" s="33" t="s">
        <v>3041</v>
      </c>
      <c r="I538" s="33" t="s">
        <v>3042</v>
      </c>
      <c r="J538" s="33" t="s">
        <v>3422</v>
      </c>
    </row>
    <row r="539" spans="1:10">
      <c r="A539" s="33" t="s">
        <v>3507</v>
      </c>
      <c r="B539" s="33">
        <f t="shared" si="10"/>
        <v>538</v>
      </c>
      <c r="C539" s="53">
        <v>5</v>
      </c>
      <c r="D539" s="33" t="s">
        <v>38</v>
      </c>
      <c r="E539" s="38" t="s">
        <v>1118</v>
      </c>
      <c r="F539" s="33" t="s">
        <v>3043</v>
      </c>
      <c r="G539" s="33" t="s">
        <v>3044</v>
      </c>
      <c r="H539" s="33" t="s">
        <v>3045</v>
      </c>
      <c r="I539" s="33" t="s">
        <v>3046</v>
      </c>
      <c r="J539" s="33" t="s">
        <v>3423</v>
      </c>
    </row>
    <row r="540" spans="1:10">
      <c r="A540" s="33" t="s">
        <v>3508</v>
      </c>
      <c r="B540" s="33">
        <f t="shared" si="10"/>
        <v>539</v>
      </c>
      <c r="C540" s="53">
        <v>5</v>
      </c>
      <c r="D540" s="33" t="s">
        <v>38</v>
      </c>
      <c r="E540" s="38" t="s">
        <v>1120</v>
      </c>
      <c r="F540" s="33" t="s">
        <v>3047</v>
      </c>
      <c r="G540" s="33" t="s">
        <v>3048</v>
      </c>
      <c r="H540" s="33" t="s">
        <v>3049</v>
      </c>
      <c r="I540" s="33" t="s">
        <v>3050</v>
      </c>
      <c r="J540" s="33" t="s">
        <v>3424</v>
      </c>
    </row>
  </sheetData>
  <autoFilter ref="A1:J540" xr:uid="{714E51F8-54CE-1940-81BD-2B8E78DB7C66}"/>
  <phoneticPr fontId="3"/>
  <conditionalFormatting sqref="D153:D1048576 D1:D151">
    <cfRule type="containsText" dxfId="10" priority="10" operator="containsText" text="cen">
      <formula>NOT(ISERROR(SEARCH("cen",D1)))</formula>
    </cfRule>
  </conditionalFormatting>
  <conditionalFormatting sqref="C153:C1048576 C1:C151">
    <cfRule type="containsText" dxfId="9" priority="6" operator="containsText" text="5">
      <formula>NOT(ISERROR(SEARCH("5",C1)))</formula>
    </cfRule>
    <cfRule type="containsText" dxfId="8" priority="7" operator="containsText" text="4">
      <formula>NOT(ISERROR(SEARCH("4",C1)))</formula>
    </cfRule>
    <cfRule type="containsText" dxfId="7" priority="8" operator="containsText" text="3">
      <formula>NOT(ISERROR(SEARCH("3",C1)))</formula>
    </cfRule>
    <cfRule type="containsText" dxfId="6" priority="9" operator="containsText" text="2">
      <formula>NOT(ISERROR(SEARCH("2",C1)))</formula>
    </cfRule>
  </conditionalFormatting>
  <conditionalFormatting sqref="D152">
    <cfRule type="containsText" dxfId="5" priority="5" operator="containsText" text="cen">
      <formula>NOT(ISERROR(SEARCH("cen",D152)))</formula>
    </cfRule>
  </conditionalFormatting>
  <conditionalFormatting sqref="C152">
    <cfRule type="containsText" dxfId="4" priority="1" operator="containsText" text="5">
      <formula>NOT(ISERROR(SEARCH("5",C152)))</formula>
    </cfRule>
    <cfRule type="containsText" dxfId="3" priority="2" operator="containsText" text="4">
      <formula>NOT(ISERROR(SEARCH("4",C152)))</formula>
    </cfRule>
    <cfRule type="containsText" dxfId="2" priority="3" operator="containsText" text="3">
      <formula>NOT(ISERROR(SEARCH("3",C152)))</formula>
    </cfRule>
    <cfRule type="containsText" dxfId="1"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outlinePr summaryBelow="0" summaryRight="0"/>
  </sheetPr>
  <dimension ref="A1:G419"/>
  <sheetViews>
    <sheetView workbookViewId="0">
      <pane ySplit="1" topLeftCell="A4"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3722</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dimension ref="A1:H213"/>
  <sheetViews>
    <sheetView topLeftCell="A30" zoomScaleNormal="100" workbookViewId="0">
      <selection activeCell="E46" sqref="E46"/>
    </sheetView>
  </sheetViews>
  <sheetFormatPr baseColWidth="10" defaultColWidth="7.7109375" defaultRowHeight="16" customHeight="1"/>
  <cols>
    <col min="1" max="1" width="6.7109375" style="50" customWidth="1"/>
    <col min="2" max="2" width="3.140625" style="50" customWidth="1"/>
    <col min="3" max="3" width="4.7109375" style="50" customWidth="1"/>
    <col min="4" max="6" width="31.85546875" style="51" customWidth="1"/>
    <col min="7" max="7" width="8.42578125" style="50" customWidth="1"/>
    <col min="8" max="8" width="15.42578125" style="50" bestFit="1" customWidth="1"/>
    <col min="9" max="16384" width="7.7109375" style="50"/>
  </cols>
  <sheetData>
    <row r="1" spans="1:8" ht="16" customHeight="1">
      <c r="A1" s="50" t="s">
        <v>3794</v>
      </c>
      <c r="B1" s="50" t="s">
        <v>2341</v>
      </c>
      <c r="C1" s="50" t="s">
        <v>3795</v>
      </c>
      <c r="D1" s="51" t="s">
        <v>3796</v>
      </c>
      <c r="E1" s="51" t="s">
        <v>3797</v>
      </c>
      <c r="F1" s="51" t="s">
        <v>3798</v>
      </c>
      <c r="G1" s="50" t="s">
        <v>3799</v>
      </c>
      <c r="H1" s="50" t="s">
        <v>3800</v>
      </c>
    </row>
    <row r="2" spans="1:8" ht="16" customHeight="1">
      <c r="A2" s="58" t="s">
        <v>1915</v>
      </c>
      <c r="B2" s="49" t="s">
        <v>1916</v>
      </c>
      <c r="C2" s="49" t="s">
        <v>1917</v>
      </c>
      <c r="D2" s="49" t="s">
        <v>3801</v>
      </c>
      <c r="E2" s="49" t="s">
        <v>3802</v>
      </c>
      <c r="F2" s="49" t="s">
        <v>3803</v>
      </c>
      <c r="G2" s="49" t="s">
        <v>3804</v>
      </c>
      <c r="H2" s="49" t="s">
        <v>1918</v>
      </c>
    </row>
    <row r="3" spans="1:8" ht="16" customHeight="1">
      <c r="A3" s="58" t="s">
        <v>1920</v>
      </c>
      <c r="B3" s="49" t="s">
        <v>1916</v>
      </c>
      <c r="C3" s="49" t="s">
        <v>1917</v>
      </c>
      <c r="D3" s="49" t="s">
        <v>1922</v>
      </c>
      <c r="E3" s="49" t="s">
        <v>3805</v>
      </c>
      <c r="F3" s="49"/>
      <c r="G3" s="49" t="s">
        <v>3804</v>
      </c>
      <c r="H3" s="49" t="s">
        <v>1921</v>
      </c>
    </row>
    <row r="4" spans="1:8" ht="16" customHeight="1">
      <c r="A4" s="58" t="s">
        <v>1923</v>
      </c>
      <c r="B4" s="49" t="s">
        <v>1916</v>
      </c>
      <c r="C4" s="49" t="s">
        <v>1917</v>
      </c>
      <c r="D4" s="49" t="s">
        <v>3806</v>
      </c>
      <c r="E4" s="49" t="s">
        <v>3807</v>
      </c>
      <c r="F4" s="49" t="s">
        <v>3808</v>
      </c>
      <c r="G4" s="49" t="s">
        <v>3809</v>
      </c>
      <c r="H4" s="49" t="s">
        <v>1924</v>
      </c>
    </row>
    <row r="5" spans="1:8" ht="16" customHeight="1">
      <c r="A5" s="58" t="s">
        <v>1926</v>
      </c>
      <c r="B5" s="49" t="s">
        <v>1916</v>
      </c>
      <c r="C5" s="49" t="s">
        <v>1917</v>
      </c>
      <c r="D5" s="49" t="s">
        <v>3810</v>
      </c>
      <c r="E5" s="49" t="s">
        <v>3811</v>
      </c>
      <c r="F5" s="49" t="s">
        <v>3812</v>
      </c>
      <c r="G5" s="49" t="s">
        <v>3813</v>
      </c>
      <c r="H5" s="49" t="s">
        <v>1924</v>
      </c>
    </row>
    <row r="6" spans="1:8" ht="16" customHeight="1">
      <c r="A6" s="58" t="s">
        <v>1928</v>
      </c>
      <c r="B6" s="49" t="s">
        <v>1916</v>
      </c>
      <c r="C6" s="49" t="s">
        <v>1929</v>
      </c>
      <c r="D6" s="49" t="s">
        <v>3814</v>
      </c>
      <c r="E6" s="49" t="s">
        <v>3815</v>
      </c>
      <c r="F6" s="49" t="s">
        <v>3816</v>
      </c>
      <c r="G6" s="49" t="s">
        <v>3817</v>
      </c>
      <c r="H6" s="49" t="s">
        <v>1924</v>
      </c>
    </row>
    <row r="7" spans="1:8" ht="16" customHeight="1">
      <c r="A7" s="58" t="s">
        <v>1931</v>
      </c>
      <c r="B7" s="49" t="s">
        <v>1916</v>
      </c>
      <c r="C7" s="49" t="s">
        <v>1929</v>
      </c>
      <c r="D7" s="49" t="s">
        <v>3818</v>
      </c>
      <c r="E7" s="49" t="s">
        <v>3819</v>
      </c>
      <c r="F7" s="49" t="s">
        <v>3820</v>
      </c>
      <c r="G7" s="49" t="s">
        <v>3821</v>
      </c>
      <c r="H7" s="49" t="s">
        <v>1921</v>
      </c>
    </row>
    <row r="8" spans="1:8" ht="16" customHeight="1">
      <c r="A8" s="58" t="s">
        <v>1933</v>
      </c>
      <c r="B8" s="49" t="s">
        <v>1916</v>
      </c>
      <c r="C8" s="49" t="s">
        <v>1929</v>
      </c>
      <c r="D8" s="49" t="s">
        <v>3822</v>
      </c>
      <c r="E8" s="49" t="s">
        <v>3823</v>
      </c>
      <c r="F8" s="49" t="s">
        <v>3824</v>
      </c>
      <c r="G8" s="49" t="s">
        <v>3821</v>
      </c>
      <c r="H8" s="49" t="s">
        <v>1924</v>
      </c>
    </row>
    <row r="9" spans="1:8" ht="16" customHeight="1">
      <c r="A9" s="58" t="s">
        <v>1935</v>
      </c>
      <c r="B9" s="49" t="s">
        <v>1916</v>
      </c>
      <c r="C9" s="49" t="s">
        <v>1929</v>
      </c>
      <c r="D9" s="49" t="s">
        <v>3825</v>
      </c>
      <c r="E9" s="49" t="s">
        <v>3826</v>
      </c>
      <c r="F9" s="49" t="s">
        <v>3827</v>
      </c>
      <c r="G9" s="49" t="s">
        <v>3828</v>
      </c>
      <c r="H9" s="49" t="s">
        <v>1921</v>
      </c>
    </row>
    <row r="10" spans="1:8" ht="16" customHeight="1">
      <c r="A10" s="58" t="s">
        <v>1937</v>
      </c>
      <c r="B10" s="49" t="s">
        <v>1916</v>
      </c>
      <c r="C10" s="49" t="s">
        <v>1929</v>
      </c>
      <c r="D10" s="49" t="s">
        <v>3829</v>
      </c>
      <c r="E10" s="49" t="s">
        <v>3830</v>
      </c>
      <c r="F10" s="49" t="s">
        <v>3831</v>
      </c>
      <c r="G10" s="49" t="s">
        <v>3832</v>
      </c>
      <c r="H10" s="49" t="s">
        <v>1938</v>
      </c>
    </row>
    <row r="11" spans="1:8" ht="16" customHeight="1">
      <c r="A11" s="58" t="s">
        <v>1940</v>
      </c>
      <c r="B11" s="49" t="s">
        <v>1916</v>
      </c>
      <c r="C11" s="49" t="s">
        <v>1929</v>
      </c>
      <c r="D11" s="49" t="s">
        <v>1942</v>
      </c>
      <c r="E11" s="49" t="s">
        <v>3833</v>
      </c>
      <c r="F11" s="49"/>
      <c r="G11" s="49" t="s">
        <v>3809</v>
      </c>
      <c r="H11" s="49" t="s">
        <v>3834</v>
      </c>
    </row>
    <row r="12" spans="1:8" ht="16" customHeight="1">
      <c r="A12" s="58" t="s">
        <v>3835</v>
      </c>
      <c r="B12" s="49" t="s">
        <v>1916</v>
      </c>
      <c r="C12" s="49" t="s">
        <v>1929</v>
      </c>
      <c r="D12" s="49" t="s">
        <v>3836</v>
      </c>
      <c r="E12" s="49" t="s">
        <v>3837</v>
      </c>
      <c r="F12" s="49" t="s">
        <v>3838</v>
      </c>
      <c r="G12" s="49" t="s">
        <v>3839</v>
      </c>
      <c r="H12" s="49" t="s">
        <v>3834</v>
      </c>
    </row>
    <row r="13" spans="1:8" ht="16" customHeight="1">
      <c r="A13" s="58" t="s">
        <v>1943</v>
      </c>
      <c r="B13" s="49" t="s">
        <v>1916</v>
      </c>
      <c r="C13" s="49" t="s">
        <v>1929</v>
      </c>
      <c r="D13" s="49" t="s">
        <v>1944</v>
      </c>
      <c r="E13" s="49" t="s">
        <v>3840</v>
      </c>
      <c r="F13" s="49"/>
      <c r="G13" s="49" t="s">
        <v>3841</v>
      </c>
      <c r="H13" s="49" t="s">
        <v>3834</v>
      </c>
    </row>
    <row r="14" spans="1:8" ht="16" customHeight="1">
      <c r="A14" s="58" t="s">
        <v>3842</v>
      </c>
      <c r="B14" s="49" t="s">
        <v>1916</v>
      </c>
      <c r="C14" s="49" t="s">
        <v>1929</v>
      </c>
      <c r="D14" s="49" t="s">
        <v>3843</v>
      </c>
      <c r="E14" s="49" t="s">
        <v>3844</v>
      </c>
      <c r="F14" s="49"/>
      <c r="G14" s="49" t="s">
        <v>3845</v>
      </c>
      <c r="H14" s="49" t="s">
        <v>3834</v>
      </c>
    </row>
    <row r="15" spans="1:8" ht="16" customHeight="1">
      <c r="A15" s="58" t="s">
        <v>1945</v>
      </c>
      <c r="B15" s="49" t="s">
        <v>1916</v>
      </c>
      <c r="C15" s="49" t="s">
        <v>1929</v>
      </c>
      <c r="D15" s="49" t="s">
        <v>1946</v>
      </c>
      <c r="E15" s="49" t="s">
        <v>3846</v>
      </c>
      <c r="F15" s="49"/>
      <c r="G15" s="49" t="s">
        <v>3847</v>
      </c>
      <c r="H15" s="49" t="s">
        <v>3834</v>
      </c>
    </row>
    <row r="16" spans="1:8" ht="16" customHeight="1">
      <c r="A16" s="58" t="s">
        <v>3848</v>
      </c>
      <c r="B16" s="49" t="s">
        <v>1916</v>
      </c>
      <c r="C16" s="49" t="s">
        <v>1929</v>
      </c>
      <c r="D16" s="49" t="s">
        <v>3849</v>
      </c>
      <c r="E16" s="49" t="s">
        <v>3850</v>
      </c>
      <c r="F16" s="49"/>
      <c r="G16" s="49" t="s">
        <v>3851</v>
      </c>
      <c r="H16" s="49" t="s">
        <v>3834</v>
      </c>
    </row>
    <row r="17" spans="1:8" ht="16" customHeight="1">
      <c r="A17" s="58" t="s">
        <v>1947</v>
      </c>
      <c r="B17" s="49" t="s">
        <v>1916</v>
      </c>
      <c r="C17" s="49" t="s">
        <v>1929</v>
      </c>
      <c r="D17" s="49" t="s">
        <v>1948</v>
      </c>
      <c r="E17" s="49" t="s">
        <v>3852</v>
      </c>
      <c r="F17" s="49" t="s">
        <v>3853</v>
      </c>
      <c r="G17" s="49" t="s">
        <v>3854</v>
      </c>
      <c r="H17" s="49" t="s">
        <v>3834</v>
      </c>
    </row>
    <row r="18" spans="1:8" ht="16" customHeight="1">
      <c r="A18" s="58" t="s">
        <v>1949</v>
      </c>
      <c r="B18" s="49" t="s">
        <v>1916</v>
      </c>
      <c r="C18" s="49" t="s">
        <v>3855</v>
      </c>
      <c r="D18" s="49" t="s">
        <v>3856</v>
      </c>
      <c r="E18" s="49" t="s">
        <v>3857</v>
      </c>
      <c r="F18" s="49" t="s">
        <v>3858</v>
      </c>
      <c r="G18" s="49" t="s">
        <v>3859</v>
      </c>
      <c r="H18" s="49" t="s">
        <v>1918</v>
      </c>
    </row>
    <row r="19" spans="1:8" ht="16" customHeight="1">
      <c r="A19" s="58" t="s">
        <v>3860</v>
      </c>
      <c r="B19" s="49" t="s">
        <v>1916</v>
      </c>
      <c r="C19" s="49" t="s">
        <v>3855</v>
      </c>
      <c r="D19" s="49" t="s">
        <v>3861</v>
      </c>
      <c r="E19" s="49" t="s">
        <v>3862</v>
      </c>
      <c r="F19" s="49" t="s">
        <v>3863</v>
      </c>
      <c r="G19" s="49"/>
      <c r="H19" s="49"/>
    </row>
    <row r="20" spans="1:8" ht="16" customHeight="1">
      <c r="A20" s="58" t="s">
        <v>1953</v>
      </c>
      <c r="B20" s="49" t="s">
        <v>1916</v>
      </c>
      <c r="C20" s="49" t="s">
        <v>1929</v>
      </c>
      <c r="D20" s="49" t="s">
        <v>3864</v>
      </c>
      <c r="E20" s="49" t="s">
        <v>3865</v>
      </c>
      <c r="F20" s="49"/>
      <c r="G20" s="49" t="s">
        <v>3866</v>
      </c>
      <c r="H20" s="49" t="s">
        <v>1938</v>
      </c>
    </row>
    <row r="21" spans="1:8" ht="16" customHeight="1">
      <c r="A21" s="58" t="s">
        <v>1955</v>
      </c>
      <c r="B21" s="49" t="s">
        <v>1916</v>
      </c>
      <c r="C21" s="49" t="s">
        <v>1929</v>
      </c>
      <c r="D21" s="49" t="s">
        <v>3867</v>
      </c>
      <c r="E21" s="49" t="s">
        <v>3868</v>
      </c>
      <c r="F21" s="49" t="s">
        <v>3869</v>
      </c>
      <c r="G21" s="49" t="s">
        <v>3828</v>
      </c>
      <c r="H21" s="49" t="s">
        <v>1938</v>
      </c>
    </row>
    <row r="22" spans="1:8" ht="16" customHeight="1">
      <c r="A22" s="58" t="s">
        <v>1957</v>
      </c>
      <c r="B22" s="49" t="s">
        <v>1916</v>
      </c>
      <c r="C22" s="49" t="s">
        <v>1958</v>
      </c>
      <c r="D22" s="49" t="s">
        <v>3870</v>
      </c>
      <c r="E22" s="49" t="s">
        <v>3871</v>
      </c>
      <c r="F22" s="49"/>
      <c r="G22" s="49" t="s">
        <v>3804</v>
      </c>
      <c r="H22" s="57"/>
    </row>
    <row r="23" spans="1:8" ht="16" customHeight="1">
      <c r="A23" s="58" t="s">
        <v>1960</v>
      </c>
      <c r="B23" s="49" t="s">
        <v>1961</v>
      </c>
      <c r="C23" s="49" t="s">
        <v>1929</v>
      </c>
      <c r="D23" s="49" t="s">
        <v>1962</v>
      </c>
      <c r="E23" s="49" t="s">
        <v>3872</v>
      </c>
      <c r="F23" s="49" t="s">
        <v>3873</v>
      </c>
      <c r="G23" s="49" t="s">
        <v>3804</v>
      </c>
      <c r="H23" s="49" t="s">
        <v>2335</v>
      </c>
    </row>
    <row r="24" spans="1:8" ht="16" customHeight="1">
      <c r="A24" s="58" t="s">
        <v>1963</v>
      </c>
      <c r="B24" s="49" t="s">
        <v>1961</v>
      </c>
      <c r="C24" s="49" t="s">
        <v>1917</v>
      </c>
      <c r="D24" s="49" t="s">
        <v>3874</v>
      </c>
      <c r="E24" s="49" t="s">
        <v>3875</v>
      </c>
      <c r="F24" s="49" t="s">
        <v>3876</v>
      </c>
      <c r="G24" s="49" t="s">
        <v>3804</v>
      </c>
      <c r="H24" s="49" t="s">
        <v>1938</v>
      </c>
    </row>
    <row r="25" spans="1:8" ht="16" customHeight="1">
      <c r="A25" s="58" t="s">
        <v>1965</v>
      </c>
      <c r="B25" s="49" t="s">
        <v>1916</v>
      </c>
      <c r="C25" s="49" t="s">
        <v>1917</v>
      </c>
      <c r="D25" s="49" t="s">
        <v>3877</v>
      </c>
      <c r="E25" s="49" t="s">
        <v>3878</v>
      </c>
      <c r="F25" s="49"/>
      <c r="G25" s="49" t="s">
        <v>3809</v>
      </c>
      <c r="H25" s="57"/>
    </row>
    <row r="26" spans="1:8" ht="16" customHeight="1">
      <c r="A26" s="58" t="s">
        <v>1967</v>
      </c>
      <c r="B26" s="49" t="s">
        <v>1961</v>
      </c>
      <c r="C26" s="49" t="s">
        <v>1929</v>
      </c>
      <c r="D26" s="49" t="s">
        <v>3879</v>
      </c>
      <c r="E26" s="49" t="s">
        <v>3880</v>
      </c>
      <c r="F26" s="49" t="s">
        <v>3881</v>
      </c>
      <c r="G26" s="49" t="s">
        <v>3809</v>
      </c>
      <c r="H26" s="49" t="s">
        <v>1938</v>
      </c>
    </row>
    <row r="27" spans="1:8" ht="16" customHeight="1">
      <c r="A27" s="58" t="s">
        <v>1969</v>
      </c>
      <c r="B27" s="49" t="s">
        <v>1961</v>
      </c>
      <c r="C27" s="49" t="s">
        <v>1917</v>
      </c>
      <c r="D27" s="49" t="s">
        <v>3882</v>
      </c>
      <c r="E27" s="49" t="s">
        <v>3883</v>
      </c>
      <c r="F27" s="49" t="s">
        <v>3884</v>
      </c>
      <c r="G27" s="49" t="s">
        <v>3809</v>
      </c>
      <c r="H27" s="49" t="s">
        <v>1918</v>
      </c>
    </row>
    <row r="28" spans="1:8" ht="16" customHeight="1">
      <c r="A28" s="58" t="s">
        <v>1971</v>
      </c>
      <c r="B28" s="49" t="s">
        <v>1916</v>
      </c>
      <c r="C28" s="49" t="s">
        <v>1958</v>
      </c>
      <c r="D28" s="49" t="s">
        <v>3885</v>
      </c>
      <c r="E28" s="49" t="s">
        <v>3886</v>
      </c>
      <c r="F28" s="49" t="s">
        <v>3887</v>
      </c>
      <c r="G28" s="49" t="s">
        <v>3888</v>
      </c>
      <c r="H28" s="57"/>
    </row>
    <row r="29" spans="1:8" ht="16" customHeight="1">
      <c r="A29" s="58" t="s">
        <v>1973</v>
      </c>
      <c r="B29" s="49" t="s">
        <v>1961</v>
      </c>
      <c r="C29" s="49" t="s">
        <v>1917</v>
      </c>
      <c r="D29" s="49" t="s">
        <v>1974</v>
      </c>
      <c r="E29" s="49" t="s">
        <v>3889</v>
      </c>
      <c r="F29" s="49"/>
      <c r="G29" s="49" t="s">
        <v>3888</v>
      </c>
      <c r="H29" s="49" t="s">
        <v>3834</v>
      </c>
    </row>
    <row r="30" spans="1:8" ht="16" customHeight="1">
      <c r="A30" s="58" t="s">
        <v>1975</v>
      </c>
      <c r="B30" s="49" t="s">
        <v>1961</v>
      </c>
      <c r="C30" s="49" t="s">
        <v>1929</v>
      </c>
      <c r="D30" s="49" t="s">
        <v>3890</v>
      </c>
      <c r="E30" s="49" t="s">
        <v>3891</v>
      </c>
      <c r="F30" s="49" t="s">
        <v>3892</v>
      </c>
      <c r="G30" s="49" t="s">
        <v>3888</v>
      </c>
      <c r="H30" s="49" t="s">
        <v>1921</v>
      </c>
    </row>
    <row r="31" spans="1:8" ht="16" customHeight="1">
      <c r="A31" s="58" t="s">
        <v>1977</v>
      </c>
      <c r="B31" s="49" t="s">
        <v>1916</v>
      </c>
      <c r="C31" s="49" t="s">
        <v>1917</v>
      </c>
      <c r="D31" s="49" t="s">
        <v>1978</v>
      </c>
      <c r="E31" s="49" t="s">
        <v>3893</v>
      </c>
      <c r="F31" s="49"/>
      <c r="G31" s="49" t="s">
        <v>3894</v>
      </c>
      <c r="H31" s="57"/>
    </row>
    <row r="32" spans="1:8" ht="16" customHeight="1">
      <c r="A32" s="58" t="s">
        <v>1979</v>
      </c>
      <c r="B32" s="49" t="s">
        <v>1961</v>
      </c>
      <c r="C32" s="49" t="s">
        <v>1917</v>
      </c>
      <c r="D32" s="49" t="s">
        <v>3895</v>
      </c>
      <c r="E32" s="49" t="s">
        <v>3896</v>
      </c>
      <c r="F32" s="49"/>
      <c r="G32" s="49" t="s">
        <v>3894</v>
      </c>
      <c r="H32" s="49" t="s">
        <v>1938</v>
      </c>
    </row>
    <row r="33" spans="1:8" ht="16" customHeight="1">
      <c r="A33" s="58" t="s">
        <v>1981</v>
      </c>
      <c r="B33" s="49" t="s">
        <v>1961</v>
      </c>
      <c r="C33" s="49" t="s">
        <v>1929</v>
      </c>
      <c r="D33" s="49" t="s">
        <v>3897</v>
      </c>
      <c r="E33" s="49" t="s">
        <v>3898</v>
      </c>
      <c r="F33" s="49" t="s">
        <v>3899</v>
      </c>
      <c r="G33" s="49" t="s">
        <v>3894</v>
      </c>
      <c r="H33" s="49" t="s">
        <v>1938</v>
      </c>
    </row>
    <row r="34" spans="1:8" ht="16" customHeight="1">
      <c r="A34" s="58" t="s">
        <v>1983</v>
      </c>
      <c r="B34" s="49" t="s">
        <v>1961</v>
      </c>
      <c r="C34" s="49" t="s">
        <v>3900</v>
      </c>
      <c r="D34" s="49" t="s">
        <v>3901</v>
      </c>
      <c r="E34" s="49" t="s">
        <v>3902</v>
      </c>
      <c r="F34" s="49" t="s">
        <v>3903</v>
      </c>
      <c r="G34" s="49" t="s">
        <v>3904</v>
      </c>
      <c r="H34" s="49" t="s">
        <v>1918</v>
      </c>
    </row>
    <row r="35" spans="1:8" ht="16" customHeight="1">
      <c r="A35" s="58" t="s">
        <v>3905</v>
      </c>
      <c r="B35" s="49" t="s">
        <v>1961</v>
      </c>
      <c r="C35" s="49" t="s">
        <v>3855</v>
      </c>
      <c r="D35" s="49" t="s">
        <v>3861</v>
      </c>
      <c r="E35" s="49" t="s">
        <v>3906</v>
      </c>
      <c r="F35" s="49" t="s">
        <v>3907</v>
      </c>
      <c r="G35" s="49"/>
      <c r="H35" s="49"/>
    </row>
    <row r="36" spans="1:8" ht="16" customHeight="1">
      <c r="A36" s="58" t="s">
        <v>1986</v>
      </c>
      <c r="B36" s="49" t="s">
        <v>1961</v>
      </c>
      <c r="C36" s="49" t="s">
        <v>3855</v>
      </c>
      <c r="D36" s="49" t="s">
        <v>3908</v>
      </c>
      <c r="E36" s="49" t="s">
        <v>3909</v>
      </c>
      <c r="F36" s="49" t="s">
        <v>3910</v>
      </c>
      <c r="G36" s="49" t="s">
        <v>3911</v>
      </c>
      <c r="H36" s="49" t="s">
        <v>1918</v>
      </c>
    </row>
    <row r="37" spans="1:8" ht="16" customHeight="1">
      <c r="A37" s="58" t="s">
        <v>3912</v>
      </c>
      <c r="B37" s="49" t="s">
        <v>1961</v>
      </c>
      <c r="C37" s="49" t="s">
        <v>1929</v>
      </c>
      <c r="D37" s="49" t="s">
        <v>3861</v>
      </c>
      <c r="E37" s="49" t="s">
        <v>3913</v>
      </c>
      <c r="F37" s="49" t="s">
        <v>3914</v>
      </c>
      <c r="G37" s="49"/>
      <c r="H37" s="49"/>
    </row>
    <row r="38" spans="1:8" ht="16" customHeight="1">
      <c r="A38" s="58" t="s">
        <v>1989</v>
      </c>
      <c r="B38" s="49" t="s">
        <v>1961</v>
      </c>
      <c r="C38" s="49" t="s">
        <v>1929</v>
      </c>
      <c r="D38" s="49" t="s">
        <v>3915</v>
      </c>
      <c r="E38" s="49" t="s">
        <v>3916</v>
      </c>
      <c r="F38" s="49" t="s">
        <v>3917</v>
      </c>
      <c r="G38" s="49" t="s">
        <v>3911</v>
      </c>
      <c r="H38" s="49" t="s">
        <v>1918</v>
      </c>
    </row>
    <row r="39" spans="1:8" ht="16" customHeight="1">
      <c r="A39" s="58" t="s">
        <v>1991</v>
      </c>
      <c r="B39" s="49" t="s">
        <v>1961</v>
      </c>
      <c r="C39" s="49" t="s">
        <v>1929</v>
      </c>
      <c r="D39" s="49" t="s">
        <v>3918</v>
      </c>
      <c r="E39" s="49" t="s">
        <v>3919</v>
      </c>
      <c r="F39" s="49" t="s">
        <v>3920</v>
      </c>
      <c r="G39" s="49" t="s">
        <v>3921</v>
      </c>
      <c r="H39" s="49" t="s">
        <v>1918</v>
      </c>
    </row>
    <row r="40" spans="1:8" ht="16" customHeight="1">
      <c r="A40" s="58" t="s">
        <v>1993</v>
      </c>
      <c r="B40" s="49" t="s">
        <v>1961</v>
      </c>
      <c r="C40" s="49" t="s">
        <v>1929</v>
      </c>
      <c r="D40" s="49" t="s">
        <v>1994</v>
      </c>
      <c r="E40" s="49" t="s">
        <v>3922</v>
      </c>
      <c r="F40" s="49" t="s">
        <v>3923</v>
      </c>
      <c r="G40" s="49" t="s">
        <v>3921</v>
      </c>
      <c r="H40" s="49" t="s">
        <v>1938</v>
      </c>
    </row>
    <row r="41" spans="1:8" ht="16" customHeight="1">
      <c r="A41" s="58" t="s">
        <v>1995</v>
      </c>
      <c r="B41" s="49" t="s">
        <v>1961</v>
      </c>
      <c r="C41" s="49" t="s">
        <v>3855</v>
      </c>
      <c r="D41" s="49" t="s">
        <v>3924</v>
      </c>
      <c r="E41" s="49" t="s">
        <v>3925</v>
      </c>
      <c r="F41" s="50"/>
      <c r="G41" s="49" t="s">
        <v>3926</v>
      </c>
      <c r="H41" s="49" t="s">
        <v>1918</v>
      </c>
    </row>
    <row r="42" spans="1:8" ht="16" customHeight="1">
      <c r="A42" s="58" t="s">
        <v>3927</v>
      </c>
      <c r="B42" s="49" t="s">
        <v>1961</v>
      </c>
      <c r="C42" s="49" t="s">
        <v>3928</v>
      </c>
      <c r="D42" s="49" t="s">
        <v>3861</v>
      </c>
      <c r="E42" s="49" t="s">
        <v>3929</v>
      </c>
      <c r="F42" s="49" t="s">
        <v>3930</v>
      </c>
      <c r="G42" s="49"/>
      <c r="H42" s="49"/>
    </row>
    <row r="43" spans="1:8" ht="16" customHeight="1">
      <c r="A43" s="58" t="s">
        <v>1997</v>
      </c>
      <c r="B43" s="49" t="s">
        <v>1961</v>
      </c>
      <c r="C43" s="49" t="s">
        <v>1917</v>
      </c>
      <c r="D43" s="49" t="s">
        <v>3931</v>
      </c>
      <c r="E43" s="49" t="s">
        <v>3932</v>
      </c>
      <c r="F43" s="49" t="s">
        <v>3933</v>
      </c>
      <c r="G43" s="49" t="s">
        <v>3934</v>
      </c>
      <c r="H43" s="57"/>
    </row>
    <row r="44" spans="1:8" ht="16" customHeight="1">
      <c r="A44" s="58" t="s">
        <v>1999</v>
      </c>
      <c r="B44" s="49" t="s">
        <v>2000</v>
      </c>
      <c r="C44" s="49" t="s">
        <v>1929</v>
      </c>
      <c r="D44" s="49" t="s">
        <v>2001</v>
      </c>
      <c r="E44" s="49" t="s">
        <v>3935</v>
      </c>
      <c r="F44" s="49" t="s">
        <v>3936</v>
      </c>
      <c r="G44" s="49" t="s">
        <v>3934</v>
      </c>
      <c r="H44" s="49" t="s">
        <v>1938</v>
      </c>
    </row>
    <row r="45" spans="1:8" ht="16" customHeight="1">
      <c r="A45" s="58" t="s">
        <v>2002</v>
      </c>
      <c r="B45" s="49" t="s">
        <v>2000</v>
      </c>
      <c r="C45" s="49" t="s">
        <v>1929</v>
      </c>
      <c r="D45" s="49" t="s">
        <v>3937</v>
      </c>
      <c r="E45" s="49" t="s">
        <v>3938</v>
      </c>
      <c r="F45" s="49"/>
      <c r="G45" s="49" t="s">
        <v>3934</v>
      </c>
      <c r="H45" s="49" t="s">
        <v>1938</v>
      </c>
    </row>
    <row r="46" spans="1:8" ht="16" customHeight="1">
      <c r="A46" s="58" t="s">
        <v>3939</v>
      </c>
      <c r="B46" s="49" t="s">
        <v>2000</v>
      </c>
      <c r="C46" s="49" t="s">
        <v>1929</v>
      </c>
      <c r="D46" s="49" t="s">
        <v>3940</v>
      </c>
      <c r="E46" s="49" t="s">
        <v>3938</v>
      </c>
      <c r="F46" s="49"/>
      <c r="G46" s="49" t="s">
        <v>3934</v>
      </c>
      <c r="H46" s="49" t="s">
        <v>1938</v>
      </c>
    </row>
    <row r="47" spans="1:8" ht="16" customHeight="1">
      <c r="A47" s="58" t="s">
        <v>2005</v>
      </c>
      <c r="B47" s="49" t="s">
        <v>2000</v>
      </c>
      <c r="C47" s="49" t="s">
        <v>1929</v>
      </c>
      <c r="D47" s="49" t="s">
        <v>3941</v>
      </c>
      <c r="E47" s="49" t="s">
        <v>3942</v>
      </c>
      <c r="F47" s="49"/>
      <c r="G47" s="49" t="s">
        <v>3934</v>
      </c>
      <c r="H47" s="49" t="s">
        <v>1938</v>
      </c>
    </row>
    <row r="48" spans="1:8" ht="16" customHeight="1">
      <c r="A48" s="58" t="s">
        <v>2007</v>
      </c>
      <c r="B48" s="49" t="s">
        <v>2000</v>
      </c>
      <c r="C48" s="49" t="s">
        <v>1929</v>
      </c>
      <c r="D48" s="49" t="s">
        <v>3943</v>
      </c>
      <c r="E48" s="49" t="s">
        <v>3944</v>
      </c>
      <c r="F48" s="49" t="s">
        <v>3945</v>
      </c>
      <c r="G48" s="49" t="s">
        <v>3934</v>
      </c>
      <c r="H48" s="49" t="s">
        <v>1938</v>
      </c>
    </row>
    <row r="49" spans="1:8" ht="16" customHeight="1">
      <c r="A49" s="58" t="s">
        <v>2009</v>
      </c>
      <c r="B49" s="49" t="s">
        <v>2000</v>
      </c>
      <c r="C49" s="49" t="s">
        <v>1929</v>
      </c>
      <c r="D49" s="49" t="s">
        <v>3946</v>
      </c>
      <c r="E49" s="49" t="s">
        <v>3947</v>
      </c>
      <c r="F49" s="49" t="s">
        <v>3948</v>
      </c>
      <c r="G49" s="49" t="s">
        <v>3934</v>
      </c>
      <c r="H49" s="49" t="s">
        <v>1938</v>
      </c>
    </row>
    <row r="50" spans="1:8" ht="16" customHeight="1">
      <c r="A50" s="58" t="s">
        <v>2011</v>
      </c>
      <c r="B50" s="49" t="s">
        <v>2000</v>
      </c>
      <c r="C50" s="49" t="s">
        <v>1917</v>
      </c>
      <c r="D50" s="49" t="s">
        <v>3949</v>
      </c>
      <c r="E50" s="49" t="s">
        <v>3950</v>
      </c>
      <c r="F50" s="49" t="s">
        <v>3951</v>
      </c>
      <c r="G50" s="49" t="s">
        <v>3934</v>
      </c>
      <c r="H50" s="49" t="s">
        <v>1924</v>
      </c>
    </row>
    <row r="51" spans="1:8" ht="16" customHeight="1">
      <c r="A51" s="58" t="s">
        <v>2013</v>
      </c>
      <c r="B51" s="49" t="s">
        <v>1961</v>
      </c>
      <c r="C51" s="49" t="s">
        <v>1929</v>
      </c>
      <c r="D51" s="49" t="s">
        <v>2014</v>
      </c>
      <c r="E51" s="49" t="s">
        <v>3952</v>
      </c>
      <c r="F51" s="49"/>
      <c r="G51" s="49" t="s">
        <v>3904</v>
      </c>
      <c r="H51" s="57"/>
    </row>
    <row r="52" spans="1:8" ht="16" customHeight="1">
      <c r="A52" s="58" t="s">
        <v>2015</v>
      </c>
      <c r="B52" s="49" t="s">
        <v>2000</v>
      </c>
      <c r="C52" s="49" t="s">
        <v>1929</v>
      </c>
      <c r="D52" s="49" t="s">
        <v>2016</v>
      </c>
      <c r="E52" s="49" t="s">
        <v>3953</v>
      </c>
      <c r="F52" s="49" t="s">
        <v>3954</v>
      </c>
      <c r="G52" s="49" t="s">
        <v>3904</v>
      </c>
      <c r="H52" s="49" t="s">
        <v>1938</v>
      </c>
    </row>
    <row r="53" spans="1:8" ht="16" customHeight="1">
      <c r="A53" s="58" t="s">
        <v>2017</v>
      </c>
      <c r="B53" s="49" t="s">
        <v>2000</v>
      </c>
      <c r="C53" s="49" t="s">
        <v>1929</v>
      </c>
      <c r="D53" s="49" t="s">
        <v>2018</v>
      </c>
      <c r="E53" s="49" t="s">
        <v>3955</v>
      </c>
      <c r="F53" s="49"/>
      <c r="G53" s="49" t="s">
        <v>3904</v>
      </c>
      <c r="H53" s="49" t="s">
        <v>1938</v>
      </c>
    </row>
    <row r="54" spans="1:8" ht="16" customHeight="1">
      <c r="A54" s="58" t="s">
        <v>2019</v>
      </c>
      <c r="B54" s="49" t="s">
        <v>2000</v>
      </c>
      <c r="C54" s="49" t="s">
        <v>1929</v>
      </c>
      <c r="D54" s="49" t="s">
        <v>2020</v>
      </c>
      <c r="E54" s="49" t="s">
        <v>3956</v>
      </c>
      <c r="F54" s="49"/>
      <c r="G54" s="49" t="s">
        <v>3904</v>
      </c>
      <c r="H54" s="49" t="s">
        <v>1938</v>
      </c>
    </row>
    <row r="55" spans="1:8" ht="16" customHeight="1">
      <c r="A55" s="58" t="s">
        <v>2021</v>
      </c>
      <c r="B55" s="49" t="s">
        <v>1916</v>
      </c>
      <c r="C55" s="49" t="s">
        <v>1917</v>
      </c>
      <c r="D55" s="49" t="s">
        <v>2022</v>
      </c>
      <c r="E55" s="49" t="s">
        <v>3957</v>
      </c>
      <c r="F55" s="49"/>
      <c r="G55" s="49" t="s">
        <v>3904</v>
      </c>
      <c r="H55" s="57"/>
    </row>
    <row r="56" spans="1:8" ht="16" customHeight="1">
      <c r="A56" s="58" t="s">
        <v>2023</v>
      </c>
      <c r="B56" s="49" t="s">
        <v>1961</v>
      </c>
      <c r="C56" s="49" t="s">
        <v>1917</v>
      </c>
      <c r="D56" s="49" t="s">
        <v>2024</v>
      </c>
      <c r="E56" s="49" t="s">
        <v>3958</v>
      </c>
      <c r="F56" s="49"/>
      <c r="G56" s="49" t="s">
        <v>3904</v>
      </c>
      <c r="H56" s="49" t="s">
        <v>1938</v>
      </c>
    </row>
    <row r="57" spans="1:8" ht="16" customHeight="1">
      <c r="A57" s="58" t="s">
        <v>3959</v>
      </c>
      <c r="B57" s="49" t="s">
        <v>1961</v>
      </c>
      <c r="C57" s="49" t="s">
        <v>1929</v>
      </c>
      <c r="D57" s="49" t="s">
        <v>3960</v>
      </c>
      <c r="E57" s="49" t="s">
        <v>3961</v>
      </c>
      <c r="F57" s="49" t="s">
        <v>3962</v>
      </c>
      <c r="G57" s="49" t="s">
        <v>3904</v>
      </c>
      <c r="H57" s="49" t="s">
        <v>1938</v>
      </c>
    </row>
    <row r="58" spans="1:8" ht="16" customHeight="1">
      <c r="A58" s="58" t="s">
        <v>2026</v>
      </c>
      <c r="B58" s="49" t="s">
        <v>1961</v>
      </c>
      <c r="C58" s="49" t="s">
        <v>3855</v>
      </c>
      <c r="D58" s="49" t="s">
        <v>3963</v>
      </c>
      <c r="E58" s="49" t="s">
        <v>3964</v>
      </c>
      <c r="F58" s="49" t="s">
        <v>3965</v>
      </c>
      <c r="G58" s="49" t="s">
        <v>3904</v>
      </c>
      <c r="H58" s="49" t="s">
        <v>1918</v>
      </c>
    </row>
    <row r="59" spans="1:8" ht="16" customHeight="1">
      <c r="A59" s="58" t="s">
        <v>3966</v>
      </c>
      <c r="B59" s="49" t="s">
        <v>1961</v>
      </c>
      <c r="C59" s="49" t="s">
        <v>3855</v>
      </c>
      <c r="D59" s="49" t="s">
        <v>3861</v>
      </c>
      <c r="E59" s="49" t="s">
        <v>3967</v>
      </c>
      <c r="F59" s="49" t="s">
        <v>3914</v>
      </c>
      <c r="G59" s="49"/>
      <c r="H59" s="49"/>
    </row>
    <row r="60" spans="1:8" ht="16" customHeight="1">
      <c r="A60" s="58" t="s">
        <v>2029</v>
      </c>
      <c r="B60" s="49" t="s">
        <v>1961</v>
      </c>
      <c r="C60" s="49" t="s">
        <v>3855</v>
      </c>
      <c r="D60" s="49" t="s">
        <v>3968</v>
      </c>
      <c r="E60" s="49" t="s">
        <v>3969</v>
      </c>
      <c r="F60" s="49" t="s">
        <v>3970</v>
      </c>
      <c r="G60" s="49" t="s">
        <v>3971</v>
      </c>
      <c r="H60" s="49" t="s">
        <v>1918</v>
      </c>
    </row>
    <row r="61" spans="1:8" ht="16" customHeight="1">
      <c r="A61" s="58" t="s">
        <v>3972</v>
      </c>
      <c r="B61" s="49" t="s">
        <v>1961</v>
      </c>
      <c r="C61" s="49" t="s">
        <v>3855</v>
      </c>
      <c r="D61" s="49" t="s">
        <v>3861</v>
      </c>
      <c r="E61" s="49" t="s">
        <v>3973</v>
      </c>
      <c r="F61" s="49" t="s">
        <v>3974</v>
      </c>
      <c r="G61" s="49"/>
      <c r="H61" s="49"/>
    </row>
    <row r="62" spans="1:8" ht="16" customHeight="1">
      <c r="A62" s="58" t="s">
        <v>2032</v>
      </c>
      <c r="B62" s="49" t="s">
        <v>1961</v>
      </c>
      <c r="C62" s="49" t="s">
        <v>1929</v>
      </c>
      <c r="D62" s="49" t="s">
        <v>3975</v>
      </c>
      <c r="E62" s="49" t="s">
        <v>3976</v>
      </c>
      <c r="F62" s="49" t="s">
        <v>3977</v>
      </c>
      <c r="G62" s="49" t="s">
        <v>3978</v>
      </c>
      <c r="H62" s="49" t="s">
        <v>1918</v>
      </c>
    </row>
    <row r="63" spans="1:8" ht="16" customHeight="1">
      <c r="A63" s="58" t="s">
        <v>2034</v>
      </c>
      <c r="B63" s="49" t="s">
        <v>1961</v>
      </c>
      <c r="C63" s="49" t="s">
        <v>3855</v>
      </c>
      <c r="D63" s="49" t="s">
        <v>3979</v>
      </c>
      <c r="E63" s="49" t="s">
        <v>3980</v>
      </c>
      <c r="F63" s="50"/>
      <c r="G63" s="49" t="s">
        <v>3926</v>
      </c>
      <c r="H63" s="49" t="s">
        <v>1918</v>
      </c>
    </row>
    <row r="64" spans="1:8" ht="16" customHeight="1">
      <c r="A64" s="58" t="s">
        <v>3981</v>
      </c>
      <c r="B64" s="49" t="s">
        <v>1961</v>
      </c>
      <c r="C64" s="49" t="s">
        <v>3928</v>
      </c>
      <c r="D64" s="49" t="s">
        <v>3861</v>
      </c>
      <c r="E64" s="49" t="s">
        <v>3982</v>
      </c>
      <c r="F64" s="49" t="s">
        <v>3930</v>
      </c>
      <c r="G64" s="49"/>
      <c r="H64" s="49"/>
    </row>
    <row r="65" spans="1:8" ht="16" customHeight="1">
      <c r="A65" s="58" t="s">
        <v>2037</v>
      </c>
      <c r="B65" s="49" t="s">
        <v>1961</v>
      </c>
      <c r="C65" s="49" t="s">
        <v>1917</v>
      </c>
      <c r="D65" s="49" t="s">
        <v>3983</v>
      </c>
      <c r="E65" s="49" t="s">
        <v>3984</v>
      </c>
      <c r="F65" s="49" t="s">
        <v>3933</v>
      </c>
      <c r="G65" s="49" t="s">
        <v>3934</v>
      </c>
      <c r="H65" s="57"/>
    </row>
    <row r="66" spans="1:8" ht="16" customHeight="1">
      <c r="A66" s="58" t="s">
        <v>2039</v>
      </c>
      <c r="B66" s="49" t="s">
        <v>2000</v>
      </c>
      <c r="C66" s="49" t="s">
        <v>1929</v>
      </c>
      <c r="D66" s="49" t="s">
        <v>2040</v>
      </c>
      <c r="E66" s="49" t="s">
        <v>3935</v>
      </c>
      <c r="F66" s="49" t="s">
        <v>3936</v>
      </c>
      <c r="G66" s="49" t="s">
        <v>3934</v>
      </c>
      <c r="H66" s="49" t="s">
        <v>1938</v>
      </c>
    </row>
    <row r="67" spans="1:8" ht="16" customHeight="1">
      <c r="A67" s="58" t="s">
        <v>2041</v>
      </c>
      <c r="B67" s="49" t="s">
        <v>2000</v>
      </c>
      <c r="C67" s="49" t="s">
        <v>1929</v>
      </c>
      <c r="D67" s="49" t="s">
        <v>3985</v>
      </c>
      <c r="E67" s="49" t="s">
        <v>3938</v>
      </c>
      <c r="F67" s="49"/>
      <c r="G67" s="49" t="s">
        <v>3934</v>
      </c>
      <c r="H67" s="49" t="s">
        <v>1938</v>
      </c>
    </row>
    <row r="68" spans="1:8" ht="16" customHeight="1">
      <c r="A68" s="58" t="s">
        <v>2043</v>
      </c>
      <c r="B68" s="49" t="s">
        <v>2000</v>
      </c>
      <c r="C68" s="49" t="s">
        <v>1929</v>
      </c>
      <c r="D68" s="49" t="s">
        <v>3986</v>
      </c>
      <c r="E68" s="49" t="s">
        <v>3938</v>
      </c>
      <c r="F68" s="49"/>
      <c r="G68" s="49" t="s">
        <v>3934</v>
      </c>
      <c r="H68" s="49" t="s">
        <v>1938</v>
      </c>
    </row>
    <row r="69" spans="1:8" ht="16" customHeight="1">
      <c r="A69" s="58" t="s">
        <v>2045</v>
      </c>
      <c r="B69" s="49" t="s">
        <v>2000</v>
      </c>
      <c r="C69" s="49" t="s">
        <v>1929</v>
      </c>
      <c r="D69" s="49" t="s">
        <v>3987</v>
      </c>
      <c r="E69" s="49" t="s">
        <v>3988</v>
      </c>
      <c r="F69" s="49"/>
      <c r="G69" s="49" t="s">
        <v>3934</v>
      </c>
      <c r="H69" s="49" t="s">
        <v>1938</v>
      </c>
    </row>
    <row r="70" spans="1:8" ht="16" customHeight="1">
      <c r="A70" s="58" t="s">
        <v>2047</v>
      </c>
      <c r="B70" s="49" t="s">
        <v>2000</v>
      </c>
      <c r="C70" s="49" t="s">
        <v>1929</v>
      </c>
      <c r="D70" s="49" t="s">
        <v>3989</v>
      </c>
      <c r="E70" s="49" t="s">
        <v>3944</v>
      </c>
      <c r="F70" s="49" t="s">
        <v>3945</v>
      </c>
      <c r="G70" s="49" t="s">
        <v>3934</v>
      </c>
      <c r="H70" s="49" t="s">
        <v>1938</v>
      </c>
    </row>
    <row r="71" spans="1:8" ht="16" customHeight="1">
      <c r="A71" s="58" t="s">
        <v>2049</v>
      </c>
      <c r="B71" s="49" t="s">
        <v>2000</v>
      </c>
      <c r="C71" s="49" t="s">
        <v>1929</v>
      </c>
      <c r="D71" s="49" t="s">
        <v>2050</v>
      </c>
      <c r="E71" s="49" t="s">
        <v>3947</v>
      </c>
      <c r="F71" s="49" t="s">
        <v>3948</v>
      </c>
      <c r="G71" s="49" t="s">
        <v>3934</v>
      </c>
      <c r="H71" s="49" t="s">
        <v>1938</v>
      </c>
    </row>
    <row r="72" spans="1:8" ht="16" customHeight="1">
      <c r="A72" s="58" t="s">
        <v>2051</v>
      </c>
      <c r="B72" s="49" t="s">
        <v>2000</v>
      </c>
      <c r="C72" s="49" t="s">
        <v>1917</v>
      </c>
      <c r="D72" s="49" t="s">
        <v>3990</v>
      </c>
      <c r="E72" s="49" t="s">
        <v>3950</v>
      </c>
      <c r="F72" s="49" t="s">
        <v>3991</v>
      </c>
      <c r="G72" s="49" t="s">
        <v>3934</v>
      </c>
      <c r="H72" s="49" t="s">
        <v>1924</v>
      </c>
    </row>
    <row r="73" spans="1:8" ht="16" customHeight="1">
      <c r="A73" s="58" t="s">
        <v>2053</v>
      </c>
      <c r="B73" s="49" t="s">
        <v>1961</v>
      </c>
      <c r="C73" s="49" t="s">
        <v>1929</v>
      </c>
      <c r="D73" s="49" t="s">
        <v>3992</v>
      </c>
      <c r="E73" s="49" t="s">
        <v>3993</v>
      </c>
      <c r="F73" s="49" t="s">
        <v>3994</v>
      </c>
      <c r="G73" s="49" t="s">
        <v>3904</v>
      </c>
      <c r="H73" s="57"/>
    </row>
    <row r="74" spans="1:8" ht="16" customHeight="1">
      <c r="A74" s="58" t="s">
        <v>2055</v>
      </c>
      <c r="B74" s="49" t="s">
        <v>2000</v>
      </c>
      <c r="C74" s="49" t="s">
        <v>1929</v>
      </c>
      <c r="D74" s="49" t="s">
        <v>2056</v>
      </c>
      <c r="E74" s="49" t="s">
        <v>3953</v>
      </c>
      <c r="F74" s="49" t="s">
        <v>3954</v>
      </c>
      <c r="G74" s="49" t="s">
        <v>3904</v>
      </c>
      <c r="H74" s="49" t="s">
        <v>1938</v>
      </c>
    </row>
    <row r="75" spans="1:8" ht="16" customHeight="1">
      <c r="A75" s="58" t="s">
        <v>2057</v>
      </c>
      <c r="B75" s="49" t="s">
        <v>2000</v>
      </c>
      <c r="C75" s="49" t="s">
        <v>1929</v>
      </c>
      <c r="D75" s="49" t="s">
        <v>2058</v>
      </c>
      <c r="E75" s="49" t="s">
        <v>3955</v>
      </c>
      <c r="F75" s="49"/>
      <c r="G75" s="49" t="s">
        <v>3904</v>
      </c>
      <c r="H75" s="49" t="s">
        <v>1938</v>
      </c>
    </row>
    <row r="76" spans="1:8" ht="16" customHeight="1">
      <c r="A76" s="58" t="s">
        <v>2059</v>
      </c>
      <c r="B76" s="49" t="s">
        <v>2000</v>
      </c>
      <c r="C76" s="49" t="s">
        <v>1929</v>
      </c>
      <c r="D76" s="49" t="s">
        <v>2060</v>
      </c>
      <c r="E76" s="49" t="s">
        <v>3956</v>
      </c>
      <c r="F76" s="49"/>
      <c r="G76" s="49" t="s">
        <v>3904</v>
      </c>
      <c r="H76" s="49" t="s">
        <v>1938</v>
      </c>
    </row>
    <row r="77" spans="1:8" ht="16" customHeight="1">
      <c r="A77" s="58" t="s">
        <v>2061</v>
      </c>
      <c r="B77" s="49" t="s">
        <v>1916</v>
      </c>
      <c r="C77" s="49" t="s">
        <v>1929</v>
      </c>
      <c r="D77" s="49" t="s">
        <v>3995</v>
      </c>
      <c r="E77" s="49" t="s">
        <v>3996</v>
      </c>
      <c r="F77" s="49" t="s">
        <v>3997</v>
      </c>
      <c r="G77" s="49" t="s">
        <v>3998</v>
      </c>
      <c r="H77" s="57"/>
    </row>
    <row r="78" spans="1:8" ht="16" customHeight="1">
      <c r="A78" s="58" t="s">
        <v>2063</v>
      </c>
      <c r="B78" s="49" t="s">
        <v>1961</v>
      </c>
      <c r="C78" s="49" t="s">
        <v>1917</v>
      </c>
      <c r="D78" s="49" t="s">
        <v>3999</v>
      </c>
      <c r="E78" s="49" t="s">
        <v>4000</v>
      </c>
      <c r="F78" s="49" t="s">
        <v>4001</v>
      </c>
      <c r="G78" s="49" t="s">
        <v>3998</v>
      </c>
      <c r="H78" s="49" t="s">
        <v>1938</v>
      </c>
    </row>
    <row r="79" spans="1:8" ht="16" customHeight="1">
      <c r="A79" s="58" t="s">
        <v>2065</v>
      </c>
      <c r="B79" s="49" t="s">
        <v>1961</v>
      </c>
      <c r="C79" s="49" t="s">
        <v>3855</v>
      </c>
      <c r="D79" s="49" t="s">
        <v>4002</v>
      </c>
      <c r="E79" s="49" t="s">
        <v>4003</v>
      </c>
      <c r="F79" s="49" t="s">
        <v>4004</v>
      </c>
      <c r="G79" s="49" t="s">
        <v>3998</v>
      </c>
      <c r="H79" s="49" t="s">
        <v>1918</v>
      </c>
    </row>
    <row r="80" spans="1:8" ht="16" customHeight="1">
      <c r="A80" s="58" t="s">
        <v>4005</v>
      </c>
      <c r="B80" s="49" t="s">
        <v>1961</v>
      </c>
      <c r="C80" s="49" t="s">
        <v>3855</v>
      </c>
      <c r="D80" s="49" t="s">
        <v>3861</v>
      </c>
      <c r="E80" s="49" t="s">
        <v>4006</v>
      </c>
      <c r="F80" s="49" t="s">
        <v>3914</v>
      </c>
      <c r="G80" s="49"/>
      <c r="H80" s="49"/>
    </row>
    <row r="81" spans="1:8" ht="16" customHeight="1">
      <c r="A81" s="58" t="s">
        <v>2068</v>
      </c>
      <c r="B81" s="49" t="s">
        <v>1961</v>
      </c>
      <c r="C81" s="49" t="s">
        <v>3855</v>
      </c>
      <c r="D81" s="49" t="s">
        <v>4007</v>
      </c>
      <c r="E81" s="49" t="s">
        <v>4008</v>
      </c>
      <c r="F81" s="49" t="s">
        <v>4009</v>
      </c>
      <c r="G81" s="49" t="s">
        <v>4010</v>
      </c>
      <c r="H81" s="49" t="s">
        <v>1918</v>
      </c>
    </row>
    <row r="82" spans="1:8" ht="16" customHeight="1">
      <c r="A82" s="58" t="s">
        <v>4011</v>
      </c>
      <c r="B82" s="49" t="s">
        <v>1961</v>
      </c>
      <c r="C82" s="49" t="s">
        <v>3855</v>
      </c>
      <c r="D82" s="49" t="s">
        <v>3861</v>
      </c>
      <c r="E82" s="49" t="s">
        <v>4012</v>
      </c>
      <c r="F82" s="49" t="s">
        <v>3914</v>
      </c>
      <c r="G82" s="49"/>
      <c r="H82" s="49"/>
    </row>
    <row r="83" spans="1:8" ht="16" customHeight="1">
      <c r="A83" s="58" t="s">
        <v>2071</v>
      </c>
      <c r="B83" s="49" t="s">
        <v>1916</v>
      </c>
      <c r="C83" s="49" t="s">
        <v>1929</v>
      </c>
      <c r="D83" s="49" t="s">
        <v>2072</v>
      </c>
      <c r="E83" s="49" t="s">
        <v>4013</v>
      </c>
      <c r="F83" s="49"/>
      <c r="G83" s="49" t="s">
        <v>3904</v>
      </c>
      <c r="H83" s="57"/>
    </row>
    <row r="84" spans="1:8" ht="16" customHeight="1">
      <c r="A84" s="58" t="s">
        <v>2073</v>
      </c>
      <c r="B84" s="49" t="s">
        <v>1961</v>
      </c>
      <c r="C84" s="49" t="s">
        <v>1917</v>
      </c>
      <c r="D84" s="49" t="s">
        <v>2074</v>
      </c>
      <c r="E84" s="49" t="s">
        <v>4014</v>
      </c>
      <c r="F84" s="49"/>
      <c r="G84" s="49" t="s">
        <v>3904</v>
      </c>
      <c r="H84" s="49" t="s">
        <v>1938</v>
      </c>
    </row>
    <row r="85" spans="1:8" ht="16" customHeight="1">
      <c r="A85" s="58" t="s">
        <v>2075</v>
      </c>
      <c r="B85" s="49" t="s">
        <v>1961</v>
      </c>
      <c r="C85" s="49" t="s">
        <v>1917</v>
      </c>
      <c r="D85" s="49" t="s">
        <v>4015</v>
      </c>
      <c r="E85" s="49" t="s">
        <v>4016</v>
      </c>
      <c r="F85" s="49" t="s">
        <v>4017</v>
      </c>
      <c r="G85" s="49" t="s">
        <v>3911</v>
      </c>
      <c r="H85" s="49" t="s">
        <v>1918</v>
      </c>
    </row>
    <row r="86" spans="1:8" ht="16" customHeight="1">
      <c r="A86" s="58" t="s">
        <v>2077</v>
      </c>
      <c r="B86" s="49" t="s">
        <v>1961</v>
      </c>
      <c r="C86" s="49" t="s">
        <v>1917</v>
      </c>
      <c r="D86" s="49" t="s">
        <v>4018</v>
      </c>
      <c r="E86" s="49" t="s">
        <v>4019</v>
      </c>
      <c r="F86" s="49" t="s">
        <v>4020</v>
      </c>
      <c r="G86" s="49" t="s">
        <v>3934</v>
      </c>
      <c r="H86" s="57"/>
    </row>
    <row r="87" spans="1:8" ht="16" customHeight="1">
      <c r="A87" s="58" t="s">
        <v>2079</v>
      </c>
      <c r="B87" s="49" t="s">
        <v>2000</v>
      </c>
      <c r="C87" s="49" t="s">
        <v>1929</v>
      </c>
      <c r="D87" s="49" t="s">
        <v>2080</v>
      </c>
      <c r="E87" s="49" t="s">
        <v>3935</v>
      </c>
      <c r="F87" s="49" t="s">
        <v>4021</v>
      </c>
      <c r="G87" s="49" t="s">
        <v>3934</v>
      </c>
      <c r="H87" s="49" t="s">
        <v>1938</v>
      </c>
    </row>
    <row r="88" spans="1:8" ht="16" customHeight="1">
      <c r="A88" s="58" t="s">
        <v>2081</v>
      </c>
      <c r="B88" s="49" t="s">
        <v>2000</v>
      </c>
      <c r="C88" s="49" t="s">
        <v>1929</v>
      </c>
      <c r="D88" s="49" t="s">
        <v>4022</v>
      </c>
      <c r="E88" s="49" t="s">
        <v>3938</v>
      </c>
      <c r="F88" s="49"/>
      <c r="G88" s="49" t="s">
        <v>3934</v>
      </c>
      <c r="H88" s="49" t="s">
        <v>1938</v>
      </c>
    </row>
    <row r="89" spans="1:8" ht="16" customHeight="1">
      <c r="A89" s="58" t="s">
        <v>2083</v>
      </c>
      <c r="B89" s="49" t="s">
        <v>2000</v>
      </c>
      <c r="C89" s="49" t="s">
        <v>1929</v>
      </c>
      <c r="D89" s="49" t="s">
        <v>4023</v>
      </c>
      <c r="E89" s="49" t="s">
        <v>3938</v>
      </c>
      <c r="F89" s="49"/>
      <c r="G89" s="49" t="s">
        <v>3934</v>
      </c>
      <c r="H89" s="49" t="s">
        <v>1938</v>
      </c>
    </row>
    <row r="90" spans="1:8" ht="16" customHeight="1">
      <c r="A90" s="58" t="s">
        <v>2085</v>
      </c>
      <c r="B90" s="49" t="s">
        <v>2000</v>
      </c>
      <c r="C90" s="49" t="s">
        <v>1929</v>
      </c>
      <c r="D90" s="49" t="s">
        <v>4024</v>
      </c>
      <c r="E90" s="49" t="s">
        <v>4025</v>
      </c>
      <c r="F90" s="49"/>
      <c r="G90" s="49" t="s">
        <v>3934</v>
      </c>
      <c r="H90" s="49" t="s">
        <v>1938</v>
      </c>
    </row>
    <row r="91" spans="1:8" ht="16" customHeight="1">
      <c r="A91" s="58" t="s">
        <v>2087</v>
      </c>
      <c r="B91" s="49" t="s">
        <v>2000</v>
      </c>
      <c r="C91" s="49" t="s">
        <v>1929</v>
      </c>
      <c r="D91" s="49" t="s">
        <v>4026</v>
      </c>
      <c r="E91" s="49" t="s">
        <v>3944</v>
      </c>
      <c r="F91" s="49" t="s">
        <v>3945</v>
      </c>
      <c r="G91" s="49" t="s">
        <v>3934</v>
      </c>
      <c r="H91" s="49" t="s">
        <v>1938</v>
      </c>
    </row>
    <row r="92" spans="1:8" ht="16" customHeight="1">
      <c r="A92" s="58" t="s">
        <v>2089</v>
      </c>
      <c r="B92" s="49" t="s">
        <v>2000</v>
      </c>
      <c r="C92" s="49" t="s">
        <v>1929</v>
      </c>
      <c r="D92" s="49" t="s">
        <v>2090</v>
      </c>
      <c r="E92" s="49" t="s">
        <v>4027</v>
      </c>
      <c r="F92" s="49" t="s">
        <v>3948</v>
      </c>
      <c r="G92" s="49" t="s">
        <v>3934</v>
      </c>
      <c r="H92" s="49" t="s">
        <v>1938</v>
      </c>
    </row>
    <row r="93" spans="1:8" ht="16" customHeight="1">
      <c r="A93" s="58" t="s">
        <v>2091</v>
      </c>
      <c r="B93" s="49" t="s">
        <v>2000</v>
      </c>
      <c r="C93" s="49" t="s">
        <v>1917</v>
      </c>
      <c r="D93" s="49" t="s">
        <v>4028</v>
      </c>
      <c r="E93" s="49" t="s">
        <v>3950</v>
      </c>
      <c r="F93" s="49" t="s">
        <v>4029</v>
      </c>
      <c r="G93" s="49" t="s">
        <v>3934</v>
      </c>
      <c r="H93" s="49" t="s">
        <v>1924</v>
      </c>
    </row>
    <row r="94" spans="1:8" ht="16" customHeight="1">
      <c r="A94" s="58" t="s">
        <v>2093</v>
      </c>
      <c r="B94" s="49" t="s">
        <v>1916</v>
      </c>
      <c r="C94" s="49" t="s">
        <v>1929</v>
      </c>
      <c r="D94" s="49" t="s">
        <v>4030</v>
      </c>
      <c r="E94" s="49" t="s">
        <v>4031</v>
      </c>
      <c r="F94" s="49"/>
      <c r="G94" s="49" t="s">
        <v>4032</v>
      </c>
      <c r="H94" s="57"/>
    </row>
    <row r="95" spans="1:8" ht="16" customHeight="1">
      <c r="A95" s="58" t="s">
        <v>2095</v>
      </c>
      <c r="B95" s="49" t="s">
        <v>1961</v>
      </c>
      <c r="C95" s="49" t="s">
        <v>1929</v>
      </c>
      <c r="D95" s="49" t="s">
        <v>2096</v>
      </c>
      <c r="E95" s="49" t="s">
        <v>4033</v>
      </c>
      <c r="F95" s="49" t="s">
        <v>4034</v>
      </c>
      <c r="G95" s="49" t="s">
        <v>3904</v>
      </c>
      <c r="H95" s="49" t="s">
        <v>1938</v>
      </c>
    </row>
    <row r="96" spans="1:8" ht="16" customHeight="1">
      <c r="A96" s="58" t="s">
        <v>2097</v>
      </c>
      <c r="B96" s="49" t="s">
        <v>1961</v>
      </c>
      <c r="C96" s="49" t="s">
        <v>3855</v>
      </c>
      <c r="D96" s="49" t="s">
        <v>4035</v>
      </c>
      <c r="E96" s="49" t="s">
        <v>4036</v>
      </c>
      <c r="F96" s="49" t="s">
        <v>4004</v>
      </c>
      <c r="G96" s="49" t="s">
        <v>4037</v>
      </c>
      <c r="H96" s="49" t="s">
        <v>1918</v>
      </c>
    </row>
    <row r="97" spans="1:8" ht="16" customHeight="1">
      <c r="A97" s="58" t="s">
        <v>4038</v>
      </c>
      <c r="B97" s="49" t="s">
        <v>1961</v>
      </c>
      <c r="C97" s="49" t="s">
        <v>1929</v>
      </c>
      <c r="D97" s="49" t="s">
        <v>3861</v>
      </c>
      <c r="E97" s="49" t="s">
        <v>4039</v>
      </c>
      <c r="F97" s="49" t="s">
        <v>4040</v>
      </c>
      <c r="G97" s="49"/>
      <c r="H97" s="49"/>
    </row>
    <row r="98" spans="1:8" ht="16" customHeight="1">
      <c r="A98" s="58" t="s">
        <v>2100</v>
      </c>
      <c r="B98" s="49" t="s">
        <v>1961</v>
      </c>
      <c r="C98" s="49" t="s">
        <v>1929</v>
      </c>
      <c r="D98" s="49" t="s">
        <v>4041</v>
      </c>
      <c r="E98" s="49" t="s">
        <v>4042</v>
      </c>
      <c r="F98" s="49"/>
      <c r="G98" s="49" t="s">
        <v>4043</v>
      </c>
      <c r="H98" s="49" t="s">
        <v>1921</v>
      </c>
    </row>
    <row r="99" spans="1:8" ht="16" customHeight="1">
      <c r="A99" s="58" t="s">
        <v>2102</v>
      </c>
      <c r="B99" s="49" t="s">
        <v>1961</v>
      </c>
      <c r="C99" s="49" t="s">
        <v>1929</v>
      </c>
      <c r="D99" s="49" t="s">
        <v>4044</v>
      </c>
      <c r="E99" s="49" t="s">
        <v>4045</v>
      </c>
      <c r="F99" s="49" t="s">
        <v>4046</v>
      </c>
      <c r="G99" s="49" t="s">
        <v>4047</v>
      </c>
      <c r="H99" s="57"/>
    </row>
    <row r="100" spans="1:8" ht="16" customHeight="1">
      <c r="A100" s="58" t="s">
        <v>2104</v>
      </c>
      <c r="B100" s="49" t="s">
        <v>2000</v>
      </c>
      <c r="C100" s="49" t="s">
        <v>1929</v>
      </c>
      <c r="D100" s="49" t="s">
        <v>2105</v>
      </c>
      <c r="E100" s="49" t="s">
        <v>4048</v>
      </c>
      <c r="F100" s="49" t="s">
        <v>4049</v>
      </c>
      <c r="G100" s="49" t="s">
        <v>4047</v>
      </c>
      <c r="H100" s="49" t="s">
        <v>1921</v>
      </c>
    </row>
    <row r="101" spans="1:8" ht="16" customHeight="1">
      <c r="A101" s="58" t="s">
        <v>2106</v>
      </c>
      <c r="B101" s="49" t="s">
        <v>2000</v>
      </c>
      <c r="C101" s="49" t="s">
        <v>1929</v>
      </c>
      <c r="D101" s="49" t="s">
        <v>2107</v>
      </c>
      <c r="E101" s="49" t="s">
        <v>4050</v>
      </c>
      <c r="F101" s="49" t="s">
        <v>4051</v>
      </c>
      <c r="G101" s="49" t="s">
        <v>4047</v>
      </c>
      <c r="H101" s="49" t="s">
        <v>1921</v>
      </c>
    </row>
    <row r="102" spans="1:8" ht="16" customHeight="1">
      <c r="A102" s="58" t="s">
        <v>2108</v>
      </c>
      <c r="B102" s="49" t="s">
        <v>1961</v>
      </c>
      <c r="C102" s="49" t="s">
        <v>1929</v>
      </c>
      <c r="D102" s="49" t="s">
        <v>4052</v>
      </c>
      <c r="E102" s="49" t="s">
        <v>4053</v>
      </c>
      <c r="F102" s="49" t="s">
        <v>4054</v>
      </c>
      <c r="G102" s="49" t="s">
        <v>4037</v>
      </c>
      <c r="H102" s="57"/>
    </row>
    <row r="103" spans="1:8" ht="16" customHeight="1">
      <c r="A103" s="58" t="s">
        <v>2110</v>
      </c>
      <c r="B103" s="49" t="s">
        <v>2000</v>
      </c>
      <c r="C103" s="49" t="s">
        <v>1929</v>
      </c>
      <c r="D103" s="49" t="s">
        <v>2111</v>
      </c>
      <c r="E103" s="49" t="s">
        <v>3935</v>
      </c>
      <c r="F103" s="49" t="s">
        <v>4055</v>
      </c>
      <c r="G103" s="49" t="s">
        <v>4037</v>
      </c>
      <c r="H103" s="49" t="s">
        <v>1938</v>
      </c>
    </row>
    <row r="104" spans="1:8" ht="16" customHeight="1">
      <c r="A104" s="58" t="s">
        <v>2112</v>
      </c>
      <c r="B104" s="49" t="s">
        <v>2000</v>
      </c>
      <c r="C104" s="49" t="s">
        <v>1929</v>
      </c>
      <c r="D104" s="49" t="s">
        <v>4056</v>
      </c>
      <c r="E104" s="49" t="s">
        <v>3938</v>
      </c>
      <c r="F104" s="49"/>
      <c r="G104" s="49" t="s">
        <v>4037</v>
      </c>
      <c r="H104" s="49" t="s">
        <v>1938</v>
      </c>
    </row>
    <row r="105" spans="1:8" ht="16" customHeight="1">
      <c r="A105" s="58" t="s">
        <v>2114</v>
      </c>
      <c r="B105" s="49" t="s">
        <v>2000</v>
      </c>
      <c r="C105" s="49" t="s">
        <v>1929</v>
      </c>
      <c r="D105" s="49" t="s">
        <v>4057</v>
      </c>
      <c r="E105" s="49" t="s">
        <v>3938</v>
      </c>
      <c r="F105" s="49"/>
      <c r="G105" s="49" t="s">
        <v>4037</v>
      </c>
      <c r="H105" s="49" t="s">
        <v>1938</v>
      </c>
    </row>
    <row r="106" spans="1:8" ht="16" customHeight="1">
      <c r="A106" s="58" t="s">
        <v>2116</v>
      </c>
      <c r="B106" s="49" t="s">
        <v>2000</v>
      </c>
      <c r="C106" s="49" t="s">
        <v>1929</v>
      </c>
      <c r="D106" s="49" t="s">
        <v>4058</v>
      </c>
      <c r="E106" s="49" t="s">
        <v>4059</v>
      </c>
      <c r="F106" s="49"/>
      <c r="G106" s="49" t="s">
        <v>4037</v>
      </c>
      <c r="H106" s="49" t="s">
        <v>1938</v>
      </c>
    </row>
    <row r="107" spans="1:8" ht="16" customHeight="1">
      <c r="A107" s="58" t="s">
        <v>2118</v>
      </c>
      <c r="B107" s="49" t="s">
        <v>2000</v>
      </c>
      <c r="C107" s="49" t="s">
        <v>1929</v>
      </c>
      <c r="D107" s="49" t="s">
        <v>4060</v>
      </c>
      <c r="E107" s="49" t="s">
        <v>3944</v>
      </c>
      <c r="F107" s="49" t="s">
        <v>3945</v>
      </c>
      <c r="G107" s="49" t="s">
        <v>4037</v>
      </c>
      <c r="H107" s="49" t="s">
        <v>1938</v>
      </c>
    </row>
    <row r="108" spans="1:8" ht="16" customHeight="1">
      <c r="A108" s="58" t="s">
        <v>2120</v>
      </c>
      <c r="B108" s="49" t="s">
        <v>2000</v>
      </c>
      <c r="C108" s="49" t="s">
        <v>1929</v>
      </c>
      <c r="D108" s="49" t="s">
        <v>2121</v>
      </c>
      <c r="E108" s="49" t="s">
        <v>3947</v>
      </c>
      <c r="F108" s="49" t="s">
        <v>3948</v>
      </c>
      <c r="G108" s="49" t="s">
        <v>4037</v>
      </c>
      <c r="H108" s="49" t="s">
        <v>1938</v>
      </c>
    </row>
    <row r="109" spans="1:8" ht="16" customHeight="1">
      <c r="A109" s="58" t="s">
        <v>2122</v>
      </c>
      <c r="B109" s="49" t="s">
        <v>2000</v>
      </c>
      <c r="C109" s="49" t="s">
        <v>1917</v>
      </c>
      <c r="D109" s="49" t="s">
        <v>4061</v>
      </c>
      <c r="E109" s="49" t="s">
        <v>3950</v>
      </c>
      <c r="F109" s="49" t="s">
        <v>3991</v>
      </c>
      <c r="G109" s="49" t="s">
        <v>4037</v>
      </c>
      <c r="H109" s="49" t="s">
        <v>1924</v>
      </c>
    </row>
    <row r="110" spans="1:8" ht="16" customHeight="1">
      <c r="A110" s="58" t="s">
        <v>2124</v>
      </c>
      <c r="B110" s="49" t="s">
        <v>1916</v>
      </c>
      <c r="C110" s="49" t="s">
        <v>1929</v>
      </c>
      <c r="D110" s="49" t="s">
        <v>2125</v>
      </c>
      <c r="E110" s="49" t="s">
        <v>4062</v>
      </c>
      <c r="F110" s="49"/>
      <c r="G110" s="49" t="s">
        <v>4063</v>
      </c>
      <c r="H110" s="57"/>
    </row>
    <row r="111" spans="1:8" ht="16" customHeight="1">
      <c r="A111" s="58" t="s">
        <v>2126</v>
      </c>
      <c r="B111" s="49" t="s">
        <v>1961</v>
      </c>
      <c r="C111" s="49" t="s">
        <v>1917</v>
      </c>
      <c r="D111" s="49" t="s">
        <v>4064</v>
      </c>
      <c r="E111" s="49" t="s">
        <v>4065</v>
      </c>
      <c r="F111" s="49" t="s">
        <v>4066</v>
      </c>
      <c r="G111" s="49" t="s">
        <v>4063</v>
      </c>
      <c r="H111" s="49" t="s">
        <v>1924</v>
      </c>
    </row>
    <row r="112" spans="1:8" ht="16" customHeight="1">
      <c r="A112" s="58" t="s">
        <v>2128</v>
      </c>
      <c r="B112" s="49" t="s">
        <v>1961</v>
      </c>
      <c r="C112" s="49" t="s">
        <v>1929</v>
      </c>
      <c r="D112" s="49" t="s">
        <v>4067</v>
      </c>
      <c r="E112" s="49" t="s">
        <v>4068</v>
      </c>
      <c r="F112" s="49" t="s">
        <v>4069</v>
      </c>
      <c r="G112" s="49" t="s">
        <v>4063</v>
      </c>
      <c r="H112" s="49" t="s">
        <v>1938</v>
      </c>
    </row>
    <row r="113" spans="1:8" ht="16" customHeight="1">
      <c r="A113" s="58" t="s">
        <v>2130</v>
      </c>
      <c r="B113" s="49" t="s">
        <v>1961</v>
      </c>
      <c r="C113" s="49" t="s">
        <v>1929</v>
      </c>
      <c r="D113" s="49" t="s">
        <v>4070</v>
      </c>
      <c r="E113" s="49" t="s">
        <v>4071</v>
      </c>
      <c r="F113" s="49" t="s">
        <v>4072</v>
      </c>
      <c r="G113" s="49" t="s">
        <v>4073</v>
      </c>
      <c r="H113" s="49" t="s">
        <v>1938</v>
      </c>
    </row>
    <row r="114" spans="1:8" ht="16" customHeight="1">
      <c r="A114" s="58" t="s">
        <v>2132</v>
      </c>
      <c r="B114" s="49" t="s">
        <v>1961</v>
      </c>
      <c r="C114" s="49" t="s">
        <v>1958</v>
      </c>
      <c r="D114" s="49" t="s">
        <v>2133</v>
      </c>
      <c r="E114" s="49" t="s">
        <v>4074</v>
      </c>
      <c r="F114" s="49"/>
      <c r="G114" s="49" t="s">
        <v>4063</v>
      </c>
      <c r="H114" s="57"/>
    </row>
    <row r="115" spans="1:8" ht="16" customHeight="1">
      <c r="A115" s="58" t="s">
        <v>2134</v>
      </c>
      <c r="B115" s="49" t="s">
        <v>2000</v>
      </c>
      <c r="C115" s="49" t="s">
        <v>1917</v>
      </c>
      <c r="D115" s="49" t="s">
        <v>4075</v>
      </c>
      <c r="E115" s="49" t="s">
        <v>4076</v>
      </c>
      <c r="F115" s="49" t="s">
        <v>4077</v>
      </c>
      <c r="G115" s="49" t="s">
        <v>4078</v>
      </c>
      <c r="H115" s="49" t="s">
        <v>1918</v>
      </c>
    </row>
    <row r="116" spans="1:8" ht="16" customHeight="1">
      <c r="A116" s="58" t="s">
        <v>2136</v>
      </c>
      <c r="B116" s="49" t="s">
        <v>2000</v>
      </c>
      <c r="C116" s="49" t="s">
        <v>1929</v>
      </c>
      <c r="D116" s="49" t="s">
        <v>2137</v>
      </c>
      <c r="E116" s="49" t="s">
        <v>4079</v>
      </c>
      <c r="F116" s="49"/>
      <c r="G116" s="49" t="s">
        <v>4078</v>
      </c>
      <c r="H116" s="49" t="s">
        <v>1938</v>
      </c>
    </row>
    <row r="117" spans="1:8" ht="16" customHeight="1">
      <c r="A117" s="58" t="s">
        <v>2138</v>
      </c>
      <c r="B117" s="49" t="s">
        <v>2000</v>
      </c>
      <c r="C117" s="49" t="s">
        <v>1929</v>
      </c>
      <c r="D117" s="49" t="s">
        <v>4080</v>
      </c>
      <c r="E117" s="49" t="s">
        <v>4081</v>
      </c>
      <c r="F117" s="49" t="s">
        <v>4082</v>
      </c>
      <c r="G117" s="49" t="s">
        <v>4078</v>
      </c>
      <c r="H117" s="49" t="s">
        <v>1918</v>
      </c>
    </row>
    <row r="118" spans="1:8" ht="16" customHeight="1">
      <c r="A118" s="58" t="s">
        <v>2140</v>
      </c>
      <c r="B118" s="49" t="s">
        <v>1961</v>
      </c>
      <c r="C118" s="49" t="s">
        <v>1929</v>
      </c>
      <c r="D118" s="49" t="s">
        <v>4083</v>
      </c>
      <c r="E118" s="49" t="s">
        <v>4084</v>
      </c>
      <c r="F118" s="49" t="s">
        <v>4085</v>
      </c>
      <c r="G118" s="49" t="s">
        <v>4086</v>
      </c>
      <c r="H118" s="57"/>
    </row>
    <row r="119" spans="1:8" ht="16" customHeight="1">
      <c r="A119" s="58" t="s">
        <v>2142</v>
      </c>
      <c r="B119" s="49" t="s">
        <v>2000</v>
      </c>
      <c r="C119" s="49" t="s">
        <v>1917</v>
      </c>
      <c r="D119" s="49" t="s">
        <v>4087</v>
      </c>
      <c r="E119" s="49" t="s">
        <v>4088</v>
      </c>
      <c r="F119" s="49" t="s">
        <v>4089</v>
      </c>
      <c r="G119" s="49" t="s">
        <v>4086</v>
      </c>
      <c r="H119" s="49" t="s">
        <v>1938</v>
      </c>
    </row>
    <row r="120" spans="1:8" ht="16" customHeight="1">
      <c r="A120" s="58" t="s">
        <v>2144</v>
      </c>
      <c r="B120" s="49" t="s">
        <v>2000</v>
      </c>
      <c r="C120" s="49" t="s">
        <v>1929</v>
      </c>
      <c r="D120" s="49" t="s">
        <v>2145</v>
      </c>
      <c r="E120" s="49" t="s">
        <v>4090</v>
      </c>
      <c r="F120" s="49"/>
      <c r="G120" s="49" t="s">
        <v>4086</v>
      </c>
      <c r="H120" s="49" t="s">
        <v>1938</v>
      </c>
    </row>
    <row r="121" spans="1:8" ht="16" customHeight="1">
      <c r="A121" s="58" t="s">
        <v>2146</v>
      </c>
      <c r="B121" s="49" t="s">
        <v>1961</v>
      </c>
      <c r="C121" s="49" t="s">
        <v>1929</v>
      </c>
      <c r="D121" s="49" t="s">
        <v>4091</v>
      </c>
      <c r="E121" s="49" t="s">
        <v>4092</v>
      </c>
      <c r="F121" s="49" t="s">
        <v>4093</v>
      </c>
      <c r="G121" s="49" t="s">
        <v>4094</v>
      </c>
      <c r="H121" s="57"/>
    </row>
    <row r="122" spans="1:8" ht="16" customHeight="1">
      <c r="A122" s="58" t="s">
        <v>2148</v>
      </c>
      <c r="B122" s="49" t="s">
        <v>2000</v>
      </c>
      <c r="C122" s="49" t="s">
        <v>1929</v>
      </c>
      <c r="D122" s="49" t="s">
        <v>2149</v>
      </c>
      <c r="E122" s="49" t="s">
        <v>4095</v>
      </c>
      <c r="F122" s="49" t="s">
        <v>4096</v>
      </c>
      <c r="G122" s="49" t="s">
        <v>4094</v>
      </c>
      <c r="H122" s="49" t="s">
        <v>1918</v>
      </c>
    </row>
    <row r="123" spans="1:8" ht="16" customHeight="1">
      <c r="A123" s="58" t="s">
        <v>2150</v>
      </c>
      <c r="B123" s="49" t="s">
        <v>2000</v>
      </c>
      <c r="C123" s="49" t="s">
        <v>1929</v>
      </c>
      <c r="D123" s="49" t="s">
        <v>4097</v>
      </c>
      <c r="E123" s="49" t="s">
        <v>4098</v>
      </c>
      <c r="F123" s="49" t="s">
        <v>4096</v>
      </c>
      <c r="G123" s="49" t="s">
        <v>4094</v>
      </c>
      <c r="H123" s="49" t="s">
        <v>1918</v>
      </c>
    </row>
    <row r="124" spans="1:8" ht="16" customHeight="1">
      <c r="A124" s="58" t="s">
        <v>2152</v>
      </c>
      <c r="B124" s="49" t="s">
        <v>2000</v>
      </c>
      <c r="C124" s="49" t="s">
        <v>1929</v>
      </c>
      <c r="D124" s="49" t="s">
        <v>4099</v>
      </c>
      <c r="E124" s="49" t="s">
        <v>4100</v>
      </c>
      <c r="F124" s="49"/>
      <c r="G124" s="49" t="s">
        <v>4094</v>
      </c>
      <c r="H124" s="49" t="s">
        <v>1918</v>
      </c>
    </row>
    <row r="125" spans="1:8" ht="16" customHeight="1">
      <c r="A125" s="58" t="s">
        <v>2154</v>
      </c>
      <c r="B125" s="49" t="s">
        <v>1916</v>
      </c>
      <c r="C125" s="49" t="s">
        <v>1958</v>
      </c>
      <c r="D125" s="49" t="s">
        <v>3631</v>
      </c>
      <c r="E125" s="49" t="s">
        <v>4101</v>
      </c>
      <c r="F125" s="49" t="s">
        <v>4102</v>
      </c>
      <c r="G125" s="49" t="s">
        <v>4103</v>
      </c>
      <c r="H125" s="57"/>
    </row>
    <row r="126" spans="1:8" ht="16" customHeight="1">
      <c r="A126" s="58" t="s">
        <v>2156</v>
      </c>
      <c r="B126" s="49" t="s">
        <v>1961</v>
      </c>
      <c r="C126" s="49" t="s">
        <v>1917</v>
      </c>
      <c r="D126" s="49" t="s">
        <v>2157</v>
      </c>
      <c r="E126" s="49" t="s">
        <v>4104</v>
      </c>
      <c r="F126" s="49"/>
      <c r="G126" s="49" t="s">
        <v>4105</v>
      </c>
      <c r="H126" s="49" t="s">
        <v>1699</v>
      </c>
    </row>
    <row r="127" spans="1:8" ht="16" customHeight="1">
      <c r="A127" s="58" t="s">
        <v>4106</v>
      </c>
      <c r="B127" s="49" t="s">
        <v>1961</v>
      </c>
      <c r="C127" s="49" t="s">
        <v>1929</v>
      </c>
      <c r="D127" s="49" t="s">
        <v>4107</v>
      </c>
      <c r="E127" s="49" t="s">
        <v>4108</v>
      </c>
      <c r="F127" s="49"/>
      <c r="G127" s="49" t="s">
        <v>4109</v>
      </c>
      <c r="H127" s="49" t="s">
        <v>1699</v>
      </c>
    </row>
    <row r="128" spans="1:8" ht="16" customHeight="1">
      <c r="A128" s="58" t="s">
        <v>2159</v>
      </c>
      <c r="B128" s="49" t="s">
        <v>1961</v>
      </c>
      <c r="C128" s="49" t="s">
        <v>1929</v>
      </c>
      <c r="D128" s="49" t="s">
        <v>4110</v>
      </c>
      <c r="E128" s="49" t="s">
        <v>4111</v>
      </c>
      <c r="F128" s="49"/>
      <c r="G128" s="49" t="s">
        <v>4109</v>
      </c>
      <c r="H128" s="49" t="s">
        <v>2160</v>
      </c>
    </row>
    <row r="129" spans="1:8" ht="16" customHeight="1">
      <c r="A129" s="58" t="s">
        <v>2162</v>
      </c>
      <c r="B129" s="49" t="s">
        <v>1961</v>
      </c>
      <c r="C129" s="49" t="s">
        <v>1917</v>
      </c>
      <c r="D129" s="49" t="s">
        <v>4112</v>
      </c>
      <c r="E129" s="49" t="s">
        <v>4113</v>
      </c>
      <c r="F129" s="49" t="s">
        <v>4114</v>
      </c>
      <c r="G129" s="49" t="s">
        <v>4115</v>
      </c>
      <c r="H129" s="49" t="s">
        <v>1924</v>
      </c>
    </row>
    <row r="130" spans="1:8" ht="16" customHeight="1">
      <c r="A130" s="58" t="s">
        <v>2164</v>
      </c>
      <c r="B130" s="49" t="s">
        <v>1961</v>
      </c>
      <c r="C130" s="49" t="s">
        <v>1929</v>
      </c>
      <c r="D130" s="49" t="s">
        <v>4116</v>
      </c>
      <c r="E130" s="49" t="s">
        <v>4117</v>
      </c>
      <c r="F130" s="49"/>
      <c r="G130" s="49" t="s">
        <v>4115</v>
      </c>
      <c r="H130" s="49" t="s">
        <v>2160</v>
      </c>
    </row>
    <row r="131" spans="1:8" ht="16" customHeight="1">
      <c r="A131" s="58" t="s">
        <v>2166</v>
      </c>
      <c r="B131" s="49" t="s">
        <v>1961</v>
      </c>
      <c r="C131" s="49" t="s">
        <v>1929</v>
      </c>
      <c r="D131" s="49" t="s">
        <v>2167</v>
      </c>
      <c r="E131" s="49" t="s">
        <v>4118</v>
      </c>
      <c r="F131" s="49"/>
      <c r="G131" s="49" t="s">
        <v>4103</v>
      </c>
      <c r="H131" s="49" t="s">
        <v>1938</v>
      </c>
    </row>
    <row r="132" spans="1:8" ht="16" customHeight="1">
      <c r="A132" s="58" t="s">
        <v>2168</v>
      </c>
      <c r="B132" s="49" t="s">
        <v>1961</v>
      </c>
      <c r="C132" s="49" t="s">
        <v>1929</v>
      </c>
      <c r="D132" s="49" t="s">
        <v>4119</v>
      </c>
      <c r="E132" s="49" t="s">
        <v>4120</v>
      </c>
      <c r="F132" s="49" t="s">
        <v>4121</v>
      </c>
      <c r="G132" s="49" t="s">
        <v>4103</v>
      </c>
      <c r="H132" s="49" t="s">
        <v>1924</v>
      </c>
    </row>
    <row r="133" spans="1:8" ht="16" customHeight="1">
      <c r="A133" s="58" t="s">
        <v>2170</v>
      </c>
      <c r="B133" s="49" t="s">
        <v>1916</v>
      </c>
      <c r="C133" s="49" t="s">
        <v>1958</v>
      </c>
      <c r="D133" s="49" t="s">
        <v>4122</v>
      </c>
      <c r="E133" s="49" t="s">
        <v>4123</v>
      </c>
      <c r="F133" s="49"/>
      <c r="G133" s="49" t="s">
        <v>4103</v>
      </c>
      <c r="H133" s="57"/>
    </row>
    <row r="134" spans="1:8" ht="16" customHeight="1">
      <c r="A134" s="58" t="s">
        <v>2172</v>
      </c>
      <c r="B134" s="49" t="s">
        <v>1961</v>
      </c>
      <c r="C134" s="49" t="s">
        <v>1917</v>
      </c>
      <c r="D134" s="49" t="s">
        <v>4124</v>
      </c>
      <c r="E134" s="49" t="s">
        <v>4125</v>
      </c>
      <c r="F134" s="49"/>
      <c r="G134" s="49" t="s">
        <v>4126</v>
      </c>
      <c r="H134" s="49" t="s">
        <v>1699</v>
      </c>
    </row>
    <row r="135" spans="1:8" ht="16" customHeight="1">
      <c r="A135" s="58" t="s">
        <v>2174</v>
      </c>
      <c r="B135" s="49" t="s">
        <v>1961</v>
      </c>
      <c r="C135" s="49" t="s">
        <v>1929</v>
      </c>
      <c r="D135" s="49" t="s">
        <v>4127</v>
      </c>
      <c r="E135" s="49" t="s">
        <v>4128</v>
      </c>
      <c r="F135" s="49"/>
      <c r="G135" s="49" t="s">
        <v>4126</v>
      </c>
      <c r="H135" s="49" t="s">
        <v>1699</v>
      </c>
    </row>
    <row r="136" spans="1:8" ht="16" customHeight="1">
      <c r="A136" s="58" t="s">
        <v>2176</v>
      </c>
      <c r="B136" s="49" t="s">
        <v>1961</v>
      </c>
      <c r="C136" s="49" t="s">
        <v>1929</v>
      </c>
      <c r="D136" s="49" t="s">
        <v>4129</v>
      </c>
      <c r="E136" s="49" t="s">
        <v>4130</v>
      </c>
      <c r="F136" s="49"/>
      <c r="G136" s="49" t="s">
        <v>4126</v>
      </c>
      <c r="H136" s="49" t="s">
        <v>2160</v>
      </c>
    </row>
    <row r="137" spans="1:8" ht="16" customHeight="1">
      <c r="A137" s="58" t="s">
        <v>2178</v>
      </c>
      <c r="B137" s="49" t="s">
        <v>1961</v>
      </c>
      <c r="C137" s="49" t="s">
        <v>1917</v>
      </c>
      <c r="D137" s="49" t="s">
        <v>4131</v>
      </c>
      <c r="E137" s="49" t="s">
        <v>4132</v>
      </c>
      <c r="F137" s="49" t="s">
        <v>4133</v>
      </c>
      <c r="G137" s="49" t="s">
        <v>4134</v>
      </c>
      <c r="H137" s="49" t="s">
        <v>1924</v>
      </c>
    </row>
    <row r="138" spans="1:8" ht="16" customHeight="1">
      <c r="A138" s="58" t="s">
        <v>2180</v>
      </c>
      <c r="B138" s="49" t="s">
        <v>1961</v>
      </c>
      <c r="C138" s="49" t="s">
        <v>1929</v>
      </c>
      <c r="D138" s="49" t="s">
        <v>4135</v>
      </c>
      <c r="E138" s="49" t="s">
        <v>4136</v>
      </c>
      <c r="F138" s="49"/>
      <c r="G138" s="49" t="s">
        <v>4134</v>
      </c>
      <c r="H138" s="49" t="s">
        <v>2160</v>
      </c>
    </row>
    <row r="139" spans="1:8" ht="16" customHeight="1">
      <c r="A139" s="58" t="s">
        <v>2182</v>
      </c>
      <c r="B139" s="49" t="s">
        <v>1961</v>
      </c>
      <c r="C139" s="49" t="s">
        <v>1929</v>
      </c>
      <c r="D139" s="49" t="s">
        <v>2183</v>
      </c>
      <c r="E139" s="49" t="s">
        <v>4137</v>
      </c>
      <c r="F139" s="49"/>
      <c r="G139" s="49" t="s">
        <v>4138</v>
      </c>
      <c r="H139" s="49" t="s">
        <v>1938</v>
      </c>
    </row>
    <row r="140" spans="1:8" ht="16" customHeight="1">
      <c r="A140" s="58" t="s">
        <v>2184</v>
      </c>
      <c r="B140" s="49" t="s">
        <v>1961</v>
      </c>
      <c r="C140" s="49" t="s">
        <v>1929</v>
      </c>
      <c r="D140" s="49" t="s">
        <v>4139</v>
      </c>
      <c r="E140" s="49" t="s">
        <v>4140</v>
      </c>
      <c r="F140" s="49" t="s">
        <v>4141</v>
      </c>
      <c r="G140" s="49" t="s">
        <v>4138</v>
      </c>
      <c r="H140" s="49" t="s">
        <v>1924</v>
      </c>
    </row>
    <row r="141" spans="1:8" ht="16" customHeight="1">
      <c r="A141" s="58" t="s">
        <v>2186</v>
      </c>
      <c r="B141" s="49" t="s">
        <v>1916</v>
      </c>
      <c r="C141" s="49" t="s">
        <v>1917</v>
      </c>
      <c r="D141" s="49" t="s">
        <v>2187</v>
      </c>
      <c r="E141" s="49" t="s">
        <v>4142</v>
      </c>
      <c r="F141" s="49"/>
      <c r="G141" s="49" t="s">
        <v>4143</v>
      </c>
      <c r="H141" s="57"/>
    </row>
    <row r="142" spans="1:8" ht="16" customHeight="1">
      <c r="A142" s="58" t="s">
        <v>2188</v>
      </c>
      <c r="B142" s="49" t="s">
        <v>1961</v>
      </c>
      <c r="C142" s="49" t="s">
        <v>1917</v>
      </c>
      <c r="D142" s="49" t="s">
        <v>2189</v>
      </c>
      <c r="E142" s="49" t="s">
        <v>4144</v>
      </c>
      <c r="F142" s="49"/>
      <c r="G142" s="49" t="s">
        <v>4143</v>
      </c>
      <c r="H142" s="49" t="s">
        <v>1699</v>
      </c>
    </row>
    <row r="143" spans="1:8" ht="16" customHeight="1">
      <c r="A143" s="58" t="s">
        <v>2190</v>
      </c>
      <c r="B143" s="49" t="s">
        <v>1961</v>
      </c>
      <c r="C143" s="49" t="s">
        <v>1929</v>
      </c>
      <c r="D143" s="49" t="s">
        <v>2191</v>
      </c>
      <c r="E143" s="49" t="s">
        <v>4145</v>
      </c>
      <c r="F143" s="49" t="s">
        <v>4146</v>
      </c>
      <c r="G143" s="49" t="s">
        <v>4147</v>
      </c>
      <c r="H143" s="49" t="s">
        <v>1699</v>
      </c>
    </row>
    <row r="144" spans="1:8" ht="16" customHeight="1">
      <c r="A144" s="58" t="s">
        <v>2192</v>
      </c>
      <c r="B144" s="49" t="s">
        <v>1961</v>
      </c>
      <c r="C144" s="49" t="s">
        <v>1929</v>
      </c>
      <c r="D144" s="49" t="s">
        <v>4148</v>
      </c>
      <c r="E144" s="49" t="s">
        <v>4149</v>
      </c>
      <c r="F144" s="49" t="s">
        <v>4150</v>
      </c>
      <c r="G144" s="49" t="s">
        <v>4147</v>
      </c>
      <c r="H144" s="49" t="s">
        <v>1699</v>
      </c>
    </row>
    <row r="145" spans="1:8" ht="16" customHeight="1">
      <c r="A145" s="58" t="s">
        <v>2194</v>
      </c>
      <c r="B145" s="49" t="s">
        <v>1961</v>
      </c>
      <c r="C145" s="49" t="s">
        <v>1917</v>
      </c>
      <c r="D145" s="49" t="s">
        <v>4151</v>
      </c>
      <c r="E145" s="49" t="s">
        <v>4152</v>
      </c>
      <c r="F145" s="49" t="s">
        <v>4153</v>
      </c>
      <c r="G145" s="49" t="s">
        <v>4143</v>
      </c>
      <c r="H145" s="49" t="s">
        <v>1699</v>
      </c>
    </row>
    <row r="146" spans="1:8" ht="16" customHeight="1">
      <c r="A146" s="58" t="s">
        <v>2196</v>
      </c>
      <c r="B146" s="49" t="s">
        <v>1961</v>
      </c>
      <c r="C146" s="49" t="s">
        <v>1929</v>
      </c>
      <c r="D146" s="49" t="s">
        <v>2197</v>
      </c>
      <c r="E146" s="49" t="s">
        <v>4154</v>
      </c>
      <c r="F146" s="49" t="s">
        <v>4155</v>
      </c>
      <c r="G146" s="49" t="s">
        <v>4156</v>
      </c>
      <c r="H146" s="49" t="s">
        <v>1699</v>
      </c>
    </row>
    <row r="147" spans="1:8" ht="16" customHeight="1">
      <c r="A147" s="58" t="s">
        <v>4157</v>
      </c>
      <c r="B147" s="49" t="s">
        <v>1961</v>
      </c>
      <c r="C147" s="49" t="s">
        <v>1929</v>
      </c>
      <c r="D147" s="49" t="s">
        <v>4158</v>
      </c>
      <c r="E147" s="49" t="s">
        <v>4159</v>
      </c>
      <c r="F147" s="49" t="s">
        <v>4160</v>
      </c>
      <c r="G147" s="49" t="s">
        <v>3817</v>
      </c>
      <c r="H147" s="49" t="s">
        <v>1699</v>
      </c>
    </row>
    <row r="148" spans="1:8" ht="16" customHeight="1">
      <c r="A148" s="58" t="s">
        <v>2199</v>
      </c>
      <c r="B148" s="49" t="s">
        <v>1961</v>
      </c>
      <c r="C148" s="49" t="s">
        <v>1917</v>
      </c>
      <c r="D148" s="49" t="s">
        <v>4161</v>
      </c>
      <c r="E148" s="49" t="s">
        <v>4162</v>
      </c>
      <c r="F148" s="49" t="s">
        <v>4163</v>
      </c>
      <c r="G148" s="49" t="s">
        <v>4164</v>
      </c>
      <c r="H148" s="49" t="s">
        <v>1699</v>
      </c>
    </row>
    <row r="149" spans="1:8" ht="16" customHeight="1">
      <c r="A149" s="58" t="s">
        <v>2201</v>
      </c>
      <c r="B149" s="49" t="s">
        <v>1961</v>
      </c>
      <c r="C149" s="49" t="s">
        <v>1929</v>
      </c>
      <c r="D149" s="49" t="s">
        <v>4165</v>
      </c>
      <c r="E149" s="49" t="s">
        <v>4166</v>
      </c>
      <c r="F149" s="49" t="s">
        <v>4167</v>
      </c>
      <c r="G149" s="49" t="s">
        <v>4168</v>
      </c>
      <c r="H149" s="49" t="s">
        <v>1699</v>
      </c>
    </row>
    <row r="150" spans="1:8" ht="16" customHeight="1">
      <c r="A150" s="58" t="s">
        <v>2203</v>
      </c>
      <c r="B150" s="49" t="s">
        <v>1961</v>
      </c>
      <c r="C150" s="49" t="s">
        <v>1929</v>
      </c>
      <c r="D150" s="49" t="s">
        <v>4169</v>
      </c>
      <c r="E150" s="49" t="s">
        <v>4170</v>
      </c>
      <c r="F150" s="49"/>
      <c r="G150" s="49" t="s">
        <v>4143</v>
      </c>
      <c r="H150" s="49" t="s">
        <v>1699</v>
      </c>
    </row>
    <row r="151" spans="1:8" ht="16" customHeight="1">
      <c r="A151" s="58" t="s">
        <v>2205</v>
      </c>
      <c r="B151" s="49" t="s">
        <v>1961</v>
      </c>
      <c r="C151" s="49" t="s">
        <v>1917</v>
      </c>
      <c r="D151" s="49" t="s">
        <v>4171</v>
      </c>
      <c r="E151" s="49" t="s">
        <v>4172</v>
      </c>
      <c r="F151" s="49" t="s">
        <v>4173</v>
      </c>
      <c r="G151" s="49" t="s">
        <v>4174</v>
      </c>
      <c r="H151" s="49" t="s">
        <v>1699</v>
      </c>
    </row>
    <row r="152" spans="1:8" ht="16" customHeight="1">
      <c r="A152" s="58" t="s">
        <v>2207</v>
      </c>
      <c r="B152" s="49" t="s">
        <v>1916</v>
      </c>
      <c r="C152" s="49" t="s">
        <v>2208</v>
      </c>
      <c r="D152" s="49" t="s">
        <v>4175</v>
      </c>
      <c r="E152" s="49" t="s">
        <v>4176</v>
      </c>
      <c r="F152" s="49"/>
      <c r="G152" s="49" t="s">
        <v>4177</v>
      </c>
      <c r="H152" s="57"/>
    </row>
    <row r="153" spans="1:8" ht="16" customHeight="1">
      <c r="A153" s="58" t="s">
        <v>2210</v>
      </c>
      <c r="B153" s="49" t="s">
        <v>1961</v>
      </c>
      <c r="C153" s="49" t="s">
        <v>1917</v>
      </c>
      <c r="D153" s="49" t="s">
        <v>4178</v>
      </c>
      <c r="E153" s="49" t="s">
        <v>4179</v>
      </c>
      <c r="F153" s="49" t="s">
        <v>4180</v>
      </c>
      <c r="G153" s="49" t="s">
        <v>4181</v>
      </c>
      <c r="H153" s="49" t="s">
        <v>1699</v>
      </c>
    </row>
    <row r="154" spans="1:8" ht="16" customHeight="1">
      <c r="A154" s="58" t="s">
        <v>2212</v>
      </c>
      <c r="B154" s="49" t="s">
        <v>1961</v>
      </c>
      <c r="C154" s="49" t="s">
        <v>1917</v>
      </c>
      <c r="D154" s="49" t="s">
        <v>4182</v>
      </c>
      <c r="E154" s="49" t="s">
        <v>4183</v>
      </c>
      <c r="F154" s="49" t="s">
        <v>4184</v>
      </c>
      <c r="G154" s="49" t="s">
        <v>4185</v>
      </c>
      <c r="H154" s="49" t="s">
        <v>1699</v>
      </c>
    </row>
    <row r="155" spans="1:8" ht="16" customHeight="1">
      <c r="A155" s="58" t="s">
        <v>4186</v>
      </c>
      <c r="B155" s="49" t="s">
        <v>1961</v>
      </c>
      <c r="C155" s="49" t="s">
        <v>1917</v>
      </c>
      <c r="D155" s="49" t="s">
        <v>4187</v>
      </c>
      <c r="E155" s="49" t="s">
        <v>4188</v>
      </c>
      <c r="F155" s="49" t="s">
        <v>4189</v>
      </c>
      <c r="G155" s="49" t="s">
        <v>4190</v>
      </c>
      <c r="H155" s="49" t="s">
        <v>1924</v>
      </c>
    </row>
    <row r="156" spans="1:8" ht="16" customHeight="1">
      <c r="A156" s="58" t="s">
        <v>4191</v>
      </c>
      <c r="B156" s="49" t="s">
        <v>1961</v>
      </c>
      <c r="C156" s="49" t="s">
        <v>1929</v>
      </c>
      <c r="D156" s="49" t="s">
        <v>4192</v>
      </c>
      <c r="E156" s="49" t="s">
        <v>4193</v>
      </c>
      <c r="F156" s="49" t="s">
        <v>4194</v>
      </c>
      <c r="G156" s="49" t="s">
        <v>4195</v>
      </c>
      <c r="H156" s="49" t="s">
        <v>2160</v>
      </c>
    </row>
    <row r="157" spans="1:8" ht="16" customHeight="1">
      <c r="A157" s="58" t="s">
        <v>2218</v>
      </c>
      <c r="B157" s="49" t="s">
        <v>1961</v>
      </c>
      <c r="C157" s="49" t="s">
        <v>1929</v>
      </c>
      <c r="D157" s="49" t="s">
        <v>4196</v>
      </c>
      <c r="E157" s="49" t="s">
        <v>4197</v>
      </c>
      <c r="F157" s="49" t="s">
        <v>4198</v>
      </c>
      <c r="G157" s="49" t="s">
        <v>4199</v>
      </c>
      <c r="H157" s="49" t="s">
        <v>1938</v>
      </c>
    </row>
    <row r="158" spans="1:8" ht="16" customHeight="1">
      <c r="A158" s="58" t="s">
        <v>2220</v>
      </c>
      <c r="B158" s="49" t="s">
        <v>1961</v>
      </c>
      <c r="C158" s="49" t="s">
        <v>1929</v>
      </c>
      <c r="D158" s="49" t="s">
        <v>4200</v>
      </c>
      <c r="E158" s="49" t="s">
        <v>4201</v>
      </c>
      <c r="F158" s="49" t="s">
        <v>4202</v>
      </c>
      <c r="G158" s="49" t="s">
        <v>4203</v>
      </c>
      <c r="H158" s="49" t="s">
        <v>1924</v>
      </c>
    </row>
    <row r="159" spans="1:8" ht="16" customHeight="1">
      <c r="A159" s="58" t="s">
        <v>2222</v>
      </c>
      <c r="B159" s="49" t="s">
        <v>1916</v>
      </c>
      <c r="C159" s="49" t="s">
        <v>1958</v>
      </c>
      <c r="D159" s="49" t="s">
        <v>4204</v>
      </c>
      <c r="E159" s="49" t="s">
        <v>4205</v>
      </c>
      <c r="F159" s="49" t="s">
        <v>4206</v>
      </c>
      <c r="G159" s="49" t="s">
        <v>4207</v>
      </c>
      <c r="H159" s="57"/>
    </row>
    <row r="160" spans="1:8" ht="16" customHeight="1">
      <c r="A160" s="58" t="s">
        <v>2224</v>
      </c>
      <c r="B160" s="49" t="s">
        <v>1961</v>
      </c>
      <c r="C160" s="49" t="s">
        <v>1917</v>
      </c>
      <c r="D160" s="49" t="s">
        <v>4208</v>
      </c>
      <c r="E160" s="49" t="s">
        <v>4209</v>
      </c>
      <c r="F160" s="49"/>
      <c r="G160" s="49" t="s">
        <v>4207</v>
      </c>
      <c r="H160" s="49" t="s">
        <v>3834</v>
      </c>
    </row>
    <row r="161" spans="1:8" ht="16" customHeight="1">
      <c r="A161" s="58" t="s">
        <v>2226</v>
      </c>
      <c r="B161" s="49" t="s">
        <v>1961</v>
      </c>
      <c r="C161" s="49" t="s">
        <v>1929</v>
      </c>
      <c r="D161" s="49" t="s">
        <v>2227</v>
      </c>
      <c r="E161" s="49" t="s">
        <v>4210</v>
      </c>
      <c r="F161" s="49" t="s">
        <v>4211</v>
      </c>
      <c r="G161" s="49" t="s">
        <v>4207</v>
      </c>
      <c r="H161" s="49" t="s">
        <v>1938</v>
      </c>
    </row>
    <row r="162" spans="1:8" ht="16" customHeight="1">
      <c r="A162" s="58" t="s">
        <v>2228</v>
      </c>
      <c r="B162" s="49" t="s">
        <v>1961</v>
      </c>
      <c r="C162" s="49" t="s">
        <v>1929</v>
      </c>
      <c r="D162" s="49" t="s">
        <v>4212</v>
      </c>
      <c r="E162" s="49" t="s">
        <v>4213</v>
      </c>
      <c r="F162" s="49" t="s">
        <v>4214</v>
      </c>
      <c r="G162" s="49" t="s">
        <v>4207</v>
      </c>
      <c r="H162" s="49" t="s">
        <v>1938</v>
      </c>
    </row>
    <row r="163" spans="1:8" ht="16" customHeight="1">
      <c r="A163" s="58" t="s">
        <v>2230</v>
      </c>
      <c r="B163" s="49" t="s">
        <v>1961</v>
      </c>
      <c r="C163" s="49" t="s">
        <v>1929</v>
      </c>
      <c r="D163" s="49" t="s">
        <v>4215</v>
      </c>
      <c r="E163" s="49" t="s">
        <v>4216</v>
      </c>
      <c r="F163" s="49" t="s">
        <v>4217</v>
      </c>
      <c r="G163" s="49" t="s">
        <v>4218</v>
      </c>
      <c r="H163" s="49" t="s">
        <v>2231</v>
      </c>
    </row>
    <row r="164" spans="1:8" ht="16" customHeight="1">
      <c r="A164" s="58" t="s">
        <v>4219</v>
      </c>
      <c r="B164" s="49" t="s">
        <v>1961</v>
      </c>
      <c r="C164" s="49" t="s">
        <v>1917</v>
      </c>
      <c r="D164" s="49" t="s">
        <v>4220</v>
      </c>
      <c r="E164" s="49" t="s">
        <v>4221</v>
      </c>
      <c r="F164" s="49" t="s">
        <v>4222</v>
      </c>
      <c r="G164" s="49"/>
      <c r="H164" s="49"/>
    </row>
    <row r="165" spans="1:8" ht="16" customHeight="1">
      <c r="A165" s="58" t="s">
        <v>4223</v>
      </c>
      <c r="B165" s="49" t="s">
        <v>1961</v>
      </c>
      <c r="C165" s="49" t="s">
        <v>1917</v>
      </c>
      <c r="D165" s="49" t="s">
        <v>4224</v>
      </c>
      <c r="E165" s="49" t="s">
        <v>4225</v>
      </c>
      <c r="F165" s="49"/>
      <c r="G165" s="49"/>
      <c r="H165" s="49"/>
    </row>
    <row r="166" spans="1:8" ht="16" customHeight="1">
      <c r="A166" s="58" t="s">
        <v>2237</v>
      </c>
      <c r="B166" s="49" t="s">
        <v>1916</v>
      </c>
      <c r="C166" s="49" t="s">
        <v>2208</v>
      </c>
      <c r="D166" s="49" t="s">
        <v>4226</v>
      </c>
      <c r="E166" s="49" t="s">
        <v>4227</v>
      </c>
      <c r="F166" s="49"/>
      <c r="G166" s="49" t="s">
        <v>4228</v>
      </c>
      <c r="H166" s="57"/>
    </row>
    <row r="167" spans="1:8" ht="16" customHeight="1">
      <c r="A167" s="58" t="s">
        <v>2239</v>
      </c>
      <c r="B167" s="49" t="s">
        <v>1961</v>
      </c>
      <c r="C167" s="49" t="s">
        <v>1917</v>
      </c>
      <c r="D167" s="49" t="s">
        <v>2240</v>
      </c>
      <c r="E167" s="49" t="s">
        <v>4229</v>
      </c>
      <c r="F167" s="49"/>
      <c r="G167" s="49" t="s">
        <v>3809</v>
      </c>
      <c r="H167" s="49" t="s">
        <v>1918</v>
      </c>
    </row>
    <row r="168" spans="1:8" ht="16" customHeight="1">
      <c r="A168" s="58" t="s">
        <v>2241</v>
      </c>
      <c r="B168" s="49" t="s">
        <v>1961</v>
      </c>
      <c r="C168" s="49" t="s">
        <v>1929</v>
      </c>
      <c r="D168" s="49" t="s">
        <v>4230</v>
      </c>
      <c r="E168" s="49" t="s">
        <v>4231</v>
      </c>
      <c r="F168" s="49"/>
      <c r="G168" s="49" t="s">
        <v>4232</v>
      </c>
      <c r="H168" s="49" t="s">
        <v>1938</v>
      </c>
    </row>
    <row r="169" spans="1:8" ht="16" customHeight="1">
      <c r="A169" s="58" t="s">
        <v>2243</v>
      </c>
      <c r="B169" s="49" t="s">
        <v>1961</v>
      </c>
      <c r="C169" s="49" t="s">
        <v>1929</v>
      </c>
      <c r="D169" s="49" t="s">
        <v>4233</v>
      </c>
      <c r="E169" s="49" t="s">
        <v>4234</v>
      </c>
      <c r="F169" s="49" t="s">
        <v>4235</v>
      </c>
      <c r="G169" s="49" t="s">
        <v>3859</v>
      </c>
      <c r="H169" s="49" t="s">
        <v>1918</v>
      </c>
    </row>
    <row r="170" spans="1:8" ht="16" customHeight="1">
      <c r="A170" s="58" t="s">
        <v>4236</v>
      </c>
      <c r="B170" s="49" t="s">
        <v>1961</v>
      </c>
      <c r="C170" s="49" t="s">
        <v>1929</v>
      </c>
      <c r="D170" s="49" t="s">
        <v>4237</v>
      </c>
      <c r="E170" s="49" t="s">
        <v>4238</v>
      </c>
      <c r="F170" s="49" t="s">
        <v>4239</v>
      </c>
      <c r="G170" s="57"/>
      <c r="H170" s="57"/>
    </row>
    <row r="171" spans="1:8" ht="16" customHeight="1">
      <c r="A171" s="58" t="s">
        <v>2246</v>
      </c>
      <c r="B171" s="49" t="s">
        <v>1961</v>
      </c>
      <c r="C171" s="49" t="s">
        <v>1917</v>
      </c>
      <c r="D171" s="49" t="s">
        <v>4240</v>
      </c>
      <c r="E171" s="49" t="s">
        <v>4241</v>
      </c>
      <c r="F171" s="49"/>
      <c r="G171" s="49" t="s">
        <v>4242</v>
      </c>
      <c r="H171" s="49" t="s">
        <v>2247</v>
      </c>
    </row>
    <row r="172" spans="1:8" ht="16" customHeight="1">
      <c r="A172" s="58" t="s">
        <v>2249</v>
      </c>
      <c r="B172" s="49" t="s">
        <v>1961</v>
      </c>
      <c r="C172" s="49" t="s">
        <v>1917</v>
      </c>
      <c r="D172" s="49" t="s">
        <v>4243</v>
      </c>
      <c r="E172" s="49" t="s">
        <v>4244</v>
      </c>
      <c r="F172" s="49" t="s">
        <v>4245</v>
      </c>
      <c r="G172" s="49" t="s">
        <v>4246</v>
      </c>
      <c r="H172" s="49" t="s">
        <v>1924</v>
      </c>
    </row>
    <row r="173" spans="1:8" ht="16" customHeight="1">
      <c r="A173" s="58" t="s">
        <v>2251</v>
      </c>
      <c r="B173" s="49" t="s">
        <v>1961</v>
      </c>
      <c r="C173" s="49" t="s">
        <v>1917</v>
      </c>
      <c r="D173" s="49" t="s">
        <v>2252</v>
      </c>
      <c r="E173" s="49" t="s">
        <v>4247</v>
      </c>
      <c r="F173" s="49" t="s">
        <v>4248</v>
      </c>
      <c r="G173" s="49" t="s">
        <v>4249</v>
      </c>
      <c r="H173" s="49" t="s">
        <v>1699</v>
      </c>
    </row>
    <row r="174" spans="1:8" ht="16" customHeight="1">
      <c r="A174" s="58" t="s">
        <v>2253</v>
      </c>
      <c r="B174" s="49" t="s">
        <v>1961</v>
      </c>
      <c r="C174" s="49" t="s">
        <v>1929</v>
      </c>
      <c r="D174" s="49" t="s">
        <v>2254</v>
      </c>
      <c r="E174" s="49" t="s">
        <v>4250</v>
      </c>
      <c r="F174" s="49" t="s">
        <v>4251</v>
      </c>
      <c r="G174" s="49" t="s">
        <v>4252</v>
      </c>
      <c r="H174" s="49" t="s">
        <v>3834</v>
      </c>
    </row>
    <row r="175" spans="1:8" ht="16" customHeight="1">
      <c r="A175" s="58" t="s">
        <v>2255</v>
      </c>
      <c r="B175" s="49" t="s">
        <v>1961</v>
      </c>
      <c r="C175" s="49" t="s">
        <v>1929</v>
      </c>
      <c r="D175" s="49" t="s">
        <v>2256</v>
      </c>
      <c r="E175" s="49" t="s">
        <v>3865</v>
      </c>
      <c r="F175" s="49" t="s">
        <v>4253</v>
      </c>
      <c r="G175" s="49" t="s">
        <v>4254</v>
      </c>
      <c r="H175" s="49" t="s">
        <v>1938</v>
      </c>
    </row>
    <row r="176" spans="1:8" ht="16" customHeight="1">
      <c r="A176" s="58" t="s">
        <v>2257</v>
      </c>
      <c r="B176" s="49" t="s">
        <v>1961</v>
      </c>
      <c r="C176" s="49" t="s">
        <v>1929</v>
      </c>
      <c r="D176" s="49" t="s">
        <v>4255</v>
      </c>
      <c r="E176" s="49" t="s">
        <v>4256</v>
      </c>
      <c r="F176" s="49" t="s">
        <v>4257</v>
      </c>
      <c r="G176" s="49" t="s">
        <v>4258</v>
      </c>
      <c r="H176" s="57"/>
    </row>
    <row r="177" spans="1:8" ht="16" customHeight="1">
      <c r="A177" s="58" t="s">
        <v>2259</v>
      </c>
      <c r="B177" s="49" t="s">
        <v>2000</v>
      </c>
      <c r="C177" s="49" t="s">
        <v>1929</v>
      </c>
      <c r="D177" s="49" t="s">
        <v>2260</v>
      </c>
      <c r="E177" s="49" t="s">
        <v>4259</v>
      </c>
      <c r="F177" s="49" t="s">
        <v>4260</v>
      </c>
      <c r="G177" s="49" t="s">
        <v>4258</v>
      </c>
      <c r="H177" s="49" t="s">
        <v>1921</v>
      </c>
    </row>
    <row r="178" spans="1:8" ht="16" customHeight="1">
      <c r="A178" s="58" t="s">
        <v>2261</v>
      </c>
      <c r="B178" s="49" t="s">
        <v>2000</v>
      </c>
      <c r="C178" s="49" t="s">
        <v>1929</v>
      </c>
      <c r="D178" s="49" t="s">
        <v>2262</v>
      </c>
      <c r="E178" s="49" t="s">
        <v>4261</v>
      </c>
      <c r="F178" s="49" t="s">
        <v>4262</v>
      </c>
      <c r="G178" s="49" t="s">
        <v>4258</v>
      </c>
      <c r="H178" s="49" t="s">
        <v>1921</v>
      </c>
    </row>
    <row r="179" spans="1:8" ht="16" customHeight="1">
      <c r="A179" s="58" t="s">
        <v>2263</v>
      </c>
      <c r="B179" s="49" t="s">
        <v>1961</v>
      </c>
      <c r="C179" s="49" t="s">
        <v>1958</v>
      </c>
      <c r="D179" s="49" t="s">
        <v>4263</v>
      </c>
      <c r="E179" s="49" t="s">
        <v>4264</v>
      </c>
      <c r="F179" s="49"/>
      <c r="G179" s="49" t="s">
        <v>4103</v>
      </c>
      <c r="H179" s="57"/>
    </row>
    <row r="180" spans="1:8" ht="16" customHeight="1">
      <c r="A180" s="58" t="s">
        <v>2265</v>
      </c>
      <c r="B180" s="49" t="s">
        <v>2000</v>
      </c>
      <c r="C180" s="49" t="s">
        <v>1917</v>
      </c>
      <c r="D180" s="49" t="s">
        <v>2266</v>
      </c>
      <c r="E180" s="49" t="s">
        <v>4104</v>
      </c>
      <c r="F180" s="49"/>
      <c r="G180" s="49" t="s">
        <v>4105</v>
      </c>
      <c r="H180" s="49" t="s">
        <v>1699</v>
      </c>
    </row>
    <row r="181" spans="1:8" ht="16" customHeight="1">
      <c r="A181" s="58" t="s">
        <v>2267</v>
      </c>
      <c r="B181" s="49" t="s">
        <v>2000</v>
      </c>
      <c r="C181" s="49" t="s">
        <v>1929</v>
      </c>
      <c r="D181" s="49" t="s">
        <v>4265</v>
      </c>
      <c r="E181" s="49" t="s">
        <v>4266</v>
      </c>
      <c r="F181" s="49"/>
      <c r="G181" s="49" t="s">
        <v>4109</v>
      </c>
      <c r="H181" s="49" t="s">
        <v>1699</v>
      </c>
    </row>
    <row r="182" spans="1:8" ht="16" customHeight="1">
      <c r="A182" s="58" t="s">
        <v>2269</v>
      </c>
      <c r="B182" s="49" t="s">
        <v>2000</v>
      </c>
      <c r="C182" s="49" t="s">
        <v>1929</v>
      </c>
      <c r="D182" s="49" t="s">
        <v>4267</v>
      </c>
      <c r="E182" s="49" t="s">
        <v>4268</v>
      </c>
      <c r="F182" s="49"/>
      <c r="G182" s="49" t="s">
        <v>4109</v>
      </c>
      <c r="H182" s="49" t="s">
        <v>2160</v>
      </c>
    </row>
    <row r="183" spans="1:8" ht="16" customHeight="1">
      <c r="A183" s="58" t="s">
        <v>2271</v>
      </c>
      <c r="B183" s="49" t="s">
        <v>2000</v>
      </c>
      <c r="C183" s="49" t="s">
        <v>1929</v>
      </c>
      <c r="D183" s="49" t="s">
        <v>2272</v>
      </c>
      <c r="E183" s="49" t="s">
        <v>4269</v>
      </c>
      <c r="F183" s="49"/>
      <c r="G183" s="49" t="s">
        <v>4103</v>
      </c>
      <c r="H183" s="49" t="s">
        <v>1938</v>
      </c>
    </row>
    <row r="184" spans="1:8" ht="16" customHeight="1">
      <c r="A184" s="58" t="s">
        <v>2273</v>
      </c>
      <c r="B184" s="49" t="s">
        <v>2000</v>
      </c>
      <c r="C184" s="49" t="s">
        <v>1929</v>
      </c>
      <c r="D184" s="49" t="s">
        <v>4270</v>
      </c>
      <c r="E184" s="49" t="s">
        <v>4271</v>
      </c>
      <c r="F184" s="49" t="s">
        <v>4272</v>
      </c>
      <c r="G184" s="49" t="s">
        <v>4103</v>
      </c>
      <c r="H184" s="49" t="s">
        <v>1924</v>
      </c>
    </row>
    <row r="185" spans="1:8" ht="16" customHeight="1">
      <c r="A185" s="58" t="s">
        <v>2275</v>
      </c>
      <c r="B185" s="49" t="s">
        <v>1961</v>
      </c>
      <c r="C185" s="49" t="s">
        <v>1958</v>
      </c>
      <c r="D185" s="49" t="s">
        <v>4273</v>
      </c>
      <c r="E185" s="49" t="s">
        <v>4274</v>
      </c>
      <c r="F185" s="49" t="s">
        <v>4275</v>
      </c>
      <c r="G185" s="49" t="s">
        <v>4276</v>
      </c>
      <c r="H185" s="57"/>
    </row>
    <row r="186" spans="1:8" ht="16" customHeight="1">
      <c r="A186" s="58" t="s">
        <v>2277</v>
      </c>
      <c r="B186" s="49" t="s">
        <v>2000</v>
      </c>
      <c r="C186" s="49" t="s">
        <v>1917</v>
      </c>
      <c r="D186" s="49" t="s">
        <v>2278</v>
      </c>
      <c r="E186" s="49" t="s">
        <v>4277</v>
      </c>
      <c r="F186" s="49"/>
      <c r="G186" s="49" t="s">
        <v>4278</v>
      </c>
      <c r="H186" s="49" t="s">
        <v>1699</v>
      </c>
    </row>
    <row r="187" spans="1:8" ht="16" customHeight="1">
      <c r="A187" s="58" t="s">
        <v>2279</v>
      </c>
      <c r="B187" s="49" t="s">
        <v>2000</v>
      </c>
      <c r="C187" s="49" t="s">
        <v>1929</v>
      </c>
      <c r="D187" s="49" t="s">
        <v>4279</v>
      </c>
      <c r="E187" s="49" t="s">
        <v>4280</v>
      </c>
      <c r="F187" s="49"/>
      <c r="G187" s="49" t="s">
        <v>4281</v>
      </c>
      <c r="H187" s="49" t="s">
        <v>1699</v>
      </c>
    </row>
    <row r="188" spans="1:8" ht="16" customHeight="1">
      <c r="A188" s="58" t="s">
        <v>2281</v>
      </c>
      <c r="B188" s="49" t="s">
        <v>2000</v>
      </c>
      <c r="C188" s="49" t="s">
        <v>1929</v>
      </c>
      <c r="D188" s="49" t="s">
        <v>4282</v>
      </c>
      <c r="E188" s="49" t="s">
        <v>4283</v>
      </c>
      <c r="F188" s="49"/>
      <c r="G188" s="49" t="s">
        <v>4281</v>
      </c>
      <c r="H188" s="49" t="s">
        <v>2160</v>
      </c>
    </row>
    <row r="189" spans="1:8" ht="16" customHeight="1">
      <c r="A189" s="58" t="s">
        <v>2283</v>
      </c>
      <c r="B189" s="49" t="s">
        <v>2000</v>
      </c>
      <c r="C189" s="49" t="s">
        <v>1929</v>
      </c>
      <c r="D189" s="49" t="s">
        <v>2284</v>
      </c>
      <c r="E189" s="49" t="s">
        <v>4284</v>
      </c>
      <c r="F189" s="49"/>
      <c r="G189" s="49" t="s">
        <v>4276</v>
      </c>
      <c r="H189" s="49" t="s">
        <v>1938</v>
      </c>
    </row>
    <row r="190" spans="1:8" ht="16" customHeight="1">
      <c r="A190" s="58" t="s">
        <v>2285</v>
      </c>
      <c r="B190" s="49" t="s">
        <v>2000</v>
      </c>
      <c r="C190" s="49" t="s">
        <v>1929</v>
      </c>
      <c r="D190" s="49" t="s">
        <v>4285</v>
      </c>
      <c r="E190" s="49" t="s">
        <v>4286</v>
      </c>
      <c r="F190" s="49" t="s">
        <v>4287</v>
      </c>
      <c r="G190" s="49" t="s">
        <v>4276</v>
      </c>
      <c r="H190" s="49" t="s">
        <v>1924</v>
      </c>
    </row>
    <row r="191" spans="1:8" ht="16" customHeight="1">
      <c r="A191" s="58" t="s">
        <v>2287</v>
      </c>
      <c r="B191" s="49" t="s">
        <v>1961</v>
      </c>
      <c r="C191" s="49" t="s">
        <v>1917</v>
      </c>
      <c r="D191" s="49" t="s">
        <v>4288</v>
      </c>
      <c r="E191" s="49" t="s">
        <v>4289</v>
      </c>
      <c r="F191" s="49"/>
      <c r="G191" s="49" t="s">
        <v>4290</v>
      </c>
      <c r="H191" s="57"/>
    </row>
    <row r="192" spans="1:8" ht="16" customHeight="1">
      <c r="A192" s="58" t="s">
        <v>2289</v>
      </c>
      <c r="B192" s="49" t="s">
        <v>2000</v>
      </c>
      <c r="C192" s="49" t="s">
        <v>1917</v>
      </c>
      <c r="D192" s="49" t="s">
        <v>4291</v>
      </c>
      <c r="E192" s="49" t="s">
        <v>4292</v>
      </c>
      <c r="F192" s="49" t="s">
        <v>4293</v>
      </c>
      <c r="G192" s="49" t="s">
        <v>4290</v>
      </c>
      <c r="H192" s="49" t="s">
        <v>4294</v>
      </c>
    </row>
    <row r="193" spans="1:8" ht="16" customHeight="1">
      <c r="A193" s="58" t="s">
        <v>2292</v>
      </c>
      <c r="B193" s="49" t="s">
        <v>2000</v>
      </c>
      <c r="C193" s="49" t="s">
        <v>1929</v>
      </c>
      <c r="D193" s="49" t="s">
        <v>4295</v>
      </c>
      <c r="E193" s="49" t="s">
        <v>4296</v>
      </c>
      <c r="F193" s="49" t="s">
        <v>4297</v>
      </c>
      <c r="G193" s="49" t="s">
        <v>4290</v>
      </c>
      <c r="H193" s="49" t="s">
        <v>4294</v>
      </c>
    </row>
    <row r="194" spans="1:8" ht="16" customHeight="1">
      <c r="A194" s="58" t="s">
        <v>2294</v>
      </c>
      <c r="B194" s="49" t="s">
        <v>2000</v>
      </c>
      <c r="C194" s="49" t="s">
        <v>1929</v>
      </c>
      <c r="D194" s="49" t="s">
        <v>4298</v>
      </c>
      <c r="E194" s="49" t="s">
        <v>4299</v>
      </c>
      <c r="F194" s="49"/>
      <c r="G194" s="49" t="s">
        <v>4290</v>
      </c>
      <c r="H194" s="49" t="s">
        <v>4294</v>
      </c>
    </row>
    <row r="195" spans="1:8" ht="16" customHeight="1">
      <c r="A195" s="58" t="s">
        <v>2296</v>
      </c>
      <c r="B195" s="49" t="s">
        <v>2000</v>
      </c>
      <c r="C195" s="49" t="s">
        <v>1929</v>
      </c>
      <c r="D195" s="49" t="s">
        <v>2297</v>
      </c>
      <c r="E195" s="49" t="s">
        <v>4300</v>
      </c>
      <c r="F195" s="49"/>
      <c r="G195" s="49" t="s">
        <v>4290</v>
      </c>
      <c r="H195" s="49" t="s">
        <v>2247</v>
      </c>
    </row>
    <row r="196" spans="1:8" ht="16" customHeight="1">
      <c r="A196" s="58" t="s">
        <v>2298</v>
      </c>
      <c r="B196" s="49" t="s">
        <v>2000</v>
      </c>
      <c r="C196" s="49" t="s">
        <v>1929</v>
      </c>
      <c r="D196" s="49" t="s">
        <v>2299</v>
      </c>
      <c r="E196" s="49" t="s">
        <v>4301</v>
      </c>
      <c r="F196" s="49" t="s">
        <v>4302</v>
      </c>
      <c r="G196" s="49" t="s">
        <v>4290</v>
      </c>
      <c r="H196" s="49" t="s">
        <v>1924</v>
      </c>
    </row>
    <row r="197" spans="1:8" ht="16" customHeight="1">
      <c r="A197" s="58" t="s">
        <v>2300</v>
      </c>
      <c r="B197" s="49" t="s">
        <v>1961</v>
      </c>
      <c r="C197" s="49" t="s">
        <v>1917</v>
      </c>
      <c r="D197" s="49" t="s">
        <v>4303</v>
      </c>
      <c r="E197" s="49" t="s">
        <v>4304</v>
      </c>
      <c r="F197" s="49"/>
      <c r="G197" s="49" t="s">
        <v>4305</v>
      </c>
      <c r="H197" s="57"/>
    </row>
    <row r="198" spans="1:8" ht="16" customHeight="1">
      <c r="A198" s="58" t="s">
        <v>2302</v>
      </c>
      <c r="B198" s="49" t="s">
        <v>2000</v>
      </c>
      <c r="C198" s="49" t="s">
        <v>1917</v>
      </c>
      <c r="D198" s="49" t="s">
        <v>4306</v>
      </c>
      <c r="E198" s="49" t="s">
        <v>4307</v>
      </c>
      <c r="F198" s="49" t="s">
        <v>4114</v>
      </c>
      <c r="G198" s="49" t="s">
        <v>4308</v>
      </c>
      <c r="H198" s="49" t="s">
        <v>1924</v>
      </c>
    </row>
    <row r="199" spans="1:8" ht="16" customHeight="1">
      <c r="A199" s="58" t="s">
        <v>2304</v>
      </c>
      <c r="B199" s="49" t="s">
        <v>2000</v>
      </c>
      <c r="C199" s="49" t="s">
        <v>1929</v>
      </c>
      <c r="D199" s="49" t="s">
        <v>2306</v>
      </c>
      <c r="E199" s="49" t="s">
        <v>4309</v>
      </c>
      <c r="F199" s="49"/>
      <c r="G199" s="49" t="s">
        <v>4310</v>
      </c>
      <c r="H199" s="49" t="s">
        <v>2305</v>
      </c>
    </row>
    <row r="200" spans="1:8" ht="16" customHeight="1">
      <c r="A200" s="58" t="s">
        <v>2307</v>
      </c>
      <c r="B200" s="49" t="s">
        <v>1961</v>
      </c>
      <c r="C200" s="49" t="s">
        <v>1917</v>
      </c>
      <c r="D200" s="49" t="s">
        <v>4311</v>
      </c>
      <c r="E200" s="49" t="s">
        <v>4312</v>
      </c>
      <c r="F200" s="49"/>
      <c r="G200" s="49" t="s">
        <v>4313</v>
      </c>
      <c r="H200" s="57"/>
    </row>
    <row r="201" spans="1:8" ht="16" customHeight="1">
      <c r="A201" s="58" t="s">
        <v>2309</v>
      </c>
      <c r="B201" s="49" t="s">
        <v>2000</v>
      </c>
      <c r="C201" s="49" t="s">
        <v>1917</v>
      </c>
      <c r="D201" s="49" t="s">
        <v>2310</v>
      </c>
      <c r="E201" s="49" t="s">
        <v>4314</v>
      </c>
      <c r="F201" s="49"/>
      <c r="G201" s="49" t="s">
        <v>4315</v>
      </c>
      <c r="H201" s="49" t="s">
        <v>1938</v>
      </c>
    </row>
    <row r="202" spans="1:8" ht="16" customHeight="1">
      <c r="A202" s="58" t="s">
        <v>2311</v>
      </c>
      <c r="B202" s="49" t="s">
        <v>2000</v>
      </c>
      <c r="C202" s="49" t="s">
        <v>1929</v>
      </c>
      <c r="D202" s="49" t="s">
        <v>4316</v>
      </c>
      <c r="E202" s="49" t="s">
        <v>4317</v>
      </c>
      <c r="F202" s="49" t="s">
        <v>4318</v>
      </c>
      <c r="G202" s="49" t="s">
        <v>4315</v>
      </c>
      <c r="H202" s="49" t="s">
        <v>1938</v>
      </c>
    </row>
    <row r="203" spans="1:8" ht="16" customHeight="1">
      <c r="A203" s="58" t="s">
        <v>2313</v>
      </c>
      <c r="B203" s="49" t="s">
        <v>2000</v>
      </c>
      <c r="C203" s="49" t="s">
        <v>1929</v>
      </c>
      <c r="D203" s="49" t="s">
        <v>2314</v>
      </c>
      <c r="E203" s="49" t="s">
        <v>4319</v>
      </c>
      <c r="F203" s="49"/>
      <c r="G203" s="49" t="s">
        <v>4320</v>
      </c>
      <c r="H203" s="49" t="s">
        <v>1918</v>
      </c>
    </row>
    <row r="204" spans="1:8" ht="16" customHeight="1">
      <c r="A204" s="58" t="s">
        <v>2315</v>
      </c>
      <c r="B204" s="49" t="s">
        <v>2000</v>
      </c>
      <c r="C204" s="49" t="s">
        <v>1929</v>
      </c>
      <c r="D204" s="49" t="s">
        <v>4321</v>
      </c>
      <c r="E204" s="49" t="s">
        <v>4322</v>
      </c>
      <c r="F204" s="49"/>
      <c r="G204" s="49" t="s">
        <v>4323</v>
      </c>
      <c r="H204" s="49" t="s">
        <v>1918</v>
      </c>
    </row>
    <row r="205" spans="1:8" ht="16" customHeight="1">
      <c r="A205" s="58" t="s">
        <v>2317</v>
      </c>
      <c r="B205" s="49" t="s">
        <v>2000</v>
      </c>
      <c r="C205" s="59" t="s">
        <v>3855</v>
      </c>
      <c r="D205" s="49" t="s">
        <v>4324</v>
      </c>
      <c r="E205" s="49" t="s">
        <v>4325</v>
      </c>
      <c r="F205" s="50"/>
      <c r="G205" s="49" t="s">
        <v>4326</v>
      </c>
      <c r="H205" s="49" t="s">
        <v>1918</v>
      </c>
    </row>
    <row r="206" spans="1:8" ht="16" customHeight="1">
      <c r="A206" s="58" t="s">
        <v>4327</v>
      </c>
      <c r="B206" s="49" t="s">
        <v>2000</v>
      </c>
      <c r="C206" s="59" t="s">
        <v>1917</v>
      </c>
      <c r="D206" s="49" t="s">
        <v>3861</v>
      </c>
      <c r="E206" s="49" t="s">
        <v>4328</v>
      </c>
      <c r="F206" s="49" t="s">
        <v>4329</v>
      </c>
      <c r="G206" s="49"/>
      <c r="H206" s="49"/>
    </row>
    <row r="207" spans="1:8" ht="16" customHeight="1">
      <c r="A207" s="58" t="s">
        <v>2320</v>
      </c>
      <c r="B207" s="49" t="s">
        <v>2000</v>
      </c>
      <c r="C207" s="59" t="s">
        <v>3900</v>
      </c>
      <c r="D207" s="59" t="s">
        <v>4330</v>
      </c>
      <c r="E207" s="49" t="s">
        <v>4331</v>
      </c>
      <c r="F207" s="49" t="s">
        <v>4332</v>
      </c>
      <c r="G207" s="49" t="s">
        <v>4333</v>
      </c>
      <c r="H207" s="49" t="s">
        <v>1918</v>
      </c>
    </row>
    <row r="208" spans="1:8" ht="16" customHeight="1">
      <c r="A208" s="58" t="s">
        <v>4334</v>
      </c>
      <c r="B208" s="49" t="s">
        <v>2000</v>
      </c>
      <c r="C208" s="59" t="s">
        <v>1917</v>
      </c>
      <c r="D208" s="59" t="s">
        <v>3861</v>
      </c>
      <c r="E208" s="49" t="s">
        <v>4335</v>
      </c>
      <c r="F208" s="49" t="s">
        <v>4336</v>
      </c>
      <c r="G208" s="49"/>
      <c r="H208" s="49"/>
    </row>
    <row r="209" spans="1:8" ht="16" customHeight="1">
      <c r="A209" s="58" t="s">
        <v>4337</v>
      </c>
      <c r="B209" s="49" t="s">
        <v>2000</v>
      </c>
      <c r="C209" s="59" t="s">
        <v>1929</v>
      </c>
      <c r="D209" s="59" t="s">
        <v>4338</v>
      </c>
      <c r="E209" s="49" t="s">
        <v>4339</v>
      </c>
      <c r="F209" s="49"/>
      <c r="G209" s="49"/>
      <c r="H209" s="49"/>
    </row>
    <row r="210" spans="1:8" ht="16" customHeight="1">
      <c r="A210" s="58" t="s">
        <v>2325</v>
      </c>
      <c r="B210" s="49" t="s">
        <v>2000</v>
      </c>
      <c r="C210" s="49" t="s">
        <v>1929</v>
      </c>
      <c r="D210" s="49" t="s">
        <v>4340</v>
      </c>
      <c r="E210" s="49" t="s">
        <v>4341</v>
      </c>
      <c r="F210" s="49" t="s">
        <v>3991</v>
      </c>
      <c r="G210" s="49" t="s">
        <v>4342</v>
      </c>
      <c r="H210" s="49" t="s">
        <v>1924</v>
      </c>
    </row>
    <row r="211" spans="1:8" ht="16" customHeight="1">
      <c r="A211" s="58" t="s">
        <v>2327</v>
      </c>
      <c r="B211" s="49" t="s">
        <v>2000</v>
      </c>
      <c r="C211" s="49" t="s">
        <v>1958</v>
      </c>
      <c r="D211" s="49" t="s">
        <v>4343</v>
      </c>
      <c r="E211" s="49" t="s">
        <v>4344</v>
      </c>
      <c r="F211" s="49"/>
      <c r="G211" s="49" t="s">
        <v>4232</v>
      </c>
      <c r="H211" s="57"/>
    </row>
    <row r="212" spans="1:8" ht="16" customHeight="1">
      <c r="A212" s="58" t="s">
        <v>2329</v>
      </c>
      <c r="B212" s="49" t="s">
        <v>2330</v>
      </c>
      <c r="C212" s="49" t="s">
        <v>1917</v>
      </c>
      <c r="D212" s="49" t="s">
        <v>2331</v>
      </c>
      <c r="E212" s="49" t="s">
        <v>4345</v>
      </c>
      <c r="F212" s="49" t="s">
        <v>4346</v>
      </c>
      <c r="G212" s="49" t="s">
        <v>4232</v>
      </c>
      <c r="H212" s="49" t="s">
        <v>1938</v>
      </c>
    </row>
    <row r="213" spans="1:8" ht="16" customHeight="1">
      <c r="A213" s="58" t="s">
        <v>2332</v>
      </c>
      <c r="B213" s="49" t="s">
        <v>2330</v>
      </c>
      <c r="C213" s="49" t="s">
        <v>1917</v>
      </c>
      <c r="D213" s="49" t="s">
        <v>2333</v>
      </c>
      <c r="E213" s="49" t="s">
        <v>4347</v>
      </c>
      <c r="F213" s="49" t="s">
        <v>4348</v>
      </c>
      <c r="G213" s="49" t="s">
        <v>4232</v>
      </c>
      <c r="H213" s="49"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xBRL-GL2EN</vt:lpstr>
      <vt:lpstr>EN mapping</vt:lpstr>
      <vt:lpstr>label</vt:lpstr>
      <vt:lpstr>datatype0</vt:lpstr>
      <vt:lpstr>Table2</vt:lpstr>
      <vt:lpstr>'EN mapping'!Print_Area</vt:lpstr>
      <vt:lpstr>'xBRL-GL2EN'!Print_Area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2020-11-06T21:06:01Z</dcterms:modified>
</cp:coreProperties>
</file>